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DELL\Documents\Intervention\Infra Gestion des déchets\CSC\"/>
    </mc:Choice>
  </mc:AlternateContent>
  <xr:revisionPtr revIDLastSave="0" documentId="13_ncr:1_{828BB5E8-D692-430F-A616-F6F81CB86FEB}" xr6:coauthVersionLast="47" xr6:coauthVersionMax="47" xr10:uidLastSave="{00000000-0000-0000-0000-000000000000}"/>
  <bookViews>
    <workbookView xWindow="-108" yWindow="-108" windowWidth="23256" windowHeight="12456" activeTab="1" xr2:uid="{00000000-000D-0000-FFFF-FFFF00000000}"/>
  </bookViews>
  <sheets>
    <sheet name="RECAP" sheetId="29" r:id="rId1"/>
    <sheet name="BOUTIQUES" sheetId="1" r:id="rId2"/>
    <sheet name="LATRINES" sheetId="20" r:id="rId3"/>
  </sheets>
  <definedNames>
    <definedName name="_xlnm.Print_Titles" localSheetId="1">BOUTIQUES!$5:$5</definedName>
    <definedName name="_xlnm.Print_Titles" localSheetId="2">LATRINES!$6:$6</definedName>
    <definedName name="_xlnm.Print_Area" localSheetId="1">BOUTIQUES!$A$1:$F$99</definedName>
    <definedName name="_xlnm.Print_Area" localSheetId="2">LATRINES!$A$1:$F$79</definedName>
    <definedName name="_xlnm.Print_Area" localSheetId="0">RECAP!$A$1:$F$11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68" i="1" l="1"/>
  <c r="F67" i="1"/>
  <c r="D21" i="1"/>
  <c r="D11" i="1"/>
  <c r="F21" i="1" l="1"/>
  <c r="F11" i="1"/>
  <c r="F96" i="1"/>
  <c r="F95" i="1"/>
  <c r="F94" i="1"/>
  <c r="F93" i="1"/>
  <c r="F92" i="1"/>
  <c r="F86" i="1"/>
  <c r="F85" i="1"/>
  <c r="F84" i="1"/>
  <c r="F80" i="1"/>
  <c r="F79" i="1"/>
  <c r="F75" i="1"/>
  <c r="F74" i="1"/>
  <c r="F73" i="1"/>
  <c r="F66" i="1"/>
  <c r="F65" i="1"/>
  <c r="F64" i="1"/>
  <c r="F63" i="1"/>
  <c r="F62" i="1"/>
  <c r="F61" i="1"/>
  <c r="F56" i="1"/>
  <c r="F55" i="1"/>
  <c r="F50" i="1"/>
  <c r="F49" i="1"/>
  <c r="F48" i="1"/>
  <c r="F43" i="1"/>
  <c r="F42" i="1"/>
  <c r="F41" i="1"/>
  <c r="F40" i="1"/>
  <c r="F39" i="1"/>
  <c r="F38" i="1"/>
  <c r="F33" i="1"/>
  <c r="F32" i="1"/>
  <c r="F31" i="1"/>
  <c r="F30" i="1"/>
  <c r="F25" i="1"/>
  <c r="F24" i="1"/>
  <c r="F23" i="1"/>
  <c r="F22" i="1"/>
  <c r="F20" i="1"/>
  <c r="F15" i="1"/>
  <c r="F14" i="1"/>
  <c r="F13" i="1"/>
  <c r="F12" i="1"/>
  <c r="F10" i="1"/>
  <c r="F9" i="1"/>
  <c r="F87" i="1" l="1"/>
  <c r="F51" i="1"/>
  <c r="F34" i="1"/>
  <c r="F44" i="1"/>
  <c r="F81" i="1"/>
  <c r="F97" i="1"/>
  <c r="F26" i="1"/>
  <c r="F57" i="1"/>
  <c r="F76" i="1"/>
  <c r="F16" i="1"/>
  <c r="F88" i="1" l="1"/>
  <c r="F98" i="1" s="1"/>
  <c r="F7" i="29" s="1"/>
  <c r="F70" i="20"/>
  <c r="F69" i="20"/>
  <c r="F64" i="20"/>
  <c r="F65" i="20" s="1"/>
  <c r="F59" i="20"/>
  <c r="F58" i="20"/>
  <c r="F57" i="20"/>
  <c r="F56" i="20"/>
  <c r="F60" i="20" s="1"/>
  <c r="F51" i="20"/>
  <c r="F50" i="20"/>
  <c r="F45" i="20"/>
  <c r="F44" i="20"/>
  <c r="F43" i="20"/>
  <c r="F42" i="20"/>
  <c r="F41" i="20"/>
  <c r="F40" i="20"/>
  <c r="F39" i="20"/>
  <c r="F38" i="20"/>
  <c r="F37" i="20"/>
  <c r="F32" i="20"/>
  <c r="F31" i="20"/>
  <c r="F30" i="20"/>
  <c r="F29" i="20"/>
  <c r="F28" i="20"/>
  <c r="F23" i="20"/>
  <c r="F22" i="20"/>
  <c r="F21" i="20"/>
  <c r="F20" i="20"/>
  <c r="F19" i="20"/>
  <c r="F18" i="20"/>
  <c r="F17" i="20"/>
  <c r="F12" i="20"/>
  <c r="F11" i="20"/>
  <c r="F10" i="20"/>
  <c r="F9" i="20"/>
  <c r="F71" i="20" l="1"/>
  <c r="F13" i="20"/>
  <c r="F24" i="20"/>
  <c r="F33" i="20"/>
  <c r="F46" i="20"/>
  <c r="F52" i="20"/>
  <c r="F73" i="20" l="1"/>
  <c r="F9" i="29" s="1"/>
  <c r="C11" i="29" s="1"/>
</calcChain>
</file>

<file path=xl/sharedStrings.xml><?xml version="1.0" encoding="utf-8"?>
<sst xmlns="http://schemas.openxmlformats.org/spreadsheetml/2006/main" count="326" uniqueCount="200">
  <si>
    <t xml:space="preserve"> DEVIS QUANTITATIF ET ESTIMATIF DES TRAVAUX</t>
  </si>
  <si>
    <t>N°</t>
  </si>
  <si>
    <t>Désignation des ouvrages</t>
  </si>
  <si>
    <t>ens</t>
  </si>
  <si>
    <t>3.1</t>
  </si>
  <si>
    <t>3.2</t>
  </si>
  <si>
    <t>3.4</t>
  </si>
  <si>
    <t>4.1</t>
  </si>
  <si>
    <t>m²</t>
  </si>
  <si>
    <t>ml</t>
  </si>
  <si>
    <t>u</t>
  </si>
  <si>
    <t>7.1</t>
  </si>
  <si>
    <t>6.1</t>
  </si>
  <si>
    <t>6.2</t>
  </si>
  <si>
    <t>7.2</t>
  </si>
  <si>
    <t>4.2</t>
  </si>
  <si>
    <t>Utés</t>
  </si>
  <si>
    <t>P. Unitaires</t>
  </si>
  <si>
    <t>P. Total</t>
  </si>
  <si>
    <t>Raccordement et calfeutrement des ouvertures</t>
  </si>
  <si>
    <t>2.1</t>
  </si>
  <si>
    <t>2.2</t>
  </si>
  <si>
    <t>2.4</t>
  </si>
  <si>
    <t>2.5</t>
  </si>
  <si>
    <t>3.3</t>
  </si>
  <si>
    <t>2.3</t>
  </si>
  <si>
    <t>2.6</t>
  </si>
  <si>
    <t>Film polyane pour étanchement de l'infrastructure y compris lit de sable épaisseur 5cm</t>
  </si>
  <si>
    <t>1.1</t>
  </si>
  <si>
    <t>1.2</t>
  </si>
  <si>
    <t>1.3</t>
  </si>
  <si>
    <t>1.4</t>
  </si>
  <si>
    <t>ff</t>
  </si>
  <si>
    <t>MACONNERIE - ENDUIT</t>
  </si>
  <si>
    <t>1.5</t>
  </si>
  <si>
    <t>6.3</t>
  </si>
  <si>
    <t>TRAVAUX PREPARATOIRES - TERRASSEMENTS</t>
  </si>
  <si>
    <t>I</t>
  </si>
  <si>
    <t>II</t>
  </si>
  <si>
    <t>III</t>
  </si>
  <si>
    <t>IV</t>
  </si>
  <si>
    <t>V</t>
  </si>
  <si>
    <t>VI</t>
  </si>
  <si>
    <t>VII</t>
  </si>
  <si>
    <t>IX</t>
  </si>
  <si>
    <t>Béton armé pour poteaux et raidisseurs verticaux  dosé à 350 kg/m3 de CPA 45 y compris coffrage, armatures et toutes sujétions</t>
  </si>
  <si>
    <t>ELECTRICITE - COURANT FORT - CLIMATISATION</t>
  </si>
  <si>
    <t>Installation de chantier (amenée et repli du matériel)</t>
  </si>
  <si>
    <t>Ft</t>
  </si>
  <si>
    <t>Décapage de la terre végétale (prof. moy.= 20 cm), y compris mise en dépôt, remblais complémentaires et nivellement de la plate-forme de construction</t>
  </si>
  <si>
    <r>
      <t>m</t>
    </r>
    <r>
      <rPr>
        <vertAlign val="superscript"/>
        <sz val="10"/>
        <rFont val="Trebuchet MS"/>
        <family val="2"/>
      </rPr>
      <t>3</t>
    </r>
  </si>
  <si>
    <t>Fouilles en rigoles pour soubassement</t>
  </si>
  <si>
    <t xml:space="preserve">Remblai de déblais en fondations compacté par couches successives de 20 cm d'épaisseur à 95% de l'OPM </t>
  </si>
  <si>
    <t>Remblai d'apport en latérite compacté par couches successives de 20 cm d'épaisseur, compacté à 95% de l'OPM en fondation, formes de dallage, rampes et emmarchements</t>
  </si>
  <si>
    <t>TOTAL I</t>
  </si>
  <si>
    <t>FONDATIONS / INFRASTRUCTURES</t>
  </si>
  <si>
    <t xml:space="preserve">Béton de propreté dosé à 150 kg/m3  de CPA 45 de 5 cm d'épaisseur </t>
  </si>
  <si>
    <t>Maçonnerie en agglos pleins de 20 cm d'épaisseur en soubassement suivant plans de fondations</t>
  </si>
  <si>
    <t>Béton armé pour longrines dosé à 350 kg/m3 de CPA 45 compris coffrage, ferraillage</t>
  </si>
  <si>
    <t>TOTAL II</t>
  </si>
  <si>
    <t>BETON - BETON ARME EN SUPERSTRUCTURE</t>
  </si>
  <si>
    <t>TOTAL III</t>
  </si>
  <si>
    <t>TOTAL VI</t>
  </si>
  <si>
    <t>TOTAL V</t>
  </si>
  <si>
    <t>TOTAL IV</t>
  </si>
  <si>
    <t>TOTAL VII</t>
  </si>
  <si>
    <t>TOTAL IX</t>
  </si>
  <si>
    <t>3.5</t>
  </si>
  <si>
    <t>Qtés</t>
  </si>
  <si>
    <t>Flinkote sur enduit extérieur en soubassement</t>
  </si>
  <si>
    <t>Béton armé pour bêches, formes de rampes, emmarchements et parois du bac à  fleurs, dosé à 350 kg/m3 de CPA 45 compris coffrage et armatures</t>
  </si>
  <si>
    <t>2.7</t>
  </si>
  <si>
    <t>4.4</t>
  </si>
  <si>
    <t>Appareils d'éclairage</t>
  </si>
  <si>
    <t>Petit appareillage</t>
  </si>
  <si>
    <t>Traitement préventif anti termite suivant descriptif</t>
  </si>
  <si>
    <t>U</t>
  </si>
  <si>
    <t>Implantation de l'ensemble des ouvrages du projet par un géomètre qualifié</t>
  </si>
  <si>
    <t>Fourniture et pose d'un ensemble de fourreautage et filerie encastré y compris boîtes de dérivation, boîtes d'encastrement, les amenées d'énergie au droit des interrupteurs, d'appareils d'éclairage, de prises de courant, de climatisation et ventilation  etc. compris toute sujétion pour la réalisation complète des installations électriques du bâtiment</t>
  </si>
  <si>
    <t>COUVERTURE ET CHARPENTE</t>
  </si>
  <si>
    <t>AMENEE D'ENERGIE</t>
  </si>
  <si>
    <t>Coffret électrique conforme au descriptif y compris toute sujétion</t>
  </si>
  <si>
    <t>Fourniture et mise en place d'un circuit de terre (câblette en cuivre   S= 29 mm²) en fond de fouille, et relié aux éléments conducteurs de courant</t>
  </si>
  <si>
    <t>Prise de courant 2P+T   type mosaïc de chez LEGRAND</t>
  </si>
  <si>
    <t>Prise de courant 2P+T étanche  type plexo de chez LEGRAND</t>
  </si>
  <si>
    <t>MENUISERIE METALLIQUE</t>
  </si>
  <si>
    <t>A</t>
  </si>
  <si>
    <t>B</t>
  </si>
  <si>
    <t>Béton armé pour linteaux,chainages  horizontaux et allèges dosés à 350 kg/m3 de CPA 45 y compris coffrage, armatures et toutes sujétions</t>
  </si>
  <si>
    <t>Interrupteur double allumage type mosaïc de chez LEGRAND</t>
  </si>
  <si>
    <t xml:space="preserve">Réglette LED de 120 cm
</t>
  </si>
  <si>
    <t>Chape ciment lisse</t>
  </si>
  <si>
    <t>Couverture en tôle bac aluminium 35/100 ème</t>
  </si>
  <si>
    <t>REVETEMENTS</t>
  </si>
  <si>
    <t>Décapage et nivellement du sol</t>
  </si>
  <si>
    <t>Implantation du bâtiment</t>
  </si>
  <si>
    <t>Ens</t>
  </si>
  <si>
    <t xml:space="preserve">Fouilles en rigole pour semelles filantes </t>
  </si>
  <si>
    <t>Béton armé pour poteaux dosé à 350 kg/m3  (4HA 10 cadre HA 6 )</t>
  </si>
  <si>
    <t xml:space="preserve">Béton légèrement armé pour aire de dallage dosé à 300 kg/m3 ép=10 cm </t>
  </si>
  <si>
    <t>Maçonnerie en agglos plein de 20x20x40</t>
  </si>
  <si>
    <t>Rampe d'accès pour handicapé moteur</t>
  </si>
  <si>
    <t>Béton non armé pour acrotère dosé à 300 kg/m3</t>
  </si>
  <si>
    <t>Maçonnerie en agglos creux de 15x20x40</t>
  </si>
  <si>
    <t>Peinture à huile nationale sur porte</t>
  </si>
  <si>
    <t xml:space="preserve">COÛT TOTAL </t>
  </si>
  <si>
    <t>4.3</t>
  </si>
  <si>
    <t>VIII</t>
  </si>
  <si>
    <t>TOTAL VIII</t>
  </si>
  <si>
    <t xml:space="preserve">Réglette LED étanche de 60 cm
</t>
  </si>
  <si>
    <t>Béton armé pour rampe dosé à 350 kg/m3</t>
  </si>
  <si>
    <t xml:space="preserve">Maçonnerie en agglos creux de (15x40x20cm) </t>
  </si>
  <si>
    <t>Claustras pour ventilation</t>
  </si>
  <si>
    <t>Faux plafond en contreplaquet de 5mm</t>
  </si>
  <si>
    <t>Peinture sur menuiserie métallique</t>
  </si>
  <si>
    <t>7.3</t>
  </si>
  <si>
    <t>PROJET DE CONSTRUCTION DES INFRASTRUCTURES ECONOMIQUES DANS LA REGION DU CENTRE-EST</t>
  </si>
  <si>
    <t>4.5</t>
  </si>
  <si>
    <t>4.6</t>
  </si>
  <si>
    <t>4.7</t>
  </si>
  <si>
    <t>6.4</t>
  </si>
  <si>
    <t>Enduit extérieur taloché</t>
  </si>
  <si>
    <t>BOUTIQUES -  (lot de 5 boutiques)</t>
  </si>
  <si>
    <t>Béton armé dosé à 350 kg/m3 de CPA 45 pour aire de dallage de 12 cm d'épaisseur y compris renfort sous dallage, y compris joint de retrait, joint de construction, arrêt de dallage, etc.</t>
  </si>
  <si>
    <t>Béton armé pour appui des baies dosé à 350 kg/m3 de CPA 45, y compris coffrage, armatures et toutes sujétions</t>
  </si>
  <si>
    <t>Béton armé pour appui de toiture dosé à 350 kg/m3 de CPA 45, y compris coffrage, armatures et toutes sujétions</t>
  </si>
  <si>
    <t>Enduit intérieur lisse</t>
  </si>
  <si>
    <t>5.1</t>
  </si>
  <si>
    <r>
      <rPr>
        <b/>
        <sz val="10"/>
        <rFont val="Trebuchet MS"/>
        <family val="2"/>
      </rPr>
      <t xml:space="preserve">PMP 1 : </t>
    </r>
    <r>
      <rPr>
        <sz val="10"/>
        <rFont val="Trebuchet MS"/>
        <family val="2"/>
      </rPr>
      <t>Porte métallique pleine de 90X220 cm à un (01) battant  y compris toutes suggestions</t>
    </r>
    <r>
      <rPr>
        <b/>
        <sz val="10"/>
        <rFont val="Trebuchet MS"/>
        <family val="2"/>
      </rPr>
      <t xml:space="preserve">
</t>
    </r>
  </si>
  <si>
    <t>5.2</t>
  </si>
  <si>
    <r>
      <rPr>
        <b/>
        <sz val="10"/>
        <rFont val="Trebuchet MS"/>
        <family val="2"/>
      </rPr>
      <t>FMP 1 :</t>
    </r>
    <r>
      <rPr>
        <sz val="10"/>
        <rFont val="Trebuchet MS"/>
        <family val="2"/>
      </rPr>
      <t xml:space="preserve"> Fenètre métallique persiennée ouvrant à l'italienne de 200X120 cm à un  (01) ouvrant y compris toutes suggestions
</t>
    </r>
  </si>
  <si>
    <t>5.3</t>
  </si>
  <si>
    <r>
      <rPr>
        <b/>
        <sz val="10"/>
        <rFont val="Trebuchet MS"/>
        <family val="2"/>
      </rPr>
      <t xml:space="preserve">GM : </t>
    </r>
    <r>
      <rPr>
        <sz val="10"/>
        <rFont val="Trebuchet MS"/>
        <family val="2"/>
      </rPr>
      <t xml:space="preserve">Grilles métalliques antinsectes pour claustras
</t>
    </r>
  </si>
  <si>
    <t>Enduit tyrolien</t>
  </si>
  <si>
    <t>7.4</t>
  </si>
  <si>
    <t>7.5</t>
  </si>
  <si>
    <t>7.6</t>
  </si>
  <si>
    <t>Revêtement décoratif  en granite</t>
  </si>
  <si>
    <t>8.1</t>
  </si>
  <si>
    <t>8.1.1</t>
  </si>
  <si>
    <t>8.1.2</t>
  </si>
  <si>
    <t>8.1.3</t>
  </si>
  <si>
    <t>Sous total 8.1</t>
  </si>
  <si>
    <t>8.2</t>
  </si>
  <si>
    <t>8.2.1</t>
  </si>
  <si>
    <t>8.2.2</t>
  </si>
  <si>
    <t>Sous total 8.2</t>
  </si>
  <si>
    <t>8.3</t>
  </si>
  <si>
    <t>8.3.1</t>
  </si>
  <si>
    <t>8.3.2</t>
  </si>
  <si>
    <t>8.3.3</t>
  </si>
  <si>
    <t>Sous total 8.3</t>
  </si>
  <si>
    <t>9.1</t>
  </si>
  <si>
    <t>9.2</t>
  </si>
  <si>
    <t>Structure en IPN de 100</t>
  </si>
  <si>
    <t>9.3</t>
  </si>
  <si>
    <t>9.4</t>
  </si>
  <si>
    <t>TOTAL GENERAL Bloc boutiques</t>
  </si>
  <si>
    <t xml:space="preserve">LATRINES </t>
  </si>
  <si>
    <t>Fouille en excavation pour fosse</t>
  </si>
  <si>
    <t>Béton de proprete pour semelles filantes dosé à 150 kg/m3</t>
  </si>
  <si>
    <t>Béton armé pour radier dosé à 350 kg/m3</t>
  </si>
  <si>
    <t xml:space="preserve">Béton armé pour chainage bas de fosse dosé à 350 kg/m3 </t>
  </si>
  <si>
    <t>Béton armé dosé à 350kg/m3 pour chainage  haut de  la fosse</t>
  </si>
  <si>
    <t>Béton armé pour raidisseurs dosé à 350 kg/m3</t>
  </si>
  <si>
    <t xml:space="preserve">Béton pour appui de baie dosé à 350 kg/m3  </t>
  </si>
  <si>
    <t xml:space="preserve">Béton armé dosé à 350kg/m3 pour chainage </t>
  </si>
  <si>
    <t>Maçonnerie en agglos plein de 15x20x40</t>
  </si>
  <si>
    <t xml:space="preserve">Enduits étanches sur parois intérieures des murs fosses  </t>
  </si>
  <si>
    <t>Maçonnerie en claustras</t>
  </si>
  <si>
    <t>ventillation des fosses en éléments de 30x30x20 cm béton moulé y compris</t>
  </si>
  <si>
    <t>4.8</t>
  </si>
  <si>
    <t xml:space="preserve">Enduit intérieur </t>
  </si>
  <si>
    <t>4.9</t>
  </si>
  <si>
    <t>Enduit extérieur y compris raccordements et calfeutrements</t>
  </si>
  <si>
    <t xml:space="preserve">Panne en tube galva lourd de 60x60 y compris toutes sujétions de pose </t>
  </si>
  <si>
    <t>Tôle bac alu-zinc 4 ondulations 35%</t>
  </si>
  <si>
    <t>Peinture tyrolienne écrasée sur mur interne</t>
  </si>
  <si>
    <t>Porte métallique pleine (PMP) de 70x220</t>
  </si>
  <si>
    <t>PLOMBERIE ET SANITAIRES</t>
  </si>
  <si>
    <t>Fourniture, fouille et pose de canalisation allant de l'espace ablution à puit perdu  (PVC normé SOTICI diam. 100) y compris accessoire (coude, manchot, thé, siphon de sol) et toute autre sujétion de pose</t>
  </si>
  <si>
    <t xml:space="preserve">Puit perdu </t>
  </si>
  <si>
    <t>TOTAL GENERAL LATRINES</t>
  </si>
  <si>
    <t>RECAPITULATIF GENERAL - BASKOURE</t>
  </si>
  <si>
    <t>COUVERTURE - CHARPENTE ETANCHEITE</t>
  </si>
  <si>
    <t xml:space="preserve">Pannes en tubes rectangulaires métallique de 50x50 </t>
  </si>
  <si>
    <t>chéneau en tôle noire de 10/10ème</t>
  </si>
  <si>
    <t>9.5</t>
  </si>
  <si>
    <t>Fourniture de canalisation des descentes EP (PVC normé SOTICI diam. 100) y compris accessoire (coude, manchot, thé, ) et toute autre sujétion de pose</t>
  </si>
  <si>
    <t>Peinture vinylique pour intérieur</t>
  </si>
  <si>
    <t>Gros béton pour semelles filantes dosé à 300 kg/m3</t>
  </si>
  <si>
    <t xml:space="preserve">Fouilles en puits  pour semelles isolées </t>
  </si>
  <si>
    <t>1.6</t>
  </si>
  <si>
    <t>1.7</t>
  </si>
  <si>
    <t>Béton armé pour semelles isolées; Semelles filantes et poutres de redressements dosé à 350 kg/m3 de CPA 45, armatures et toutes sujétions</t>
  </si>
  <si>
    <t>Gros béton pour semelles filantes dosé 350 kg/m3 de CPA 45</t>
  </si>
  <si>
    <t>Enduit tyrolien sur mur externe</t>
  </si>
  <si>
    <t>BOUTIQUES (20)</t>
  </si>
  <si>
    <t>7.7</t>
  </si>
  <si>
    <t>Peinture foam pour faux plafond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</si>
</sst>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0\ _€_-;\-* #,##0\ _€_-;_-* &quot;-&quot;??\ _€_-;_-@_-"/>
    <numFmt numFmtId="166" formatCode="#,##0_ ;\-#,##0\ "/>
    <numFmt numFmtId="167" formatCode="_ * #,##0.00_)\ _$_ ;_ * \(#,##0.00\)\ _$_ ;_ * &quot;-&quot;??_)\ _$_ ;_ @_ "/>
    <numFmt numFmtId="168" formatCode="#,##0\ _€"/>
    <numFmt numFmtId="169" formatCode="#,##0.0"/>
    <numFmt numFmtId="170" formatCode="0.0"/>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Narrow"/>
      <family val="2"/>
    </font>
    <font>
      <sz val="12"/>
      <name val="Arial Narrow"/>
      <family val="2"/>
    </font>
    <font>
      <sz val="11"/>
      <color indexed="8"/>
      <name val="Calibri"/>
      <family val="2"/>
    </font>
    <font>
      <b/>
      <sz val="10"/>
      <name val="Trebuchet MS"/>
      <family val="2"/>
    </font>
    <font>
      <b/>
      <u/>
      <sz val="10"/>
      <name val="Trebuchet MS"/>
      <family val="2"/>
    </font>
    <font>
      <sz val="10"/>
      <name val="Trebuchet MS"/>
      <family val="2"/>
    </font>
    <font>
      <vertAlign val="superscript"/>
      <sz val="10"/>
      <name val="Trebuchet MS"/>
      <family val="2"/>
    </font>
    <font>
      <b/>
      <sz val="12"/>
      <name val="Trebuchet MS"/>
      <family val="2"/>
    </font>
    <font>
      <sz val="12"/>
      <name val="Trebuchet MS"/>
      <family val="2"/>
    </font>
    <font>
      <b/>
      <u/>
      <sz val="12"/>
      <name val="Trebuchet MS"/>
      <family val="2"/>
    </font>
    <font>
      <sz val="10"/>
      <name val="Arial Narrow"/>
      <family val="2"/>
    </font>
    <font>
      <b/>
      <sz val="10"/>
      <name val="Arial"/>
      <family val="2"/>
    </font>
    <font>
      <sz val="10"/>
      <color rgb="FFFF0000"/>
      <name val="Arial"/>
      <family val="2"/>
    </font>
    <font>
      <sz val="12"/>
      <color theme="1"/>
      <name val="Trebuchet MS"/>
      <family val="2"/>
    </font>
    <font>
      <b/>
      <sz val="12"/>
      <color theme="1"/>
      <name val="Trebuchet MS"/>
      <family val="2"/>
    </font>
    <font>
      <b/>
      <i/>
      <sz val="12"/>
      <name val="Trebuchet MS"/>
      <family val="2"/>
    </font>
    <font>
      <i/>
      <sz val="12"/>
      <color theme="1"/>
      <name val="Trebuchet MS"/>
      <family val="2"/>
    </font>
    <font>
      <b/>
      <u/>
      <sz val="12"/>
      <color theme="1"/>
      <name val="Trebuchet MS"/>
      <family val="2"/>
    </font>
    <font>
      <sz val="10"/>
      <color theme="1"/>
      <name val="Trebuchet MS"/>
      <family val="2"/>
    </font>
    <font>
      <sz val="10"/>
      <color rgb="FF000000"/>
      <name val="Trebuchet MS"/>
      <family val="2"/>
    </font>
    <font>
      <b/>
      <sz val="10"/>
      <color rgb="FF000000"/>
      <name val="Trebuchet MS"/>
      <family val="2"/>
    </font>
    <font>
      <sz val="8"/>
      <name val="Arial"/>
      <family val="2"/>
    </font>
    <font>
      <b/>
      <sz val="10"/>
      <color theme="1"/>
      <name val="Trebuchet MS"/>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FFF00"/>
        <bgColor indexed="64"/>
      </patternFill>
    </fill>
  </fills>
  <borders count="36">
    <border>
      <left/>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style="hair">
        <color indexed="64"/>
      </bottom>
      <diagonal/>
    </border>
    <border>
      <left style="double">
        <color indexed="64"/>
      </left>
      <right style="thin">
        <color indexed="64"/>
      </right>
      <top/>
      <bottom/>
      <diagonal/>
    </border>
    <border>
      <left/>
      <right style="thin">
        <color indexed="64"/>
      </right>
      <top style="hair">
        <color indexed="64"/>
      </top>
      <bottom style="hair">
        <color indexed="64"/>
      </bottom>
      <diagonal/>
    </border>
    <border>
      <left style="double">
        <color indexed="64"/>
      </left>
      <right/>
      <top/>
      <bottom/>
      <diagonal/>
    </border>
    <border>
      <left/>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auto="1"/>
      </top>
      <bottom style="hair">
        <color auto="1"/>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medium">
        <color indexed="64"/>
      </left>
      <right style="thin">
        <color auto="1"/>
      </right>
      <top style="medium">
        <color auto="1"/>
      </top>
      <bottom style="hair">
        <color auto="1"/>
      </bottom>
      <diagonal/>
    </border>
    <border>
      <left/>
      <right style="medium">
        <color indexed="64"/>
      </right>
      <top style="medium">
        <color auto="1"/>
      </top>
      <bottom style="hair">
        <color auto="1"/>
      </bottom>
      <diagonal/>
    </border>
    <border>
      <left style="medium">
        <color indexed="64"/>
      </left>
      <right style="thin">
        <color indexed="64"/>
      </right>
      <top style="hair">
        <color indexed="64"/>
      </top>
      <bottom style="hair">
        <color indexed="64"/>
      </bottom>
      <diagonal/>
    </border>
    <border>
      <left/>
      <right style="medium">
        <color indexed="64"/>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auto="1"/>
      </bottom>
      <diagonal/>
    </border>
    <border>
      <left style="double">
        <color indexed="64"/>
      </left>
      <right style="thin">
        <color indexed="64"/>
      </right>
      <top style="double">
        <color indexed="64"/>
      </top>
      <bottom/>
      <diagonal/>
    </border>
    <border>
      <left style="thin">
        <color indexed="64"/>
      </left>
      <right style="double">
        <color indexed="64"/>
      </right>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s>
  <cellStyleXfs count="13">
    <xf numFmtId="0" fontId="0" fillId="0" borderId="0"/>
    <xf numFmtId="164" fontId="5" fillId="0" borderId="0" applyFont="0" applyFill="0" applyBorder="0" applyAlignment="0" applyProtection="0"/>
    <xf numFmtId="0" fontId="5" fillId="0" borderId="0"/>
    <xf numFmtId="0" fontId="8" fillId="0" borderId="0"/>
    <xf numFmtId="167" fontId="8" fillId="0" borderId="0" applyFont="0" applyFill="0" applyBorder="0" applyAlignment="0" applyProtection="0"/>
    <xf numFmtId="0" fontId="5" fillId="0" borderId="0"/>
    <xf numFmtId="0" fontId="4" fillId="0" borderId="0"/>
    <xf numFmtId="164" fontId="5" fillId="0" borderId="0" applyFont="0" applyFill="0" applyBorder="0" applyAlignment="0" applyProtection="0"/>
    <xf numFmtId="0" fontId="3" fillId="0" borderId="0"/>
    <xf numFmtId="164" fontId="2" fillId="0" borderId="0" applyFont="0" applyFill="0" applyBorder="0" applyAlignment="0" applyProtection="0"/>
    <xf numFmtId="0" fontId="1" fillId="0" borderId="0"/>
    <xf numFmtId="0" fontId="1" fillId="0" borderId="0"/>
    <xf numFmtId="164" fontId="1" fillId="0" borderId="0" applyFont="0" applyFill="0" applyBorder="0" applyAlignment="0" applyProtection="0"/>
  </cellStyleXfs>
  <cellXfs count="249">
    <xf numFmtId="0" fontId="0" fillId="0" borderId="0" xfId="0"/>
    <xf numFmtId="0" fontId="7" fillId="0" borderId="0" xfId="0" applyFont="1"/>
    <xf numFmtId="0" fontId="6" fillId="0" borderId="0" xfId="0" applyFont="1"/>
    <xf numFmtId="0" fontId="7" fillId="3" borderId="0" xfId="0" applyFont="1" applyFill="1"/>
    <xf numFmtId="4" fontId="11" fillId="0" borderId="5" xfId="0" applyNumberFormat="1" applyFont="1" applyBorder="1" applyAlignment="1">
      <alignment horizontal="center" vertical="center"/>
    </xf>
    <xf numFmtId="4" fontId="9" fillId="0" borderId="5" xfId="0" applyNumberFormat="1" applyFont="1" applyBorder="1" applyAlignment="1">
      <alignment horizontal="center" vertical="center"/>
    </xf>
    <xf numFmtId="4" fontId="11" fillId="3" borderId="5" xfId="0" applyNumberFormat="1" applyFont="1" applyFill="1" applyBorder="1" applyAlignment="1">
      <alignment horizontal="center" vertical="center"/>
    </xf>
    <xf numFmtId="3" fontId="9" fillId="0" borderId="0" xfId="0" applyNumberFormat="1" applyFont="1" applyAlignment="1">
      <alignment horizontal="center" vertical="center"/>
    </xf>
    <xf numFmtId="3" fontId="9" fillId="0" borderId="1" xfId="0" applyNumberFormat="1" applyFont="1" applyBorder="1" applyAlignment="1">
      <alignment horizontal="center" vertical="center" wrapText="1"/>
    </xf>
    <xf numFmtId="3" fontId="11" fillId="0" borderId="0" xfId="0" applyNumberFormat="1" applyFont="1" applyAlignment="1">
      <alignment horizontal="center" vertical="center" wrapText="1"/>
    </xf>
    <xf numFmtId="3" fontId="9" fillId="0" borderId="0" xfId="0" applyNumberFormat="1" applyFont="1" applyAlignment="1">
      <alignment horizontal="center" vertical="center" wrapText="1"/>
    </xf>
    <xf numFmtId="0" fontId="11" fillId="0" borderId="0" xfId="0" applyFont="1" applyAlignment="1">
      <alignment vertical="center"/>
    </xf>
    <xf numFmtId="4" fontId="9" fillId="0" borderId="0" xfId="0" applyNumberFormat="1" applyFont="1" applyAlignment="1">
      <alignment horizontal="centerContinuous" vertical="center"/>
    </xf>
    <xf numFmtId="4" fontId="9" fillId="0" borderId="2" xfId="0" applyNumberFormat="1" applyFont="1" applyBorder="1" applyAlignment="1">
      <alignment horizontal="center" vertical="center" wrapText="1"/>
    </xf>
    <xf numFmtId="4" fontId="11" fillId="0" borderId="0" xfId="0" applyNumberFormat="1" applyFont="1" applyAlignment="1">
      <alignment horizontal="center" vertical="center"/>
    </xf>
    <xf numFmtId="4" fontId="9" fillId="0" borderId="0" xfId="0" applyNumberFormat="1" applyFont="1" applyAlignment="1">
      <alignment horizontal="center" vertical="center"/>
    </xf>
    <xf numFmtId="3" fontId="9" fillId="0" borderId="0" xfId="0" applyNumberFormat="1" applyFont="1" applyAlignment="1">
      <alignment horizontal="right"/>
    </xf>
    <xf numFmtId="3" fontId="11" fillId="0" borderId="0" xfId="0" applyNumberFormat="1" applyFont="1" applyAlignment="1">
      <alignment horizontal="right" vertical="center"/>
    </xf>
    <xf numFmtId="4" fontId="9" fillId="0" borderId="0" xfId="0" applyNumberFormat="1" applyFont="1" applyAlignment="1">
      <alignment horizontal="centerContinuous"/>
    </xf>
    <xf numFmtId="0" fontId="9" fillId="0" borderId="5" xfId="2" applyFont="1" applyBorder="1" applyAlignment="1">
      <alignment horizontal="center" vertical="center" wrapText="1"/>
    </xf>
    <xf numFmtId="0" fontId="11" fillId="0" borderId="5" xfId="2" applyFont="1" applyBorder="1" applyAlignment="1">
      <alignment horizontal="center" vertical="center" wrapText="1"/>
    </xf>
    <xf numFmtId="0" fontId="9" fillId="3" borderId="5" xfId="2" applyFont="1" applyFill="1" applyBorder="1" applyAlignment="1">
      <alignment horizontal="center" vertical="center" wrapText="1"/>
    </xf>
    <xf numFmtId="0" fontId="11" fillId="0" borderId="5" xfId="0" applyFont="1" applyBorder="1" applyAlignment="1">
      <alignment horizontal="center" vertical="center" wrapText="1"/>
    </xf>
    <xf numFmtId="0" fontId="11" fillId="2" borderId="5" xfId="2" applyFont="1" applyFill="1" applyBorder="1" applyAlignment="1">
      <alignment horizontal="center" vertical="center" wrapText="1"/>
    </xf>
    <xf numFmtId="4" fontId="9" fillId="0" borderId="8" xfId="0" applyNumberFormat="1" applyFont="1" applyBorder="1" applyAlignment="1">
      <alignment horizontal="center" vertical="center" wrapText="1"/>
    </xf>
    <xf numFmtId="3" fontId="11" fillId="0" borderId="5" xfId="0" applyNumberFormat="1" applyFont="1" applyBorder="1" applyAlignment="1">
      <alignment horizontal="right" vertical="center" wrapText="1"/>
    </xf>
    <xf numFmtId="3" fontId="9" fillId="0" borderId="13" xfId="0" applyNumberFormat="1" applyFont="1" applyBorder="1" applyAlignment="1">
      <alignment horizontal="center" vertical="center" wrapText="1"/>
    </xf>
    <xf numFmtId="0" fontId="9" fillId="3" borderId="4" xfId="2" applyFont="1" applyFill="1" applyBorder="1" applyAlignment="1">
      <alignment horizontal="center" vertical="center" wrapText="1"/>
    </xf>
    <xf numFmtId="0" fontId="11" fillId="3" borderId="4" xfId="2" applyFont="1" applyFill="1" applyBorder="1" applyAlignment="1">
      <alignment horizontal="center" vertical="center" wrapText="1"/>
    </xf>
    <xf numFmtId="0" fontId="9" fillId="0" borderId="4" xfId="2" applyFont="1" applyBorder="1" applyAlignment="1">
      <alignment horizontal="center" vertical="center" wrapText="1"/>
    </xf>
    <xf numFmtId="2" fontId="11" fillId="0" borderId="4" xfId="2" applyNumberFormat="1" applyFont="1" applyBorder="1" applyAlignment="1">
      <alignment horizontal="center" vertical="center" wrapText="1"/>
    </xf>
    <xf numFmtId="0" fontId="11" fillId="0" borderId="4" xfId="2" applyFont="1" applyBorder="1" applyAlignment="1">
      <alignment horizontal="center" vertical="center" wrapText="1"/>
    </xf>
    <xf numFmtId="167" fontId="11" fillId="3" borderId="5" xfId="1" applyNumberFormat="1" applyFont="1" applyFill="1" applyBorder="1" applyAlignment="1">
      <alignment horizontal="center" vertical="center"/>
    </xf>
    <xf numFmtId="3" fontId="9" fillId="3" borderId="4" xfId="0" applyNumberFormat="1" applyFont="1" applyFill="1" applyBorder="1" applyAlignment="1">
      <alignment horizontal="center" vertical="center" wrapText="1"/>
    </xf>
    <xf numFmtId="4" fontId="9" fillId="3" borderId="5" xfId="0" applyNumberFormat="1" applyFont="1" applyFill="1" applyBorder="1" applyAlignment="1">
      <alignment horizontal="center" vertical="center"/>
    </xf>
    <xf numFmtId="0" fontId="6" fillId="3" borderId="0" xfId="0" applyFont="1" applyFill="1"/>
    <xf numFmtId="3" fontId="11" fillId="3" borderId="4" xfId="0" applyNumberFormat="1" applyFont="1" applyFill="1" applyBorder="1" applyAlignment="1">
      <alignment horizontal="center" vertical="center" wrapText="1"/>
    </xf>
    <xf numFmtId="3" fontId="9" fillId="3" borderId="1" xfId="0" applyNumberFormat="1" applyFont="1" applyFill="1" applyBorder="1" applyAlignment="1">
      <alignment horizontal="center" vertical="center" wrapText="1"/>
    </xf>
    <xf numFmtId="4" fontId="9" fillId="3" borderId="2" xfId="0" applyNumberFormat="1" applyFont="1" applyFill="1" applyBorder="1" applyAlignment="1">
      <alignment horizontal="center" vertical="center"/>
    </xf>
    <xf numFmtId="0" fontId="0" fillId="3" borderId="0" xfId="0" applyFill="1"/>
    <xf numFmtId="0" fontId="16" fillId="0" borderId="0" xfId="0" applyFont="1"/>
    <xf numFmtId="0" fontId="7" fillId="0" borderId="9" xfId="0" applyFont="1" applyBorder="1"/>
    <xf numFmtId="3" fontId="9" fillId="0" borderId="4" xfId="0" applyNumberFormat="1" applyFont="1" applyBorder="1" applyAlignment="1">
      <alignment horizontal="center" vertical="center" wrapText="1"/>
    </xf>
    <xf numFmtId="0" fontId="17" fillId="0" borderId="0" xfId="0" applyFont="1"/>
    <xf numFmtId="3" fontId="9" fillId="0" borderId="2" xfId="0" applyNumberFormat="1" applyFont="1" applyBorder="1" applyAlignment="1">
      <alignment horizontal="right" vertical="center" wrapText="1"/>
    </xf>
    <xf numFmtId="4" fontId="9" fillId="0" borderId="3" xfId="0" applyNumberFormat="1" applyFont="1" applyBorder="1" applyAlignment="1">
      <alignment horizontal="right" vertical="center" wrapText="1"/>
    </xf>
    <xf numFmtId="3" fontId="9" fillId="0" borderId="10" xfId="0" applyNumberFormat="1" applyFont="1" applyBorder="1" applyAlignment="1">
      <alignment horizontal="right" vertical="center" wrapText="1"/>
    </xf>
    <xf numFmtId="4" fontId="9" fillId="0" borderId="11" xfId="0" applyNumberFormat="1" applyFont="1" applyBorder="1" applyAlignment="1">
      <alignment horizontal="right" vertical="center" wrapText="1"/>
    </xf>
    <xf numFmtId="4" fontId="9" fillId="2" borderId="6" xfId="0" applyNumberFormat="1" applyFont="1" applyFill="1" applyBorder="1" applyAlignment="1">
      <alignment horizontal="right" vertical="center" wrapText="1"/>
    </xf>
    <xf numFmtId="3" fontId="9" fillId="0" borderId="0" xfId="0" applyNumberFormat="1" applyFont="1" applyAlignment="1">
      <alignment horizontal="right" vertical="center"/>
    </xf>
    <xf numFmtId="166" fontId="9" fillId="3" borderId="6" xfId="1" applyNumberFormat="1" applyFont="1" applyFill="1" applyBorder="1" applyAlignment="1">
      <alignment horizontal="right" vertical="center"/>
    </xf>
    <xf numFmtId="165" fontId="11" fillId="0" borderId="0" xfId="1" applyNumberFormat="1" applyFont="1" applyFill="1" applyBorder="1" applyAlignment="1">
      <alignment horizontal="right" vertical="center" wrapText="1"/>
    </xf>
    <xf numFmtId="0" fontId="7" fillId="4" borderId="0" xfId="0" applyFont="1" applyFill="1"/>
    <xf numFmtId="0" fontId="0" fillId="4" borderId="0" xfId="0" applyFill="1"/>
    <xf numFmtId="3" fontId="10" fillId="3" borderId="4" xfId="0" applyNumberFormat="1" applyFont="1" applyFill="1" applyBorder="1" applyAlignment="1">
      <alignment horizontal="center" vertical="center" wrapText="1"/>
    </xf>
    <xf numFmtId="3" fontId="10" fillId="0" borderId="4" xfId="0" applyNumberFormat="1" applyFont="1" applyBorder="1" applyAlignment="1">
      <alignment horizontal="center" vertical="center" wrapText="1"/>
    </xf>
    <xf numFmtId="0" fontId="6" fillId="4" borderId="0" xfId="0" applyFont="1" applyFill="1"/>
    <xf numFmtId="0" fontId="11" fillId="0" borderId="0" xfId="0" applyFont="1" applyAlignment="1">
      <alignment horizontal="center"/>
    </xf>
    <xf numFmtId="0" fontId="0" fillId="5" borderId="0" xfId="0" applyFill="1"/>
    <xf numFmtId="0" fontId="18" fillId="5" borderId="0" xfId="0" applyFont="1" applyFill="1"/>
    <xf numFmtId="0" fontId="5" fillId="0" borderId="0" xfId="0" applyFont="1"/>
    <xf numFmtId="0" fontId="7" fillId="0" borderId="0" xfId="0" applyFont="1" applyAlignment="1">
      <alignment wrapText="1"/>
    </xf>
    <xf numFmtId="167" fontId="11" fillId="0" borderId="8" xfId="1" applyNumberFormat="1" applyFont="1" applyFill="1" applyBorder="1" applyAlignment="1">
      <alignment horizontal="center" vertical="center" wrapText="1"/>
    </xf>
    <xf numFmtId="0" fontId="7" fillId="3" borderId="0" xfId="0" applyFont="1" applyFill="1" applyAlignment="1">
      <alignment vertical="top"/>
    </xf>
    <xf numFmtId="0" fontId="6" fillId="4" borderId="0" xfId="0" applyFont="1" applyFill="1" applyAlignment="1">
      <alignment vertical="top"/>
    </xf>
    <xf numFmtId="4" fontId="13" fillId="3" borderId="5" xfId="0" applyNumberFormat="1" applyFont="1" applyFill="1" applyBorder="1" applyAlignment="1">
      <alignment horizontal="center" vertical="center"/>
    </xf>
    <xf numFmtId="4" fontId="13" fillId="0" borderId="5" xfId="0" applyNumberFormat="1" applyFont="1" applyBorder="1" applyAlignment="1">
      <alignment horizontal="center" vertical="center"/>
    </xf>
    <xf numFmtId="3" fontId="11" fillId="0" borderId="4" xfId="0" applyNumberFormat="1" applyFont="1" applyBorder="1" applyAlignment="1">
      <alignment horizontal="center" vertical="center" wrapText="1"/>
    </xf>
    <xf numFmtId="3" fontId="11" fillId="3" borderId="4" xfId="0" applyNumberFormat="1" applyFont="1" applyFill="1" applyBorder="1" applyAlignment="1">
      <alignment horizontal="center" vertical="top" wrapText="1"/>
    </xf>
    <xf numFmtId="4" fontId="9" fillId="0" borderId="0" xfId="0" applyNumberFormat="1" applyFont="1" applyAlignment="1">
      <alignment horizontal="right" vertical="center"/>
    </xf>
    <xf numFmtId="3" fontId="9" fillId="0" borderId="5" xfId="0" applyNumberFormat="1" applyFont="1" applyBorder="1" applyAlignment="1">
      <alignment horizontal="right" vertical="center"/>
    </xf>
    <xf numFmtId="3" fontId="11" fillId="0" borderId="6" xfId="0" applyNumberFormat="1" applyFont="1" applyBorder="1" applyAlignment="1">
      <alignment horizontal="right" vertical="center"/>
    </xf>
    <xf numFmtId="4" fontId="9" fillId="0" borderId="2" xfId="0" applyNumberFormat="1" applyFont="1" applyBorder="1" applyAlignment="1">
      <alignment horizontal="center" vertical="center"/>
    </xf>
    <xf numFmtId="4" fontId="9" fillId="0" borderId="8" xfId="0" applyNumberFormat="1" applyFont="1" applyBorder="1" applyAlignment="1">
      <alignment horizontal="center" vertical="center"/>
    </xf>
    <xf numFmtId="3" fontId="9" fillId="0" borderId="6" xfId="0" applyNumberFormat="1" applyFont="1" applyBorder="1" applyAlignment="1">
      <alignment horizontal="right" vertical="center"/>
    </xf>
    <xf numFmtId="0" fontId="11" fillId="0" borderId="0" xfId="0" applyFont="1" applyAlignment="1">
      <alignment horizontal="right" vertical="center"/>
    </xf>
    <xf numFmtId="3" fontId="10" fillId="3" borderId="5" xfId="2" applyNumberFormat="1" applyFont="1" applyFill="1" applyBorder="1" applyAlignment="1">
      <alignment horizontal="left" vertical="center" wrapText="1"/>
    </xf>
    <xf numFmtId="4" fontId="11" fillId="0" borderId="0" xfId="0" applyNumberFormat="1" applyFont="1" applyAlignment="1">
      <alignment vertical="center"/>
    </xf>
    <xf numFmtId="2" fontId="11" fillId="0" borderId="0" xfId="0" applyNumberFormat="1" applyFont="1" applyAlignment="1">
      <alignment vertical="center"/>
    </xf>
    <xf numFmtId="4" fontId="9" fillId="0" borderId="0" xfId="0" applyNumberFormat="1" applyFont="1" applyAlignment="1">
      <alignment vertical="center"/>
    </xf>
    <xf numFmtId="0" fontId="11" fillId="0" borderId="5" xfId="0" applyFont="1" applyBorder="1" applyAlignment="1">
      <alignment horizontal="left" vertical="center" wrapText="1"/>
    </xf>
    <xf numFmtId="3" fontId="11" fillId="0" borderId="5" xfId="0" applyNumberFormat="1" applyFont="1" applyBorder="1" applyAlignment="1">
      <alignment horizontal="right" vertical="center"/>
    </xf>
    <xf numFmtId="0" fontId="11" fillId="0" borderId="5" xfId="0" applyFont="1" applyBorder="1" applyAlignment="1">
      <alignment vertical="center" wrapText="1"/>
    </xf>
    <xf numFmtId="3" fontId="9" fillId="3" borderId="6" xfId="0" applyNumberFormat="1" applyFont="1" applyFill="1" applyBorder="1" applyAlignment="1">
      <alignment horizontal="right" vertical="center"/>
    </xf>
    <xf numFmtId="3" fontId="11" fillId="3" borderId="6" xfId="0" applyNumberFormat="1" applyFont="1" applyFill="1" applyBorder="1" applyAlignment="1">
      <alignment horizontal="right" vertical="center"/>
    </xf>
    <xf numFmtId="4" fontId="11" fillId="0" borderId="0" xfId="0" applyNumberFormat="1" applyFont="1" applyAlignment="1">
      <alignment vertical="center" wrapText="1"/>
    </xf>
    <xf numFmtId="4" fontId="9" fillId="0" borderId="0" xfId="0" applyNumberFormat="1" applyFont="1" applyAlignment="1">
      <alignment vertical="center" wrapText="1"/>
    </xf>
    <xf numFmtId="0" fontId="11" fillId="0" borderId="0" xfId="0" applyFont="1"/>
    <xf numFmtId="0" fontId="11" fillId="0" borderId="0" xfId="0" applyFont="1" applyAlignment="1">
      <alignment wrapText="1"/>
    </xf>
    <xf numFmtId="0" fontId="11" fillId="0" borderId="0" xfId="0" applyFont="1" applyAlignment="1">
      <alignment horizontal="center" wrapText="1"/>
    </xf>
    <xf numFmtId="3" fontId="9" fillId="0" borderId="2" xfId="0" applyNumberFormat="1" applyFont="1" applyBorder="1" applyAlignment="1">
      <alignment horizontal="center" vertical="center" wrapText="1"/>
    </xf>
    <xf numFmtId="3" fontId="11" fillId="3" borderId="5" xfId="0" applyNumberFormat="1" applyFont="1" applyFill="1" applyBorder="1" applyAlignment="1">
      <alignment horizontal="right" vertical="center"/>
    </xf>
    <xf numFmtId="4" fontId="9" fillId="0" borderId="3" xfId="0" applyNumberFormat="1" applyFont="1" applyBorder="1" applyAlignment="1">
      <alignment horizontal="center" vertical="center" wrapText="1"/>
    </xf>
    <xf numFmtId="0" fontId="11" fillId="0" borderId="5" xfId="2" applyFont="1" applyBorder="1" applyAlignment="1">
      <alignment horizontal="left" vertical="center" wrapText="1"/>
    </xf>
    <xf numFmtId="3" fontId="11" fillId="2" borderId="5" xfId="0" applyNumberFormat="1" applyFont="1" applyFill="1" applyBorder="1" applyAlignment="1">
      <alignment horizontal="right" vertical="center" wrapText="1"/>
    </xf>
    <xf numFmtId="3" fontId="11" fillId="0" borderId="6" xfId="0" applyNumberFormat="1" applyFont="1" applyBorder="1" applyAlignment="1">
      <alignment horizontal="right" vertical="center" wrapText="1"/>
    </xf>
    <xf numFmtId="3" fontId="9" fillId="3" borderId="5" xfId="0" applyNumberFormat="1" applyFont="1" applyFill="1" applyBorder="1" applyAlignment="1">
      <alignment horizontal="right" vertical="center"/>
    </xf>
    <xf numFmtId="3" fontId="9" fillId="3" borderId="2" xfId="0" applyNumberFormat="1" applyFont="1" applyFill="1" applyBorder="1" applyAlignment="1">
      <alignment horizontal="right" vertical="center"/>
    </xf>
    <xf numFmtId="3" fontId="9" fillId="3" borderId="3" xfId="0" applyNumberFormat="1" applyFont="1" applyFill="1" applyBorder="1" applyAlignment="1">
      <alignment horizontal="right" vertical="center"/>
    </xf>
    <xf numFmtId="167" fontId="11" fillId="3" borderId="5" xfId="7" applyNumberFormat="1" applyFont="1" applyFill="1" applyBorder="1" applyAlignment="1">
      <alignment horizontal="center" vertical="center" wrapText="1"/>
    </xf>
    <xf numFmtId="168" fontId="13" fillId="0" borderId="21" xfId="5" applyNumberFormat="1" applyFont="1" applyBorder="1" applyAlignment="1">
      <alignment horizontal="center" vertical="center" wrapText="1"/>
    </xf>
    <xf numFmtId="2" fontId="21" fillId="0" borderId="16" xfId="5" applyNumberFormat="1" applyFont="1" applyBorder="1" applyAlignment="1">
      <alignment horizontal="center" vertical="center" wrapText="1"/>
    </xf>
    <xf numFmtId="3" fontId="13" fillId="0" borderId="16" xfId="5" applyNumberFormat="1" applyFont="1" applyBorder="1" applyAlignment="1">
      <alignment horizontal="center" vertical="center" wrapText="1"/>
    </xf>
    <xf numFmtId="4" fontId="20" fillId="0" borderId="5" xfId="2" applyNumberFormat="1" applyFont="1" applyBorder="1" applyAlignment="1">
      <alignment horizontal="left" vertical="center"/>
    </xf>
    <xf numFmtId="168" fontId="19" fillId="0" borderId="22" xfId="2" applyNumberFormat="1" applyFont="1" applyBorder="1" applyAlignment="1">
      <alignment horizontal="center"/>
    </xf>
    <xf numFmtId="2" fontId="22" fillId="0" borderId="9" xfId="2" applyNumberFormat="1" applyFont="1" applyBorder="1" applyAlignment="1">
      <alignment horizontal="center" vertical="center"/>
    </xf>
    <xf numFmtId="0" fontId="19" fillId="0" borderId="9" xfId="2" applyFont="1" applyBorder="1"/>
    <xf numFmtId="168" fontId="20" fillId="0" borderId="22" xfId="2" applyNumberFormat="1" applyFont="1" applyBorder="1" applyAlignment="1">
      <alignment horizontal="center"/>
    </xf>
    <xf numFmtId="4" fontId="20" fillId="0" borderId="24" xfId="2" applyNumberFormat="1" applyFont="1" applyBorder="1" applyAlignment="1">
      <alignment horizontal="center" vertical="center"/>
    </xf>
    <xf numFmtId="165" fontId="13" fillId="0" borderId="25" xfId="5" applyNumberFormat="1" applyFont="1" applyBorder="1" applyAlignment="1">
      <alignment horizontal="center" vertical="center" wrapText="1"/>
    </xf>
    <xf numFmtId="4" fontId="20" fillId="0" borderId="26" xfId="2" applyNumberFormat="1" applyFont="1" applyBorder="1" applyAlignment="1">
      <alignment horizontal="center" vertical="center"/>
    </xf>
    <xf numFmtId="0" fontId="19" fillId="0" borderId="27" xfId="2" applyFont="1" applyBorder="1"/>
    <xf numFmtId="3" fontId="20" fillId="0" borderId="27" xfId="2" applyNumberFormat="1" applyFont="1" applyBorder="1"/>
    <xf numFmtId="4" fontId="23" fillId="0" borderId="17" xfId="2" applyNumberFormat="1" applyFont="1" applyBorder="1" applyAlignment="1">
      <alignment horizontal="left" vertical="center"/>
    </xf>
    <xf numFmtId="4" fontId="23" fillId="0" borderId="5" xfId="2" applyNumberFormat="1" applyFont="1" applyBorder="1" applyAlignment="1">
      <alignment horizontal="left" vertical="center"/>
    </xf>
    <xf numFmtId="4" fontId="9" fillId="3" borderId="5" xfId="2" applyNumberFormat="1" applyFont="1" applyFill="1" applyBorder="1" applyAlignment="1">
      <alignment horizontal="center" vertical="center"/>
    </xf>
    <xf numFmtId="3" fontId="9" fillId="3" borderId="5" xfId="2" applyNumberFormat="1" applyFont="1" applyFill="1" applyBorder="1" applyAlignment="1">
      <alignment horizontal="right" vertical="center"/>
    </xf>
    <xf numFmtId="3" fontId="9" fillId="3" borderId="6" xfId="2" applyNumberFormat="1" applyFont="1" applyFill="1" applyBorder="1" applyAlignment="1">
      <alignment horizontal="right" vertical="center" wrapText="1"/>
    </xf>
    <xf numFmtId="3" fontId="11" fillId="3" borderId="4" xfId="2" applyNumberFormat="1" applyFont="1" applyFill="1" applyBorder="1" applyAlignment="1">
      <alignment horizontal="center" vertical="center" wrapText="1"/>
    </xf>
    <xf numFmtId="3" fontId="9" fillId="3" borderId="23" xfId="2" applyNumberFormat="1" applyFont="1" applyFill="1" applyBorder="1" applyAlignment="1">
      <alignment horizontal="right" vertical="center" wrapText="1"/>
    </xf>
    <xf numFmtId="4" fontId="15" fillId="0" borderId="0" xfId="0" applyNumberFormat="1" applyFont="1" applyAlignment="1">
      <alignment horizontal="center" vertical="center"/>
    </xf>
    <xf numFmtId="3" fontId="9" fillId="3" borderId="4" xfId="2" applyNumberFormat="1" applyFont="1" applyFill="1" applyBorder="1" applyAlignment="1">
      <alignment horizontal="center" vertical="center" wrapText="1"/>
    </xf>
    <xf numFmtId="167" fontId="11" fillId="3" borderId="5" xfId="1" applyNumberFormat="1" applyFont="1" applyFill="1" applyBorder="1" applyAlignment="1">
      <alignment horizontal="center" vertical="center" wrapText="1"/>
    </xf>
    <xf numFmtId="167" fontId="9" fillId="0" borderId="5" xfId="1" applyNumberFormat="1" applyFont="1" applyFill="1" applyBorder="1" applyAlignment="1">
      <alignment horizontal="center" vertical="center"/>
    </xf>
    <xf numFmtId="167" fontId="9" fillId="3" borderId="5" xfId="1" applyNumberFormat="1" applyFont="1" applyFill="1" applyBorder="1" applyAlignment="1">
      <alignment horizontal="center" vertical="center"/>
    </xf>
    <xf numFmtId="0" fontId="11" fillId="0" borderId="0" xfId="0" applyFont="1" applyAlignment="1">
      <alignment horizontal="center" vertical="center"/>
    </xf>
    <xf numFmtId="4" fontId="9" fillId="0" borderId="0" xfId="0" applyNumberFormat="1" applyFont="1" applyAlignment="1">
      <alignment horizontal="left" vertical="center"/>
    </xf>
    <xf numFmtId="4" fontId="9" fillId="0" borderId="2" xfId="0" applyNumberFormat="1" applyFont="1" applyBorder="1" applyAlignment="1">
      <alignment horizontal="left" vertical="center" wrapText="1"/>
    </xf>
    <xf numFmtId="4" fontId="9" fillId="0" borderId="8" xfId="0" applyNumberFormat="1" applyFont="1" applyBorder="1" applyAlignment="1">
      <alignment horizontal="left" vertical="center" wrapText="1"/>
    </xf>
    <xf numFmtId="0" fontId="10" fillId="0" borderId="5" xfId="2" applyFont="1" applyBorder="1" applyAlignment="1">
      <alignment horizontal="left" vertical="center" wrapText="1"/>
    </xf>
    <xf numFmtId="3" fontId="9" fillId="3" borderId="5" xfId="2" applyNumberFormat="1" applyFont="1" applyFill="1" applyBorder="1" applyAlignment="1">
      <alignment horizontal="left" vertical="center" wrapText="1"/>
    </xf>
    <xf numFmtId="0" fontId="9" fillId="0" borderId="5" xfId="2" applyFont="1" applyBorder="1" applyAlignment="1">
      <alignment horizontal="left" vertical="center" wrapText="1"/>
    </xf>
    <xf numFmtId="4" fontId="9" fillId="3" borderId="5" xfId="0" applyNumberFormat="1" applyFont="1" applyFill="1" applyBorder="1" applyAlignment="1">
      <alignment horizontal="left" vertical="center" wrapText="1"/>
    </xf>
    <xf numFmtId="4" fontId="10" fillId="0" borderId="5" xfId="0" applyNumberFormat="1" applyFont="1" applyBorder="1" applyAlignment="1">
      <alignment horizontal="left" vertical="center" wrapText="1"/>
    </xf>
    <xf numFmtId="4" fontId="9" fillId="0" borderId="5" xfId="0" applyNumberFormat="1" applyFont="1" applyBorder="1" applyAlignment="1">
      <alignment horizontal="left" vertical="center" wrapText="1"/>
    </xf>
    <xf numFmtId="4" fontId="11" fillId="0" borderId="5" xfId="0" applyNumberFormat="1" applyFont="1" applyBorder="1" applyAlignment="1">
      <alignment horizontal="left" vertical="center" wrapText="1"/>
    </xf>
    <xf numFmtId="4" fontId="11" fillId="3" borderId="5" xfId="0" applyNumberFormat="1" applyFont="1" applyFill="1" applyBorder="1" applyAlignment="1">
      <alignment horizontal="left" vertical="center" wrapText="1"/>
    </xf>
    <xf numFmtId="0" fontId="9" fillId="0" borderId="5" xfId="0" applyFont="1" applyBorder="1" applyAlignment="1">
      <alignment horizontal="left" vertical="center" wrapText="1"/>
    </xf>
    <xf numFmtId="0" fontId="11" fillId="3" borderId="5" xfId="0" applyFont="1" applyFill="1" applyBorder="1" applyAlignment="1">
      <alignment horizontal="left" vertical="center" wrapText="1"/>
    </xf>
    <xf numFmtId="4" fontId="11" fillId="0" borderId="14" xfId="0" applyNumberFormat="1" applyFont="1" applyBorder="1" applyAlignment="1">
      <alignment horizontal="left" vertical="center" wrapText="1"/>
    </xf>
    <xf numFmtId="4" fontId="9" fillId="0" borderId="7" xfId="2" applyNumberFormat="1" applyFont="1" applyBorder="1" applyAlignment="1">
      <alignment horizontal="left" vertical="center" wrapText="1"/>
    </xf>
    <xf numFmtId="4" fontId="9" fillId="3" borderId="5" xfId="2" applyNumberFormat="1" applyFont="1" applyFill="1" applyBorder="1" applyAlignment="1">
      <alignment horizontal="left" vertical="center" wrapText="1"/>
    </xf>
    <xf numFmtId="4" fontId="9" fillId="3" borderId="2" xfId="0" applyNumberFormat="1" applyFont="1" applyFill="1" applyBorder="1" applyAlignment="1">
      <alignment horizontal="left" vertical="center" wrapText="1"/>
    </xf>
    <xf numFmtId="4" fontId="11" fillId="0" borderId="0" xfId="0" applyNumberFormat="1" applyFont="1" applyAlignment="1">
      <alignment horizontal="left" vertical="center" wrapText="1"/>
    </xf>
    <xf numFmtId="0" fontId="11" fillId="0" borderId="0" xfId="0" applyFont="1" applyAlignment="1">
      <alignment horizontal="left" vertical="center"/>
    </xf>
    <xf numFmtId="4" fontId="13" fillId="0" borderId="0" xfId="0" applyNumberFormat="1" applyFont="1" applyAlignment="1">
      <alignment vertical="center"/>
    </xf>
    <xf numFmtId="169" fontId="11" fillId="3" borderId="4" xfId="0" applyNumberFormat="1" applyFont="1" applyFill="1" applyBorder="1" applyAlignment="1">
      <alignment horizontal="center" vertical="center" wrapText="1"/>
    </xf>
    <xf numFmtId="169" fontId="9" fillId="0" borderId="4" xfId="0" applyNumberFormat="1" applyFont="1" applyBorder="1" applyAlignment="1">
      <alignment horizontal="center" vertical="center" wrapText="1"/>
    </xf>
    <xf numFmtId="4" fontId="11" fillId="3" borderId="5" xfId="0" applyNumberFormat="1" applyFont="1" applyFill="1" applyBorder="1" applyAlignment="1">
      <alignment horizontal="left" vertical="top" wrapText="1"/>
    </xf>
    <xf numFmtId="0" fontId="7" fillId="0" borderId="5" xfId="0" applyFont="1" applyBorder="1" applyAlignment="1">
      <alignment horizontal="left" vertical="center"/>
    </xf>
    <xf numFmtId="0" fontId="7" fillId="0" borderId="5" xfId="0" applyFont="1" applyBorder="1"/>
    <xf numFmtId="0" fontId="7" fillId="0" borderId="5" xfId="0" applyFont="1" applyBorder="1" applyAlignment="1">
      <alignment horizontal="center"/>
    </xf>
    <xf numFmtId="0" fontId="7" fillId="0" borderId="5" xfId="0" applyFont="1" applyBorder="1" applyAlignment="1">
      <alignment horizontal="right" vertical="center"/>
    </xf>
    <xf numFmtId="0" fontId="7" fillId="0" borderId="4" xfId="0" applyFont="1" applyBorder="1"/>
    <xf numFmtId="4" fontId="9" fillId="0" borderId="5" xfId="2" applyNumberFormat="1" applyFont="1" applyBorder="1" applyAlignment="1">
      <alignment horizontal="left" vertical="center" wrapText="1"/>
    </xf>
    <xf numFmtId="165" fontId="11" fillId="0" borderId="5" xfId="1" applyNumberFormat="1" applyFont="1" applyFill="1" applyBorder="1" applyAlignment="1">
      <alignment horizontal="center" vertical="center" wrapText="1"/>
    </xf>
    <xf numFmtId="3" fontId="11" fillId="0" borderId="5" xfId="0" applyNumberFormat="1" applyFont="1" applyBorder="1" applyAlignment="1">
      <alignment horizontal="center" vertical="center"/>
    </xf>
    <xf numFmtId="3" fontId="11" fillId="0" borderId="5" xfId="0" applyNumberFormat="1" applyFont="1" applyBorder="1" applyAlignment="1">
      <alignment vertical="center"/>
    </xf>
    <xf numFmtId="165" fontId="25" fillId="0" borderId="5" xfId="1" applyNumberFormat="1" applyFont="1" applyFill="1" applyBorder="1" applyAlignment="1">
      <alignment horizontal="center" vertical="center"/>
    </xf>
    <xf numFmtId="0" fontId="26" fillId="0" borderId="5" xfId="0" applyFont="1" applyBorder="1" applyAlignment="1">
      <alignment horizontal="right" vertical="center"/>
    </xf>
    <xf numFmtId="0" fontId="9" fillId="0" borderId="5" xfId="0" applyFont="1" applyBorder="1" applyAlignment="1">
      <alignment vertical="center" wrapText="1"/>
    </xf>
    <xf numFmtId="0" fontId="26" fillId="0" borderId="5" xfId="0" applyFont="1" applyBorder="1" applyAlignment="1">
      <alignment vertical="center"/>
    </xf>
    <xf numFmtId="0" fontId="26" fillId="0" borderId="22" xfId="0" applyFont="1" applyBorder="1" applyAlignment="1">
      <alignment vertical="center"/>
    </xf>
    <xf numFmtId="3" fontId="11" fillId="0" borderId="8" xfId="0" applyNumberFormat="1" applyFont="1" applyBorder="1" applyAlignment="1">
      <alignment vertical="center"/>
    </xf>
    <xf numFmtId="165" fontId="25" fillId="0" borderId="8" xfId="1" applyNumberFormat="1" applyFont="1" applyFill="1" applyBorder="1" applyAlignment="1">
      <alignment horizontal="center" vertical="center"/>
    </xf>
    <xf numFmtId="0" fontId="26" fillId="0" borderId="7" xfId="0" applyFont="1" applyBorder="1" applyAlignment="1">
      <alignment vertical="center"/>
    </xf>
    <xf numFmtId="167" fontId="11" fillId="0" borderId="5" xfId="1" applyNumberFormat="1" applyFont="1" applyFill="1" applyBorder="1" applyAlignment="1">
      <alignment horizontal="center" vertical="center" wrapText="1"/>
    </xf>
    <xf numFmtId="0" fontId="7" fillId="0" borderId="0" xfId="0" applyFont="1" applyAlignment="1">
      <alignment horizontal="center"/>
    </xf>
    <xf numFmtId="3" fontId="11" fillId="0" borderId="0" xfId="0" applyNumberFormat="1" applyFont="1" applyAlignment="1">
      <alignment vertical="center" wrapText="1"/>
    </xf>
    <xf numFmtId="0" fontId="18" fillId="0" borderId="0" xfId="0" applyFont="1"/>
    <xf numFmtId="3" fontId="9" fillId="0" borderId="31" xfId="0" applyNumberFormat="1" applyFont="1" applyBorder="1" applyAlignment="1">
      <alignment horizontal="center" vertical="center" wrapText="1"/>
    </xf>
    <xf numFmtId="4" fontId="9" fillId="0" borderId="10" xfId="0" applyNumberFormat="1" applyFont="1" applyBorder="1" applyAlignment="1">
      <alignment horizontal="left" vertical="center" wrapText="1"/>
    </xf>
    <xf numFmtId="4" fontId="9" fillId="0" borderId="10" xfId="0" applyNumberFormat="1" applyFont="1" applyBorder="1" applyAlignment="1">
      <alignment horizontal="center" vertical="center" wrapText="1"/>
    </xf>
    <xf numFmtId="4" fontId="9" fillId="0" borderId="10" xfId="0" applyNumberFormat="1" applyFont="1" applyBorder="1" applyAlignment="1">
      <alignment horizontal="center" vertical="center"/>
    </xf>
    <xf numFmtId="49" fontId="9" fillId="0" borderId="4" xfId="0" applyNumberFormat="1" applyFont="1" applyBorder="1" applyAlignment="1">
      <alignment horizontal="left" vertical="center" wrapText="1"/>
    </xf>
    <xf numFmtId="3" fontId="11" fillId="0" borderId="6" xfId="0" applyNumberFormat="1" applyFont="1" applyBorder="1" applyAlignment="1">
      <alignment vertical="center"/>
    </xf>
    <xf numFmtId="49" fontId="25" fillId="0" borderId="4" xfId="0" applyNumberFormat="1" applyFont="1" applyBorder="1" applyAlignment="1">
      <alignment horizontal="left" vertical="center"/>
    </xf>
    <xf numFmtId="0" fontId="5" fillId="0" borderId="15" xfId="0" applyFont="1" applyBorder="1"/>
    <xf numFmtId="49" fontId="11" fillId="0" borderId="4" xfId="0" applyNumberFormat="1" applyFont="1" applyBorder="1" applyAlignment="1">
      <alignment horizontal="left" vertical="center"/>
    </xf>
    <xf numFmtId="0" fontId="26" fillId="0" borderId="4" xfId="0" applyFont="1" applyBorder="1" applyAlignment="1">
      <alignment vertical="center"/>
    </xf>
    <xf numFmtId="0" fontId="26" fillId="0" borderId="4" xfId="0" applyFont="1" applyBorder="1" applyAlignment="1">
      <alignment horizontal="right" vertical="center"/>
    </xf>
    <xf numFmtId="0" fontId="26" fillId="0" borderId="13" xfId="0" applyFont="1" applyBorder="1" applyAlignment="1">
      <alignment vertical="center"/>
    </xf>
    <xf numFmtId="3" fontId="9" fillId="0" borderId="32" xfId="0" applyNumberFormat="1" applyFont="1" applyBorder="1" applyAlignment="1">
      <alignment horizontal="right" vertical="center"/>
    </xf>
    <xf numFmtId="0" fontId="6" fillId="0" borderId="0" xfId="0" applyFont="1" applyAlignment="1">
      <alignment vertical="top"/>
    </xf>
    <xf numFmtId="0" fontId="14" fillId="0" borderId="30" xfId="2" applyFont="1" applyBorder="1" applyAlignment="1">
      <alignment horizontal="center" vertical="center" wrapText="1"/>
    </xf>
    <xf numFmtId="0" fontId="11" fillId="3" borderId="5" xfId="2" applyFont="1" applyFill="1" applyBorder="1" applyAlignment="1">
      <alignment horizontal="left" vertical="center" wrapText="1"/>
    </xf>
    <xf numFmtId="4" fontId="11" fillId="0" borderId="5" xfId="0" applyNumberFormat="1" applyFont="1" applyBorder="1" applyAlignment="1">
      <alignment horizontal="right" vertical="center"/>
    </xf>
    <xf numFmtId="4" fontId="11" fillId="0" borderId="12" xfId="0" applyNumberFormat="1" applyFont="1" applyBorder="1" applyAlignment="1">
      <alignment horizontal="left" vertical="center" wrapText="1"/>
    </xf>
    <xf numFmtId="4" fontId="11" fillId="0" borderId="12" xfId="0" applyNumberFormat="1" applyFont="1" applyBorder="1" applyAlignment="1">
      <alignment horizontal="center" vertical="center"/>
    </xf>
    <xf numFmtId="4" fontId="11" fillId="3" borderId="5" xfId="2" applyNumberFormat="1" applyFont="1" applyFill="1" applyBorder="1" applyAlignment="1">
      <alignment horizontal="center" vertical="center"/>
    </xf>
    <xf numFmtId="4" fontId="11" fillId="0" borderId="5" xfId="2" applyNumberFormat="1" applyFont="1" applyBorder="1" applyAlignment="1">
      <alignment horizontal="center" vertical="center"/>
    </xf>
    <xf numFmtId="169" fontId="11" fillId="0" borderId="4" xfId="2" applyNumberFormat="1" applyFont="1" applyBorder="1" applyAlignment="1">
      <alignment horizontal="center" vertical="center" wrapText="1"/>
    </xf>
    <xf numFmtId="4" fontId="11" fillId="0" borderId="7" xfId="2" applyNumberFormat="1" applyFont="1" applyBorder="1" applyAlignment="1">
      <alignment horizontal="left" vertical="center" wrapText="1"/>
    </xf>
    <xf numFmtId="4" fontId="24" fillId="0" borderId="5" xfId="2" applyNumberFormat="1" applyFont="1" applyBorder="1" applyAlignment="1">
      <alignment horizontal="center" vertical="center"/>
    </xf>
    <xf numFmtId="3" fontId="11" fillId="0" borderId="5" xfId="2" applyNumberFormat="1" applyFont="1" applyBorder="1" applyAlignment="1">
      <alignment horizontal="right" vertical="center"/>
    </xf>
    <xf numFmtId="3" fontId="11" fillId="0" borderId="6" xfId="2" applyNumberFormat="1" applyFont="1" applyBorder="1" applyAlignment="1">
      <alignment horizontal="right" vertical="center" wrapText="1"/>
    </xf>
    <xf numFmtId="0" fontId="24" fillId="0" borderId="5" xfId="0" applyFont="1" applyBorder="1" applyAlignment="1">
      <alignment vertical="center" wrapText="1"/>
    </xf>
    <xf numFmtId="4" fontId="0" fillId="0" borderId="0" xfId="0" applyNumberFormat="1"/>
    <xf numFmtId="4" fontId="5" fillId="0" borderId="0" xfId="0" applyNumberFormat="1" applyFont="1" applyAlignment="1">
      <alignment horizontal="right"/>
    </xf>
    <xf numFmtId="167" fontId="11" fillId="0" borderId="8" xfId="1" applyNumberFormat="1" applyFont="1" applyFill="1" applyBorder="1" applyAlignment="1">
      <alignment horizontal="right" vertical="center" wrapText="1"/>
    </xf>
    <xf numFmtId="167" fontId="11" fillId="0" borderId="5" xfId="7" applyNumberFormat="1" applyFont="1" applyFill="1" applyBorder="1" applyAlignment="1">
      <alignment horizontal="center" vertical="center" wrapText="1"/>
    </xf>
    <xf numFmtId="169" fontId="11" fillId="0" borderId="4" xfId="0" applyNumberFormat="1" applyFont="1" applyBorder="1" applyAlignment="1">
      <alignment horizontal="left" vertical="center" wrapText="1" indent="1"/>
    </xf>
    <xf numFmtId="4" fontId="11" fillId="0" borderId="5" xfId="1" applyNumberFormat="1" applyFont="1" applyFill="1" applyBorder="1" applyAlignment="1">
      <alignment horizontal="center" vertical="center" wrapText="1"/>
    </xf>
    <xf numFmtId="4" fontId="11" fillId="0" borderId="5" xfId="0" applyNumberFormat="1" applyFont="1" applyBorder="1" applyAlignment="1">
      <alignment horizontal="center" vertical="center" wrapText="1"/>
    </xf>
    <xf numFmtId="4" fontId="24" fillId="0" borderId="5" xfId="1" applyNumberFormat="1" applyFont="1" applyFill="1" applyBorder="1" applyAlignment="1">
      <alignment horizontal="center" vertical="center"/>
    </xf>
    <xf numFmtId="0" fontId="24" fillId="0" borderId="5" xfId="0" applyFont="1" applyBorder="1" applyAlignment="1">
      <alignment horizontal="right" vertical="center"/>
    </xf>
    <xf numFmtId="0" fontId="28" fillId="0" borderId="5" xfId="0" applyFont="1" applyBorder="1" applyAlignment="1">
      <alignment vertical="center" wrapText="1"/>
    </xf>
    <xf numFmtId="4" fontId="11" fillId="0" borderId="5" xfId="9" applyNumberFormat="1" applyFont="1" applyFill="1" applyBorder="1" applyAlignment="1">
      <alignment horizontal="center" vertical="center" wrapText="1"/>
    </xf>
    <xf numFmtId="4" fontId="24" fillId="0" borderId="8" xfId="1" applyNumberFormat="1" applyFont="1" applyFill="1" applyBorder="1" applyAlignment="1">
      <alignment horizontal="center" vertical="center"/>
    </xf>
    <xf numFmtId="0" fontId="26" fillId="0" borderId="33" xfId="0" applyFont="1" applyBorder="1" applyAlignment="1">
      <alignment vertical="center"/>
    </xf>
    <xf numFmtId="0" fontId="26" fillId="0" borderId="34" xfId="0" applyFont="1" applyBorder="1" applyAlignment="1">
      <alignment vertical="center"/>
    </xf>
    <xf numFmtId="165" fontId="25" fillId="0" borderId="34" xfId="1" applyNumberFormat="1" applyFont="1" applyFill="1" applyBorder="1" applyAlignment="1">
      <alignment horizontal="center" vertical="center"/>
    </xf>
    <xf numFmtId="4" fontId="24" fillId="0" borderId="34" xfId="1" applyNumberFormat="1" applyFont="1" applyFill="1" applyBorder="1" applyAlignment="1">
      <alignment horizontal="center" vertical="center"/>
    </xf>
    <xf numFmtId="3" fontId="11" fillId="0" borderId="34" xfId="0" applyNumberFormat="1" applyFont="1" applyBorder="1" applyAlignment="1">
      <alignment vertical="center"/>
    </xf>
    <xf numFmtId="3" fontId="9" fillId="0" borderId="35" xfId="0" applyNumberFormat="1" applyFont="1" applyBorder="1" applyAlignment="1">
      <alignment vertical="center"/>
    </xf>
    <xf numFmtId="170" fontId="11" fillId="0" borderId="4" xfId="2" applyNumberFormat="1" applyFont="1" applyBorder="1" applyAlignment="1">
      <alignment horizontal="left" vertical="center" wrapText="1" indent="1"/>
    </xf>
    <xf numFmtId="170" fontId="11" fillId="0" borderId="4" xfId="2" applyNumberFormat="1" applyFont="1" applyBorder="1" applyAlignment="1">
      <alignment horizontal="center" vertical="center" wrapText="1"/>
    </xf>
    <xf numFmtId="0" fontId="11" fillId="0" borderId="5" xfId="2" applyFont="1" applyFill="1" applyBorder="1" applyAlignment="1">
      <alignment horizontal="left" vertical="center" wrapText="1"/>
    </xf>
    <xf numFmtId="0" fontId="11" fillId="0" borderId="5" xfId="2" applyFont="1" applyFill="1" applyBorder="1" applyAlignment="1">
      <alignment horizontal="center" vertical="center" wrapText="1"/>
    </xf>
    <xf numFmtId="3" fontId="11" fillId="0" borderId="5" xfId="0" applyNumberFormat="1" applyFont="1" applyFill="1" applyBorder="1" applyAlignment="1">
      <alignment horizontal="right" vertical="center"/>
    </xf>
    <xf numFmtId="4" fontId="15" fillId="0" borderId="0" xfId="3" applyNumberFormat="1" applyFont="1" applyAlignment="1">
      <alignment horizontal="center" vertical="center" wrapText="1"/>
    </xf>
    <xf numFmtId="4" fontId="13" fillId="0" borderId="0" xfId="3" applyNumberFormat="1" applyFont="1" applyAlignment="1">
      <alignment horizontal="center" vertical="center" wrapText="1"/>
    </xf>
    <xf numFmtId="169" fontId="11" fillId="0" borderId="4" xfId="0" applyNumberFormat="1" applyFont="1" applyFill="1" applyBorder="1" applyAlignment="1">
      <alignment horizontal="center" vertical="center" wrapText="1"/>
    </xf>
    <xf numFmtId="4" fontId="11" fillId="0" borderId="5" xfId="0" applyNumberFormat="1" applyFont="1" applyFill="1" applyBorder="1" applyAlignment="1">
      <alignment horizontal="left" vertical="top" wrapText="1"/>
    </xf>
    <xf numFmtId="4" fontId="11" fillId="0" borderId="5" xfId="2" applyNumberFormat="1" applyFont="1" applyFill="1" applyBorder="1" applyAlignment="1">
      <alignment horizontal="center" vertical="center"/>
    </xf>
    <xf numFmtId="3" fontId="11" fillId="0" borderId="6" xfId="0" applyNumberFormat="1" applyFont="1" applyFill="1" applyBorder="1" applyAlignment="1">
      <alignment horizontal="right" vertical="center"/>
    </xf>
    <xf numFmtId="0" fontId="7" fillId="0" borderId="0" xfId="0" applyFont="1" applyFill="1"/>
    <xf numFmtId="0" fontId="6" fillId="0" borderId="0" xfId="0" applyFont="1" applyFill="1"/>
    <xf numFmtId="4" fontId="23" fillId="0" borderId="17" xfId="2" applyNumberFormat="1" applyFont="1" applyBorder="1" applyAlignment="1">
      <alignment horizontal="left" vertical="center" wrapText="1"/>
    </xf>
    <xf numFmtId="4" fontId="23" fillId="0" borderId="19" xfId="2" applyNumberFormat="1" applyFont="1" applyBorder="1" applyAlignment="1">
      <alignment vertical="center"/>
    </xf>
    <xf numFmtId="4" fontId="23" fillId="0" borderId="20" xfId="2" applyNumberFormat="1" applyFont="1" applyBorder="1" applyAlignment="1">
      <alignment vertical="center"/>
    </xf>
    <xf numFmtId="3" fontId="23" fillId="0" borderId="18" xfId="2" applyNumberFormat="1" applyFont="1" applyBorder="1" applyAlignment="1">
      <alignment vertical="center"/>
    </xf>
    <xf numFmtId="4" fontId="20" fillId="0" borderId="28" xfId="2" applyNumberFormat="1" applyFont="1" applyBorder="1" applyAlignment="1">
      <alignment horizontal="center" vertical="center"/>
    </xf>
    <xf numFmtId="4" fontId="20" fillId="0" borderId="18" xfId="2" applyNumberFormat="1" applyFont="1" applyBorder="1" applyAlignment="1">
      <alignment horizontal="center" vertical="center"/>
    </xf>
    <xf numFmtId="3" fontId="20" fillId="0" borderId="19" xfId="2" applyNumberFormat="1" applyFont="1" applyBorder="1" applyAlignment="1">
      <alignment horizontal="right" vertical="center"/>
    </xf>
    <xf numFmtId="3" fontId="20" fillId="0" borderId="20" xfId="2" applyNumberFormat="1" applyFont="1" applyBorder="1" applyAlignment="1">
      <alignment horizontal="right" vertical="center"/>
    </xf>
    <xf numFmtId="3" fontId="20" fillId="0" borderId="29" xfId="2" applyNumberFormat="1" applyFont="1" applyBorder="1" applyAlignment="1">
      <alignment horizontal="right" vertical="center"/>
    </xf>
    <xf numFmtId="4" fontId="13" fillId="0" borderId="0" xfId="0" applyNumberFormat="1" applyFont="1" applyAlignment="1">
      <alignment horizontal="center" vertical="center" wrapText="1"/>
    </xf>
    <xf numFmtId="4" fontId="15" fillId="0" borderId="0" xfId="3" applyNumberFormat="1" applyFont="1" applyAlignment="1">
      <alignment horizontal="center" vertical="center" wrapText="1"/>
    </xf>
    <xf numFmtId="4" fontId="13" fillId="0" borderId="0" xfId="3" applyNumberFormat="1" applyFont="1" applyAlignment="1">
      <alignment horizontal="center" vertical="center" wrapText="1"/>
    </xf>
    <xf numFmtId="4" fontId="15" fillId="0" borderId="0" xfId="0" applyNumberFormat="1" applyFont="1" applyAlignment="1">
      <alignment horizontal="center" vertical="center"/>
    </xf>
    <xf numFmtId="4" fontId="13" fillId="0" borderId="0" xfId="0" applyNumberFormat="1" applyFont="1" applyAlignment="1">
      <alignment horizontal="center" vertical="center"/>
    </xf>
    <xf numFmtId="4" fontId="11" fillId="6" borderId="5" xfId="0" applyNumberFormat="1" applyFont="1" applyFill="1" applyBorder="1" applyAlignment="1">
      <alignment horizontal="right" vertical="center"/>
    </xf>
    <xf numFmtId="167" fontId="11" fillId="6" borderId="5" xfId="1" applyNumberFormat="1" applyFont="1" applyFill="1" applyBorder="1" applyAlignment="1">
      <alignment horizontal="center" vertical="center" wrapText="1"/>
    </xf>
    <xf numFmtId="3" fontId="11" fillId="3" borderId="6" xfId="0" applyNumberFormat="1" applyFont="1" applyFill="1" applyBorder="1" applyAlignment="1">
      <alignment horizontal="right" vertical="center"/>
    </xf>
    <xf numFmtId="167" fontId="11" fillId="6" borderId="5" xfId="1" applyNumberFormat="1" applyFont="1" applyFill="1" applyBorder="1" applyAlignment="1">
      <alignment horizontal="center" vertical="center" wrapText="1"/>
    </xf>
    <xf numFmtId="4" fontId="11" fillId="6" borderId="5" xfId="0" applyNumberFormat="1" applyFont="1" applyFill="1" applyBorder="1" applyAlignment="1">
      <alignment horizontal="left" vertical="center" wrapText="1"/>
    </xf>
    <xf numFmtId="4" fontId="11" fillId="6" borderId="5" xfId="0" applyNumberFormat="1" applyFont="1" applyFill="1" applyBorder="1" applyAlignment="1">
      <alignment horizontal="center" vertical="center"/>
    </xf>
    <xf numFmtId="3" fontId="11" fillId="6" borderId="4" xfId="0" applyNumberFormat="1" applyFont="1" applyFill="1" applyBorder="1" applyAlignment="1">
      <alignment horizontal="center" vertical="center" wrapText="1"/>
    </xf>
  </cellXfs>
  <cellStyles count="13">
    <cellStyle name="Comma 2" xfId="9" xr:uid="{00000000-0005-0000-0000-000000000000}"/>
    <cellStyle name="Comma 2 2" xfId="12" xr:uid="{A766F287-4E77-42B4-9B8D-03DD3BE4B0B8}"/>
    <cellStyle name="Milliers" xfId="1" builtinId="3"/>
    <cellStyle name="Milliers 2" xfId="4" xr:uid="{00000000-0005-0000-0000-000002000000}"/>
    <cellStyle name="Milliers 3" xfId="7" xr:uid="{00000000-0005-0000-0000-000003000000}"/>
    <cellStyle name="Normal" xfId="0" builtinId="0"/>
    <cellStyle name="Normal 2 2" xfId="2" xr:uid="{00000000-0005-0000-0000-000005000000}"/>
    <cellStyle name="Normal 3" xfId="3" xr:uid="{00000000-0005-0000-0000-000006000000}"/>
    <cellStyle name="Normal 4" xfId="5" xr:uid="{00000000-0005-0000-0000-000007000000}"/>
    <cellStyle name="Normal 5" xfId="6" xr:uid="{00000000-0005-0000-0000-000008000000}"/>
    <cellStyle name="Normal 5 2" xfId="8" xr:uid="{00000000-0005-0000-0000-000009000000}"/>
    <cellStyle name="Normal 5 2 2" xfId="11" xr:uid="{81E0971F-AACF-436A-AAA8-2030242157A2}"/>
    <cellStyle name="Normal 5 3" xfId="10" xr:uid="{55882F5B-7BD7-4B28-8AFC-1DCD1AEFC008}"/>
  </cellStyles>
  <dxfs count="48">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P120"/>
  <sheetViews>
    <sheetView zoomScaleNormal="100" zoomScaleSheetLayoutView="85" zoomScalePageLayoutView="70" workbookViewId="0">
      <selection activeCell="G11" sqref="G11"/>
    </sheetView>
  </sheetViews>
  <sheetFormatPr baseColWidth="10" defaultColWidth="11.44140625" defaultRowHeight="16.2" x14ac:dyDescent="0.35"/>
  <cols>
    <col min="1" max="1" width="7.5546875" style="11" customWidth="1"/>
    <col min="2" max="2" width="37.5546875" style="87" customWidth="1"/>
    <col min="3" max="3" width="6" style="57" customWidth="1"/>
    <col min="4" max="4" width="8.5546875" style="11" customWidth="1"/>
    <col min="5" max="5" width="6.44140625" style="75" customWidth="1"/>
    <col min="6" max="6" width="17.109375" style="75" customWidth="1"/>
    <col min="7" max="9" width="11.44140625" style="1"/>
    <col min="10" max="10" width="7.44140625" style="1" customWidth="1"/>
    <col min="11" max="16384" width="11.44140625" style="1"/>
  </cols>
  <sheetData>
    <row r="1" spans="1:16" s="61" customFormat="1" ht="36.75" customHeight="1" x14ac:dyDescent="0.3">
      <c r="A1" s="237" t="s">
        <v>116</v>
      </c>
      <c r="B1" s="237"/>
      <c r="C1" s="237"/>
      <c r="D1" s="237"/>
      <c r="E1" s="237"/>
      <c r="F1" s="237"/>
    </row>
    <row r="2" spans="1:16" ht="25.5" customHeight="1" x14ac:dyDescent="0.3">
      <c r="A2" s="237" t="s">
        <v>0</v>
      </c>
      <c r="B2" s="237"/>
      <c r="C2" s="237"/>
      <c r="D2" s="237"/>
      <c r="E2" s="237"/>
      <c r="F2" s="237"/>
      <c r="G2" s="167"/>
    </row>
    <row r="3" spans="1:16" ht="18" customHeight="1" x14ac:dyDescent="0.3">
      <c r="A3" s="238" t="s">
        <v>183</v>
      </c>
      <c r="B3" s="239"/>
      <c r="C3" s="239"/>
      <c r="D3" s="239"/>
      <c r="E3" s="239"/>
      <c r="F3" s="239"/>
    </row>
    <row r="4" spans="1:16" ht="18" customHeight="1" x14ac:dyDescent="0.3">
      <c r="A4" s="220"/>
      <c r="B4" s="221"/>
      <c r="C4" s="221"/>
      <c r="D4" s="221"/>
      <c r="E4" s="221"/>
      <c r="F4" s="221"/>
    </row>
    <row r="5" spans="1:16" ht="18" customHeight="1" thickBot="1" x14ac:dyDescent="0.35">
      <c r="A5" s="220"/>
      <c r="B5" s="221"/>
      <c r="C5" s="221"/>
      <c r="D5" s="221"/>
      <c r="E5" s="221"/>
      <c r="F5" s="221"/>
    </row>
    <row r="6" spans="1:16" ht="62.4" customHeight="1" thickBot="1" x14ac:dyDescent="0.35">
      <c r="A6" s="184"/>
      <c r="B6" s="228" t="s">
        <v>47</v>
      </c>
      <c r="C6" s="229"/>
      <c r="D6" s="230"/>
      <c r="E6" s="230"/>
      <c r="F6" s="231"/>
    </row>
    <row r="7" spans="1:16" x14ac:dyDescent="0.3">
      <c r="A7" s="108" t="s">
        <v>86</v>
      </c>
      <c r="B7" s="113" t="s">
        <v>197</v>
      </c>
      <c r="C7" s="100"/>
      <c r="D7" s="101"/>
      <c r="E7" s="102"/>
      <c r="F7" s="109">
        <f>BOUTIQUES!F98*4</f>
        <v>0</v>
      </c>
      <c r="I7" s="113"/>
    </row>
    <row r="8" spans="1:16" ht="25.2" customHeight="1" x14ac:dyDescent="0.35">
      <c r="A8" s="110"/>
      <c r="B8" s="103"/>
      <c r="C8" s="104"/>
      <c r="D8" s="105"/>
      <c r="E8" s="106"/>
      <c r="F8" s="111"/>
    </row>
    <row r="9" spans="1:16" ht="25.2" customHeight="1" x14ac:dyDescent="0.35">
      <c r="A9" s="110" t="s">
        <v>87</v>
      </c>
      <c r="B9" s="114" t="s">
        <v>158</v>
      </c>
      <c r="C9" s="107"/>
      <c r="D9" s="105"/>
      <c r="E9" s="106"/>
      <c r="F9" s="112">
        <f>LATRINES!F73</f>
        <v>0</v>
      </c>
    </row>
    <row r="10" spans="1:16" ht="25.2" customHeight="1" thickBot="1" x14ac:dyDescent="0.4">
      <c r="A10" s="110"/>
      <c r="B10" s="103"/>
      <c r="C10" s="107"/>
      <c r="D10" s="105"/>
      <c r="E10" s="106"/>
      <c r="F10" s="111"/>
    </row>
    <row r="11" spans="1:16" ht="25.2" customHeight="1" thickBot="1" x14ac:dyDescent="0.35">
      <c r="A11" s="232" t="s">
        <v>105</v>
      </c>
      <c r="B11" s="233"/>
      <c r="C11" s="234">
        <f>+F7+F9+F6</f>
        <v>0</v>
      </c>
      <c r="D11" s="235"/>
      <c r="E11" s="235"/>
      <c r="F11" s="236"/>
    </row>
    <row r="12" spans="1:16" s="2" customFormat="1" ht="25.2" customHeight="1" x14ac:dyDescent="0.3">
      <c r="A12" s="9"/>
      <c r="B12" s="85"/>
      <c r="C12" s="14"/>
      <c r="D12" s="77"/>
      <c r="E12" s="17"/>
      <c r="F12" s="17"/>
    </row>
    <row r="13" spans="1:16" ht="25.2" customHeight="1" x14ac:dyDescent="0.3">
      <c r="A13" s="168"/>
      <c r="B13" s="168"/>
      <c r="C13" s="168"/>
      <c r="D13" s="168"/>
      <c r="E13" s="168"/>
      <c r="F13" s="168"/>
    </row>
    <row r="14" spans="1:16" ht="25.2" customHeight="1" x14ac:dyDescent="0.3">
      <c r="A14" s="9"/>
      <c r="B14" s="85"/>
      <c r="C14" s="14"/>
      <c r="D14" s="77"/>
      <c r="E14" s="17"/>
      <c r="F14" s="17"/>
    </row>
    <row r="15" spans="1:16" s="3" customFormat="1" ht="25.2" customHeight="1" x14ac:dyDescent="0.3">
      <c r="A15" s="9"/>
      <c r="B15" s="85"/>
      <c r="C15" s="14"/>
      <c r="D15" s="77"/>
      <c r="E15" s="17"/>
      <c r="F15" s="17"/>
      <c r="G15" s="168"/>
      <c r="H15" s="168"/>
      <c r="I15" s="168"/>
      <c r="J15" s="168"/>
      <c r="K15" s="168"/>
      <c r="L15" s="168"/>
      <c r="M15" s="168"/>
      <c r="N15" s="168"/>
      <c r="O15" s="168"/>
      <c r="P15" s="168"/>
    </row>
    <row r="16" spans="1:16" ht="25.2" customHeight="1" x14ac:dyDescent="0.3">
      <c r="A16" s="9"/>
      <c r="B16" s="85"/>
      <c r="C16" s="14"/>
      <c r="D16" s="77"/>
      <c r="E16" s="17"/>
      <c r="F16" s="17"/>
    </row>
    <row r="17" spans="1:6" s="2" customFormat="1" ht="15" customHeight="1" x14ac:dyDescent="0.3">
      <c r="A17" s="10"/>
      <c r="B17" s="86"/>
      <c r="C17" s="14"/>
      <c r="D17" s="77"/>
      <c r="E17" s="17"/>
      <c r="F17" s="49"/>
    </row>
    <row r="18" spans="1:6" s="2" customFormat="1" ht="26.25" customHeight="1" x14ac:dyDescent="0.3">
      <c r="A18" s="10"/>
      <c r="B18" s="85"/>
      <c r="C18" s="14"/>
      <c r="D18" s="77"/>
      <c r="E18" s="17"/>
      <c r="F18" s="17"/>
    </row>
    <row r="19" spans="1:6" s="2" customFormat="1" ht="30.75" customHeight="1" x14ac:dyDescent="0.3">
      <c r="A19" s="10"/>
      <c r="B19" s="86"/>
      <c r="C19" s="14"/>
      <c r="D19" s="77"/>
      <c r="E19" s="17"/>
      <c r="F19" s="17"/>
    </row>
    <row r="20" spans="1:6" s="2" customFormat="1" ht="30" customHeight="1" x14ac:dyDescent="0.3">
      <c r="A20" s="9"/>
      <c r="B20" s="85"/>
      <c r="C20" s="14"/>
      <c r="D20" s="77"/>
      <c r="E20" s="17"/>
      <c r="F20" s="17"/>
    </row>
    <row r="21" spans="1:6" s="2" customFormat="1" ht="15" customHeight="1" x14ac:dyDescent="0.3">
      <c r="A21" s="9"/>
      <c r="B21" s="85"/>
      <c r="C21" s="14"/>
      <c r="D21" s="77"/>
      <c r="E21" s="49"/>
      <c r="F21" s="17"/>
    </row>
    <row r="22" spans="1:6" s="2" customFormat="1" ht="15" customHeight="1" x14ac:dyDescent="0.3">
      <c r="A22" s="9"/>
      <c r="B22" s="85"/>
      <c r="C22" s="14"/>
      <c r="D22" s="77"/>
      <c r="E22" s="17"/>
      <c r="F22" s="17"/>
    </row>
    <row r="23" spans="1:6" s="2" customFormat="1" ht="15" customHeight="1" x14ac:dyDescent="0.3">
      <c r="A23" s="9"/>
      <c r="B23" s="85"/>
      <c r="C23" s="14"/>
      <c r="D23" s="77"/>
      <c r="E23" s="17"/>
      <c r="F23" s="17"/>
    </row>
    <row r="24" spans="1:6" s="2" customFormat="1" ht="15" customHeight="1" x14ac:dyDescent="0.3">
      <c r="A24" s="9"/>
      <c r="B24" s="85"/>
      <c r="C24" s="14"/>
      <c r="D24" s="77"/>
      <c r="E24" s="17"/>
      <c r="F24" s="17"/>
    </row>
    <row r="25" spans="1:6" s="2" customFormat="1" ht="15" customHeight="1" x14ac:dyDescent="0.3">
      <c r="A25" s="9"/>
      <c r="B25" s="85"/>
      <c r="C25" s="14"/>
      <c r="D25" s="77"/>
      <c r="E25" s="17"/>
      <c r="F25" s="17"/>
    </row>
    <row r="26" spans="1:6" s="2" customFormat="1" ht="15" customHeight="1" x14ac:dyDescent="0.3">
      <c r="A26" s="9"/>
      <c r="B26" s="85"/>
      <c r="C26" s="14"/>
      <c r="D26" s="77"/>
      <c r="E26" s="17"/>
      <c r="F26" s="17"/>
    </row>
    <row r="27" spans="1:6" s="2" customFormat="1" ht="15" customHeight="1" x14ac:dyDescent="0.3">
      <c r="A27" s="9"/>
      <c r="B27" s="85"/>
      <c r="C27" s="14"/>
      <c r="D27" s="77"/>
      <c r="E27" s="17"/>
      <c r="F27" s="17"/>
    </row>
    <row r="28" spans="1:6" s="2" customFormat="1" ht="15" customHeight="1" x14ac:dyDescent="0.35">
      <c r="A28" s="9"/>
      <c r="B28" s="87"/>
      <c r="C28" s="14"/>
      <c r="D28" s="77"/>
      <c r="E28" s="17"/>
      <c r="F28" s="17"/>
    </row>
    <row r="29" spans="1:6" s="2" customFormat="1" ht="15" customHeight="1" x14ac:dyDescent="0.3">
      <c r="A29" s="10"/>
      <c r="B29" s="86"/>
      <c r="C29" s="14"/>
      <c r="D29" s="77"/>
      <c r="E29" s="17"/>
      <c r="F29" s="49"/>
    </row>
    <row r="30" spans="1:6" s="2" customFormat="1" ht="15" customHeight="1" x14ac:dyDescent="0.3">
      <c r="A30" s="10"/>
      <c r="B30" s="85"/>
      <c r="C30" s="14"/>
      <c r="D30" s="77"/>
      <c r="E30" s="17"/>
      <c r="F30" s="17"/>
    </row>
    <row r="31" spans="1:6" s="2" customFormat="1" ht="29.25" customHeight="1" x14ac:dyDescent="0.3">
      <c r="A31" s="10"/>
      <c r="B31" s="86"/>
      <c r="C31" s="14"/>
      <c r="D31" s="77"/>
      <c r="E31" s="17"/>
      <c r="F31" s="17"/>
    </row>
    <row r="32" spans="1:6" s="2" customFormat="1" ht="29.25" customHeight="1" x14ac:dyDescent="0.3">
      <c r="A32" s="9"/>
      <c r="B32" s="85"/>
      <c r="C32" s="14"/>
      <c r="D32" s="77"/>
      <c r="E32" s="17"/>
      <c r="F32" s="17"/>
    </row>
    <row r="33" spans="1:6" s="2" customFormat="1" ht="17.25" customHeight="1" x14ac:dyDescent="0.3">
      <c r="A33" s="9"/>
      <c r="B33" s="85"/>
      <c r="C33" s="14"/>
      <c r="D33" s="77"/>
      <c r="E33" s="17"/>
      <c r="F33" s="17"/>
    </row>
    <row r="34" spans="1:6" s="2" customFormat="1" ht="15" customHeight="1" x14ac:dyDescent="0.3">
      <c r="A34" s="9"/>
      <c r="B34" s="85"/>
      <c r="C34" s="14"/>
      <c r="D34" s="77"/>
      <c r="E34" s="17"/>
      <c r="F34" s="17"/>
    </row>
    <row r="35" spans="1:6" s="2" customFormat="1" ht="15" customHeight="1" x14ac:dyDescent="0.3">
      <c r="A35" s="9"/>
      <c r="B35" s="85"/>
      <c r="C35" s="14"/>
      <c r="D35" s="77"/>
      <c r="E35" s="17"/>
      <c r="F35" s="17"/>
    </row>
    <row r="36" spans="1:6" s="2" customFormat="1" ht="27" customHeight="1" x14ac:dyDescent="0.3">
      <c r="A36" s="9"/>
      <c r="B36" s="85"/>
      <c r="C36" s="14"/>
      <c r="D36" s="77"/>
      <c r="E36" s="17"/>
      <c r="F36" s="17"/>
    </row>
    <row r="37" spans="1:6" s="2" customFormat="1" ht="15" customHeight="1" x14ac:dyDescent="0.3">
      <c r="A37" s="9"/>
      <c r="B37" s="85"/>
      <c r="C37" s="14"/>
      <c r="D37" s="77"/>
      <c r="E37" s="17"/>
      <c r="F37" s="17"/>
    </row>
    <row r="38" spans="1:6" s="2" customFormat="1" ht="15" customHeight="1" x14ac:dyDescent="0.3">
      <c r="A38" s="9"/>
      <c r="B38" s="85"/>
      <c r="C38" s="14"/>
      <c r="D38" s="77"/>
      <c r="E38" s="17"/>
      <c r="F38" s="17"/>
    </row>
    <row r="39" spans="1:6" s="2" customFormat="1" ht="15" customHeight="1" x14ac:dyDescent="0.3">
      <c r="A39" s="9"/>
      <c r="B39" s="85"/>
      <c r="C39" s="14"/>
      <c r="D39" s="77"/>
      <c r="E39" s="17"/>
      <c r="F39" s="17"/>
    </row>
    <row r="40" spans="1:6" s="2" customFormat="1" ht="30.75" customHeight="1" x14ac:dyDescent="0.3">
      <c r="A40" s="9"/>
      <c r="B40" s="85"/>
      <c r="C40" s="14"/>
      <c r="D40" s="77"/>
      <c r="E40" s="17"/>
      <c r="F40" s="17"/>
    </row>
    <row r="41" spans="1:6" s="2" customFormat="1" ht="30" customHeight="1" x14ac:dyDescent="0.3">
      <c r="A41" s="9"/>
      <c r="B41" s="85"/>
      <c r="C41" s="14"/>
      <c r="D41" s="77"/>
      <c r="E41" s="17"/>
      <c r="F41" s="17"/>
    </row>
    <row r="42" spans="1:6" s="2" customFormat="1" ht="30" customHeight="1" x14ac:dyDescent="0.3">
      <c r="A42" s="9"/>
      <c r="B42" s="85"/>
      <c r="C42" s="14"/>
      <c r="D42" s="77"/>
      <c r="E42" s="17"/>
      <c r="F42" s="17"/>
    </row>
    <row r="43" spans="1:6" s="2" customFormat="1" ht="15.6" x14ac:dyDescent="0.3">
      <c r="A43" s="9"/>
      <c r="B43" s="85"/>
      <c r="C43" s="14"/>
      <c r="D43" s="77"/>
      <c r="E43" s="17"/>
      <c r="F43" s="17"/>
    </row>
    <row r="44" spans="1:6" s="2" customFormat="1" ht="15.6" x14ac:dyDescent="0.3">
      <c r="A44" s="9"/>
      <c r="B44" s="85"/>
      <c r="C44" s="14"/>
      <c r="D44" s="77"/>
      <c r="E44" s="17"/>
      <c r="F44" s="17"/>
    </row>
    <row r="45" spans="1:6" s="2" customFormat="1" ht="15.6" x14ac:dyDescent="0.3">
      <c r="A45" s="9"/>
      <c r="B45" s="85"/>
      <c r="C45" s="14"/>
      <c r="D45" s="77"/>
      <c r="E45" s="17"/>
      <c r="F45" s="17"/>
    </row>
    <row r="46" spans="1:6" s="2" customFormat="1" ht="45" customHeight="1" x14ac:dyDescent="0.3">
      <c r="A46" s="9"/>
      <c r="B46" s="85"/>
      <c r="C46" s="14"/>
      <c r="D46" s="77"/>
      <c r="E46" s="17"/>
      <c r="F46" s="17"/>
    </row>
    <row r="47" spans="1:6" s="2" customFormat="1" ht="15" customHeight="1" x14ac:dyDescent="0.3">
      <c r="A47" s="9"/>
      <c r="B47" s="85"/>
      <c r="C47" s="14"/>
      <c r="D47" s="77"/>
      <c r="E47" s="17"/>
      <c r="F47" s="17"/>
    </row>
    <row r="48" spans="1:6" s="2" customFormat="1" ht="30" customHeight="1" x14ac:dyDescent="0.3">
      <c r="A48" s="9"/>
      <c r="B48" s="85"/>
      <c r="C48" s="14"/>
      <c r="D48" s="77"/>
      <c r="E48" s="17"/>
      <c r="F48" s="17"/>
    </row>
    <row r="49" spans="1:6" s="2" customFormat="1" x14ac:dyDescent="0.35">
      <c r="A49" s="9"/>
      <c r="B49" s="88"/>
      <c r="C49" s="89"/>
      <c r="D49" s="78"/>
      <c r="E49" s="51"/>
      <c r="F49" s="17"/>
    </row>
    <row r="50" spans="1:6" s="2" customFormat="1" ht="15.6" x14ac:dyDescent="0.3">
      <c r="A50" s="9"/>
      <c r="B50" s="85"/>
      <c r="C50" s="14"/>
      <c r="D50" s="77"/>
      <c r="E50" s="17"/>
      <c r="F50" s="17"/>
    </row>
    <row r="51" spans="1:6" s="2" customFormat="1" ht="15.6" x14ac:dyDescent="0.3">
      <c r="A51" s="9"/>
      <c r="B51" s="85"/>
      <c r="C51" s="14"/>
      <c r="D51" s="77"/>
      <c r="E51" s="17"/>
      <c r="F51" s="17"/>
    </row>
    <row r="52" spans="1:6" s="2" customFormat="1" ht="15.6" x14ac:dyDescent="0.3">
      <c r="A52" s="9"/>
      <c r="B52" s="85"/>
      <c r="C52" s="14"/>
      <c r="D52" s="77"/>
      <c r="E52" s="17"/>
      <c r="F52" s="17"/>
    </row>
    <row r="53" spans="1:6" s="2" customFormat="1" ht="15.6" x14ac:dyDescent="0.3">
      <c r="A53" s="9"/>
      <c r="B53" s="85"/>
      <c r="C53" s="14"/>
      <c r="D53" s="77"/>
      <c r="E53" s="17"/>
      <c r="F53" s="17"/>
    </row>
    <row r="54" spans="1:6" s="2" customFormat="1" ht="15.6" x14ac:dyDescent="0.3">
      <c r="A54" s="9"/>
      <c r="B54" s="86"/>
      <c r="C54" s="15"/>
      <c r="D54" s="79"/>
      <c r="E54" s="49"/>
      <c r="F54" s="49"/>
    </row>
    <row r="55" spans="1:6" s="2" customFormat="1" ht="15.6" x14ac:dyDescent="0.3">
      <c r="A55" s="10"/>
      <c r="B55" s="86"/>
      <c r="C55" s="15"/>
      <c r="D55" s="79"/>
      <c r="E55" s="49"/>
      <c r="F55" s="17"/>
    </row>
    <row r="56" spans="1:6" s="2" customFormat="1" ht="15.6" x14ac:dyDescent="0.3">
      <c r="A56" s="10"/>
      <c r="B56" s="86"/>
      <c r="C56" s="15"/>
      <c r="D56" s="79"/>
      <c r="E56" s="49"/>
      <c r="F56" s="17"/>
    </row>
    <row r="57" spans="1:6" s="2" customFormat="1" ht="15.6" x14ac:dyDescent="0.3">
      <c r="A57" s="9"/>
      <c r="B57" s="85"/>
      <c r="C57" s="15"/>
      <c r="D57" s="79"/>
      <c r="E57" s="49"/>
      <c r="F57" s="49"/>
    </row>
    <row r="58" spans="1:6" s="2" customFormat="1" ht="15.6" x14ac:dyDescent="0.3">
      <c r="A58" s="9"/>
      <c r="B58" s="85"/>
      <c r="C58" s="14"/>
      <c r="D58" s="77"/>
      <c r="E58" s="17"/>
      <c r="F58" s="17"/>
    </row>
    <row r="59" spans="1:6" s="2" customFormat="1" ht="15.6" x14ac:dyDescent="0.3">
      <c r="A59" s="9"/>
      <c r="B59" s="85"/>
      <c r="C59" s="14"/>
      <c r="D59" s="77"/>
      <c r="E59" s="17"/>
      <c r="F59" s="17"/>
    </row>
    <row r="60" spans="1:6" s="2" customFormat="1" ht="15.6" x14ac:dyDescent="0.3">
      <c r="A60" s="9"/>
      <c r="B60" s="85"/>
      <c r="C60" s="14"/>
      <c r="D60" s="77"/>
      <c r="E60" s="17"/>
      <c r="F60" s="17"/>
    </row>
    <row r="61" spans="1:6" s="2" customFormat="1" ht="15.6" x14ac:dyDescent="0.3">
      <c r="A61" s="9"/>
      <c r="B61" s="85"/>
      <c r="C61" s="14"/>
      <c r="D61" s="77"/>
      <c r="E61" s="17"/>
      <c r="F61" s="17"/>
    </row>
    <row r="62" spans="1:6" s="2" customFormat="1" ht="15.6" x14ac:dyDescent="0.3">
      <c r="A62" s="9"/>
      <c r="B62" s="85"/>
      <c r="C62" s="14"/>
      <c r="D62" s="77"/>
      <c r="E62" s="17"/>
      <c r="F62" s="17"/>
    </row>
    <row r="63" spans="1:6" s="2" customFormat="1" ht="15.6" x14ac:dyDescent="0.3">
      <c r="A63" s="9"/>
      <c r="B63" s="85"/>
      <c r="C63" s="14"/>
      <c r="D63" s="77"/>
      <c r="E63" s="17"/>
      <c r="F63" s="17"/>
    </row>
    <row r="64" spans="1:6" s="2" customFormat="1" ht="15.6" x14ac:dyDescent="0.3">
      <c r="A64" s="9"/>
      <c r="B64" s="85"/>
      <c r="C64" s="14"/>
      <c r="D64" s="77"/>
      <c r="E64" s="17"/>
      <c r="F64" s="17"/>
    </row>
    <row r="65" spans="1:10" s="2" customFormat="1" ht="15.6" x14ac:dyDescent="0.3">
      <c r="A65" s="9"/>
      <c r="B65" s="85"/>
      <c r="C65" s="14"/>
      <c r="D65" s="77"/>
      <c r="E65" s="17"/>
      <c r="F65" s="17"/>
    </row>
    <row r="66" spans="1:10" s="2" customFormat="1" ht="15.6" x14ac:dyDescent="0.3">
      <c r="A66" s="9"/>
      <c r="B66" s="86"/>
      <c r="C66" s="14"/>
      <c r="D66" s="77"/>
      <c r="E66" s="17"/>
      <c r="F66" s="49"/>
    </row>
    <row r="67" spans="1:10" s="2" customFormat="1" ht="15" customHeight="1" x14ac:dyDescent="0.3">
      <c r="A67" s="10"/>
      <c r="B67" s="86"/>
      <c r="C67" s="15"/>
      <c r="D67" s="79"/>
      <c r="E67" s="49"/>
      <c r="F67" s="17"/>
    </row>
    <row r="68" spans="1:10" s="2" customFormat="1" ht="15" customHeight="1" x14ac:dyDescent="0.3">
      <c r="A68" s="10"/>
      <c r="B68" s="86"/>
      <c r="C68" s="15"/>
      <c r="D68" s="79"/>
      <c r="E68" s="49"/>
      <c r="F68" s="17"/>
      <c r="G68" s="1"/>
    </row>
    <row r="69" spans="1:10" s="2" customFormat="1" ht="15" customHeight="1" x14ac:dyDescent="0.3">
      <c r="A69" s="9"/>
      <c r="B69" s="85"/>
      <c r="C69" s="14"/>
      <c r="D69" s="77"/>
      <c r="E69" s="17"/>
      <c r="F69" s="17"/>
      <c r="G69" s="1"/>
    </row>
    <row r="70" spans="1:10" s="2" customFormat="1" ht="15" customHeight="1" x14ac:dyDescent="0.3">
      <c r="A70" s="9"/>
      <c r="B70" s="85"/>
      <c r="C70" s="14"/>
      <c r="D70" s="77"/>
      <c r="E70" s="17"/>
      <c r="F70" s="17"/>
      <c r="G70" s="1"/>
      <c r="H70" s="1"/>
      <c r="I70" s="1"/>
      <c r="J70" s="1"/>
    </row>
    <row r="71" spans="1:10" s="2" customFormat="1" ht="15" customHeight="1" x14ac:dyDescent="0.3">
      <c r="A71" s="9"/>
      <c r="B71" s="85"/>
      <c r="C71" s="14"/>
      <c r="D71" s="77"/>
      <c r="E71" s="17"/>
      <c r="F71" s="17"/>
      <c r="G71" s="1"/>
      <c r="H71" s="1"/>
      <c r="I71" s="1"/>
      <c r="J71" s="1"/>
    </row>
    <row r="72" spans="1:10" ht="15" customHeight="1" x14ac:dyDescent="0.3">
      <c r="A72" s="9"/>
      <c r="B72" s="86"/>
      <c r="C72" s="15"/>
      <c r="D72" s="79"/>
      <c r="E72" s="49"/>
      <c r="F72" s="49"/>
      <c r="G72" s="2"/>
    </row>
    <row r="73" spans="1:10" ht="15.6" x14ac:dyDescent="0.3">
      <c r="A73" s="10"/>
      <c r="B73" s="86"/>
      <c r="C73" s="15"/>
      <c r="D73" s="79"/>
      <c r="E73" s="49"/>
      <c r="F73" s="17"/>
      <c r="G73" s="2"/>
    </row>
    <row r="74" spans="1:10" ht="15" customHeight="1" x14ac:dyDescent="0.3">
      <c r="A74" s="10"/>
      <c r="B74" s="86"/>
      <c r="C74" s="15"/>
      <c r="D74" s="79"/>
      <c r="E74" s="49"/>
      <c r="F74" s="17"/>
      <c r="G74" s="2"/>
      <c r="H74" s="2"/>
      <c r="I74" s="2"/>
      <c r="J74" s="2"/>
    </row>
    <row r="75" spans="1:10" s="2" customFormat="1" ht="15.6" x14ac:dyDescent="0.3">
      <c r="A75" s="9"/>
      <c r="B75" s="85"/>
      <c r="C75" s="14"/>
      <c r="D75" s="77"/>
      <c r="E75" s="17"/>
      <c r="F75" s="17"/>
      <c r="G75" s="1"/>
    </row>
    <row r="76" spans="1:10" s="2" customFormat="1" ht="15.6" x14ac:dyDescent="0.3">
      <c r="A76" s="9"/>
      <c r="B76" s="85"/>
      <c r="C76" s="14"/>
      <c r="D76" s="77"/>
      <c r="E76" s="17"/>
      <c r="F76" s="17"/>
      <c r="G76" s="1"/>
    </row>
    <row r="77" spans="1:10" s="2" customFormat="1" ht="15.6" x14ac:dyDescent="0.3">
      <c r="A77" s="9"/>
      <c r="B77" s="85"/>
      <c r="C77" s="14"/>
      <c r="D77" s="77"/>
      <c r="E77" s="17"/>
      <c r="F77" s="17"/>
      <c r="G77" s="1"/>
      <c r="H77" s="1"/>
      <c r="I77" s="1"/>
      <c r="J77" s="1"/>
    </row>
    <row r="78" spans="1:10" ht="15.6" x14ac:dyDescent="0.3">
      <c r="A78" s="9"/>
      <c r="B78" s="85"/>
      <c r="C78" s="14"/>
      <c r="D78" s="77"/>
      <c r="E78" s="17"/>
      <c r="F78" s="17"/>
    </row>
    <row r="79" spans="1:10" x14ac:dyDescent="0.35">
      <c r="A79" s="9"/>
      <c r="B79" s="88"/>
      <c r="C79" s="14"/>
      <c r="D79" s="77"/>
      <c r="E79" s="17"/>
      <c r="F79" s="17"/>
    </row>
    <row r="80" spans="1:10" ht="15.6" x14ac:dyDescent="0.3">
      <c r="A80" s="9"/>
      <c r="B80" s="86"/>
      <c r="C80" s="15"/>
      <c r="D80" s="79"/>
      <c r="E80" s="49"/>
      <c r="F80" s="49"/>
      <c r="G80" s="2"/>
    </row>
    <row r="81" spans="1:10" ht="15.6" x14ac:dyDescent="0.3">
      <c r="A81" s="10"/>
      <c r="B81" s="86"/>
      <c r="C81" s="15"/>
      <c r="D81" s="79"/>
      <c r="E81" s="49"/>
      <c r="F81" s="17"/>
      <c r="G81" s="2"/>
    </row>
    <row r="82" spans="1:10" ht="15.6" x14ac:dyDescent="0.3">
      <c r="A82" s="10"/>
      <c r="B82" s="86"/>
      <c r="C82" s="15"/>
      <c r="D82" s="79"/>
      <c r="E82" s="49"/>
      <c r="F82" s="17"/>
      <c r="G82" s="2"/>
      <c r="H82" s="2"/>
      <c r="I82" s="2"/>
      <c r="J82" s="2"/>
    </row>
    <row r="83" spans="1:10" s="2" customFormat="1" ht="15.6" x14ac:dyDescent="0.3">
      <c r="A83" s="9"/>
      <c r="B83" s="85"/>
      <c r="C83" s="14"/>
      <c r="D83" s="77"/>
      <c r="E83" s="17"/>
      <c r="F83" s="17"/>
    </row>
    <row r="84" spans="1:10" s="2" customFormat="1" ht="15.6" x14ac:dyDescent="0.3">
      <c r="A84" s="9"/>
      <c r="B84" s="85"/>
      <c r="C84" s="14"/>
      <c r="D84" s="77"/>
      <c r="E84" s="17"/>
      <c r="F84" s="17"/>
      <c r="G84" s="1"/>
    </row>
    <row r="85" spans="1:10" s="2" customFormat="1" ht="15.6" x14ac:dyDescent="0.3">
      <c r="A85" s="9"/>
      <c r="B85" s="85"/>
      <c r="C85" s="14"/>
      <c r="D85" s="77"/>
      <c r="E85" s="17"/>
      <c r="F85" s="17"/>
      <c r="G85" s="1"/>
    </row>
    <row r="86" spans="1:10" s="2" customFormat="1" ht="15.6" x14ac:dyDescent="0.3">
      <c r="A86" s="9"/>
      <c r="B86" s="85"/>
      <c r="C86" s="14"/>
      <c r="D86" s="77"/>
      <c r="E86" s="17"/>
      <c r="F86" s="17"/>
      <c r="G86" s="1"/>
      <c r="H86" s="1"/>
      <c r="I86" s="1"/>
      <c r="J86" s="1"/>
    </row>
    <row r="87" spans="1:10" ht="15.6" x14ac:dyDescent="0.3">
      <c r="A87" s="9"/>
      <c r="B87" s="85"/>
      <c r="C87" s="14"/>
      <c r="D87" s="77"/>
      <c r="E87" s="17"/>
      <c r="F87" s="17"/>
    </row>
    <row r="88" spans="1:10" ht="15.6" x14ac:dyDescent="0.3">
      <c r="A88" s="9"/>
      <c r="B88" s="85"/>
      <c r="C88" s="14"/>
      <c r="D88" s="77"/>
      <c r="E88" s="17"/>
      <c r="F88" s="17"/>
    </row>
    <row r="89" spans="1:10" ht="15.6" x14ac:dyDescent="0.3">
      <c r="A89" s="9"/>
      <c r="B89" s="85"/>
      <c r="C89" s="14"/>
      <c r="D89" s="77"/>
      <c r="E89" s="17"/>
      <c r="F89" s="17"/>
    </row>
    <row r="90" spans="1:10" ht="15.6" x14ac:dyDescent="0.3">
      <c r="A90" s="9"/>
      <c r="B90" s="85"/>
      <c r="C90" s="14"/>
      <c r="D90" s="77"/>
      <c r="E90" s="17"/>
      <c r="F90" s="17"/>
    </row>
    <row r="91" spans="1:10" ht="15.6" x14ac:dyDescent="0.3">
      <c r="A91" s="9"/>
      <c r="B91" s="85"/>
      <c r="C91" s="14"/>
      <c r="D91" s="77"/>
      <c r="E91" s="17"/>
      <c r="F91" s="17"/>
    </row>
    <row r="92" spans="1:10" ht="15.6" x14ac:dyDescent="0.3">
      <c r="A92" s="9"/>
      <c r="B92" s="85"/>
      <c r="C92" s="14"/>
      <c r="D92" s="77"/>
      <c r="E92" s="17"/>
      <c r="F92" s="17"/>
    </row>
    <row r="93" spans="1:10" ht="15.6" x14ac:dyDescent="0.3">
      <c r="A93" s="9"/>
      <c r="B93" s="85"/>
      <c r="C93" s="14"/>
      <c r="D93" s="77"/>
      <c r="E93" s="17"/>
      <c r="F93" s="17"/>
    </row>
    <row r="94" spans="1:10" ht="15.6" x14ac:dyDescent="0.3">
      <c r="A94" s="9"/>
      <c r="B94" s="85"/>
      <c r="C94" s="14"/>
      <c r="D94" s="79"/>
      <c r="E94" s="17"/>
      <c r="F94" s="17"/>
    </row>
    <row r="95" spans="1:10" ht="15.6" x14ac:dyDescent="0.3">
      <c r="A95" s="9"/>
      <c r="B95" s="85"/>
      <c r="C95" s="14"/>
      <c r="D95" s="77"/>
      <c r="E95" s="49"/>
      <c r="F95" s="17"/>
    </row>
    <row r="96" spans="1:10" ht="15.6" x14ac:dyDescent="0.3">
      <c r="A96" s="9"/>
      <c r="B96" s="85"/>
      <c r="C96" s="14"/>
      <c r="D96" s="77"/>
      <c r="E96" s="49"/>
      <c r="F96" s="17"/>
    </row>
    <row r="97" spans="1:10" ht="15.6" x14ac:dyDescent="0.3">
      <c r="A97" s="9"/>
      <c r="B97" s="85"/>
      <c r="C97" s="14"/>
      <c r="D97" s="77"/>
      <c r="E97" s="17"/>
      <c r="F97" s="17"/>
    </row>
    <row r="98" spans="1:10" ht="15.6" x14ac:dyDescent="0.3">
      <c r="A98" s="9"/>
      <c r="B98" s="85"/>
      <c r="C98" s="14"/>
      <c r="D98" s="77"/>
      <c r="E98" s="17"/>
      <c r="F98" s="17"/>
    </row>
    <row r="99" spans="1:10" ht="15.6" x14ac:dyDescent="0.3">
      <c r="A99" s="9"/>
      <c r="B99" s="86"/>
      <c r="C99" s="15"/>
      <c r="D99" s="79"/>
      <c r="E99" s="49"/>
      <c r="F99" s="49"/>
    </row>
    <row r="100" spans="1:10" ht="15.6" x14ac:dyDescent="0.3">
      <c r="A100" s="10"/>
      <c r="B100" s="86"/>
      <c r="C100" s="15"/>
      <c r="D100" s="79"/>
      <c r="E100" s="49"/>
      <c r="F100" s="17"/>
    </row>
    <row r="101" spans="1:10" ht="15.6" x14ac:dyDescent="0.3">
      <c r="A101" s="10"/>
      <c r="B101" s="86"/>
      <c r="C101" s="15"/>
      <c r="D101" s="79"/>
      <c r="E101" s="49"/>
      <c r="F101" s="17"/>
    </row>
    <row r="102" spans="1:10" ht="15.6" x14ac:dyDescent="0.3">
      <c r="A102" s="9"/>
      <c r="B102" s="85"/>
      <c r="C102" s="14"/>
      <c r="D102" s="77"/>
      <c r="E102" s="17"/>
      <c r="F102" s="17"/>
    </row>
    <row r="103" spans="1:10" ht="15.6" x14ac:dyDescent="0.3">
      <c r="A103" s="9"/>
      <c r="B103" s="86"/>
      <c r="C103" s="15"/>
      <c r="D103" s="79"/>
      <c r="E103" s="49"/>
      <c r="F103" s="49"/>
    </row>
    <row r="104" spans="1:10" ht="15.6" x14ac:dyDescent="0.3">
      <c r="A104" s="9"/>
      <c r="B104" s="85"/>
      <c r="C104" s="14"/>
      <c r="D104" s="77"/>
      <c r="E104" s="17"/>
      <c r="F104" s="17"/>
      <c r="G104" s="2"/>
    </row>
    <row r="105" spans="1:10" ht="15.6" x14ac:dyDescent="0.3">
      <c r="A105" s="9"/>
      <c r="B105" s="85"/>
      <c r="C105" s="14"/>
      <c r="D105" s="77"/>
      <c r="E105" s="17"/>
      <c r="F105" s="17"/>
      <c r="G105" s="2"/>
    </row>
    <row r="106" spans="1:10" ht="15.6" x14ac:dyDescent="0.3">
      <c r="A106" s="9"/>
      <c r="B106" s="85"/>
      <c r="C106" s="14"/>
      <c r="D106" s="77"/>
      <c r="E106" s="17"/>
      <c r="F106" s="17"/>
      <c r="G106" s="2"/>
      <c r="H106" s="2"/>
      <c r="I106" s="2"/>
      <c r="J106" s="2"/>
    </row>
    <row r="107" spans="1:10" s="2" customFormat="1" ht="15.6" x14ac:dyDescent="0.3">
      <c r="A107" s="9"/>
      <c r="B107" s="86"/>
      <c r="C107" s="15"/>
      <c r="D107" s="79"/>
      <c r="E107" s="49"/>
      <c r="F107" s="49"/>
      <c r="G107" s="1"/>
    </row>
    <row r="108" spans="1:10" s="2" customFormat="1" ht="15.6" x14ac:dyDescent="0.3">
      <c r="A108" s="10"/>
      <c r="B108" s="86"/>
      <c r="C108" s="15"/>
      <c r="D108" s="79"/>
      <c r="E108" s="49"/>
      <c r="F108" s="49"/>
      <c r="G108" s="1"/>
    </row>
    <row r="109" spans="1:10" s="2" customFormat="1" ht="15.6" x14ac:dyDescent="0.3">
      <c r="A109" s="10"/>
      <c r="B109" s="86"/>
      <c r="C109" s="15"/>
      <c r="D109" s="79"/>
      <c r="E109" s="49"/>
      <c r="F109" s="49"/>
      <c r="G109" s="1"/>
      <c r="H109" s="1"/>
      <c r="I109" s="1"/>
      <c r="J109" s="1"/>
    </row>
    <row r="110" spans="1:10" x14ac:dyDescent="0.35">
      <c r="G110" s="2"/>
    </row>
    <row r="111" spans="1:10" x14ac:dyDescent="0.35">
      <c r="G111" s="2"/>
    </row>
    <row r="112" spans="1:10" x14ac:dyDescent="0.35">
      <c r="G112" s="2"/>
      <c r="H112" s="2"/>
      <c r="I112" s="2"/>
      <c r="J112" s="2"/>
    </row>
    <row r="113" spans="1:10" s="2" customFormat="1" x14ac:dyDescent="0.35">
      <c r="A113" s="11"/>
      <c r="B113" s="87"/>
      <c r="C113" s="57"/>
      <c r="D113" s="11"/>
      <c r="E113" s="75"/>
      <c r="F113" s="75"/>
    </row>
    <row r="114" spans="1:10" s="2" customFormat="1" x14ac:dyDescent="0.35">
      <c r="A114" s="11"/>
      <c r="B114" s="87"/>
      <c r="C114" s="57"/>
      <c r="D114" s="11"/>
      <c r="E114" s="75"/>
      <c r="F114" s="75"/>
    </row>
    <row r="115" spans="1:10" s="2" customFormat="1" x14ac:dyDescent="0.35">
      <c r="A115" s="11"/>
      <c r="B115" s="87"/>
      <c r="C115" s="57"/>
      <c r="D115" s="11"/>
      <c r="E115" s="75"/>
      <c r="F115" s="75"/>
    </row>
    <row r="116" spans="1:10" s="2" customFormat="1" x14ac:dyDescent="0.35">
      <c r="A116" s="11"/>
      <c r="B116" s="87"/>
      <c r="C116" s="57"/>
      <c r="D116" s="11"/>
      <c r="E116" s="75"/>
      <c r="F116" s="75"/>
    </row>
    <row r="117" spans="1:10" s="2" customFormat="1" x14ac:dyDescent="0.35">
      <c r="A117" s="11"/>
      <c r="B117" s="87"/>
      <c r="C117" s="57"/>
      <c r="D117" s="11"/>
      <c r="E117" s="75"/>
      <c r="F117" s="75"/>
    </row>
    <row r="118" spans="1:10" s="2" customFormat="1" x14ac:dyDescent="0.35">
      <c r="A118" s="11"/>
      <c r="B118" s="87"/>
      <c r="C118" s="57"/>
      <c r="D118" s="11"/>
      <c r="E118" s="75"/>
      <c r="F118" s="75"/>
      <c r="G118" s="1"/>
    </row>
    <row r="119" spans="1:10" s="2" customFormat="1" x14ac:dyDescent="0.35">
      <c r="A119" s="11"/>
      <c r="B119" s="87"/>
      <c r="C119" s="57"/>
      <c r="D119" s="11"/>
      <c r="E119" s="75"/>
      <c r="F119" s="75"/>
      <c r="G119" s="1"/>
    </row>
    <row r="120" spans="1:10" s="2" customFormat="1" x14ac:dyDescent="0.35">
      <c r="A120" s="11"/>
      <c r="B120" s="87"/>
      <c r="C120" s="57"/>
      <c r="D120" s="11"/>
      <c r="E120" s="75"/>
      <c r="F120" s="75"/>
      <c r="G120" s="1"/>
      <c r="H120" s="1"/>
      <c r="I120" s="1"/>
      <c r="J120" s="1"/>
    </row>
  </sheetData>
  <mergeCells count="5">
    <mergeCell ref="A11:B11"/>
    <mergeCell ref="C11:F11"/>
    <mergeCell ref="A1:F1"/>
    <mergeCell ref="A2:F2"/>
    <mergeCell ref="A3:F3"/>
  </mergeCells>
  <printOptions horizontalCentered="1"/>
  <pageMargins left="0" right="0" top="0.98425196850393704" bottom="0.98425196850393704" header="0.511811023622047" footer="0.511811023622047"/>
  <pageSetup paperSize="9" orientation="portrait" horizontalDpi="300" verticalDpi="300" r:id="rId1"/>
  <headerFooter alignWithMargins="0">
    <oddFooter>&amp;L
          Devis quantitatif et estimatif&amp;C&amp;P/&amp;N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L285"/>
  <sheetViews>
    <sheetView tabSelected="1" topLeftCell="A57" zoomScaleNormal="100" zoomScaleSheetLayoutView="74" workbookViewId="0">
      <selection activeCell="L70" sqref="L70"/>
    </sheetView>
  </sheetViews>
  <sheetFormatPr baseColWidth="10" defaultColWidth="11.44140625" defaultRowHeight="16.2" x14ac:dyDescent="0.35"/>
  <cols>
    <col min="1" max="1" width="7.5546875" style="11" customWidth="1"/>
    <col min="2" max="2" width="39.33203125" style="144" customWidth="1"/>
    <col min="3" max="3" width="6" style="57" customWidth="1"/>
    <col min="4" max="4" width="13.33203125" style="125" customWidth="1"/>
    <col min="5" max="5" width="11" style="75" customWidth="1"/>
    <col min="6" max="6" width="14" style="75" customWidth="1"/>
    <col min="7" max="9" width="11.44140625" style="1"/>
    <col min="10" max="10" width="7.44140625" style="1" customWidth="1"/>
    <col min="11" max="16384" width="11.44140625" style="1"/>
  </cols>
  <sheetData>
    <row r="1" spans="1:81" s="61" customFormat="1" ht="36.75" customHeight="1" x14ac:dyDescent="0.3">
      <c r="A1" s="237" t="s">
        <v>116</v>
      </c>
      <c r="B1" s="237"/>
      <c r="C1" s="237"/>
      <c r="D1" s="237"/>
      <c r="E1" s="237"/>
      <c r="F1" s="237"/>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row>
    <row r="2" spans="1:81" ht="25.5" customHeight="1" x14ac:dyDescent="0.3">
      <c r="A2" s="237" t="s">
        <v>0</v>
      </c>
      <c r="B2" s="237"/>
      <c r="C2" s="237"/>
      <c r="D2" s="237"/>
      <c r="E2" s="237"/>
      <c r="F2" s="237"/>
    </row>
    <row r="3" spans="1:81" x14ac:dyDescent="0.3">
      <c r="A3" s="240" t="s">
        <v>122</v>
      </c>
      <c r="B3" s="241"/>
      <c r="C3" s="241"/>
      <c r="D3" s="241"/>
      <c r="E3" s="241"/>
      <c r="F3" s="241"/>
    </row>
    <row r="4" spans="1:81" thickBot="1" x14ac:dyDescent="0.35">
      <c r="A4" s="7"/>
      <c r="B4" s="126"/>
      <c r="C4" s="14"/>
      <c r="D4" s="15"/>
      <c r="E4" s="49"/>
      <c r="F4" s="69"/>
    </row>
    <row r="5" spans="1:81" s="40" customFormat="1" ht="30" thickTop="1" thickBot="1" x14ac:dyDescent="0.35">
      <c r="A5" s="8" t="s">
        <v>1</v>
      </c>
      <c r="B5" s="127" t="s">
        <v>2</v>
      </c>
      <c r="C5" s="13" t="s">
        <v>16</v>
      </c>
      <c r="D5" s="72" t="s">
        <v>68</v>
      </c>
      <c r="E5" s="44" t="s">
        <v>17</v>
      </c>
      <c r="F5" s="45" t="s">
        <v>18</v>
      </c>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3"/>
      <c r="AW5" s="3"/>
      <c r="AX5" s="3"/>
      <c r="AY5" s="3"/>
      <c r="AZ5" s="3"/>
      <c r="BA5" s="3"/>
      <c r="BB5" s="3"/>
      <c r="BC5" s="3"/>
      <c r="BD5" s="3"/>
      <c r="BE5" s="3"/>
      <c r="BF5" s="3"/>
      <c r="BG5" s="3"/>
      <c r="BH5" s="3"/>
      <c r="BI5" s="3"/>
      <c r="BJ5" s="3"/>
      <c r="BK5" s="3"/>
      <c r="BL5" s="3"/>
      <c r="BM5" s="3"/>
      <c r="BN5" s="3"/>
      <c r="BO5" s="3"/>
      <c r="BP5" s="3"/>
      <c r="BQ5" s="3"/>
      <c r="BR5" s="3"/>
      <c r="BS5" s="3"/>
      <c r="BT5" s="3"/>
    </row>
    <row r="6" spans="1:81" thickTop="1" x14ac:dyDescent="0.3">
      <c r="A6" s="26"/>
      <c r="B6" s="128"/>
      <c r="C6" s="24"/>
      <c r="D6" s="73"/>
      <c r="E6" s="46"/>
      <c r="F6" s="47"/>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
      <c r="AW6" s="3"/>
      <c r="AX6" s="3"/>
      <c r="AY6" s="3"/>
      <c r="AZ6" s="3"/>
      <c r="BA6" s="3"/>
      <c r="BB6" s="3"/>
      <c r="BC6" s="3"/>
      <c r="BD6" s="3"/>
      <c r="BE6" s="3"/>
      <c r="BF6" s="3"/>
      <c r="BG6" s="3"/>
      <c r="BH6" s="3"/>
      <c r="BI6" s="3"/>
      <c r="BJ6" s="3"/>
      <c r="BK6" s="3"/>
      <c r="BL6" s="3"/>
      <c r="BM6" s="3"/>
      <c r="BN6" s="3"/>
      <c r="BO6" s="3"/>
      <c r="BP6" s="3"/>
      <c r="BQ6" s="3"/>
      <c r="BR6" s="3"/>
      <c r="BS6" s="3"/>
      <c r="BT6" s="3"/>
    </row>
    <row r="7" spans="1:81" ht="28.8" x14ac:dyDescent="0.3">
      <c r="A7" s="29" t="s">
        <v>37</v>
      </c>
      <c r="B7" s="129" t="s">
        <v>36</v>
      </c>
      <c r="C7" s="19"/>
      <c r="D7" s="123"/>
      <c r="E7" s="94"/>
      <c r="F7" s="48"/>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3"/>
      <c r="AW7" s="3"/>
      <c r="AX7" s="3"/>
      <c r="AY7" s="3"/>
      <c r="AZ7" s="3"/>
      <c r="BA7" s="3"/>
      <c r="BB7" s="3"/>
      <c r="BC7" s="3"/>
      <c r="BD7" s="3"/>
      <c r="BE7" s="3"/>
      <c r="BF7" s="3"/>
      <c r="BG7" s="3"/>
      <c r="BH7" s="3"/>
      <c r="BI7" s="3"/>
      <c r="BJ7" s="3"/>
      <c r="BK7" s="3"/>
      <c r="BL7" s="3"/>
      <c r="BM7" s="3"/>
      <c r="BN7" s="3"/>
      <c r="BO7" s="3"/>
      <c r="BP7" s="3"/>
      <c r="BQ7" s="3"/>
      <c r="BR7" s="3"/>
      <c r="BS7" s="3"/>
      <c r="BT7" s="3"/>
    </row>
    <row r="8" spans="1:81" ht="15.6" x14ac:dyDescent="0.3">
      <c r="A8" s="29"/>
      <c r="B8" s="129"/>
      <c r="C8" s="19"/>
      <c r="D8" s="123"/>
      <c r="E8" s="81"/>
      <c r="F8" s="95"/>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row>
    <row r="9" spans="1:81" ht="57.6" x14ac:dyDescent="0.3">
      <c r="A9" s="31" t="s">
        <v>28</v>
      </c>
      <c r="B9" s="80" t="s">
        <v>49</v>
      </c>
      <c r="C9" s="23" t="s">
        <v>8</v>
      </c>
      <c r="D9" s="122">
        <v>170</v>
      </c>
      <c r="E9" s="81"/>
      <c r="F9" s="95">
        <f t="shared" ref="F9:F15" si="0">D9*E9</f>
        <v>0</v>
      </c>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35"/>
      <c r="AW9" s="35"/>
      <c r="AX9" s="35"/>
      <c r="AY9" s="35"/>
      <c r="AZ9" s="35"/>
      <c r="BA9" s="35"/>
      <c r="BB9" s="35"/>
      <c r="BC9" s="35"/>
      <c r="BD9" s="35"/>
      <c r="BE9" s="35"/>
      <c r="BF9" s="35"/>
      <c r="BG9" s="35"/>
      <c r="BH9" s="35"/>
      <c r="BI9" s="35"/>
      <c r="BJ9" s="35"/>
      <c r="BK9" s="35"/>
      <c r="BL9" s="35"/>
      <c r="BM9" s="35"/>
      <c r="BN9" s="35"/>
      <c r="BO9" s="35"/>
      <c r="BP9" s="35"/>
      <c r="BQ9" s="35"/>
      <c r="BR9" s="35"/>
      <c r="BS9" s="35"/>
      <c r="BT9" s="35"/>
    </row>
    <row r="10" spans="1:81" ht="28.8" x14ac:dyDescent="0.3">
      <c r="A10" s="31" t="s">
        <v>29</v>
      </c>
      <c r="B10" s="93" t="s">
        <v>77</v>
      </c>
      <c r="C10" s="22" t="s">
        <v>48</v>
      </c>
      <c r="D10" s="32">
        <v>1</v>
      </c>
      <c r="E10" s="81"/>
      <c r="F10" s="95">
        <f t="shared" si="0"/>
        <v>0</v>
      </c>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row>
    <row r="11" spans="1:81" x14ac:dyDescent="0.3">
      <c r="A11" s="31" t="s">
        <v>30</v>
      </c>
      <c r="B11" s="217" t="s">
        <v>191</v>
      </c>
      <c r="C11" s="218" t="s">
        <v>50</v>
      </c>
      <c r="D11" s="62">
        <f>+(0.8*0.8*15+0.8*1.3*3)*1*1.25</f>
        <v>15.900000000000002</v>
      </c>
      <c r="E11" s="219"/>
      <c r="F11" s="95">
        <f t="shared" si="0"/>
        <v>0</v>
      </c>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row>
    <row r="12" spans="1:81" x14ac:dyDescent="0.3">
      <c r="A12" s="31" t="s">
        <v>31</v>
      </c>
      <c r="B12" s="93" t="s">
        <v>51</v>
      </c>
      <c r="C12" s="20" t="s">
        <v>50</v>
      </c>
      <c r="D12" s="62">
        <v>22.71</v>
      </c>
      <c r="E12" s="81"/>
      <c r="F12" s="95">
        <f t="shared" si="0"/>
        <v>0</v>
      </c>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row>
    <row r="13" spans="1:81" ht="43.2" x14ac:dyDescent="0.3">
      <c r="A13" s="31" t="s">
        <v>34</v>
      </c>
      <c r="B13" s="185" t="s">
        <v>52</v>
      </c>
      <c r="C13" s="20" t="s">
        <v>50</v>
      </c>
      <c r="D13" s="62">
        <v>11.62</v>
      </c>
      <c r="E13" s="91"/>
      <c r="F13" s="95">
        <f t="shared" si="0"/>
        <v>0</v>
      </c>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row>
    <row r="14" spans="1:81" s="2" customFormat="1" ht="72" x14ac:dyDescent="0.3">
      <c r="A14" s="31" t="s">
        <v>192</v>
      </c>
      <c r="B14" s="185" t="s">
        <v>53</v>
      </c>
      <c r="C14" s="20" t="s">
        <v>50</v>
      </c>
      <c r="D14" s="62">
        <v>56</v>
      </c>
      <c r="E14" s="81"/>
      <c r="F14" s="95">
        <f t="shared" si="0"/>
        <v>0</v>
      </c>
      <c r="AV14" s="1"/>
      <c r="AW14" s="1"/>
      <c r="AX14" s="1"/>
      <c r="AY14" s="1"/>
      <c r="AZ14" s="1"/>
      <c r="BA14" s="1"/>
      <c r="BB14" s="1"/>
      <c r="BC14" s="1"/>
      <c r="BD14" s="1"/>
      <c r="BE14" s="1"/>
      <c r="BF14" s="1"/>
      <c r="BG14" s="1"/>
      <c r="BH14" s="1"/>
      <c r="BI14" s="1"/>
      <c r="BJ14" s="1"/>
      <c r="BK14" s="1"/>
      <c r="BL14" s="1"/>
      <c r="BM14" s="1"/>
      <c r="BN14" s="1"/>
      <c r="BO14" s="1"/>
      <c r="BP14" s="1"/>
      <c r="BQ14" s="1"/>
      <c r="BR14" s="1"/>
      <c r="BS14" s="1"/>
      <c r="BT14" s="1"/>
    </row>
    <row r="15" spans="1:81" ht="28.8" x14ac:dyDescent="0.3">
      <c r="A15" s="31" t="s">
        <v>193</v>
      </c>
      <c r="B15" s="93" t="s">
        <v>75</v>
      </c>
      <c r="C15" s="20" t="s">
        <v>8</v>
      </c>
      <c r="D15" s="62">
        <v>139.91999999999999</v>
      </c>
      <c r="E15" s="81"/>
      <c r="F15" s="95">
        <f t="shared" si="0"/>
        <v>0</v>
      </c>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row>
    <row r="16" spans="1:81" ht="15.6" x14ac:dyDescent="0.3">
      <c r="A16" s="31"/>
      <c r="B16" s="130" t="s">
        <v>54</v>
      </c>
      <c r="C16" s="21"/>
      <c r="D16" s="124"/>
      <c r="E16" s="91"/>
      <c r="F16" s="83">
        <f>SUM(F9:F15)</f>
        <v>0</v>
      </c>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row>
    <row r="17" spans="1:72" s="3" customFormat="1" ht="15.6" x14ac:dyDescent="0.3">
      <c r="A17" s="29"/>
      <c r="B17" s="131"/>
      <c r="C17" s="19"/>
      <c r="D17" s="123"/>
      <c r="E17" s="81"/>
      <c r="F17" s="71"/>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1"/>
      <c r="BG17" s="1"/>
      <c r="BH17" s="1"/>
      <c r="BI17" s="1"/>
      <c r="BJ17" s="1"/>
      <c r="BK17" s="1"/>
      <c r="BL17" s="1"/>
      <c r="BM17" s="1"/>
      <c r="BN17" s="1"/>
      <c r="BO17" s="1"/>
      <c r="BP17" s="1"/>
      <c r="BQ17" s="1"/>
      <c r="BR17" s="1"/>
      <c r="BS17" s="1"/>
      <c r="BT17" s="1"/>
    </row>
    <row r="18" spans="1:72" ht="15.6" x14ac:dyDescent="0.3">
      <c r="A18" s="29" t="s">
        <v>38</v>
      </c>
      <c r="B18" s="129" t="s">
        <v>55</v>
      </c>
      <c r="C18" s="19"/>
      <c r="D18" s="123"/>
      <c r="E18" s="81"/>
      <c r="F18" s="71"/>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row>
    <row r="19" spans="1:72" ht="15.6" x14ac:dyDescent="0.3">
      <c r="A19" s="29"/>
      <c r="B19" s="129"/>
      <c r="C19" s="19"/>
      <c r="D19" s="123"/>
      <c r="E19" s="81"/>
      <c r="F19" s="71"/>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row>
    <row r="20" spans="1:72" ht="28.8" x14ac:dyDescent="0.3">
      <c r="A20" s="31" t="s">
        <v>20</v>
      </c>
      <c r="B20" s="93" t="s">
        <v>56</v>
      </c>
      <c r="C20" s="20" t="s">
        <v>50</v>
      </c>
      <c r="D20" s="166">
        <v>2.27</v>
      </c>
      <c r="E20" s="81"/>
      <c r="F20" s="71">
        <f>D20*E20</f>
        <v>0</v>
      </c>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row>
    <row r="21" spans="1:72" ht="57.6" x14ac:dyDescent="0.3">
      <c r="A21" s="31" t="s">
        <v>21</v>
      </c>
      <c r="B21" s="217" t="s">
        <v>194</v>
      </c>
      <c r="C21" s="218" t="s">
        <v>50</v>
      </c>
      <c r="D21" s="62">
        <f>+(0.8*0.8*15+0.8*1.3*3)*0.25</f>
        <v>3.1800000000000006</v>
      </c>
      <c r="E21" s="219"/>
      <c r="F21" s="71">
        <f t="shared" ref="F21" si="1">D21*E21</f>
        <v>0</v>
      </c>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row>
    <row r="22" spans="1:72" ht="28.8" x14ac:dyDescent="0.3">
      <c r="A22" s="31" t="s">
        <v>25</v>
      </c>
      <c r="B22" s="93" t="s">
        <v>195</v>
      </c>
      <c r="C22" s="20" t="s">
        <v>50</v>
      </c>
      <c r="D22" s="166">
        <v>8.58</v>
      </c>
      <c r="E22" s="81"/>
      <c r="F22" s="71">
        <f t="shared" ref="F22:F25" si="2">D22*E22</f>
        <v>0</v>
      </c>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row>
    <row r="23" spans="1:72" ht="57.6" x14ac:dyDescent="0.3">
      <c r="A23" s="31" t="s">
        <v>22</v>
      </c>
      <c r="B23" s="93" t="s">
        <v>70</v>
      </c>
      <c r="C23" s="20" t="s">
        <v>50</v>
      </c>
      <c r="D23" s="166">
        <v>1.47</v>
      </c>
      <c r="E23" s="81"/>
      <c r="F23" s="71">
        <f t="shared" si="2"/>
        <v>0</v>
      </c>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row>
    <row r="24" spans="1:72" ht="43.2" x14ac:dyDescent="0.3">
      <c r="A24" s="31" t="s">
        <v>23</v>
      </c>
      <c r="B24" s="93" t="s">
        <v>58</v>
      </c>
      <c r="C24" s="20" t="s">
        <v>50</v>
      </c>
      <c r="D24" s="166">
        <v>4.2300000000000004</v>
      </c>
      <c r="E24" s="81"/>
      <c r="F24" s="71">
        <f t="shared" si="2"/>
        <v>0</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row>
    <row r="25" spans="1:72" ht="72" x14ac:dyDescent="0.3">
      <c r="A25" s="31" t="s">
        <v>26</v>
      </c>
      <c r="B25" s="93" t="s">
        <v>123</v>
      </c>
      <c r="C25" s="20" t="s">
        <v>50</v>
      </c>
      <c r="D25" s="166">
        <v>16.79</v>
      </c>
      <c r="E25" s="81"/>
      <c r="F25" s="71">
        <f t="shared" si="2"/>
        <v>0</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row>
    <row r="26" spans="1:72" ht="15.6" x14ac:dyDescent="0.3">
      <c r="A26" s="27"/>
      <c r="B26" s="130" t="s">
        <v>59</v>
      </c>
      <c r="C26" s="21"/>
      <c r="D26" s="166"/>
      <c r="E26" s="91"/>
      <c r="F26" s="50">
        <f>SUM(F20:F25)</f>
        <v>0</v>
      </c>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row>
    <row r="27" spans="1:72" ht="15.6" x14ac:dyDescent="0.3">
      <c r="A27" s="29"/>
      <c r="B27" s="131"/>
      <c r="C27" s="19"/>
      <c r="D27" s="166"/>
      <c r="E27" s="81"/>
      <c r="F27" s="71"/>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row>
    <row r="28" spans="1:72" ht="28.8" x14ac:dyDescent="0.3">
      <c r="A28" s="27" t="s">
        <v>39</v>
      </c>
      <c r="B28" s="129" t="s">
        <v>60</v>
      </c>
      <c r="C28" s="19"/>
      <c r="D28" s="166"/>
      <c r="E28" s="81"/>
      <c r="F28" s="71"/>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row>
    <row r="29" spans="1:72" ht="15.6" x14ac:dyDescent="0.3">
      <c r="A29" s="27"/>
      <c r="B29" s="129"/>
      <c r="C29" s="19"/>
      <c r="D29" s="166"/>
      <c r="E29" s="81"/>
      <c r="F29" s="71"/>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row>
    <row r="30" spans="1:72" ht="57.6" x14ac:dyDescent="0.3">
      <c r="A30" s="30" t="s">
        <v>4</v>
      </c>
      <c r="B30" s="93" t="s">
        <v>45</v>
      </c>
      <c r="C30" s="20" t="s">
        <v>50</v>
      </c>
      <c r="D30" s="166">
        <v>4.75</v>
      </c>
      <c r="E30" s="81"/>
      <c r="F30" s="71">
        <f>D30*E30</f>
        <v>0</v>
      </c>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row>
    <row r="31" spans="1:72" ht="57.6" x14ac:dyDescent="0.3">
      <c r="A31" s="215">
        <v>3.2</v>
      </c>
      <c r="B31" s="93" t="s">
        <v>88</v>
      </c>
      <c r="C31" s="20" t="s">
        <v>50</v>
      </c>
      <c r="D31" s="166">
        <v>4.2300000000000004</v>
      </c>
      <c r="E31" s="81"/>
      <c r="F31" s="71">
        <f>D31*E31</f>
        <v>0</v>
      </c>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3"/>
      <c r="AW31" s="3"/>
      <c r="AX31" s="3"/>
      <c r="AY31" s="3"/>
      <c r="AZ31" s="3"/>
      <c r="BA31" s="3"/>
      <c r="BB31" s="3"/>
      <c r="BC31" s="3"/>
      <c r="BD31" s="3"/>
      <c r="BE31" s="3"/>
      <c r="BF31" s="3"/>
      <c r="BG31" s="3"/>
      <c r="BH31" s="3"/>
      <c r="BI31" s="3"/>
      <c r="BJ31" s="3"/>
      <c r="BK31" s="3"/>
      <c r="BL31" s="3"/>
      <c r="BM31" s="3"/>
      <c r="BN31" s="3"/>
      <c r="BO31" s="3"/>
      <c r="BP31" s="3"/>
      <c r="BQ31" s="3"/>
      <c r="BR31" s="3"/>
      <c r="BS31" s="3"/>
      <c r="BT31" s="3"/>
    </row>
    <row r="32" spans="1:72" s="3" customFormat="1" ht="43.2" x14ac:dyDescent="0.3">
      <c r="A32" s="216">
        <v>3.3</v>
      </c>
      <c r="B32" s="93" t="s">
        <v>124</v>
      </c>
      <c r="C32" s="20" t="s">
        <v>50</v>
      </c>
      <c r="D32" s="166">
        <v>1.9</v>
      </c>
      <c r="E32" s="81"/>
      <c r="F32" s="71">
        <f>D32*E32</f>
        <v>0</v>
      </c>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row>
    <row r="33" spans="1:72" ht="43.2" x14ac:dyDescent="0.3">
      <c r="A33" s="216">
        <v>3.4</v>
      </c>
      <c r="B33" s="93" t="s">
        <v>125</v>
      </c>
      <c r="C33" s="20" t="s">
        <v>50</v>
      </c>
      <c r="D33" s="166">
        <v>2.4</v>
      </c>
      <c r="E33" s="81"/>
      <c r="F33" s="71">
        <f>D33*E33</f>
        <v>0</v>
      </c>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row>
    <row r="34" spans="1:72" ht="15.6" x14ac:dyDescent="0.3">
      <c r="A34" s="30"/>
      <c r="B34" s="132" t="s">
        <v>61</v>
      </c>
      <c r="C34" s="34"/>
      <c r="D34" s="34"/>
      <c r="E34" s="96"/>
      <c r="F34" s="50">
        <f>SUM(F30:F33)</f>
        <v>0</v>
      </c>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row>
    <row r="35" spans="1:72" s="41" customFormat="1" ht="15.6" x14ac:dyDescent="0.3">
      <c r="A35" s="33"/>
      <c r="B35" s="132"/>
      <c r="C35" s="34"/>
      <c r="D35" s="34"/>
      <c r="E35" s="96"/>
      <c r="F35" s="50"/>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1"/>
      <c r="AW35" s="1"/>
      <c r="AX35" s="1"/>
      <c r="AY35" s="1"/>
      <c r="AZ35" s="1"/>
      <c r="BA35" s="1"/>
      <c r="BB35" s="1"/>
      <c r="BC35" s="1"/>
      <c r="BD35" s="1"/>
      <c r="BE35" s="1"/>
      <c r="BF35" s="1"/>
      <c r="BG35" s="1"/>
      <c r="BH35" s="1"/>
      <c r="BI35" s="1"/>
      <c r="BJ35" s="1"/>
      <c r="BK35" s="1"/>
      <c r="BL35" s="1"/>
      <c r="BM35" s="1"/>
      <c r="BN35" s="1"/>
      <c r="BO35" s="1"/>
      <c r="BP35" s="1"/>
      <c r="BQ35" s="1"/>
      <c r="BR35" s="1"/>
      <c r="BS35" s="1"/>
      <c r="BT35" s="1"/>
    </row>
    <row r="36" spans="1:72" ht="15.6" x14ac:dyDescent="0.3">
      <c r="A36" s="27" t="s">
        <v>40</v>
      </c>
      <c r="B36" s="76" t="s">
        <v>33</v>
      </c>
      <c r="C36" s="21"/>
      <c r="D36" s="32"/>
      <c r="E36" s="91"/>
      <c r="F36" s="83"/>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row>
    <row r="37" spans="1:72" ht="15.6" x14ac:dyDescent="0.3">
      <c r="A37" s="27"/>
      <c r="B37" s="76"/>
      <c r="C37" s="21"/>
      <c r="D37" s="32"/>
      <c r="E37" s="91"/>
      <c r="F37" s="83"/>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row>
    <row r="38" spans="1:72" ht="43.2" x14ac:dyDescent="0.3">
      <c r="A38" s="28">
        <v>4.0999999999999996</v>
      </c>
      <c r="B38" s="93" t="s">
        <v>57</v>
      </c>
      <c r="C38" s="20" t="s">
        <v>8</v>
      </c>
      <c r="D38" s="199">
        <v>70.53</v>
      </c>
      <c r="E38" s="91"/>
      <c r="F38" s="84">
        <f t="shared" ref="F38:F43" si="3">D38*E38</f>
        <v>0</v>
      </c>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row>
    <row r="39" spans="1:72" ht="28.8" x14ac:dyDescent="0.3">
      <c r="A39" s="28">
        <v>4.2</v>
      </c>
      <c r="B39" s="93" t="s">
        <v>111</v>
      </c>
      <c r="C39" s="20" t="s">
        <v>8</v>
      </c>
      <c r="D39" s="186">
        <v>290</v>
      </c>
      <c r="E39" s="81"/>
      <c r="F39" s="71">
        <f t="shared" si="3"/>
        <v>0</v>
      </c>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row>
    <row r="40" spans="1:72" ht="15.6" x14ac:dyDescent="0.3">
      <c r="A40" s="31">
        <v>4.3</v>
      </c>
      <c r="B40" s="187" t="s">
        <v>112</v>
      </c>
      <c r="C40" s="188" t="s">
        <v>10</v>
      </c>
      <c r="D40" s="186">
        <v>220</v>
      </c>
      <c r="E40" s="81"/>
      <c r="F40" s="71">
        <f t="shared" si="3"/>
        <v>0</v>
      </c>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row>
    <row r="41" spans="1:72" ht="15.6" x14ac:dyDescent="0.3">
      <c r="A41" s="28">
        <v>4.4000000000000004</v>
      </c>
      <c r="B41" s="187" t="s">
        <v>126</v>
      </c>
      <c r="C41" s="20" t="s">
        <v>8</v>
      </c>
      <c r="D41" s="242">
        <v>242.5</v>
      </c>
      <c r="E41" s="81"/>
      <c r="F41" s="71">
        <f t="shared" si="3"/>
        <v>0</v>
      </c>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row>
    <row r="42" spans="1:72" ht="15.6" x14ac:dyDescent="0.3">
      <c r="A42" s="28">
        <v>4.5</v>
      </c>
      <c r="B42" s="187" t="s">
        <v>121</v>
      </c>
      <c r="C42" s="20" t="s">
        <v>8</v>
      </c>
      <c r="D42" s="186">
        <v>183.22</v>
      </c>
      <c r="E42" s="81"/>
      <c r="F42" s="71">
        <f t="shared" si="3"/>
        <v>0</v>
      </c>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row>
    <row r="43" spans="1:72" ht="28.8" x14ac:dyDescent="0.3">
      <c r="A43" s="31">
        <v>4.5999999999999996</v>
      </c>
      <c r="B43" s="187" t="s">
        <v>19</v>
      </c>
      <c r="C43" s="188" t="s">
        <v>32</v>
      </c>
      <c r="D43" s="186">
        <v>1</v>
      </c>
      <c r="E43" s="81"/>
      <c r="F43" s="71">
        <f t="shared" si="3"/>
        <v>0</v>
      </c>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row>
    <row r="44" spans="1:72" s="3" customFormat="1" ht="15.6" x14ac:dyDescent="0.3">
      <c r="A44" s="36"/>
      <c r="B44" s="132" t="s">
        <v>64</v>
      </c>
      <c r="C44" s="6"/>
      <c r="D44" s="6"/>
      <c r="E44" s="91"/>
      <c r="F44" s="83">
        <f>SUM(F38:F43)</f>
        <v>0</v>
      </c>
      <c r="G44" s="1"/>
      <c r="H44" s="1"/>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1"/>
      <c r="AW44" s="1"/>
      <c r="AX44" s="1"/>
      <c r="AY44" s="1"/>
      <c r="AZ44" s="1"/>
      <c r="BA44" s="1"/>
      <c r="BB44" s="1"/>
      <c r="BC44" s="1"/>
      <c r="BD44" s="1"/>
      <c r="BE44" s="1"/>
      <c r="BF44" s="1"/>
      <c r="BG44" s="1"/>
      <c r="BH44" s="1"/>
      <c r="BI44" s="1"/>
      <c r="BJ44" s="1"/>
      <c r="BK44" s="1"/>
      <c r="BL44" s="1"/>
      <c r="BM44" s="1"/>
      <c r="BN44" s="1"/>
      <c r="BO44" s="1"/>
      <c r="BP44" s="1"/>
      <c r="BQ44" s="1"/>
      <c r="BR44" s="1"/>
      <c r="BS44" s="1"/>
      <c r="BT44" s="1"/>
    </row>
    <row r="45" spans="1:72" s="3" customFormat="1" ht="15.6" x14ac:dyDescent="0.3">
      <c r="A45" s="33"/>
      <c r="B45" s="132"/>
      <c r="C45" s="34"/>
      <c r="D45" s="34"/>
      <c r="E45" s="96"/>
      <c r="F45" s="50"/>
      <c r="G45" s="1"/>
      <c r="H45" s="1"/>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1"/>
      <c r="AW45" s="1"/>
      <c r="AX45" s="1"/>
      <c r="AY45" s="1"/>
      <c r="AZ45" s="1"/>
      <c r="BA45" s="1"/>
      <c r="BB45" s="1"/>
      <c r="BC45" s="1"/>
      <c r="BD45" s="1"/>
      <c r="BE45" s="1"/>
      <c r="BF45" s="1"/>
      <c r="BG45" s="1"/>
      <c r="BH45" s="1"/>
      <c r="BI45" s="1"/>
      <c r="BJ45" s="1"/>
      <c r="BK45" s="1"/>
      <c r="BL45" s="1"/>
      <c r="BM45" s="1"/>
      <c r="BN45" s="1"/>
      <c r="BO45" s="1"/>
      <c r="BP45" s="1"/>
      <c r="BQ45" s="1"/>
      <c r="BR45" s="1"/>
      <c r="BS45" s="1"/>
      <c r="BT45" s="1"/>
    </row>
    <row r="46" spans="1:72" s="3" customFormat="1" ht="15.6" x14ac:dyDescent="0.3">
      <c r="A46" s="42" t="s">
        <v>41</v>
      </c>
      <c r="B46" s="133" t="s">
        <v>85</v>
      </c>
      <c r="C46" s="4"/>
      <c r="D46" s="4"/>
      <c r="E46" s="81"/>
      <c r="F46" s="50"/>
      <c r="G46" s="1"/>
      <c r="H46" s="1"/>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1"/>
      <c r="AW46" s="1"/>
      <c r="AX46" s="1"/>
      <c r="AY46" s="1"/>
      <c r="AZ46" s="1"/>
      <c r="BA46" s="1"/>
      <c r="BB46" s="1"/>
      <c r="BC46" s="1"/>
      <c r="BD46" s="1"/>
      <c r="BE46" s="1"/>
      <c r="BF46" s="1"/>
      <c r="BG46" s="1"/>
      <c r="BH46" s="1"/>
      <c r="BI46" s="1"/>
      <c r="BJ46" s="1"/>
      <c r="BK46" s="1"/>
      <c r="BL46" s="1"/>
      <c r="BM46" s="1"/>
      <c r="BN46" s="1"/>
      <c r="BO46" s="1"/>
      <c r="BP46" s="1"/>
      <c r="BQ46" s="1"/>
      <c r="BR46" s="1"/>
      <c r="BS46" s="1"/>
      <c r="BT46" s="1"/>
    </row>
    <row r="47" spans="1:72" s="3" customFormat="1" ht="15.6" x14ac:dyDescent="0.3">
      <c r="A47" s="153"/>
      <c r="B47" s="149"/>
      <c r="C47" s="150"/>
      <c r="D47" s="151"/>
      <c r="E47" s="152"/>
      <c r="F47" s="50"/>
      <c r="G47" s="1"/>
      <c r="H47" s="1"/>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1"/>
      <c r="AW47" s="1"/>
      <c r="AX47" s="1"/>
      <c r="AY47" s="1"/>
      <c r="AZ47" s="1"/>
      <c r="BA47" s="1"/>
      <c r="BB47" s="1"/>
      <c r="BC47" s="1"/>
      <c r="BD47" s="1"/>
      <c r="BE47" s="1"/>
      <c r="BF47" s="1"/>
      <c r="BG47" s="1"/>
      <c r="BH47" s="1"/>
      <c r="BI47" s="1"/>
      <c r="BJ47" s="1"/>
      <c r="BK47" s="1"/>
      <c r="BL47" s="1"/>
      <c r="BM47" s="1"/>
      <c r="BN47" s="1"/>
      <c r="BO47" s="1"/>
      <c r="BP47" s="1"/>
      <c r="BQ47" s="1"/>
      <c r="BR47" s="1"/>
      <c r="BS47" s="1"/>
      <c r="BT47" s="1"/>
    </row>
    <row r="48" spans="1:72" s="3" customFormat="1" ht="57.6" x14ac:dyDescent="0.3">
      <c r="A48" s="146" t="s">
        <v>127</v>
      </c>
      <c r="B48" s="148" t="s">
        <v>128</v>
      </c>
      <c r="C48" s="189" t="s">
        <v>76</v>
      </c>
      <c r="D48" s="99">
        <v>5</v>
      </c>
      <c r="E48" s="91"/>
      <c r="F48" s="84">
        <f>E48*D48</f>
        <v>0</v>
      </c>
      <c r="G48" s="1"/>
      <c r="H48" s="1"/>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1"/>
      <c r="AW48" s="1"/>
      <c r="AX48" s="1"/>
      <c r="AY48" s="1"/>
      <c r="AZ48" s="1"/>
      <c r="BA48" s="1"/>
      <c r="BB48" s="1"/>
      <c r="BC48" s="1"/>
      <c r="BD48" s="1"/>
      <c r="BE48" s="1"/>
      <c r="BF48" s="1"/>
      <c r="BG48" s="1"/>
      <c r="BH48" s="1"/>
      <c r="BI48" s="1"/>
      <c r="BJ48" s="1"/>
      <c r="BK48" s="1"/>
      <c r="BL48" s="1"/>
      <c r="BM48" s="1"/>
      <c r="BN48" s="1"/>
      <c r="BO48" s="1"/>
      <c r="BP48" s="1"/>
      <c r="BQ48" s="1"/>
      <c r="BR48" s="1"/>
      <c r="BS48" s="1"/>
      <c r="BT48" s="1"/>
    </row>
    <row r="49" spans="1:72" s="3" customFormat="1" ht="57.6" x14ac:dyDescent="0.3">
      <c r="A49" s="146" t="s">
        <v>129</v>
      </c>
      <c r="B49" s="136" t="s">
        <v>130</v>
      </c>
      <c r="C49" s="189" t="s">
        <v>76</v>
      </c>
      <c r="D49" s="99">
        <v>5</v>
      </c>
      <c r="E49" s="91"/>
      <c r="F49" s="84">
        <f>E49*D49</f>
        <v>0</v>
      </c>
      <c r="G49" s="1"/>
      <c r="H49" s="1"/>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1"/>
      <c r="AW49" s="1"/>
      <c r="AX49" s="1"/>
      <c r="AY49" s="1"/>
      <c r="AZ49" s="1"/>
      <c r="BA49" s="1"/>
      <c r="BB49" s="1"/>
      <c r="BC49" s="1"/>
      <c r="BD49" s="1"/>
      <c r="BE49" s="1"/>
      <c r="BF49" s="1"/>
      <c r="BG49" s="1"/>
      <c r="BH49" s="1"/>
      <c r="BI49" s="1"/>
      <c r="BJ49" s="1"/>
      <c r="BK49" s="1"/>
      <c r="BL49" s="1"/>
      <c r="BM49" s="1"/>
      <c r="BN49" s="1"/>
      <c r="BO49" s="1"/>
      <c r="BP49" s="1"/>
      <c r="BQ49" s="1"/>
      <c r="BR49" s="1"/>
      <c r="BS49" s="1"/>
      <c r="BT49" s="1"/>
    </row>
    <row r="50" spans="1:72" s="226" customFormat="1" ht="43.2" x14ac:dyDescent="0.3">
      <c r="A50" s="222" t="s">
        <v>131</v>
      </c>
      <c r="B50" s="223" t="s">
        <v>132</v>
      </c>
      <c r="C50" s="224" t="s">
        <v>76</v>
      </c>
      <c r="D50" s="200">
        <v>22</v>
      </c>
      <c r="E50" s="219"/>
      <c r="F50" s="225">
        <f>E50*D50</f>
        <v>0</v>
      </c>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7"/>
      <c r="BR50" s="227"/>
      <c r="BS50" s="227"/>
      <c r="BT50" s="227"/>
    </row>
    <row r="51" spans="1:72" s="35" customFormat="1" ht="15.6" x14ac:dyDescent="0.3">
      <c r="A51" s="33"/>
      <c r="B51" s="132" t="s">
        <v>63</v>
      </c>
      <c r="C51" s="6"/>
      <c r="D51" s="6"/>
      <c r="E51" s="96"/>
      <c r="F51" s="83">
        <f>SUM(F48:F50)</f>
        <v>0</v>
      </c>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row>
    <row r="52" spans="1:72" s="35" customFormat="1" ht="15.6" x14ac:dyDescent="0.3">
      <c r="A52" s="42"/>
      <c r="B52" s="134"/>
      <c r="C52" s="4"/>
      <c r="D52" s="5"/>
      <c r="E52" s="70"/>
      <c r="F52" s="71"/>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row>
    <row r="53" spans="1:72" s="35" customFormat="1" ht="30" customHeight="1" x14ac:dyDescent="0.3">
      <c r="A53" s="42" t="s">
        <v>42</v>
      </c>
      <c r="B53" s="133" t="s">
        <v>184</v>
      </c>
      <c r="C53" s="4"/>
      <c r="D53" s="5"/>
      <c r="E53" s="70"/>
      <c r="F53" s="71"/>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row>
    <row r="54" spans="1:72" s="35" customFormat="1" ht="15.6" x14ac:dyDescent="0.3">
      <c r="A54" s="42"/>
      <c r="B54" s="134"/>
      <c r="C54" s="4"/>
      <c r="D54" s="5"/>
      <c r="E54" s="70"/>
      <c r="F54" s="71"/>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row>
    <row r="55" spans="1:72" s="35" customFormat="1" ht="25.8" customHeight="1" x14ac:dyDescent="0.3">
      <c r="A55" s="201" t="s">
        <v>12</v>
      </c>
      <c r="B55" s="135" t="s">
        <v>69</v>
      </c>
      <c r="C55" s="4" t="s">
        <v>8</v>
      </c>
      <c r="D55" s="166">
        <v>27.22</v>
      </c>
      <c r="E55" s="81"/>
      <c r="F55" s="71">
        <f>D55*E55</f>
        <v>0</v>
      </c>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row>
    <row r="56" spans="1:72" s="35" customFormat="1" ht="43.2" x14ac:dyDescent="0.3">
      <c r="A56" s="201" t="s">
        <v>13</v>
      </c>
      <c r="B56" s="135" t="s">
        <v>27</v>
      </c>
      <c r="C56" s="4" t="s">
        <v>8</v>
      </c>
      <c r="D56" s="62">
        <v>145</v>
      </c>
      <c r="E56" s="81"/>
      <c r="F56" s="71">
        <f>D56*E56</f>
        <v>0</v>
      </c>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row>
    <row r="57" spans="1:72" s="35" customFormat="1" ht="15.6" x14ac:dyDescent="0.3">
      <c r="A57" s="54"/>
      <c r="B57" s="132" t="s">
        <v>62</v>
      </c>
      <c r="C57" s="34"/>
      <c r="D57" s="34"/>
      <c r="E57" s="96"/>
      <c r="F57" s="83">
        <f>SUM(F55:F56)</f>
        <v>0</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row>
    <row r="58" spans="1:72" s="35" customFormat="1" ht="15.6" x14ac:dyDescent="0.3">
      <c r="A58" s="55"/>
      <c r="B58" s="133"/>
      <c r="C58" s="5"/>
      <c r="D58" s="5"/>
      <c r="E58" s="70"/>
      <c r="F58" s="7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row>
    <row r="59" spans="1:72" s="35" customFormat="1" ht="15.6" x14ac:dyDescent="0.3">
      <c r="A59" s="42" t="s">
        <v>43</v>
      </c>
      <c r="B59" s="133" t="s">
        <v>93</v>
      </c>
      <c r="C59" s="5"/>
      <c r="D59" s="5"/>
      <c r="E59" s="70"/>
      <c r="F59" s="71"/>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row>
    <row r="60" spans="1:72" s="35" customFormat="1" ht="15.6" x14ac:dyDescent="0.3">
      <c r="A60" s="42"/>
      <c r="B60" s="133"/>
      <c r="C60" s="5"/>
      <c r="D60" s="5"/>
      <c r="E60" s="70"/>
      <c r="F60" s="71"/>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row>
    <row r="61" spans="1:72" s="35" customFormat="1" ht="15.6" x14ac:dyDescent="0.3">
      <c r="A61" s="36" t="s">
        <v>11</v>
      </c>
      <c r="B61" s="136" t="s">
        <v>91</v>
      </c>
      <c r="C61" s="6" t="s">
        <v>8</v>
      </c>
      <c r="D61" s="122">
        <v>64</v>
      </c>
      <c r="E61" s="91"/>
      <c r="F61" s="84">
        <f t="shared" ref="F61:F67" si="4">D61*E61</f>
        <v>0</v>
      </c>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row>
    <row r="62" spans="1:72" s="35" customFormat="1" ht="15.6" x14ac:dyDescent="0.3">
      <c r="A62" s="67" t="s">
        <v>14</v>
      </c>
      <c r="B62" s="135" t="s">
        <v>189</v>
      </c>
      <c r="C62" s="4" t="s">
        <v>8</v>
      </c>
      <c r="D62" s="243">
        <v>242.5</v>
      </c>
      <c r="E62" s="81"/>
      <c r="F62" s="84">
        <f t="shared" si="4"/>
        <v>0</v>
      </c>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row>
    <row r="63" spans="1:72" s="35" customFormat="1" ht="15.6" x14ac:dyDescent="0.3">
      <c r="A63" s="36" t="s">
        <v>115</v>
      </c>
      <c r="B63" s="135" t="s">
        <v>133</v>
      </c>
      <c r="C63" s="4" t="s">
        <v>8</v>
      </c>
      <c r="D63" s="166">
        <v>185.6</v>
      </c>
      <c r="E63" s="81"/>
      <c r="F63" s="84">
        <f t="shared" si="4"/>
        <v>0</v>
      </c>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row>
    <row r="64" spans="1:72" s="35" customFormat="1" ht="15.6" x14ac:dyDescent="0.3">
      <c r="A64" s="67" t="s">
        <v>134</v>
      </c>
      <c r="B64" s="135" t="s">
        <v>114</v>
      </c>
      <c r="C64" s="4" t="s">
        <v>8</v>
      </c>
      <c r="D64" s="166">
        <v>47.59</v>
      </c>
      <c r="E64" s="81"/>
      <c r="F64" s="84">
        <f t="shared" si="4"/>
        <v>0</v>
      </c>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row>
    <row r="65" spans="1:72" s="35" customFormat="1" ht="15.6" x14ac:dyDescent="0.3">
      <c r="A65" s="36" t="s">
        <v>135</v>
      </c>
      <c r="B65" s="135" t="s">
        <v>113</v>
      </c>
      <c r="C65" s="4" t="s">
        <v>8</v>
      </c>
      <c r="D65" s="166">
        <v>120.72</v>
      </c>
      <c r="E65" s="81"/>
      <c r="F65" s="84">
        <f t="shared" si="4"/>
        <v>0</v>
      </c>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row>
    <row r="66" spans="1:72" s="35" customFormat="1" x14ac:dyDescent="0.3">
      <c r="A66" s="67" t="s">
        <v>136</v>
      </c>
      <c r="B66" s="135" t="s">
        <v>137</v>
      </c>
      <c r="C66" s="20" t="s">
        <v>50</v>
      </c>
      <c r="D66" s="166">
        <v>9.1999999999999993</v>
      </c>
      <c r="E66" s="81"/>
      <c r="F66" s="84">
        <f t="shared" si="4"/>
        <v>0</v>
      </c>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row>
    <row r="67" spans="1:72" s="35" customFormat="1" ht="15.6" x14ac:dyDescent="0.3">
      <c r="A67" s="248" t="s">
        <v>198</v>
      </c>
      <c r="B67" s="246" t="s">
        <v>199</v>
      </c>
      <c r="C67" s="247" t="s">
        <v>8</v>
      </c>
      <c r="D67" s="245">
        <v>120.72</v>
      </c>
      <c r="E67" s="81"/>
      <c r="F67" s="244">
        <f t="shared" si="4"/>
        <v>0</v>
      </c>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row>
    <row r="68" spans="1:72" ht="15.6" x14ac:dyDescent="0.3">
      <c r="A68" s="33"/>
      <c r="B68" s="132" t="s">
        <v>65</v>
      </c>
      <c r="C68" s="34"/>
      <c r="D68" s="34"/>
      <c r="E68" s="96"/>
      <c r="F68" s="83">
        <f>SUM(F61:F67)</f>
        <v>0</v>
      </c>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row>
    <row r="69" spans="1:72" ht="15.6" x14ac:dyDescent="0.3">
      <c r="A69" s="42"/>
      <c r="B69" s="132"/>
      <c r="C69" s="4"/>
      <c r="D69" s="5"/>
      <c r="E69" s="70"/>
      <c r="F69" s="74"/>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row>
    <row r="70" spans="1:72" ht="29.25" customHeight="1" x14ac:dyDescent="0.3">
      <c r="A70" s="42" t="s">
        <v>107</v>
      </c>
      <c r="B70" s="133" t="s">
        <v>46</v>
      </c>
      <c r="C70" s="4"/>
      <c r="D70" s="5"/>
      <c r="E70" s="70"/>
      <c r="F70" s="71"/>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row>
    <row r="71" spans="1:72" ht="15.6" x14ac:dyDescent="0.3">
      <c r="A71" s="67"/>
      <c r="B71" s="133"/>
      <c r="C71" s="4"/>
      <c r="D71" s="5"/>
      <c r="E71" s="70"/>
      <c r="F71" s="71"/>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row>
    <row r="72" spans="1:72" ht="15.6" x14ac:dyDescent="0.3">
      <c r="A72" s="147" t="s">
        <v>138</v>
      </c>
      <c r="B72" s="134" t="s">
        <v>80</v>
      </c>
      <c r="C72" s="4"/>
      <c r="D72" s="5"/>
      <c r="E72" s="70"/>
      <c r="F72" s="71"/>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row>
    <row r="73" spans="1:72" ht="28.8" x14ac:dyDescent="0.3">
      <c r="A73" s="36" t="s">
        <v>139</v>
      </c>
      <c r="B73" s="135" t="s">
        <v>81</v>
      </c>
      <c r="C73" s="4" t="s">
        <v>10</v>
      </c>
      <c r="D73" s="4">
        <v>5</v>
      </c>
      <c r="E73" s="81"/>
      <c r="F73" s="71">
        <f>+E73*D73</f>
        <v>0</v>
      </c>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row>
    <row r="74" spans="1:72" s="3" customFormat="1" ht="129.6" x14ac:dyDescent="0.3">
      <c r="A74" s="36" t="s">
        <v>140</v>
      </c>
      <c r="B74" s="80" t="s">
        <v>78</v>
      </c>
      <c r="C74" s="4" t="s">
        <v>3</v>
      </c>
      <c r="D74" s="6">
        <v>1</v>
      </c>
      <c r="E74" s="81"/>
      <c r="F74" s="71">
        <f>+E74*D74</f>
        <v>0</v>
      </c>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2"/>
      <c r="AW74" s="2"/>
      <c r="AX74" s="2"/>
      <c r="AY74" s="2"/>
      <c r="AZ74" s="2"/>
      <c r="BA74" s="2"/>
      <c r="BB74" s="2"/>
      <c r="BC74" s="2"/>
      <c r="BD74" s="2"/>
      <c r="BE74" s="2"/>
      <c r="BF74" s="2"/>
      <c r="BG74" s="2"/>
      <c r="BH74" s="2"/>
      <c r="BI74" s="2"/>
      <c r="BJ74" s="2"/>
      <c r="BK74" s="2"/>
      <c r="BL74" s="2"/>
      <c r="BM74" s="2"/>
      <c r="BN74" s="2"/>
      <c r="BO74" s="2"/>
      <c r="BP74" s="2"/>
      <c r="BQ74" s="2"/>
      <c r="BR74" s="2"/>
      <c r="BS74" s="2"/>
      <c r="BT74" s="2"/>
    </row>
    <row r="75" spans="1:72" s="3" customFormat="1" ht="57.6" x14ac:dyDescent="0.3">
      <c r="A75" s="36" t="s">
        <v>141</v>
      </c>
      <c r="B75" s="80" t="s">
        <v>82</v>
      </c>
      <c r="C75" s="4" t="s">
        <v>3</v>
      </c>
      <c r="D75" s="6">
        <v>1</v>
      </c>
      <c r="E75" s="81"/>
      <c r="F75" s="71">
        <f>+E75*D75</f>
        <v>0</v>
      </c>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2"/>
      <c r="AW75" s="2"/>
      <c r="AX75" s="2"/>
      <c r="AY75" s="2"/>
      <c r="AZ75" s="2"/>
      <c r="BA75" s="2"/>
      <c r="BB75" s="2"/>
      <c r="BC75" s="2"/>
      <c r="BD75" s="2"/>
      <c r="BE75" s="2"/>
      <c r="BF75" s="2"/>
      <c r="BG75" s="2"/>
      <c r="BH75" s="2"/>
      <c r="BI75" s="2"/>
      <c r="BJ75" s="2"/>
      <c r="BK75" s="2"/>
      <c r="BL75" s="2"/>
      <c r="BM75" s="2"/>
      <c r="BN75" s="2"/>
      <c r="BO75" s="2"/>
      <c r="BP75" s="2"/>
      <c r="BQ75" s="2"/>
      <c r="BR75" s="2"/>
      <c r="BS75" s="2"/>
      <c r="BT75" s="2"/>
    </row>
    <row r="76" spans="1:72" s="3" customFormat="1" x14ac:dyDescent="0.3">
      <c r="A76" s="33"/>
      <c r="B76" s="132" t="s">
        <v>142</v>
      </c>
      <c r="C76" s="66"/>
      <c r="D76" s="65"/>
      <c r="E76" s="81"/>
      <c r="F76" s="74">
        <f>SUM(F73:F75)</f>
        <v>0</v>
      </c>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2"/>
      <c r="AW76" s="2"/>
      <c r="AX76" s="2"/>
      <c r="AY76" s="2"/>
      <c r="AZ76" s="2"/>
      <c r="BA76" s="2"/>
      <c r="BB76" s="2"/>
      <c r="BC76" s="2"/>
      <c r="BD76" s="2"/>
      <c r="BE76" s="2"/>
      <c r="BF76" s="2"/>
      <c r="BG76" s="2"/>
      <c r="BH76" s="2"/>
      <c r="BI76" s="2"/>
      <c r="BJ76" s="2"/>
      <c r="BK76" s="2"/>
      <c r="BL76" s="2"/>
      <c r="BM76" s="2"/>
      <c r="BN76" s="2"/>
      <c r="BO76" s="2"/>
      <c r="BP76" s="2"/>
      <c r="BQ76" s="2"/>
      <c r="BR76" s="2"/>
      <c r="BS76" s="2"/>
      <c r="BT76" s="2"/>
    </row>
    <row r="77" spans="1:72" s="3" customFormat="1" ht="15.6" x14ac:dyDescent="0.3">
      <c r="A77" s="67"/>
      <c r="B77" s="137"/>
      <c r="C77" s="4"/>
      <c r="D77" s="6"/>
      <c r="E77" s="81"/>
      <c r="F77" s="71"/>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row>
    <row r="78" spans="1:72" s="3" customFormat="1" ht="15.6" x14ac:dyDescent="0.3">
      <c r="A78" s="147" t="s">
        <v>143</v>
      </c>
      <c r="B78" s="137" t="s">
        <v>73</v>
      </c>
      <c r="C78" s="4"/>
      <c r="D78" s="6"/>
      <c r="E78" s="81"/>
      <c r="F78" s="71"/>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1"/>
      <c r="AW78" s="1"/>
      <c r="AX78" s="1"/>
      <c r="AY78" s="1"/>
      <c r="AZ78" s="1"/>
      <c r="BA78" s="1"/>
      <c r="BB78" s="1"/>
      <c r="BC78" s="1"/>
      <c r="BD78" s="1"/>
      <c r="BE78" s="1"/>
      <c r="BF78" s="1"/>
      <c r="BG78" s="1"/>
      <c r="BH78" s="1"/>
      <c r="BI78" s="1"/>
      <c r="BJ78" s="1"/>
      <c r="BK78" s="1"/>
      <c r="BL78" s="1"/>
      <c r="BM78" s="1"/>
      <c r="BN78" s="1"/>
      <c r="BO78" s="1"/>
      <c r="BP78" s="1"/>
      <c r="BQ78" s="1"/>
      <c r="BR78" s="1"/>
      <c r="BS78" s="1"/>
      <c r="BT78" s="1"/>
    </row>
    <row r="79" spans="1:72" s="3" customFormat="1" ht="43.2" x14ac:dyDescent="0.3">
      <c r="A79" s="68" t="s">
        <v>144</v>
      </c>
      <c r="B79" s="148" t="s">
        <v>90</v>
      </c>
      <c r="C79" s="6" t="s">
        <v>10</v>
      </c>
      <c r="D79" s="6">
        <v>6</v>
      </c>
      <c r="E79" s="81"/>
      <c r="F79" s="84">
        <f>+E79*D79</f>
        <v>0</v>
      </c>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1"/>
      <c r="AW79" s="1"/>
      <c r="AX79" s="1"/>
      <c r="AY79" s="1"/>
      <c r="AZ79" s="1"/>
      <c r="BA79" s="1"/>
      <c r="BB79" s="1"/>
      <c r="BC79" s="1"/>
      <c r="BD79" s="1"/>
      <c r="BE79" s="1"/>
      <c r="BF79" s="1"/>
      <c r="BG79" s="1"/>
      <c r="BH79" s="1"/>
      <c r="BI79" s="1"/>
      <c r="BJ79" s="1"/>
      <c r="BK79" s="1"/>
      <c r="BL79" s="1"/>
      <c r="BM79" s="1"/>
      <c r="BN79" s="1"/>
      <c r="BO79" s="1"/>
      <c r="BP79" s="1"/>
      <c r="BQ79" s="1"/>
      <c r="BR79" s="1"/>
      <c r="BS79" s="1"/>
      <c r="BT79" s="1"/>
    </row>
    <row r="80" spans="1:72" s="3" customFormat="1" ht="20.25" customHeight="1" x14ac:dyDescent="0.3">
      <c r="A80" s="68" t="s">
        <v>145</v>
      </c>
      <c r="B80" s="148" t="s">
        <v>109</v>
      </c>
      <c r="C80" s="6" t="s">
        <v>10</v>
      </c>
      <c r="D80" s="6">
        <v>10</v>
      </c>
      <c r="E80" s="81"/>
      <c r="F80" s="84">
        <f>+E80*D80</f>
        <v>0</v>
      </c>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row>
    <row r="81" spans="1:72" s="3" customFormat="1" ht="27.75" customHeight="1" x14ac:dyDescent="0.3">
      <c r="A81" s="67"/>
      <c r="B81" s="137" t="s">
        <v>146</v>
      </c>
      <c r="C81" s="4"/>
      <c r="D81" s="6"/>
      <c r="E81" s="81"/>
      <c r="F81" s="74">
        <f>SUM(F79:F80)</f>
        <v>0</v>
      </c>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row>
    <row r="82" spans="1:72" s="3" customFormat="1" ht="15.6" x14ac:dyDescent="0.3">
      <c r="A82" s="67"/>
      <c r="B82" s="135"/>
      <c r="C82" s="4"/>
      <c r="D82" s="6"/>
      <c r="E82" s="81"/>
      <c r="F82" s="7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row>
    <row r="83" spans="1:72" s="3" customFormat="1" ht="12" customHeight="1" x14ac:dyDescent="0.3">
      <c r="A83" s="147" t="s">
        <v>147</v>
      </c>
      <c r="B83" s="137" t="s">
        <v>74</v>
      </c>
      <c r="C83" s="4"/>
      <c r="D83" s="6"/>
      <c r="E83" s="81"/>
      <c r="F83" s="7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2"/>
      <c r="AW83" s="2"/>
      <c r="AX83" s="2"/>
      <c r="AY83" s="2"/>
      <c r="AZ83" s="2"/>
      <c r="BA83" s="2"/>
      <c r="BB83" s="2"/>
      <c r="BC83" s="2"/>
      <c r="BD83" s="2"/>
      <c r="BE83" s="2"/>
      <c r="BF83" s="2"/>
      <c r="BG83" s="2"/>
      <c r="BH83" s="2"/>
      <c r="BI83" s="2"/>
      <c r="BJ83" s="2"/>
      <c r="BK83" s="2"/>
      <c r="BL83" s="2"/>
      <c r="BM83" s="2"/>
      <c r="BN83" s="2"/>
      <c r="BO83" s="2"/>
      <c r="BP83" s="2"/>
      <c r="BQ83" s="2"/>
      <c r="BR83" s="2"/>
      <c r="BS83" s="2"/>
      <c r="BT83" s="2"/>
    </row>
    <row r="84" spans="1:72" s="3" customFormat="1" ht="28.8" x14ac:dyDescent="0.3">
      <c r="A84" s="36" t="s">
        <v>148</v>
      </c>
      <c r="B84" s="138" t="s">
        <v>89</v>
      </c>
      <c r="C84" s="6" t="s">
        <v>10</v>
      </c>
      <c r="D84" s="6">
        <v>5</v>
      </c>
      <c r="E84" s="81"/>
      <c r="F84" s="84">
        <f>+E84*D84</f>
        <v>0</v>
      </c>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row>
    <row r="85" spans="1:72" s="3" customFormat="1" ht="28.8" x14ac:dyDescent="0.3">
      <c r="A85" s="36" t="s">
        <v>149</v>
      </c>
      <c r="B85" s="139" t="s">
        <v>83</v>
      </c>
      <c r="C85" s="6" t="s">
        <v>10</v>
      </c>
      <c r="D85" s="4">
        <v>10</v>
      </c>
      <c r="E85" s="81"/>
      <c r="F85" s="84">
        <f>+E85*D85</f>
        <v>0</v>
      </c>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row>
    <row r="86" spans="1:72" ht="28.8" x14ac:dyDescent="0.3">
      <c r="A86" s="36" t="s">
        <v>150</v>
      </c>
      <c r="B86" s="139" t="s">
        <v>84</v>
      </c>
      <c r="C86" s="6" t="s">
        <v>10</v>
      </c>
      <c r="D86" s="4">
        <v>3</v>
      </c>
      <c r="E86" s="81"/>
      <c r="F86" s="84">
        <f>+E86*D86</f>
        <v>0</v>
      </c>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row>
    <row r="87" spans="1:72" s="3" customFormat="1" ht="15.6" x14ac:dyDescent="0.3">
      <c r="A87" s="67"/>
      <c r="B87" s="137" t="s">
        <v>151</v>
      </c>
      <c r="C87" s="4"/>
      <c r="D87" s="6"/>
      <c r="E87" s="81"/>
      <c r="F87" s="74">
        <f>SUM(F84:F86)</f>
        <v>0</v>
      </c>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row>
    <row r="88" spans="1:72" s="3" customFormat="1" ht="15.6" x14ac:dyDescent="0.3">
      <c r="A88" s="67"/>
      <c r="B88" s="132" t="s">
        <v>108</v>
      </c>
      <c r="C88" s="4"/>
      <c r="D88" s="6"/>
      <c r="E88" s="81"/>
      <c r="F88" s="74">
        <f>+F87+F81+F76</f>
        <v>0</v>
      </c>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row>
    <row r="89" spans="1:72" s="3" customFormat="1" ht="15.6" x14ac:dyDescent="0.3">
      <c r="A89" s="67"/>
      <c r="B89" s="135"/>
      <c r="C89" s="4"/>
      <c r="D89" s="6"/>
      <c r="E89" s="81"/>
      <c r="F89" s="7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2"/>
      <c r="AW89" s="2"/>
      <c r="AX89" s="2"/>
      <c r="AY89" s="2"/>
      <c r="AZ89" s="2"/>
      <c r="BA89" s="2"/>
      <c r="BB89" s="2"/>
      <c r="BC89" s="2"/>
      <c r="BD89" s="2"/>
      <c r="BE89" s="2"/>
      <c r="BF89" s="2"/>
      <c r="BG89" s="2"/>
      <c r="BH89" s="2"/>
      <c r="BI89" s="2"/>
      <c r="BJ89" s="2"/>
      <c r="BK89" s="2"/>
      <c r="BL89" s="2"/>
      <c r="BM89" s="2"/>
      <c r="BN89" s="2"/>
      <c r="BO89" s="2"/>
      <c r="BP89" s="2"/>
      <c r="BQ89" s="2"/>
      <c r="BR89" s="2"/>
      <c r="BS89" s="2"/>
      <c r="BT89" s="2"/>
    </row>
    <row r="90" spans="1:72" s="3" customFormat="1" ht="15.6" x14ac:dyDescent="0.3">
      <c r="A90" s="121" t="s">
        <v>44</v>
      </c>
      <c r="B90" s="140" t="s">
        <v>79</v>
      </c>
      <c r="C90" s="115"/>
      <c r="D90" s="115"/>
      <c r="E90" s="116"/>
      <c r="F90" s="117"/>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2"/>
      <c r="AW90" s="2"/>
      <c r="AX90" s="2"/>
      <c r="AY90" s="2"/>
      <c r="AZ90" s="2"/>
      <c r="BA90" s="2"/>
      <c r="BB90" s="2"/>
      <c r="BC90" s="2"/>
      <c r="BD90" s="2"/>
      <c r="BE90" s="2"/>
      <c r="BF90" s="2"/>
      <c r="BG90" s="2"/>
      <c r="BH90" s="2"/>
      <c r="BI90" s="2"/>
      <c r="BJ90" s="2"/>
      <c r="BK90" s="2"/>
      <c r="BL90" s="2"/>
      <c r="BM90" s="2"/>
      <c r="BN90" s="2"/>
      <c r="BO90" s="2"/>
      <c r="BP90" s="2"/>
      <c r="BQ90" s="2"/>
      <c r="BR90" s="2"/>
      <c r="BS90" s="2"/>
      <c r="BT90" s="2"/>
    </row>
    <row r="91" spans="1:72" s="3" customFormat="1" ht="15.6" x14ac:dyDescent="0.3">
      <c r="A91" s="121"/>
      <c r="B91" s="154"/>
      <c r="C91" s="115"/>
      <c r="D91" s="115"/>
      <c r="E91" s="116"/>
      <c r="F91" s="117"/>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2"/>
      <c r="AW91" s="2"/>
      <c r="AX91" s="2"/>
      <c r="AY91" s="2"/>
      <c r="AZ91" s="2"/>
      <c r="BA91" s="2"/>
      <c r="BB91" s="2"/>
      <c r="BC91" s="2"/>
      <c r="BD91" s="2"/>
      <c r="BE91" s="2"/>
      <c r="BF91" s="2"/>
      <c r="BG91" s="2"/>
      <c r="BH91" s="2"/>
      <c r="BI91" s="2"/>
      <c r="BJ91" s="2"/>
      <c r="BK91" s="2"/>
      <c r="BL91" s="2"/>
      <c r="BM91" s="2"/>
      <c r="BN91" s="2"/>
      <c r="BO91" s="2"/>
      <c r="BP91" s="2"/>
      <c r="BQ91" s="2"/>
      <c r="BR91" s="2"/>
      <c r="BS91" s="2"/>
      <c r="BT91" s="2"/>
    </row>
    <row r="92" spans="1:72" s="3" customFormat="1" ht="28.8" x14ac:dyDescent="0.3">
      <c r="A92" s="191" t="s">
        <v>152</v>
      </c>
      <c r="B92" s="192" t="s">
        <v>92</v>
      </c>
      <c r="C92" s="193" t="s">
        <v>8</v>
      </c>
      <c r="D92" s="190">
        <v>135</v>
      </c>
      <c r="E92" s="194"/>
      <c r="F92" s="195">
        <f>E92*D92</f>
        <v>0</v>
      </c>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2"/>
      <c r="AW92" s="2"/>
      <c r="AX92" s="2"/>
      <c r="AY92" s="2"/>
      <c r="AZ92" s="2"/>
      <c r="BA92" s="2"/>
      <c r="BB92" s="2"/>
      <c r="BC92" s="2"/>
      <c r="BD92" s="2"/>
      <c r="BE92" s="2"/>
      <c r="BF92" s="2"/>
      <c r="BG92" s="2"/>
      <c r="BH92" s="2"/>
      <c r="BI92" s="2"/>
      <c r="BJ92" s="2"/>
      <c r="BK92" s="2"/>
      <c r="BL92" s="2"/>
      <c r="BM92" s="2"/>
      <c r="BN92" s="2"/>
      <c r="BO92" s="2"/>
      <c r="BP92" s="2"/>
      <c r="BQ92" s="2"/>
      <c r="BR92" s="2"/>
      <c r="BS92" s="2"/>
      <c r="BT92" s="2"/>
    </row>
    <row r="93" spans="1:72" s="3" customFormat="1" ht="15.6" x14ac:dyDescent="0.3">
      <c r="A93" s="191" t="s">
        <v>153</v>
      </c>
      <c r="B93" s="192" t="s">
        <v>154</v>
      </c>
      <c r="C93" s="190" t="s">
        <v>9</v>
      </c>
      <c r="D93" s="190">
        <v>24.2</v>
      </c>
      <c r="E93" s="194"/>
      <c r="F93" s="195">
        <f>E93*D93</f>
        <v>0</v>
      </c>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2"/>
      <c r="AW93" s="2"/>
      <c r="AX93" s="2"/>
      <c r="AY93" s="2"/>
      <c r="AZ93" s="2"/>
      <c r="BA93" s="2"/>
      <c r="BB93" s="2"/>
      <c r="BC93" s="2"/>
      <c r="BD93" s="2"/>
      <c r="BE93" s="2"/>
      <c r="BF93" s="2"/>
      <c r="BG93" s="2"/>
      <c r="BH93" s="2"/>
      <c r="BI93" s="2"/>
      <c r="BJ93" s="2"/>
      <c r="BK93" s="2"/>
      <c r="BL93" s="2"/>
      <c r="BM93" s="2"/>
      <c r="BN93" s="2"/>
      <c r="BO93" s="2"/>
      <c r="BP93" s="2"/>
      <c r="BQ93" s="2"/>
      <c r="BR93" s="2"/>
      <c r="BS93" s="2"/>
      <c r="BT93" s="2"/>
    </row>
    <row r="94" spans="1:72" s="3" customFormat="1" ht="28.8" x14ac:dyDescent="0.3">
      <c r="A94" s="191" t="s">
        <v>155</v>
      </c>
      <c r="B94" s="192" t="s">
        <v>185</v>
      </c>
      <c r="C94" s="190" t="s">
        <v>9</v>
      </c>
      <c r="D94" s="190">
        <v>160.16</v>
      </c>
      <c r="E94" s="194"/>
      <c r="F94" s="195">
        <f>E94*D94</f>
        <v>0</v>
      </c>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2"/>
      <c r="AW94" s="2"/>
      <c r="AX94" s="2"/>
      <c r="AY94" s="2"/>
      <c r="AZ94" s="2"/>
      <c r="BA94" s="2"/>
      <c r="BB94" s="2"/>
      <c r="BC94" s="2"/>
      <c r="BD94" s="2"/>
      <c r="BE94" s="2"/>
      <c r="BF94" s="2"/>
      <c r="BG94" s="2"/>
      <c r="BH94" s="2"/>
      <c r="BI94" s="2"/>
      <c r="BJ94" s="2"/>
      <c r="BK94" s="2"/>
      <c r="BL94" s="2"/>
      <c r="BM94" s="2"/>
      <c r="BN94" s="2"/>
      <c r="BO94" s="2"/>
      <c r="BP94" s="2"/>
      <c r="BQ94" s="2"/>
      <c r="BR94" s="2"/>
      <c r="BS94" s="2"/>
      <c r="BT94" s="2"/>
    </row>
    <row r="95" spans="1:72" s="63" customFormat="1" ht="15.6" x14ac:dyDescent="0.3">
      <c r="A95" s="191" t="s">
        <v>156</v>
      </c>
      <c r="B95" s="192" t="s">
        <v>186</v>
      </c>
      <c r="C95" s="190" t="s">
        <v>9</v>
      </c>
      <c r="D95" s="190">
        <v>22</v>
      </c>
      <c r="E95" s="194"/>
      <c r="F95" s="195">
        <f>E95*D95</f>
        <v>0</v>
      </c>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2"/>
      <c r="AW95" s="2"/>
      <c r="AX95" s="2"/>
      <c r="AY95" s="2"/>
      <c r="AZ95" s="2"/>
      <c r="BA95" s="2"/>
      <c r="BB95" s="2"/>
      <c r="BC95" s="2"/>
      <c r="BD95" s="2"/>
      <c r="BE95" s="2"/>
      <c r="BF95" s="2"/>
      <c r="BG95" s="2"/>
      <c r="BH95" s="2"/>
      <c r="BI95" s="2"/>
      <c r="BJ95" s="2"/>
      <c r="BK95" s="2"/>
      <c r="BL95" s="2"/>
      <c r="BM95" s="2"/>
      <c r="BN95" s="2"/>
      <c r="BO95" s="2"/>
      <c r="BP95" s="2"/>
      <c r="BQ95" s="2"/>
      <c r="BR95" s="2"/>
      <c r="BS95" s="2"/>
      <c r="BT95" s="2"/>
    </row>
    <row r="96" spans="1:72" s="63" customFormat="1" ht="57.6" x14ac:dyDescent="0.3">
      <c r="A96" s="191" t="s">
        <v>187</v>
      </c>
      <c r="B96" s="82" t="s">
        <v>188</v>
      </c>
      <c r="C96" s="22" t="s">
        <v>96</v>
      </c>
      <c r="D96" s="203">
        <v>1</v>
      </c>
      <c r="E96" s="81"/>
      <c r="F96" s="71">
        <f>D96*E96</f>
        <v>0</v>
      </c>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2"/>
      <c r="AW96" s="2"/>
      <c r="AX96" s="2"/>
      <c r="AY96" s="2"/>
      <c r="AZ96" s="2"/>
      <c r="BA96" s="2"/>
      <c r="BB96" s="2"/>
      <c r="BC96" s="2"/>
      <c r="BD96" s="2"/>
      <c r="BE96" s="2"/>
      <c r="BF96" s="2"/>
      <c r="BG96" s="2"/>
      <c r="BH96" s="2"/>
      <c r="BI96" s="2"/>
      <c r="BJ96" s="2"/>
      <c r="BK96" s="2"/>
      <c r="BL96" s="2"/>
      <c r="BM96" s="2"/>
      <c r="BN96" s="2"/>
      <c r="BO96" s="2"/>
      <c r="BP96" s="2"/>
      <c r="BQ96" s="2"/>
      <c r="BR96" s="2"/>
      <c r="BS96" s="2"/>
      <c r="BT96" s="2"/>
    </row>
    <row r="97" spans="1:72" s="63" customFormat="1" thickBot="1" x14ac:dyDescent="0.35">
      <c r="A97" s="118"/>
      <c r="B97" s="141" t="s">
        <v>66</v>
      </c>
      <c r="C97" s="115"/>
      <c r="D97" s="115"/>
      <c r="E97" s="116"/>
      <c r="F97" s="119">
        <f>SUM(F92:F96)</f>
        <v>0</v>
      </c>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2"/>
      <c r="AW97" s="2"/>
      <c r="AX97" s="2"/>
      <c r="AY97" s="2"/>
      <c r="AZ97" s="2"/>
      <c r="BA97" s="2"/>
      <c r="BB97" s="2"/>
      <c r="BC97" s="2"/>
      <c r="BD97" s="2"/>
      <c r="BE97" s="2"/>
      <c r="BF97" s="2"/>
      <c r="BG97" s="2"/>
      <c r="BH97" s="2"/>
      <c r="BI97" s="2"/>
      <c r="BJ97" s="2"/>
      <c r="BK97" s="2"/>
      <c r="BL97" s="2"/>
      <c r="BM97" s="2"/>
      <c r="BN97" s="2"/>
      <c r="BO97" s="2"/>
      <c r="BP97" s="2"/>
      <c r="BQ97" s="2"/>
      <c r="BR97" s="2"/>
      <c r="BS97" s="2"/>
      <c r="BT97" s="2"/>
    </row>
    <row r="98" spans="1:72" s="63" customFormat="1" ht="16.8" thickTop="1" thickBot="1" x14ac:dyDescent="0.35">
      <c r="A98" s="37"/>
      <c r="B98" s="142" t="s">
        <v>157</v>
      </c>
      <c r="C98" s="38"/>
      <c r="D98" s="38"/>
      <c r="E98" s="97"/>
      <c r="F98" s="98">
        <f>F97+F88+F68+F57+F51+F44+F34+F26+F16</f>
        <v>0</v>
      </c>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2"/>
      <c r="AW98" s="2"/>
      <c r="AX98" s="2"/>
      <c r="AY98" s="2"/>
      <c r="AZ98" s="2"/>
      <c r="BA98" s="2"/>
      <c r="BB98" s="2"/>
      <c r="BC98" s="2"/>
      <c r="BD98" s="2"/>
      <c r="BE98" s="2"/>
      <c r="BF98" s="2"/>
      <c r="BG98" s="2"/>
      <c r="BH98" s="2"/>
      <c r="BI98" s="2"/>
      <c r="BJ98" s="2"/>
      <c r="BK98" s="2"/>
      <c r="BL98" s="2"/>
      <c r="BM98" s="2"/>
      <c r="BN98" s="2"/>
      <c r="BO98" s="2"/>
      <c r="BP98" s="2"/>
      <c r="BQ98" s="2"/>
      <c r="BR98" s="2"/>
      <c r="BS98" s="2"/>
      <c r="BT98" s="2"/>
    </row>
    <row r="99" spans="1:72" s="63" customFormat="1" thickTop="1" x14ac:dyDescent="0.3">
      <c r="A99" s="9"/>
      <c r="B99" s="143"/>
      <c r="C99" s="14"/>
      <c r="D99" s="14"/>
      <c r="E99" s="17"/>
      <c r="F99" s="17"/>
      <c r="G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2"/>
      <c r="AW99" s="2"/>
      <c r="AX99" s="2"/>
      <c r="AY99" s="2"/>
      <c r="AZ99" s="2"/>
      <c r="BA99" s="2"/>
      <c r="BB99" s="2"/>
      <c r="BC99" s="2"/>
      <c r="BD99" s="2"/>
      <c r="BE99" s="2"/>
      <c r="BF99" s="2"/>
      <c r="BG99" s="2"/>
      <c r="BH99" s="2"/>
      <c r="BI99" s="2"/>
      <c r="BJ99" s="2"/>
      <c r="BK99" s="2"/>
      <c r="BL99" s="2"/>
      <c r="BM99" s="2"/>
      <c r="BN99" s="2"/>
      <c r="BO99" s="2"/>
      <c r="BP99" s="2"/>
      <c r="BQ99" s="2"/>
      <c r="BR99" s="2"/>
      <c r="BS99" s="2"/>
      <c r="BT99" s="2"/>
    </row>
    <row r="100" spans="1:72" s="63" customFormat="1" ht="15.6" x14ac:dyDescent="0.3">
      <c r="A100" s="1"/>
      <c r="B100" s="1"/>
      <c r="C100" s="1"/>
      <c r="D100" s="1"/>
      <c r="E100" s="1"/>
      <c r="F100" s="1"/>
      <c r="G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row>
    <row r="101" spans="1:72" s="3" customFormat="1" ht="15.6" x14ac:dyDescent="0.3">
      <c r="A101" s="1"/>
      <c r="B101" s="1"/>
      <c r="C101" s="1"/>
      <c r="D101" s="1"/>
      <c r="E101" s="1"/>
      <c r="F101" s="1"/>
      <c r="G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row>
    <row r="102" spans="1:72" s="3" customFormat="1" ht="15.6" x14ac:dyDescent="0.3">
      <c r="A102" s="1"/>
      <c r="B102" s="1"/>
      <c r="C102" s="1"/>
      <c r="D102" s="1"/>
      <c r="E102" s="1"/>
      <c r="F102" s="1"/>
      <c r="G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row>
    <row r="103" spans="1:72" ht="15.6" x14ac:dyDescent="0.3">
      <c r="A103" s="1"/>
      <c r="B103" s="1"/>
      <c r="C103" s="1"/>
      <c r="D103" s="1"/>
      <c r="E103" s="1"/>
      <c r="F103" s="1"/>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row>
    <row r="104" spans="1:72" ht="15.6" x14ac:dyDescent="0.3">
      <c r="A104" s="1"/>
      <c r="B104" s="1"/>
      <c r="C104" s="1"/>
      <c r="D104" s="1"/>
      <c r="E104" s="1"/>
      <c r="F104" s="1"/>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row>
    <row r="105" spans="1:72" ht="13.5" customHeight="1" x14ac:dyDescent="0.3">
      <c r="A105" s="2"/>
      <c r="B105" s="2"/>
      <c r="C105" s="2"/>
      <c r="D105" s="2"/>
      <c r="E105" s="2"/>
      <c r="F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row>
    <row r="106" spans="1:72" ht="21.75" customHeight="1" x14ac:dyDescent="0.3">
      <c r="A106" s="35"/>
      <c r="B106" s="35"/>
      <c r="C106" s="35"/>
      <c r="D106" s="35"/>
      <c r="E106" s="35"/>
      <c r="F106" s="35"/>
      <c r="G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row>
    <row r="107" spans="1:72" ht="15.6" x14ac:dyDescent="0.3">
      <c r="A107" s="2"/>
      <c r="B107" s="2"/>
      <c r="C107" s="2"/>
      <c r="D107" s="2"/>
      <c r="E107" s="2"/>
      <c r="F107" s="2"/>
      <c r="G107" s="35"/>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row>
    <row r="108" spans="1:72" ht="15.6" x14ac:dyDescent="0.3">
      <c r="A108" s="2"/>
      <c r="B108" s="2"/>
      <c r="C108" s="2"/>
      <c r="D108" s="2"/>
      <c r="E108" s="2"/>
      <c r="F108" s="2"/>
      <c r="G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row>
    <row r="109" spans="1:72" s="35" customFormat="1" ht="15.6" x14ac:dyDescent="0.3">
      <c r="A109" s="2"/>
      <c r="B109" s="2"/>
      <c r="C109" s="2"/>
      <c r="D109" s="2"/>
      <c r="E109" s="2"/>
      <c r="F109" s="2"/>
      <c r="G109" s="2"/>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row>
    <row r="110" spans="1:72" ht="15.6" x14ac:dyDescent="0.3">
      <c r="A110" s="2"/>
      <c r="B110" s="2"/>
      <c r="C110" s="2"/>
      <c r="D110" s="2"/>
      <c r="E110" s="2"/>
      <c r="F110" s="2"/>
      <c r="G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row>
    <row r="111" spans="1:72" ht="15.6" x14ac:dyDescent="0.3">
      <c r="A111" s="2"/>
      <c r="B111" s="2"/>
      <c r="C111" s="2"/>
      <c r="D111" s="2"/>
      <c r="E111" s="2"/>
      <c r="F111" s="2"/>
      <c r="G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row>
    <row r="112" spans="1:72" ht="15.6" x14ac:dyDescent="0.3">
      <c r="A112" s="2"/>
      <c r="B112" s="2"/>
      <c r="C112" s="2"/>
      <c r="D112" s="2"/>
      <c r="E112" s="2"/>
      <c r="F112" s="2"/>
      <c r="G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row>
    <row r="113" spans="1:72" ht="15.6" x14ac:dyDescent="0.3">
      <c r="A113" s="2"/>
      <c r="B113" s="2"/>
      <c r="C113" s="2"/>
      <c r="D113" s="2"/>
      <c r="E113" s="2"/>
      <c r="F113" s="2"/>
      <c r="G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row>
    <row r="114" spans="1:72" s="3" customFormat="1" ht="15.6" x14ac:dyDescent="0.3">
      <c r="A114" s="2"/>
      <c r="B114" s="2"/>
      <c r="C114" s="2"/>
      <c r="D114" s="2"/>
      <c r="E114" s="2"/>
      <c r="F114" s="2"/>
      <c r="G114" s="2"/>
      <c r="H114" s="2"/>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row>
    <row r="115" spans="1:72" s="3" customFormat="1" ht="15.6" x14ac:dyDescent="0.3">
      <c r="A115" s="2"/>
      <c r="B115" s="2"/>
      <c r="C115" s="2"/>
      <c r="D115" s="2"/>
      <c r="E115" s="2"/>
      <c r="F115" s="2"/>
      <c r="G115" s="2"/>
      <c r="H115" s="35"/>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row>
    <row r="116" spans="1:72" s="3" customFormat="1" ht="15.6"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row>
    <row r="117" spans="1:72" ht="15.6"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row>
    <row r="118" spans="1:72" ht="15.6"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row>
    <row r="119" spans="1:72" s="35" customFormat="1" ht="19.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row>
    <row r="120" spans="1:72" ht="1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row>
    <row r="121" spans="1:72" ht="15.6"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row>
    <row r="122" spans="1:72" ht="15.6"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row>
    <row r="123" spans="1:72" ht="15.6"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row>
    <row r="124" spans="1:72" ht="15.6" x14ac:dyDescent="0.3">
      <c r="A124" s="2"/>
      <c r="B124" s="2"/>
      <c r="C124" s="2"/>
      <c r="D124" s="2"/>
      <c r="E124" s="2"/>
      <c r="F124" s="2"/>
      <c r="G124" s="2"/>
      <c r="H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row>
    <row r="125" spans="1:72" s="2" customFormat="1" ht="15.6" x14ac:dyDescent="0.3">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1:72" ht="15.6" x14ac:dyDescent="0.3">
      <c r="A126" s="2"/>
      <c r="B126" s="2"/>
      <c r="C126" s="2"/>
      <c r="D126" s="2"/>
      <c r="E126" s="2"/>
      <c r="F126" s="2"/>
      <c r="G126" s="2"/>
      <c r="H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row>
    <row r="127" spans="1:72" ht="15.6" x14ac:dyDescent="0.3">
      <c r="A127" s="2"/>
      <c r="B127" s="2"/>
      <c r="C127" s="2"/>
      <c r="D127" s="2"/>
      <c r="E127" s="2"/>
      <c r="F127" s="2"/>
      <c r="G127" s="2"/>
      <c r="H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row>
    <row r="128" spans="1:72" ht="18" customHeight="1" x14ac:dyDescent="0.3">
      <c r="A128" s="2"/>
      <c r="B128" s="2"/>
      <c r="C128" s="2"/>
      <c r="D128" s="2"/>
      <c r="E128" s="2"/>
      <c r="F128" s="2"/>
      <c r="G128" s="2"/>
      <c r="H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row>
    <row r="129" spans="1:72" ht="18" customHeight="1" x14ac:dyDescent="0.3">
      <c r="A129" s="2"/>
      <c r="B129" s="2"/>
      <c r="C129" s="2"/>
      <c r="D129" s="2"/>
      <c r="E129" s="2"/>
      <c r="F129" s="2"/>
      <c r="G129" s="2"/>
      <c r="H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row>
    <row r="130" spans="1:72" ht="18" customHeight="1" x14ac:dyDescent="0.3">
      <c r="A130" s="2"/>
      <c r="B130" s="2"/>
      <c r="C130" s="2"/>
      <c r="D130" s="2"/>
      <c r="E130" s="2"/>
      <c r="F130" s="2"/>
      <c r="G130" s="2"/>
      <c r="H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row>
    <row r="131" spans="1:72" ht="18" customHeight="1" x14ac:dyDescent="0.3">
      <c r="A131" s="2"/>
      <c r="B131" s="2"/>
      <c r="C131" s="2"/>
      <c r="D131" s="2"/>
      <c r="E131" s="2"/>
      <c r="F131" s="2"/>
      <c r="G131" s="2"/>
      <c r="H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row>
    <row r="132" spans="1:72" ht="19.5" customHeight="1" x14ac:dyDescent="0.3">
      <c r="A132" s="2"/>
      <c r="B132" s="2"/>
      <c r="C132" s="2"/>
      <c r="D132" s="2"/>
      <c r="E132" s="2"/>
      <c r="F132" s="2"/>
      <c r="G132" s="2"/>
      <c r="H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row>
    <row r="133" spans="1:72" ht="20.25" customHeight="1" x14ac:dyDescent="0.3">
      <c r="A133" s="2"/>
      <c r="B133" s="2"/>
      <c r="C133" s="2"/>
      <c r="D133" s="2"/>
      <c r="E133" s="2"/>
      <c r="F133" s="2"/>
      <c r="G133" s="2"/>
      <c r="H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row>
    <row r="134" spans="1:72" ht="22.5" customHeight="1" x14ac:dyDescent="0.3">
      <c r="A134" s="2"/>
      <c r="B134" s="2"/>
      <c r="C134" s="2"/>
      <c r="D134" s="2"/>
      <c r="E134" s="2"/>
      <c r="F134" s="2"/>
      <c r="G134" s="2"/>
      <c r="H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row>
    <row r="135" spans="1:72" ht="21.75" customHeight="1" x14ac:dyDescent="0.3">
      <c r="A135" s="2"/>
      <c r="B135" s="2"/>
      <c r="C135" s="2"/>
      <c r="D135" s="2"/>
      <c r="E135" s="2"/>
      <c r="F135" s="2"/>
      <c r="G135" s="2"/>
      <c r="H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row>
    <row r="136" spans="1:72" ht="18.75" customHeight="1" x14ac:dyDescent="0.3">
      <c r="A136" s="2"/>
      <c r="B136" s="2"/>
      <c r="C136" s="2"/>
      <c r="D136" s="2"/>
      <c r="E136" s="2"/>
      <c r="F136" s="2"/>
      <c r="G136" s="2"/>
      <c r="H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row>
    <row r="137" spans="1:72" ht="34.5" customHeight="1" x14ac:dyDescent="0.3">
      <c r="A137" s="2"/>
      <c r="B137" s="2"/>
      <c r="C137" s="2"/>
      <c r="D137" s="2"/>
      <c r="E137" s="2"/>
      <c r="F137" s="2"/>
      <c r="G137" s="2"/>
      <c r="H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row>
    <row r="138" spans="1:72" s="3" customFormat="1" ht="36" customHeight="1" x14ac:dyDescent="0.3">
      <c r="A138" s="2"/>
      <c r="B138" s="2"/>
      <c r="C138" s="2"/>
      <c r="D138" s="2"/>
      <c r="E138" s="2"/>
      <c r="F138" s="2"/>
      <c r="G138" s="2"/>
      <c r="H138" s="2"/>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row>
    <row r="139" spans="1:72" s="3" customFormat="1" ht="36" customHeight="1" x14ac:dyDescent="0.3">
      <c r="A139" s="2"/>
      <c r="B139" s="2"/>
      <c r="C139" s="2"/>
      <c r="D139" s="2"/>
      <c r="E139" s="2"/>
      <c r="F139" s="2"/>
      <c r="G139" s="2"/>
      <c r="H139" s="2"/>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row>
    <row r="140" spans="1:72" ht="15" customHeight="1" x14ac:dyDescent="0.3">
      <c r="A140" s="2"/>
      <c r="B140" s="2"/>
      <c r="C140" s="2"/>
      <c r="D140" s="2"/>
      <c r="E140" s="2"/>
      <c r="F140" s="2"/>
      <c r="G140" s="2"/>
      <c r="H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row>
    <row r="141" spans="1:72" ht="15" customHeight="1" x14ac:dyDescent="0.3">
      <c r="A141" s="2"/>
      <c r="B141" s="2"/>
      <c r="C141" s="2"/>
      <c r="D141" s="2"/>
      <c r="E141" s="2"/>
      <c r="F141" s="2"/>
      <c r="G141" s="2"/>
      <c r="H141" s="2"/>
    </row>
    <row r="142" spans="1:72" ht="15" customHeight="1" x14ac:dyDescent="0.3">
      <c r="A142" s="2"/>
      <c r="B142" s="2"/>
      <c r="C142" s="2"/>
      <c r="D142" s="2"/>
      <c r="E142" s="2"/>
      <c r="F142" s="2"/>
      <c r="G142" s="2"/>
      <c r="H142" s="2"/>
    </row>
    <row r="143" spans="1:72" ht="38.25" customHeight="1" x14ac:dyDescent="0.3">
      <c r="A143" s="2"/>
      <c r="B143" s="2"/>
      <c r="C143" s="2"/>
      <c r="D143" s="2"/>
      <c r="E143" s="2"/>
      <c r="F143" s="2"/>
      <c r="G143" s="2"/>
      <c r="H143" s="2"/>
    </row>
    <row r="144" spans="1:72" ht="23.25" customHeight="1" x14ac:dyDescent="0.3">
      <c r="A144" s="2"/>
      <c r="B144" s="2"/>
      <c r="C144" s="2"/>
      <c r="D144" s="2"/>
      <c r="E144" s="2"/>
      <c r="F144" s="2"/>
      <c r="G144" s="2"/>
      <c r="H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row>
    <row r="145" spans="1:90" s="40" customFormat="1" ht="24" customHeight="1" x14ac:dyDescent="0.3">
      <c r="A145" s="2"/>
      <c r="B145" s="2"/>
      <c r="C145" s="2"/>
      <c r="D145" s="2"/>
      <c r="E145" s="2"/>
      <c r="F145" s="2"/>
      <c r="G145" s="2"/>
      <c r="H145" s="2"/>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row>
    <row r="146" spans="1:90" ht="35.25" customHeight="1" x14ac:dyDescent="0.3">
      <c r="A146" s="2"/>
      <c r="B146" s="2"/>
      <c r="C146" s="2"/>
      <c r="D146" s="2"/>
      <c r="E146" s="2"/>
      <c r="F146" s="2"/>
      <c r="G146" s="2"/>
      <c r="H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row>
    <row r="147" spans="1:90" ht="15.6" x14ac:dyDescent="0.3">
      <c r="A147" s="2"/>
      <c r="B147" s="2"/>
      <c r="C147" s="2"/>
      <c r="D147" s="2"/>
      <c r="E147" s="2"/>
      <c r="F147" s="2"/>
      <c r="G147" s="2"/>
      <c r="H147" s="2"/>
    </row>
    <row r="148" spans="1:90" ht="41.25" customHeight="1" x14ac:dyDescent="0.3">
      <c r="A148" s="2"/>
      <c r="B148" s="2"/>
      <c r="C148" s="2"/>
      <c r="D148" s="2"/>
      <c r="E148" s="2"/>
      <c r="F148" s="2"/>
      <c r="G148" s="2"/>
      <c r="H148" s="2"/>
    </row>
    <row r="149" spans="1:90" ht="15.6" x14ac:dyDescent="0.3">
      <c r="A149" s="2"/>
      <c r="B149" s="2"/>
      <c r="C149" s="2"/>
      <c r="D149" s="2"/>
      <c r="E149" s="2"/>
      <c r="F149" s="2"/>
      <c r="G149" s="2"/>
      <c r="H149" s="2"/>
    </row>
    <row r="150" spans="1:90" s="3" customFormat="1" ht="15.6" x14ac:dyDescent="0.3">
      <c r="A150" s="2"/>
      <c r="B150" s="2"/>
      <c r="C150" s="2"/>
      <c r="D150" s="2"/>
      <c r="E150" s="2"/>
      <c r="F150" s="2"/>
      <c r="G150" s="2"/>
      <c r="H150" s="2"/>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row>
    <row r="151" spans="1:90" s="52" customFormat="1" ht="15.6" x14ac:dyDescent="0.3">
      <c r="A151" s="2"/>
      <c r="B151" s="2"/>
      <c r="C151" s="2"/>
      <c r="D151" s="2"/>
      <c r="E151" s="2"/>
      <c r="F151" s="2"/>
      <c r="G151" s="2"/>
      <c r="H151" s="2"/>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row>
    <row r="152" spans="1:90" s="56" customFormat="1" ht="17.25" customHeight="1" x14ac:dyDescent="0.3">
      <c r="A152" s="2"/>
      <c r="B152" s="2"/>
      <c r="C152" s="2"/>
      <c r="D152" s="2"/>
      <c r="E152" s="2"/>
      <c r="F152" s="2"/>
      <c r="G152" s="2"/>
      <c r="H152" s="2"/>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row>
    <row r="153" spans="1:90" s="2" customFormat="1" ht="15.6" x14ac:dyDescent="0.3">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1:90" s="2" customFormat="1" ht="24" customHeight="1" x14ac:dyDescent="0.3">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1:90" s="2" customFormat="1" ht="18" customHeight="1" x14ac:dyDescent="0.3">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1:90" s="64" customFormat="1" ht="16.5" customHeight="1" x14ac:dyDescent="0.3">
      <c r="A156" s="2"/>
      <c r="B156" s="2"/>
      <c r="C156" s="2"/>
      <c r="D156" s="2"/>
      <c r="E156" s="2"/>
      <c r="F156" s="2"/>
      <c r="G156" s="2"/>
      <c r="H156" s="2"/>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83"/>
      <c r="BV156" s="183"/>
      <c r="BW156" s="183"/>
      <c r="BX156" s="183"/>
      <c r="BY156" s="183"/>
      <c r="BZ156" s="183"/>
      <c r="CA156" s="183"/>
      <c r="CB156" s="183"/>
      <c r="CC156" s="183"/>
      <c r="CD156" s="183"/>
      <c r="CE156" s="183"/>
      <c r="CF156" s="183"/>
      <c r="CG156" s="183"/>
      <c r="CH156" s="183"/>
      <c r="CI156" s="183"/>
      <c r="CJ156" s="183"/>
      <c r="CK156" s="183"/>
      <c r="CL156" s="183"/>
    </row>
    <row r="157" spans="1:90" s="56" customFormat="1" ht="19.5" customHeight="1" x14ac:dyDescent="0.3">
      <c r="A157" s="2"/>
      <c r="B157" s="2"/>
      <c r="C157" s="2"/>
      <c r="D157" s="2"/>
      <c r="E157" s="2"/>
      <c r="F157" s="2"/>
      <c r="G157" s="2"/>
      <c r="H157" s="2"/>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2"/>
      <c r="BV157" s="2"/>
      <c r="BW157" s="2"/>
      <c r="BX157" s="2"/>
      <c r="BY157" s="2"/>
      <c r="BZ157" s="2"/>
      <c r="CA157" s="2"/>
      <c r="CB157" s="2"/>
      <c r="CC157" s="2"/>
      <c r="CD157" s="2"/>
      <c r="CE157" s="2"/>
      <c r="CF157" s="2"/>
      <c r="CG157" s="2"/>
      <c r="CH157" s="2"/>
      <c r="CI157" s="2"/>
      <c r="CJ157" s="2"/>
      <c r="CK157" s="2"/>
      <c r="CL157" s="2"/>
    </row>
    <row r="158" spans="1:90" s="56" customFormat="1" ht="15.6" x14ac:dyDescent="0.3">
      <c r="A158" s="2"/>
      <c r="B158" s="2"/>
      <c r="C158" s="2"/>
      <c r="D158" s="2"/>
      <c r="E158" s="2"/>
      <c r="F158" s="2"/>
      <c r="G158" s="2"/>
      <c r="H158" s="2"/>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2"/>
      <c r="BV158" s="2"/>
      <c r="BW158" s="2"/>
      <c r="BX158" s="2"/>
      <c r="BY158" s="2"/>
      <c r="BZ158" s="2"/>
      <c r="CA158" s="2"/>
      <c r="CB158" s="2"/>
      <c r="CC158" s="2"/>
      <c r="CD158" s="2"/>
      <c r="CE158" s="2"/>
      <c r="CF158" s="2"/>
      <c r="CG158" s="2"/>
      <c r="CH158" s="2"/>
      <c r="CI158" s="2"/>
      <c r="CJ158" s="2"/>
      <c r="CK158" s="2"/>
      <c r="CL158" s="2"/>
    </row>
    <row r="159" spans="1:90" s="56" customFormat="1" ht="15.6" x14ac:dyDescent="0.3">
      <c r="A159" s="2"/>
      <c r="B159" s="2"/>
      <c r="C159" s="2"/>
      <c r="D159" s="2"/>
      <c r="E159" s="2"/>
      <c r="F159" s="2"/>
      <c r="G159" s="2"/>
      <c r="H159" s="2"/>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2"/>
      <c r="BV159" s="2"/>
      <c r="BW159" s="2"/>
      <c r="BX159" s="2"/>
      <c r="BY159" s="2"/>
      <c r="BZ159" s="2"/>
      <c r="CA159" s="2"/>
      <c r="CB159" s="2"/>
      <c r="CC159" s="2"/>
      <c r="CD159" s="2"/>
      <c r="CE159" s="2"/>
      <c r="CF159" s="2"/>
      <c r="CG159" s="2"/>
      <c r="CH159" s="2"/>
      <c r="CI159" s="2"/>
      <c r="CJ159" s="2"/>
      <c r="CK159" s="2"/>
      <c r="CL159" s="2"/>
    </row>
    <row r="160" spans="1:90" s="56" customFormat="1" ht="15.6" x14ac:dyDescent="0.3">
      <c r="A160" s="1"/>
      <c r="B160" s="2"/>
      <c r="C160" s="2"/>
      <c r="D160" s="2"/>
      <c r="E160" s="2"/>
      <c r="F160" s="2"/>
      <c r="G160" s="2"/>
      <c r="H160" s="2"/>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2"/>
      <c r="BV160" s="2"/>
      <c r="BW160" s="2"/>
      <c r="BX160" s="2"/>
      <c r="BY160" s="2"/>
      <c r="BZ160" s="2"/>
      <c r="CA160" s="2"/>
      <c r="CB160" s="2"/>
      <c r="CC160" s="2"/>
      <c r="CD160" s="2"/>
      <c r="CE160" s="2"/>
      <c r="CF160" s="2"/>
      <c r="CG160" s="2"/>
      <c r="CH160" s="2"/>
      <c r="CI160" s="2"/>
      <c r="CJ160" s="2"/>
      <c r="CK160" s="2"/>
      <c r="CL160" s="2"/>
    </row>
    <row r="161" spans="1:90" s="56" customFormat="1" ht="15.6" x14ac:dyDescent="0.3">
      <c r="A161" s="1"/>
      <c r="B161" s="2"/>
      <c r="C161" s="2"/>
      <c r="D161" s="2"/>
      <c r="E161" s="2"/>
      <c r="F161" s="2"/>
      <c r="G161" s="2"/>
      <c r="H161" s="2"/>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2"/>
      <c r="BV161" s="2"/>
      <c r="BW161" s="2"/>
      <c r="BX161" s="2"/>
      <c r="BY161" s="2"/>
      <c r="BZ161" s="2"/>
      <c r="CA161" s="2"/>
      <c r="CB161" s="2"/>
      <c r="CC161" s="2"/>
      <c r="CD161" s="2"/>
      <c r="CE161" s="2"/>
      <c r="CF161" s="2"/>
      <c r="CG161" s="2"/>
      <c r="CH161" s="2"/>
      <c r="CI161" s="2"/>
      <c r="CJ161" s="2"/>
      <c r="CK161" s="2"/>
      <c r="CL161" s="2"/>
    </row>
    <row r="162" spans="1:90" s="56" customFormat="1" ht="15.6" x14ac:dyDescent="0.3">
      <c r="A162" s="1"/>
      <c r="B162" s="1"/>
      <c r="C162" s="1"/>
      <c r="D162" s="1"/>
      <c r="E162" s="1"/>
      <c r="F162" s="1"/>
      <c r="G162" s="2"/>
      <c r="H162" s="2"/>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2"/>
      <c r="BV162" s="2"/>
      <c r="BW162" s="2"/>
      <c r="BX162" s="2"/>
      <c r="BY162" s="2"/>
      <c r="BZ162" s="2"/>
      <c r="CA162" s="2"/>
      <c r="CB162" s="2"/>
      <c r="CC162" s="2"/>
      <c r="CD162" s="2"/>
      <c r="CE162" s="2"/>
      <c r="CF162" s="2"/>
      <c r="CG162" s="2"/>
      <c r="CH162" s="2"/>
      <c r="CI162" s="2"/>
      <c r="CJ162" s="2"/>
      <c r="CK162" s="2"/>
      <c r="CL162" s="2"/>
    </row>
    <row r="163" spans="1:90" s="56" customFormat="1" ht="15.6" x14ac:dyDescent="0.3">
      <c r="A163" s="1"/>
      <c r="B163" s="1"/>
      <c r="C163" s="1"/>
      <c r="D163" s="1"/>
      <c r="E163" s="1"/>
      <c r="F163" s="1"/>
      <c r="G163" s="1"/>
      <c r="H163" s="2"/>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2"/>
      <c r="BV163" s="2"/>
      <c r="BW163" s="2"/>
      <c r="BX163" s="2"/>
      <c r="BY163" s="2"/>
      <c r="BZ163" s="2"/>
      <c r="CA163" s="2"/>
      <c r="CB163" s="2"/>
      <c r="CC163" s="2"/>
      <c r="CD163" s="2"/>
      <c r="CE163" s="2"/>
      <c r="CF163" s="2"/>
      <c r="CG163" s="2"/>
      <c r="CH163" s="2"/>
      <c r="CI163" s="2"/>
      <c r="CJ163" s="2"/>
      <c r="CK163" s="2"/>
      <c r="CL163" s="2"/>
    </row>
    <row r="164" spans="1:90" s="56" customFormat="1" ht="15.6" x14ac:dyDescent="0.3">
      <c r="A164" s="2"/>
      <c r="B164" s="1"/>
      <c r="C164" s="1"/>
      <c r="D164" s="1"/>
      <c r="E164" s="1"/>
      <c r="F164" s="1"/>
      <c r="G164" s="1"/>
      <c r="H164" s="2"/>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2"/>
      <c r="BV164" s="2"/>
      <c r="BW164" s="2"/>
      <c r="BX164" s="2"/>
      <c r="BY164" s="2"/>
      <c r="BZ164" s="2"/>
      <c r="CA164" s="2"/>
      <c r="CB164" s="2"/>
      <c r="CC164" s="2"/>
      <c r="CD164" s="2"/>
      <c r="CE164" s="2"/>
      <c r="CF164" s="2"/>
      <c r="CG164" s="2"/>
      <c r="CH164" s="2"/>
      <c r="CI164" s="2"/>
      <c r="CJ164" s="2"/>
      <c r="CK164" s="2"/>
      <c r="CL164" s="2"/>
    </row>
    <row r="165" spans="1:90" s="56" customFormat="1" ht="15.6" x14ac:dyDescent="0.3">
      <c r="A165" s="2"/>
      <c r="B165" s="2"/>
      <c r="C165" s="2"/>
      <c r="D165" s="2"/>
      <c r="E165" s="2"/>
      <c r="F165" s="2"/>
      <c r="G165" s="1"/>
      <c r="H165" s="2"/>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2"/>
      <c r="BV165" s="2"/>
      <c r="BW165" s="2"/>
      <c r="BX165" s="2"/>
      <c r="BY165" s="2"/>
      <c r="BZ165" s="2"/>
      <c r="CA165" s="2"/>
      <c r="CB165" s="2"/>
      <c r="CC165" s="2"/>
      <c r="CD165" s="2"/>
      <c r="CE165" s="2"/>
      <c r="CF165" s="2"/>
      <c r="CG165" s="2"/>
      <c r="CH165" s="2"/>
      <c r="CI165" s="2"/>
      <c r="CJ165" s="2"/>
      <c r="CK165" s="2"/>
      <c r="CL165" s="2"/>
    </row>
    <row r="166" spans="1:90" s="2" customFormat="1" ht="15.6" x14ac:dyDescent="0.3">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row>
    <row r="167" spans="1:90" s="2" customFormat="1" ht="33" customHeight="1" x14ac:dyDescent="0.3">
      <c r="A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row>
    <row r="168" spans="1:90" s="2" customFormat="1" ht="30.75" customHeight="1" x14ac:dyDescent="0.3">
      <c r="A168" s="1"/>
      <c r="B168" s="1"/>
      <c r="C168" s="1"/>
      <c r="D168" s="1"/>
      <c r="E168" s="1"/>
      <c r="F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row>
    <row r="169" spans="1:90" s="56" customFormat="1" ht="29.25" customHeight="1" x14ac:dyDescent="0.3">
      <c r="A169" s="1"/>
      <c r="B169" s="1"/>
      <c r="C169" s="1"/>
      <c r="D169" s="1"/>
      <c r="E169" s="1"/>
      <c r="F169" s="1"/>
      <c r="G169" s="1"/>
      <c r="H169" s="2"/>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2"/>
      <c r="BV169" s="2"/>
      <c r="BW169" s="2"/>
      <c r="BX169" s="2"/>
      <c r="BY169" s="2"/>
      <c r="BZ169" s="2"/>
      <c r="CA169" s="2"/>
      <c r="CB169" s="2"/>
      <c r="CC169" s="2"/>
      <c r="CD169" s="2"/>
      <c r="CE169" s="2"/>
      <c r="CF169" s="2"/>
      <c r="CG169" s="2"/>
      <c r="CH169" s="2"/>
      <c r="CI169" s="2"/>
      <c r="CJ169" s="2"/>
      <c r="CK169" s="2"/>
      <c r="CL169" s="2"/>
    </row>
    <row r="170" spans="1:90" s="56" customFormat="1" ht="31.5" customHeight="1" x14ac:dyDescent="0.3">
      <c r="A170" s="1"/>
      <c r="B170" s="1"/>
      <c r="C170" s="1"/>
      <c r="D170" s="1"/>
      <c r="E170" s="1"/>
      <c r="F170" s="1"/>
      <c r="G170" s="1"/>
      <c r="H170" s="2"/>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2"/>
      <c r="BV170" s="2"/>
      <c r="BW170" s="2"/>
      <c r="BX170" s="2"/>
      <c r="BY170" s="2"/>
      <c r="BZ170" s="2"/>
      <c r="CA170" s="2"/>
      <c r="CB170" s="2"/>
      <c r="CC170" s="2"/>
      <c r="CD170" s="2"/>
      <c r="CE170" s="2"/>
      <c r="CF170" s="2"/>
      <c r="CG170" s="2"/>
      <c r="CH170" s="2"/>
      <c r="CI170" s="2"/>
      <c r="CJ170" s="2"/>
      <c r="CK170" s="2"/>
      <c r="CL170" s="2"/>
    </row>
    <row r="171" spans="1:90" s="56" customFormat="1" ht="2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2"/>
      <c r="BV171" s="2"/>
      <c r="BW171" s="2"/>
      <c r="BX171" s="2"/>
      <c r="BY171" s="2"/>
      <c r="BZ171" s="2"/>
      <c r="CA171" s="2"/>
      <c r="CB171" s="2"/>
      <c r="CC171" s="2"/>
      <c r="CD171" s="2"/>
      <c r="CE171" s="2"/>
      <c r="CF171" s="2"/>
      <c r="CG171" s="2"/>
      <c r="CH171" s="2"/>
      <c r="CI171" s="2"/>
      <c r="CJ171" s="2"/>
      <c r="CK171" s="2"/>
      <c r="CL171" s="2"/>
    </row>
    <row r="172" spans="1:90" s="56" customFormat="1" ht="18" customHeight="1" x14ac:dyDescent="0.3">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2"/>
      <c r="BV172" s="2"/>
      <c r="BW172" s="2"/>
      <c r="BX172" s="2"/>
      <c r="BY172" s="2"/>
      <c r="BZ172" s="2"/>
      <c r="CA172" s="2"/>
      <c r="CB172" s="2"/>
      <c r="CC172" s="2"/>
      <c r="CD172" s="2"/>
      <c r="CE172" s="2"/>
      <c r="CF172" s="2"/>
      <c r="CG172" s="2"/>
      <c r="CH172" s="2"/>
      <c r="CI172" s="2"/>
      <c r="CJ172" s="2"/>
      <c r="CK172" s="2"/>
      <c r="CL172" s="2"/>
    </row>
    <row r="173" spans="1:90" s="56" customFormat="1" ht="17.25" customHeight="1" x14ac:dyDescent="0.3">
      <c r="A173" s="2"/>
      <c r="B173" s="2"/>
      <c r="C173" s="2"/>
      <c r="D173" s="2"/>
      <c r="E173" s="2"/>
      <c r="F173" s="2"/>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2"/>
      <c r="BV173" s="2"/>
      <c r="BW173" s="2"/>
      <c r="BX173" s="2"/>
      <c r="BY173" s="2"/>
      <c r="BZ173" s="2"/>
      <c r="CA173" s="2"/>
      <c r="CB173" s="2"/>
      <c r="CC173" s="2"/>
      <c r="CD173" s="2"/>
      <c r="CE173" s="2"/>
      <c r="CF173" s="2"/>
      <c r="CG173" s="2"/>
      <c r="CH173" s="2"/>
      <c r="CI173" s="2"/>
      <c r="CJ173" s="2"/>
      <c r="CK173" s="2"/>
      <c r="CL173" s="2"/>
    </row>
    <row r="174" spans="1:90" s="56" customFormat="1" ht="24" customHeight="1" x14ac:dyDescent="0.3">
      <c r="A174" s="2"/>
      <c r="B174" s="2"/>
      <c r="C174" s="2"/>
      <c r="D174" s="2"/>
      <c r="E174" s="2"/>
      <c r="F174" s="2"/>
      <c r="G174" s="2"/>
      <c r="H174" s="2"/>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2"/>
      <c r="BV174" s="2"/>
      <c r="BW174" s="2"/>
      <c r="BX174" s="2"/>
      <c r="BY174" s="2"/>
      <c r="BZ174" s="2"/>
      <c r="CA174" s="2"/>
      <c r="CB174" s="2"/>
      <c r="CC174" s="2"/>
      <c r="CD174" s="2"/>
      <c r="CE174" s="2"/>
      <c r="CF174" s="2"/>
      <c r="CG174" s="2"/>
      <c r="CH174" s="2"/>
      <c r="CI174" s="2"/>
      <c r="CJ174" s="2"/>
      <c r="CK174" s="2"/>
      <c r="CL174" s="2"/>
    </row>
    <row r="175" spans="1:90" ht="15.6" x14ac:dyDescent="0.3">
      <c r="A175" s="2"/>
      <c r="B175" s="2"/>
      <c r="C175" s="2"/>
      <c r="D175" s="2"/>
      <c r="E175" s="2"/>
      <c r="F175" s="2"/>
      <c r="G175" s="2"/>
      <c r="H175" s="2"/>
    </row>
    <row r="176" spans="1:90" ht="15.6" x14ac:dyDescent="0.3">
      <c r="A176" s="1"/>
      <c r="B176" s="2"/>
      <c r="C176" s="2"/>
      <c r="D176" s="2"/>
      <c r="E176" s="2"/>
      <c r="F176" s="2"/>
      <c r="G176" s="2"/>
      <c r="H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row>
    <row r="177" spans="1:72" ht="108" customHeight="1" x14ac:dyDescent="0.3">
      <c r="A177" s="1"/>
      <c r="B177" s="1"/>
      <c r="C177" s="1"/>
      <c r="D177" s="1"/>
      <c r="E177" s="1"/>
      <c r="F177" s="1"/>
      <c r="G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row>
    <row r="178" spans="1:72" ht="24.75" customHeight="1" x14ac:dyDescent="0.3">
      <c r="A178" s="1"/>
      <c r="B178" s="1"/>
      <c r="C178" s="1"/>
      <c r="D178" s="1"/>
      <c r="E178" s="1"/>
      <c r="F178" s="1"/>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row>
    <row r="179" spans="1:72" ht="19.5" customHeight="1" x14ac:dyDescent="0.3">
      <c r="A179" s="1"/>
      <c r="B179" s="1"/>
      <c r="C179" s="1"/>
      <c r="D179" s="1"/>
      <c r="E179" s="1"/>
      <c r="F179" s="1"/>
    </row>
    <row r="180" spans="1:72" s="2" customFormat="1" ht="18.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row>
    <row r="181" spans="1:72" s="35" customFormat="1" ht="21"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row>
    <row r="182" spans="1:72" s="2" customFormat="1" ht="15" customHeight="1" x14ac:dyDescent="0.3">
      <c r="A182" s="1"/>
      <c r="B182" s="1"/>
      <c r="C182" s="1"/>
      <c r="D182" s="1"/>
      <c r="E182" s="1"/>
      <c r="F182" s="1"/>
      <c r="G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1:72" s="2" customFormat="1" ht="26.25" customHeight="1" x14ac:dyDescent="0.3">
      <c r="A183" s="1"/>
      <c r="B183" s="1"/>
      <c r="C183" s="1"/>
      <c r="D183" s="1"/>
      <c r="E183" s="1"/>
      <c r="F183" s="1"/>
      <c r="G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1:72" s="2" customFormat="1" ht="30.75" customHeight="1" x14ac:dyDescent="0.3">
      <c r="A184" s="1"/>
      <c r="B184" s="1"/>
      <c r="C184" s="1"/>
      <c r="D184" s="1"/>
      <c r="E184" s="1"/>
      <c r="F184" s="1"/>
      <c r="G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1:72" s="2" customFormat="1" ht="30" customHeight="1" x14ac:dyDescent="0.3">
      <c r="A185" s="1"/>
      <c r="B185" s="1"/>
      <c r="C185" s="1"/>
      <c r="D185" s="1"/>
      <c r="E185" s="1"/>
      <c r="F185" s="1"/>
      <c r="G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1:72" s="2" customFormat="1" ht="1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1:72" s="2" customFormat="1" ht="1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1:72" s="2" customFormat="1" ht="1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1:72" s="2" customFormat="1" ht="1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1:72" s="2" customFormat="1" ht="1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row>
    <row r="191" spans="1:72" s="2" customFormat="1" ht="1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row>
    <row r="192" spans="1:72" s="2" customFormat="1" ht="1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row>
    <row r="193" spans="1:72" s="2" customFormat="1" ht="1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row>
    <row r="194" spans="1:72" s="2" customFormat="1" ht="1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row>
    <row r="195" spans="1:72" s="2" customFormat="1" ht="1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row>
    <row r="196" spans="1:72" s="2" customFormat="1" ht="29.25" customHeight="1" x14ac:dyDescent="0.3">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row>
    <row r="197" spans="1:72" s="2" customFormat="1" ht="29.25" customHeight="1" x14ac:dyDescent="0.3">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row>
    <row r="198" spans="1:72" s="2" customFormat="1" ht="17.25" customHeight="1" x14ac:dyDescent="0.3">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row>
    <row r="199" spans="1:72" s="2" customFormat="1" ht="15" customHeight="1" x14ac:dyDescent="0.3">
      <c r="A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row>
    <row r="200" spans="1:72" s="2" customFormat="1" ht="15" customHeight="1" x14ac:dyDescent="0.3">
      <c r="A200" s="1"/>
      <c r="B200" s="1"/>
      <c r="C200" s="1"/>
      <c r="D200" s="1"/>
      <c r="E200" s="1"/>
      <c r="F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row>
    <row r="201" spans="1:72" s="2" customFormat="1" ht="27"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row>
    <row r="202" spans="1:72" s="2" customFormat="1" ht="15" customHeight="1" x14ac:dyDescent="0.3">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row>
    <row r="203" spans="1:72" s="2" customFormat="1" ht="15" customHeight="1" x14ac:dyDescent="0.3">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row>
    <row r="204" spans="1:72" s="2" customFormat="1" ht="15" customHeight="1" x14ac:dyDescent="0.3">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row>
    <row r="205" spans="1:72" s="2" customFormat="1" ht="30.75" customHeight="1" x14ac:dyDescent="0.3">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row>
    <row r="206" spans="1:72" s="2" customFormat="1" ht="30" customHeight="1" x14ac:dyDescent="0.3">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row>
    <row r="207" spans="1:72" s="2" customFormat="1" ht="30" customHeight="1" x14ac:dyDescent="0.3">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row>
    <row r="208" spans="1:72" s="2" customFormat="1" ht="15.6" x14ac:dyDescent="0.3">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row>
    <row r="209" spans="1:72" s="2" customFormat="1" ht="15.6" x14ac:dyDescent="0.3">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row>
    <row r="210" spans="1:72" s="2" customFormat="1" ht="15.6" x14ac:dyDescent="0.3">
      <c r="A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row>
    <row r="211" spans="1:72" s="2" customFormat="1" ht="45" customHeight="1" x14ac:dyDescent="0.3">
      <c r="A211" s="1"/>
      <c r="B211" s="1"/>
      <c r="C211" s="1"/>
      <c r="D211" s="1"/>
      <c r="E211" s="1"/>
      <c r="F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row>
    <row r="212" spans="1:72" s="2" customFormat="1" ht="15" customHeight="1" x14ac:dyDescent="0.3">
      <c r="A212" s="1"/>
      <c r="B212" s="1"/>
      <c r="C212" s="1"/>
      <c r="D212" s="1"/>
      <c r="E212" s="1"/>
      <c r="F212" s="1"/>
      <c r="G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row>
    <row r="213" spans="1:72" s="2" customFormat="1" ht="30" customHeight="1" x14ac:dyDescent="0.3">
      <c r="A213" s="1"/>
      <c r="B213" s="1"/>
      <c r="C213" s="1"/>
      <c r="D213" s="1"/>
      <c r="E213" s="1"/>
      <c r="F213" s="1"/>
      <c r="G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row>
    <row r="214" spans="1:72" s="2" customFormat="1" ht="15.6" x14ac:dyDescent="0.3">
      <c r="A214" s="1"/>
      <c r="B214" s="1"/>
      <c r="C214" s="1"/>
      <c r="D214" s="1"/>
      <c r="E214" s="1"/>
      <c r="F214" s="1"/>
      <c r="G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row>
    <row r="215" spans="1:72" s="2" customFormat="1" ht="15.6" x14ac:dyDescent="0.3">
      <c r="A215" s="1"/>
      <c r="B215" s="1"/>
      <c r="C215" s="1"/>
      <c r="D215" s="1"/>
      <c r="E215" s="1"/>
      <c r="F215" s="1"/>
      <c r="G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row>
    <row r="216" spans="1:72" s="2" customFormat="1" ht="15.6" x14ac:dyDescent="0.3">
      <c r="A216" s="1"/>
      <c r="B216" s="1"/>
      <c r="C216" s="1"/>
      <c r="D216" s="1"/>
      <c r="E216" s="1"/>
      <c r="F216" s="1"/>
      <c r="G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row>
    <row r="217" spans="1:72" s="2" customFormat="1" ht="15.6" x14ac:dyDescent="0.3">
      <c r="A217" s="1"/>
      <c r="B217" s="1"/>
      <c r="C217" s="1"/>
      <c r="D217" s="1"/>
      <c r="E217" s="1"/>
      <c r="F217" s="1"/>
      <c r="G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row>
    <row r="218" spans="1:72" s="2" customFormat="1" ht="15.6" x14ac:dyDescent="0.3">
      <c r="A218" s="1"/>
      <c r="B218" s="1"/>
      <c r="C218" s="1"/>
      <c r="D218" s="1"/>
      <c r="E218" s="1"/>
      <c r="F218" s="1"/>
      <c r="G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row>
    <row r="219" spans="1:72" s="2" customFormat="1" ht="15.6" x14ac:dyDescent="0.3">
      <c r="A219" s="1"/>
      <c r="B219" s="1"/>
      <c r="C219" s="1"/>
      <c r="D219" s="1"/>
      <c r="E219" s="1"/>
      <c r="F219" s="1"/>
      <c r="G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row>
    <row r="220" spans="1:72" s="2" customFormat="1" ht="15.6"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row>
    <row r="221" spans="1:72" s="2" customFormat="1" ht="15.6"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row>
    <row r="222" spans="1:72" s="2" customFormat="1" ht="15.6"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row>
    <row r="223" spans="1:72" s="2" customFormat="1" ht="15.6"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row>
    <row r="224" spans="1:72" s="2" customFormat="1" ht="15.6"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row>
    <row r="225" spans="1:72" s="2" customFormat="1" ht="15.6"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row>
    <row r="226" spans="1:72" s="2" customFormat="1" ht="15.6"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row>
    <row r="227" spans="1:72" s="2" customFormat="1" ht="15.6"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row>
    <row r="228" spans="1:72" s="2" customFormat="1" ht="15.6"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row>
    <row r="229" spans="1:72" s="2" customFormat="1" ht="15.6"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row>
    <row r="230" spans="1:72" s="2" customFormat="1" ht="15.6"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row>
    <row r="231" spans="1:72" s="2" customFormat="1" ht="15.6"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row>
    <row r="232" spans="1:72" s="2" customFormat="1" ht="1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row>
    <row r="233" spans="1:72" s="2" customFormat="1" ht="1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row>
    <row r="234" spans="1:72" s="2" customFormat="1" ht="1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row>
    <row r="235" spans="1:72" s="2" customFormat="1" ht="1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row>
    <row r="236" spans="1:72" s="2" customFormat="1" ht="1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row>
    <row r="237" spans="1:72" ht="15" customHeight="1" x14ac:dyDescent="0.3">
      <c r="A237" s="1"/>
      <c r="B237" s="1"/>
      <c r="C237" s="1"/>
      <c r="D237" s="1"/>
      <c r="E237" s="1"/>
      <c r="F237" s="1"/>
    </row>
    <row r="238" spans="1:72" ht="15.6" x14ac:dyDescent="0.3">
      <c r="A238" s="1"/>
      <c r="B238" s="1"/>
      <c r="C238" s="1"/>
      <c r="D238" s="1"/>
      <c r="E238" s="1"/>
      <c r="F238" s="1"/>
    </row>
    <row r="239" spans="1:72" ht="15" customHeight="1" x14ac:dyDescent="0.3">
      <c r="A239" s="1"/>
      <c r="B239" s="1"/>
      <c r="C239" s="1"/>
      <c r="D239" s="1"/>
      <c r="E239" s="1"/>
      <c r="F239" s="1"/>
    </row>
    <row r="240" spans="1:72" s="2" customFormat="1" ht="15.6"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row>
    <row r="241" spans="1:72" s="2" customFormat="1" ht="15.6"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row>
    <row r="242" spans="1:72" s="2" customFormat="1" ht="15.6"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row>
    <row r="243" spans="1:72" ht="15.6" x14ac:dyDescent="0.3">
      <c r="A243" s="1"/>
      <c r="B243" s="1"/>
      <c r="C243" s="1"/>
      <c r="D243" s="1"/>
      <c r="E243" s="1"/>
      <c r="F243" s="1"/>
    </row>
    <row r="244" spans="1:72" ht="15.6" x14ac:dyDescent="0.3">
      <c r="A244" s="1"/>
      <c r="B244" s="1"/>
      <c r="C244" s="1"/>
      <c r="D244" s="1"/>
      <c r="E244" s="1"/>
      <c r="F244" s="1"/>
    </row>
    <row r="245" spans="1:72" ht="15.6" x14ac:dyDescent="0.3">
      <c r="A245" s="1"/>
      <c r="B245" s="1"/>
      <c r="C245" s="1"/>
      <c r="D245" s="1"/>
      <c r="E245" s="1"/>
      <c r="F245" s="1"/>
    </row>
    <row r="246" spans="1:72" ht="15.6" x14ac:dyDescent="0.3">
      <c r="A246" s="1"/>
      <c r="B246" s="1"/>
      <c r="C246" s="1"/>
      <c r="D246" s="1"/>
      <c r="E246" s="1"/>
      <c r="F246" s="1"/>
    </row>
    <row r="247" spans="1:72" ht="15.6" x14ac:dyDescent="0.3">
      <c r="A247" s="1"/>
      <c r="B247" s="1"/>
      <c r="C247" s="1"/>
      <c r="D247" s="1"/>
      <c r="E247" s="1"/>
      <c r="F247" s="1"/>
    </row>
    <row r="248" spans="1:72" s="2" customFormat="1" ht="15.6"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row>
    <row r="249" spans="1:72" s="2" customFormat="1" ht="15.6"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row>
    <row r="250" spans="1:72" s="2" customFormat="1" ht="15.6"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row>
    <row r="251" spans="1:72" s="2" customFormat="1" ht="15.6"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row>
    <row r="252" spans="1:72" ht="15.6" x14ac:dyDescent="0.3">
      <c r="A252" s="1"/>
      <c r="B252" s="1"/>
      <c r="C252" s="1"/>
      <c r="D252" s="1"/>
      <c r="E252" s="1"/>
      <c r="F252" s="1"/>
    </row>
    <row r="253" spans="1:72" ht="15.6" x14ac:dyDescent="0.3">
      <c r="A253" s="1"/>
      <c r="B253" s="1"/>
      <c r="C253" s="1"/>
      <c r="D253" s="1"/>
      <c r="E253" s="1"/>
      <c r="F253" s="1"/>
    </row>
    <row r="254" spans="1:72" ht="15.6" x14ac:dyDescent="0.3">
      <c r="A254" s="1"/>
      <c r="B254" s="1"/>
      <c r="C254" s="1"/>
      <c r="D254" s="1"/>
      <c r="E254" s="1"/>
      <c r="F254" s="1"/>
    </row>
    <row r="255" spans="1:72" ht="15.6" x14ac:dyDescent="0.3">
      <c r="A255" s="1"/>
      <c r="B255" s="1"/>
      <c r="C255" s="1"/>
      <c r="D255" s="1"/>
      <c r="E255" s="1"/>
      <c r="F255" s="1"/>
    </row>
    <row r="256" spans="1:72" ht="15.6" x14ac:dyDescent="0.3">
      <c r="A256" s="1"/>
      <c r="B256" s="1"/>
      <c r="C256" s="1"/>
      <c r="D256" s="1"/>
      <c r="E256" s="1"/>
      <c r="F256" s="1"/>
    </row>
    <row r="257" spans="1:72" ht="15.6" x14ac:dyDescent="0.3">
      <c r="A257" s="1"/>
      <c r="B257" s="1"/>
      <c r="C257" s="1"/>
      <c r="D257" s="1"/>
      <c r="E257" s="1"/>
      <c r="F257" s="1"/>
    </row>
    <row r="258" spans="1:72" ht="15.6" x14ac:dyDescent="0.3">
      <c r="A258" s="1"/>
      <c r="B258" s="1"/>
      <c r="C258" s="1"/>
      <c r="D258" s="1"/>
      <c r="E258" s="1"/>
      <c r="F258" s="1"/>
    </row>
    <row r="259" spans="1:72" ht="15.6" x14ac:dyDescent="0.3">
      <c r="A259" s="1"/>
      <c r="B259" s="1"/>
      <c r="C259" s="1"/>
      <c r="D259" s="1"/>
      <c r="E259" s="1"/>
      <c r="F259" s="1"/>
    </row>
    <row r="260" spans="1:72" ht="15.6" x14ac:dyDescent="0.3">
      <c r="A260" s="1"/>
      <c r="B260" s="1"/>
      <c r="C260" s="1"/>
      <c r="D260" s="1"/>
      <c r="E260" s="1"/>
      <c r="F260" s="1"/>
    </row>
    <row r="261" spans="1:72" ht="15.6" x14ac:dyDescent="0.3">
      <c r="A261" s="1"/>
      <c r="B261" s="1"/>
      <c r="C261" s="1"/>
      <c r="D261" s="1"/>
      <c r="E261" s="1"/>
      <c r="F261" s="1"/>
    </row>
    <row r="262" spans="1:72" ht="15.6" x14ac:dyDescent="0.3">
      <c r="A262" s="1"/>
      <c r="B262" s="1"/>
      <c r="C262" s="1"/>
      <c r="D262" s="1"/>
      <c r="E262" s="1"/>
      <c r="F262" s="1"/>
    </row>
    <row r="263" spans="1:72" ht="15.6" x14ac:dyDescent="0.3">
      <c r="A263" s="1"/>
      <c r="B263" s="1"/>
      <c r="C263" s="1"/>
      <c r="D263" s="1"/>
      <c r="E263" s="1"/>
      <c r="F263" s="1"/>
    </row>
    <row r="264" spans="1:72" ht="15.6" x14ac:dyDescent="0.3">
      <c r="A264" s="1"/>
      <c r="B264" s="1"/>
      <c r="C264" s="1"/>
      <c r="D264" s="1"/>
      <c r="E264" s="1"/>
      <c r="F264" s="1"/>
    </row>
    <row r="265" spans="1:72" ht="15.6" x14ac:dyDescent="0.3">
      <c r="A265" s="1"/>
      <c r="B265" s="1"/>
      <c r="C265" s="1"/>
      <c r="D265" s="1"/>
      <c r="E265" s="1"/>
      <c r="F265" s="1"/>
    </row>
    <row r="266" spans="1:72" ht="15.6" x14ac:dyDescent="0.3">
      <c r="A266" s="1"/>
      <c r="B266" s="1"/>
      <c r="C266" s="1"/>
      <c r="D266" s="1"/>
      <c r="E266" s="1"/>
      <c r="F266" s="1"/>
    </row>
    <row r="267" spans="1:72" ht="15.6" x14ac:dyDescent="0.3">
      <c r="A267" s="1"/>
      <c r="B267" s="1"/>
      <c r="C267" s="1"/>
      <c r="D267" s="1"/>
      <c r="E267" s="1"/>
      <c r="F267" s="1"/>
    </row>
    <row r="268" spans="1:72" ht="15.6" x14ac:dyDescent="0.3">
      <c r="A268" s="1"/>
      <c r="B268" s="1"/>
      <c r="C268" s="1"/>
      <c r="D268" s="1"/>
      <c r="E268" s="1"/>
      <c r="F268" s="1"/>
    </row>
    <row r="272" spans="1:72" s="2" customFormat="1" x14ac:dyDescent="0.35">
      <c r="A272" s="11"/>
      <c r="B272" s="144"/>
      <c r="C272" s="57"/>
      <c r="D272" s="125"/>
      <c r="E272" s="75"/>
      <c r="F272" s="75"/>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row>
    <row r="273" spans="1:81" s="2" customFormat="1" x14ac:dyDescent="0.35">
      <c r="A273" s="11"/>
      <c r="B273" s="144"/>
      <c r="C273" s="57"/>
      <c r="D273" s="125"/>
      <c r="E273" s="75"/>
      <c r="F273" s="75"/>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row>
    <row r="274" spans="1:81" s="2" customFormat="1" x14ac:dyDescent="0.35">
      <c r="A274" s="11"/>
      <c r="B274" s="144"/>
      <c r="C274" s="57"/>
      <c r="D274" s="125"/>
      <c r="E274" s="75"/>
      <c r="F274" s="75"/>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row>
    <row r="278" spans="1:81" s="2" customFormat="1" x14ac:dyDescent="0.35">
      <c r="A278" s="11"/>
      <c r="B278" s="144"/>
      <c r="C278" s="57"/>
      <c r="D278" s="125"/>
      <c r="E278" s="75"/>
      <c r="F278" s="75"/>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row>
    <row r="279" spans="1:81" s="2" customFormat="1" x14ac:dyDescent="0.35">
      <c r="A279" s="11"/>
      <c r="B279" s="144"/>
      <c r="C279" s="57"/>
      <c r="D279" s="125"/>
      <c r="E279" s="75"/>
      <c r="F279" s="75"/>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row>
    <row r="280" spans="1:81" s="2" customFormat="1" x14ac:dyDescent="0.35">
      <c r="A280" s="11"/>
      <c r="B280" s="144"/>
      <c r="C280" s="57"/>
      <c r="D280" s="125"/>
      <c r="E280" s="75"/>
      <c r="F280" s="75"/>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row>
    <row r="281" spans="1:81" s="2" customFormat="1" x14ac:dyDescent="0.35">
      <c r="A281" s="11"/>
      <c r="B281" s="144"/>
      <c r="C281" s="57"/>
      <c r="D281" s="125"/>
      <c r="E281" s="75"/>
      <c r="F281" s="75"/>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row>
    <row r="282" spans="1:81" s="2" customFormat="1" x14ac:dyDescent="0.35">
      <c r="A282" s="11"/>
      <c r="B282" s="144"/>
      <c r="C282" s="57"/>
      <c r="D282" s="125"/>
      <c r="E282" s="75"/>
      <c r="F282" s="75"/>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row>
    <row r="283" spans="1:81" s="2" customFormat="1" x14ac:dyDescent="0.35">
      <c r="A283" s="11"/>
      <c r="B283" s="144"/>
      <c r="C283" s="57"/>
      <c r="D283" s="125"/>
      <c r="E283" s="75"/>
      <c r="F283" s="75"/>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row>
    <row r="284" spans="1:81" s="2" customFormat="1" x14ac:dyDescent="0.35">
      <c r="A284" s="11"/>
      <c r="B284" s="144"/>
      <c r="C284" s="57"/>
      <c r="D284" s="125"/>
      <c r="E284" s="75"/>
      <c r="F284" s="75"/>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row>
    <row r="285" spans="1:81" s="2" customFormat="1" x14ac:dyDescent="0.35">
      <c r="A285" s="11"/>
      <c r="B285" s="144"/>
      <c r="C285" s="57"/>
      <c r="D285" s="125"/>
      <c r="E285" s="75"/>
      <c r="F285" s="75"/>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row>
  </sheetData>
  <mergeCells count="3">
    <mergeCell ref="A1:F1"/>
    <mergeCell ref="A2:F2"/>
    <mergeCell ref="A3:F3"/>
  </mergeCells>
  <phoneticPr fontId="0" type="noConversion"/>
  <dataValidations disablePrompts="1" count="2">
    <dataValidation type="list" allowBlank="1" showInputMessage="1" showErrorMessage="1" sqref="C84" xr:uid="{6F638D60-37BA-4229-BBA2-FBA0325C095F}">
      <formula1>$K$25:$K$27</formula1>
    </dataValidation>
    <dataValidation type="list" allowBlank="1" showInputMessage="1" showErrorMessage="1" sqref="C73:C76" xr:uid="{5AB10241-70F7-4329-919E-8101B65D8829}">
      <formula1>$K$18:$K$19</formula1>
    </dataValidation>
  </dataValidations>
  <printOptions horizontalCentered="1"/>
  <pageMargins left="0" right="0" top="0.98425196850393704" bottom="0.98425196850393704" header="0.511811023622047" footer="0.511811023622047"/>
  <pageSetup paperSize="9" orientation="portrait" horizontalDpi="300" verticalDpi="300" r:id="rId1"/>
  <headerFooter alignWithMargins="0">
    <oddFooter>&amp;L
          Devis quantitatif et estimatif - BOUTIQUES&amp;C&amp;P</oddFooter>
  </headerFooter>
  <rowBreaks count="1" manualBreakCount="1">
    <brk id="45"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V137"/>
  <sheetViews>
    <sheetView view="pageBreakPreview" zoomScale="82" zoomScaleNormal="70" zoomScaleSheetLayoutView="82" workbookViewId="0">
      <selection activeCell="F3" sqref="F3"/>
    </sheetView>
  </sheetViews>
  <sheetFormatPr baseColWidth="10" defaultColWidth="9.109375" defaultRowHeight="13.2" x14ac:dyDescent="0.25"/>
  <cols>
    <col min="1" max="1" width="6.6640625" style="60" customWidth="1"/>
    <col min="2" max="2" width="40" style="60" customWidth="1"/>
    <col min="3" max="3" width="7" style="60" customWidth="1"/>
    <col min="4" max="4" width="11" style="198" customWidth="1"/>
    <col min="5" max="5" width="10.33203125" style="60" customWidth="1"/>
    <col min="6" max="6" width="13.6640625" style="60" customWidth="1"/>
  </cols>
  <sheetData>
    <row r="1" spans="1:7" ht="40.5" customHeight="1" x14ac:dyDescent="0.25">
      <c r="A1" s="237" t="s">
        <v>116</v>
      </c>
      <c r="B1" s="237"/>
      <c r="C1" s="237"/>
      <c r="D1" s="237"/>
      <c r="E1" s="237"/>
      <c r="F1" s="237"/>
    </row>
    <row r="2" spans="1:7" ht="16.2" customHeight="1" x14ac:dyDescent="0.25">
      <c r="A2" s="237" t="s">
        <v>0</v>
      </c>
      <c r="B2" s="237"/>
      <c r="C2" s="237"/>
      <c r="D2" s="237"/>
      <c r="E2" s="237"/>
      <c r="F2" s="237"/>
    </row>
    <row r="3" spans="1:7" ht="16.2" x14ac:dyDescent="0.25">
      <c r="A3" s="120"/>
      <c r="B3" s="240" t="s">
        <v>158</v>
      </c>
      <c r="C3" s="240"/>
      <c r="D3" s="240"/>
      <c r="E3" s="240"/>
      <c r="F3" s="145"/>
    </row>
    <row r="4" spans="1:7" ht="15.45" customHeight="1" thickBot="1" x14ac:dyDescent="0.4">
      <c r="A4" s="7"/>
      <c r="B4" s="12"/>
      <c r="C4" s="14"/>
      <c r="D4" s="69"/>
      <c r="E4" s="16"/>
      <c r="F4" s="18"/>
      <c r="G4" s="145"/>
    </row>
    <row r="5" spans="1:7" ht="30" thickTop="1" thickBot="1" x14ac:dyDescent="0.3">
      <c r="A5" s="8" t="s">
        <v>1</v>
      </c>
      <c r="B5" s="127" t="s">
        <v>2</v>
      </c>
      <c r="C5" s="13" t="s">
        <v>16</v>
      </c>
      <c r="D5" s="72" t="s">
        <v>68</v>
      </c>
      <c r="E5" s="90" t="s">
        <v>17</v>
      </c>
      <c r="F5" s="92" t="s">
        <v>18</v>
      </c>
    </row>
    <row r="6" spans="1:7" ht="15" thickTop="1" x14ac:dyDescent="0.25">
      <c r="A6" s="170"/>
      <c r="B6" s="171"/>
      <c r="C6" s="172"/>
      <c r="D6" s="173"/>
      <c r="E6" s="46"/>
      <c r="F6" s="47"/>
    </row>
    <row r="7" spans="1:7" ht="28.8" x14ac:dyDescent="0.25">
      <c r="A7" s="174" t="s">
        <v>37</v>
      </c>
      <c r="B7" s="129" t="s">
        <v>36</v>
      </c>
      <c r="C7" s="155"/>
      <c r="D7" s="202"/>
      <c r="E7" s="157"/>
      <c r="F7" s="175"/>
    </row>
    <row r="8" spans="1:7" ht="14.4" x14ac:dyDescent="0.25">
      <c r="A8" s="174"/>
      <c r="B8" s="137"/>
      <c r="C8" s="155"/>
      <c r="D8" s="202"/>
      <c r="E8" s="156"/>
      <c r="F8" s="71"/>
    </row>
    <row r="9" spans="1:7" ht="14.4" x14ac:dyDescent="0.25">
      <c r="A9" s="176" t="s">
        <v>28</v>
      </c>
      <c r="B9" s="82" t="s">
        <v>94</v>
      </c>
      <c r="C9" s="22" t="s">
        <v>8</v>
      </c>
      <c r="D9" s="203">
        <v>35</v>
      </c>
      <c r="E9" s="25"/>
      <c r="F9" s="71">
        <f>E9*D9</f>
        <v>0</v>
      </c>
    </row>
    <row r="10" spans="1:7" s="39" customFormat="1" ht="14.4" x14ac:dyDescent="0.25">
      <c r="A10" s="176" t="s">
        <v>29</v>
      </c>
      <c r="B10" s="82" t="s">
        <v>95</v>
      </c>
      <c r="C10" s="22" t="s">
        <v>96</v>
      </c>
      <c r="D10" s="203">
        <v>1</v>
      </c>
      <c r="E10" s="25"/>
      <c r="F10" s="71">
        <f>E10*D10</f>
        <v>0</v>
      </c>
    </row>
    <row r="11" spans="1:7" ht="16.2" x14ac:dyDescent="0.25">
      <c r="A11" s="176" t="s">
        <v>30</v>
      </c>
      <c r="B11" s="82" t="s">
        <v>97</v>
      </c>
      <c r="C11" s="22" t="s">
        <v>50</v>
      </c>
      <c r="D11" s="203">
        <v>1.44</v>
      </c>
      <c r="E11" s="25"/>
      <c r="F11" s="71">
        <f>E11*D11</f>
        <v>0</v>
      </c>
    </row>
    <row r="12" spans="1:7" ht="16.2" x14ac:dyDescent="0.25">
      <c r="A12" s="176" t="s">
        <v>31</v>
      </c>
      <c r="B12" s="82" t="s">
        <v>159</v>
      </c>
      <c r="C12" s="22" t="s">
        <v>50</v>
      </c>
      <c r="D12" s="203">
        <v>37.9</v>
      </c>
      <c r="E12" s="25"/>
      <c r="F12" s="71">
        <f>E12*D12</f>
        <v>0</v>
      </c>
    </row>
    <row r="13" spans="1:7" ht="14.4" x14ac:dyDescent="0.25">
      <c r="A13" s="177"/>
      <c r="B13" s="162" t="s">
        <v>54</v>
      </c>
      <c r="C13" s="158"/>
      <c r="D13" s="204"/>
      <c r="E13" s="25"/>
      <c r="F13" s="74">
        <f>SUM(F9:F12)</f>
        <v>0</v>
      </c>
    </row>
    <row r="14" spans="1:7" ht="14.4" x14ac:dyDescent="0.25">
      <c r="A14" s="177"/>
      <c r="B14" s="162"/>
      <c r="C14" s="158"/>
      <c r="D14" s="204"/>
      <c r="E14" s="25"/>
      <c r="F14" s="74"/>
    </row>
    <row r="15" spans="1:7" ht="14.4" x14ac:dyDescent="0.25">
      <c r="A15" s="174" t="s">
        <v>38</v>
      </c>
      <c r="B15" s="129" t="s">
        <v>55</v>
      </c>
      <c r="C15" s="155"/>
      <c r="D15" s="202"/>
      <c r="E15" s="81"/>
      <c r="F15" s="71"/>
    </row>
    <row r="16" spans="1:7" ht="14.4" x14ac:dyDescent="0.25">
      <c r="A16" s="174"/>
      <c r="B16" s="137"/>
      <c r="C16" s="155"/>
      <c r="D16" s="202"/>
      <c r="E16" s="81"/>
      <c r="F16" s="71"/>
    </row>
    <row r="17" spans="1:6" ht="28.8" x14ac:dyDescent="0.25">
      <c r="A17" s="176" t="s">
        <v>20</v>
      </c>
      <c r="B17" s="82" t="s">
        <v>160</v>
      </c>
      <c r="C17" s="22" t="s">
        <v>50</v>
      </c>
      <c r="D17" s="203">
        <v>0.93</v>
      </c>
      <c r="E17" s="25"/>
      <c r="F17" s="71">
        <f>E17*D17</f>
        <v>0</v>
      </c>
    </row>
    <row r="18" spans="1:6" ht="28.8" x14ac:dyDescent="0.25">
      <c r="A18" s="176" t="s">
        <v>21</v>
      </c>
      <c r="B18" s="82" t="s">
        <v>190</v>
      </c>
      <c r="C18" s="22" t="s">
        <v>50</v>
      </c>
      <c r="D18" s="203">
        <v>0.8</v>
      </c>
      <c r="E18" s="25"/>
      <c r="F18" s="71">
        <f t="shared" ref="F18:F23" si="0">E18*D18</f>
        <v>0</v>
      </c>
    </row>
    <row r="19" spans="1:6" ht="16.2" x14ac:dyDescent="0.25">
      <c r="A19" s="176" t="s">
        <v>25</v>
      </c>
      <c r="B19" s="82" t="s">
        <v>161</v>
      </c>
      <c r="C19" s="22" t="s">
        <v>50</v>
      </c>
      <c r="D19" s="203">
        <v>2.19</v>
      </c>
      <c r="E19" s="25"/>
      <c r="F19" s="71">
        <f t="shared" si="0"/>
        <v>0</v>
      </c>
    </row>
    <row r="20" spans="1:6" ht="28.8" x14ac:dyDescent="0.25">
      <c r="A20" s="176" t="s">
        <v>22</v>
      </c>
      <c r="B20" s="82" t="s">
        <v>162</v>
      </c>
      <c r="C20" s="22" t="s">
        <v>50</v>
      </c>
      <c r="D20" s="203">
        <v>0.51</v>
      </c>
      <c r="E20" s="25"/>
      <c r="F20" s="71">
        <f t="shared" si="0"/>
        <v>0</v>
      </c>
    </row>
    <row r="21" spans="1:6" ht="28.8" x14ac:dyDescent="0.25">
      <c r="A21" s="176" t="s">
        <v>23</v>
      </c>
      <c r="B21" s="82" t="s">
        <v>98</v>
      </c>
      <c r="C21" s="22" t="s">
        <v>50</v>
      </c>
      <c r="D21" s="203">
        <v>0.49</v>
      </c>
      <c r="E21" s="25"/>
      <c r="F21" s="71">
        <f t="shared" si="0"/>
        <v>0</v>
      </c>
    </row>
    <row r="22" spans="1:6" ht="28.8" x14ac:dyDescent="0.25">
      <c r="A22" s="176" t="s">
        <v>26</v>
      </c>
      <c r="B22" s="82" t="s">
        <v>99</v>
      </c>
      <c r="C22" s="22" t="s">
        <v>50</v>
      </c>
      <c r="D22" s="203">
        <v>2.42</v>
      </c>
      <c r="E22" s="25"/>
      <c r="F22" s="71">
        <f t="shared" si="0"/>
        <v>0</v>
      </c>
    </row>
    <row r="23" spans="1:6" ht="28.8" x14ac:dyDescent="0.25">
      <c r="A23" s="176" t="s">
        <v>71</v>
      </c>
      <c r="B23" s="82" t="s">
        <v>163</v>
      </c>
      <c r="C23" s="22" t="s">
        <v>50</v>
      </c>
      <c r="D23" s="203">
        <v>0.68</v>
      </c>
      <c r="E23" s="25"/>
      <c r="F23" s="71">
        <f t="shared" si="0"/>
        <v>0</v>
      </c>
    </row>
    <row r="24" spans="1:6" ht="14.4" x14ac:dyDescent="0.25">
      <c r="A24" s="179"/>
      <c r="B24" s="161" t="s">
        <v>59</v>
      </c>
      <c r="C24" s="158"/>
      <c r="D24" s="204"/>
      <c r="E24" s="81"/>
      <c r="F24" s="74">
        <f>SUM(F17:F23)</f>
        <v>0</v>
      </c>
    </row>
    <row r="25" spans="1:6" ht="14.4" x14ac:dyDescent="0.25">
      <c r="A25" s="180"/>
      <c r="B25" s="159"/>
      <c r="C25" s="158"/>
      <c r="D25" s="204"/>
      <c r="E25" s="81"/>
      <c r="F25" s="74"/>
    </row>
    <row r="26" spans="1:6" ht="28.8" x14ac:dyDescent="0.25">
      <c r="A26" s="174" t="s">
        <v>39</v>
      </c>
      <c r="B26" s="129" t="s">
        <v>60</v>
      </c>
      <c r="C26" s="155"/>
      <c r="D26" s="202"/>
      <c r="E26" s="81"/>
      <c r="F26" s="71"/>
    </row>
    <row r="27" spans="1:6" ht="14.4" x14ac:dyDescent="0.25">
      <c r="A27" s="174"/>
      <c r="B27" s="160"/>
      <c r="C27" s="155"/>
      <c r="D27" s="202"/>
      <c r="E27" s="81"/>
      <c r="F27" s="71"/>
    </row>
    <row r="28" spans="1:6" ht="28.8" x14ac:dyDescent="0.25">
      <c r="A28" s="176" t="s">
        <v>4</v>
      </c>
      <c r="B28" s="82" t="s">
        <v>164</v>
      </c>
      <c r="C28" s="22" t="s">
        <v>50</v>
      </c>
      <c r="D28" s="203">
        <v>0.69</v>
      </c>
      <c r="E28" s="25"/>
      <c r="F28" s="71">
        <f>E28*D28</f>
        <v>0</v>
      </c>
    </row>
    <row r="29" spans="1:6" s="39" customFormat="1" ht="16.2" x14ac:dyDescent="0.25">
      <c r="A29" s="176" t="s">
        <v>5</v>
      </c>
      <c r="B29" s="82" t="s">
        <v>110</v>
      </c>
      <c r="C29" s="22" t="s">
        <v>50</v>
      </c>
      <c r="D29" s="203">
        <v>0.4</v>
      </c>
      <c r="E29" s="25"/>
      <c r="F29" s="71">
        <f>E29*D29</f>
        <v>0</v>
      </c>
    </row>
    <row r="30" spans="1:6" s="39" customFormat="1" ht="28.8" x14ac:dyDescent="0.25">
      <c r="A30" s="176" t="s">
        <v>24</v>
      </c>
      <c r="B30" s="82" t="s">
        <v>102</v>
      </c>
      <c r="C30" s="22" t="s">
        <v>50</v>
      </c>
      <c r="D30" s="203">
        <v>0.31</v>
      </c>
      <c r="E30" s="25"/>
      <c r="F30" s="71">
        <f>E30*D30</f>
        <v>0</v>
      </c>
    </row>
    <row r="31" spans="1:6" s="39" customFormat="1" ht="16.2" x14ac:dyDescent="0.25">
      <c r="A31" s="176" t="s">
        <v>6</v>
      </c>
      <c r="B31" s="82" t="s">
        <v>165</v>
      </c>
      <c r="C31" s="22" t="s">
        <v>50</v>
      </c>
      <c r="D31" s="203">
        <v>0.11</v>
      </c>
      <c r="E31" s="25"/>
      <c r="F31" s="71">
        <f>E31*D31</f>
        <v>0</v>
      </c>
    </row>
    <row r="32" spans="1:6" s="39" customFormat="1" ht="16.2" x14ac:dyDescent="0.25">
      <c r="A32" s="176" t="s">
        <v>67</v>
      </c>
      <c r="B32" s="82" t="s">
        <v>166</v>
      </c>
      <c r="C32" s="22" t="s">
        <v>50</v>
      </c>
      <c r="D32" s="203">
        <v>0.2</v>
      </c>
      <c r="E32" s="25"/>
      <c r="F32" s="71">
        <f>E32*D32</f>
        <v>0</v>
      </c>
    </row>
    <row r="33" spans="1:6" s="39" customFormat="1" ht="14.4" x14ac:dyDescent="0.25">
      <c r="A33" s="179"/>
      <c r="B33" s="161" t="s">
        <v>61</v>
      </c>
      <c r="C33" s="158"/>
      <c r="D33" s="204"/>
      <c r="E33" s="81"/>
      <c r="F33" s="74">
        <f>SUM(F28:F32)</f>
        <v>0</v>
      </c>
    </row>
    <row r="34" spans="1:6" s="39" customFormat="1" ht="14.4" x14ac:dyDescent="0.25">
      <c r="A34" s="180"/>
      <c r="B34" s="159"/>
      <c r="C34" s="158"/>
      <c r="D34" s="204"/>
      <c r="E34" s="81"/>
      <c r="F34" s="74"/>
    </row>
    <row r="35" spans="1:6" s="39" customFormat="1" ht="14.4" x14ac:dyDescent="0.25">
      <c r="A35" s="174" t="s">
        <v>40</v>
      </c>
      <c r="B35" s="129" t="s">
        <v>33</v>
      </c>
      <c r="C35" s="158"/>
      <c r="D35" s="204"/>
      <c r="E35" s="81"/>
      <c r="F35" s="74"/>
    </row>
    <row r="36" spans="1:6" s="39" customFormat="1" ht="14.4" x14ac:dyDescent="0.25">
      <c r="A36" s="174"/>
      <c r="B36" s="129"/>
      <c r="C36" s="158"/>
      <c r="D36" s="204"/>
      <c r="E36" s="81"/>
      <c r="F36" s="74"/>
    </row>
    <row r="37" spans="1:6" s="39" customFormat="1" ht="18.75" customHeight="1" x14ac:dyDescent="0.25">
      <c r="A37" s="178" t="s">
        <v>7</v>
      </c>
      <c r="B37" s="82" t="s">
        <v>167</v>
      </c>
      <c r="C37" s="22" t="s">
        <v>8</v>
      </c>
      <c r="D37" s="203">
        <v>34.479999999999997</v>
      </c>
      <c r="E37" s="25"/>
      <c r="F37" s="71">
        <f t="shared" ref="F37:F45" si="1">E37*D37</f>
        <v>0</v>
      </c>
    </row>
    <row r="38" spans="1:6" s="39" customFormat="1" ht="14.4" x14ac:dyDescent="0.25">
      <c r="A38" s="178" t="s">
        <v>15</v>
      </c>
      <c r="B38" s="82" t="s">
        <v>100</v>
      </c>
      <c r="C38" s="22" t="s">
        <v>8</v>
      </c>
      <c r="D38" s="203">
        <v>2.42</v>
      </c>
      <c r="E38" s="25"/>
      <c r="F38" s="71">
        <f t="shared" si="1"/>
        <v>0</v>
      </c>
    </row>
    <row r="39" spans="1:6" s="39" customFormat="1" ht="14.4" x14ac:dyDescent="0.25">
      <c r="A39" s="178" t="s">
        <v>106</v>
      </c>
      <c r="B39" s="82" t="s">
        <v>101</v>
      </c>
      <c r="C39" s="22" t="s">
        <v>96</v>
      </c>
      <c r="D39" s="203">
        <v>2</v>
      </c>
      <c r="E39" s="25"/>
      <c r="F39" s="71">
        <f t="shared" si="1"/>
        <v>0</v>
      </c>
    </row>
    <row r="40" spans="1:6" s="39" customFormat="1" ht="28.8" x14ac:dyDescent="0.25">
      <c r="A40" s="178" t="s">
        <v>72</v>
      </c>
      <c r="B40" s="82" t="s">
        <v>168</v>
      </c>
      <c r="C40" s="22" t="s">
        <v>8</v>
      </c>
      <c r="D40" s="203">
        <v>34.479999999999997</v>
      </c>
      <c r="E40" s="25"/>
      <c r="F40" s="71">
        <f t="shared" si="1"/>
        <v>0</v>
      </c>
    </row>
    <row r="41" spans="1:6" s="39" customFormat="1" ht="14.4" x14ac:dyDescent="0.25">
      <c r="A41" s="178" t="s">
        <v>117</v>
      </c>
      <c r="B41" s="82" t="s">
        <v>103</v>
      </c>
      <c r="C41" s="22" t="s">
        <v>8</v>
      </c>
      <c r="D41" s="203">
        <v>49.4</v>
      </c>
      <c r="E41" s="25"/>
      <c r="F41" s="71">
        <f t="shared" si="1"/>
        <v>0</v>
      </c>
    </row>
    <row r="42" spans="1:6" s="39" customFormat="1" ht="14.4" x14ac:dyDescent="0.25">
      <c r="A42" s="178" t="s">
        <v>118</v>
      </c>
      <c r="B42" s="82" t="s">
        <v>169</v>
      </c>
      <c r="C42" s="22" t="s">
        <v>8</v>
      </c>
      <c r="D42" s="203">
        <v>24</v>
      </c>
      <c r="E42" s="25"/>
      <c r="F42" s="71">
        <f t="shared" si="1"/>
        <v>0</v>
      </c>
    </row>
    <row r="43" spans="1:6" s="39" customFormat="1" ht="28.8" x14ac:dyDescent="0.25">
      <c r="A43" s="178" t="s">
        <v>119</v>
      </c>
      <c r="B43" s="82" t="s">
        <v>170</v>
      </c>
      <c r="C43" s="22" t="s">
        <v>10</v>
      </c>
      <c r="D43" s="203">
        <v>3</v>
      </c>
      <c r="E43" s="205"/>
      <c r="F43" s="71">
        <f t="shared" si="1"/>
        <v>0</v>
      </c>
    </row>
    <row r="44" spans="1:6" s="39" customFormat="1" ht="14.4" x14ac:dyDescent="0.25">
      <c r="A44" s="178" t="s">
        <v>171</v>
      </c>
      <c r="B44" s="82" t="s">
        <v>172</v>
      </c>
      <c r="C44" s="22" t="s">
        <v>8</v>
      </c>
      <c r="D44" s="203">
        <v>19.5</v>
      </c>
      <c r="E44" s="25"/>
      <c r="F44" s="71">
        <f t="shared" si="1"/>
        <v>0</v>
      </c>
    </row>
    <row r="45" spans="1:6" s="39" customFormat="1" ht="28.8" x14ac:dyDescent="0.25">
      <c r="A45" s="178" t="s">
        <v>173</v>
      </c>
      <c r="B45" s="82" t="s">
        <v>174</v>
      </c>
      <c r="C45" s="22" t="s">
        <v>8</v>
      </c>
      <c r="D45" s="203">
        <v>42.72</v>
      </c>
      <c r="E45" s="25"/>
      <c r="F45" s="71">
        <f t="shared" si="1"/>
        <v>0</v>
      </c>
    </row>
    <row r="46" spans="1:6" s="39" customFormat="1" ht="14.4" x14ac:dyDescent="0.25">
      <c r="A46" s="179"/>
      <c r="B46" s="161" t="s">
        <v>64</v>
      </c>
      <c r="C46" s="158"/>
      <c r="D46" s="204"/>
      <c r="E46" s="81"/>
      <c r="F46" s="74">
        <f>SUM(F37:F44)</f>
        <v>0</v>
      </c>
    </row>
    <row r="47" spans="1:6" s="39" customFormat="1" ht="14.4" x14ac:dyDescent="0.25">
      <c r="A47" s="180"/>
      <c r="B47" s="159"/>
      <c r="C47" s="158"/>
      <c r="D47" s="204"/>
      <c r="E47" s="81"/>
      <c r="F47" s="74"/>
    </row>
    <row r="48" spans="1:6" s="39" customFormat="1" ht="14.4" x14ac:dyDescent="0.25">
      <c r="A48" s="174" t="s">
        <v>41</v>
      </c>
      <c r="B48" s="140" t="s">
        <v>79</v>
      </c>
      <c r="C48" s="155"/>
      <c r="D48" s="202"/>
      <c r="E48" s="81"/>
      <c r="F48" s="71"/>
    </row>
    <row r="49" spans="1:6" s="39" customFormat="1" ht="14.4" x14ac:dyDescent="0.25">
      <c r="A49" s="174"/>
      <c r="B49" s="206"/>
      <c r="C49" s="155"/>
      <c r="D49" s="202"/>
      <c r="E49" s="81"/>
      <c r="F49" s="71"/>
    </row>
    <row r="50" spans="1:6" s="39" customFormat="1" ht="28.8" x14ac:dyDescent="0.25">
      <c r="A50" s="176" t="s">
        <v>127</v>
      </c>
      <c r="B50" s="82" t="s">
        <v>175</v>
      </c>
      <c r="C50" s="22" t="s">
        <v>9</v>
      </c>
      <c r="D50" s="203">
        <v>8.5500000000000007</v>
      </c>
      <c r="E50" s="25"/>
      <c r="F50" s="71">
        <f>E50*D50</f>
        <v>0</v>
      </c>
    </row>
    <row r="51" spans="1:6" s="39" customFormat="1" ht="14.4" x14ac:dyDescent="0.25">
      <c r="A51" s="176" t="s">
        <v>129</v>
      </c>
      <c r="B51" s="82" t="s">
        <v>176</v>
      </c>
      <c r="C51" s="22" t="s">
        <v>8</v>
      </c>
      <c r="D51" s="203">
        <v>6.58</v>
      </c>
      <c r="E51" s="25"/>
      <c r="F51" s="71">
        <f>E51*D51</f>
        <v>0</v>
      </c>
    </row>
    <row r="52" spans="1:6" s="39" customFormat="1" ht="14.4" x14ac:dyDescent="0.25">
      <c r="A52" s="179"/>
      <c r="B52" s="161" t="s">
        <v>63</v>
      </c>
      <c r="C52" s="158"/>
      <c r="D52" s="204"/>
      <c r="E52" s="81"/>
      <c r="F52" s="74">
        <f>F51+F50</f>
        <v>0</v>
      </c>
    </row>
    <row r="53" spans="1:6" s="39" customFormat="1" ht="14.4" x14ac:dyDescent="0.25">
      <c r="A53" s="180"/>
      <c r="B53" s="159"/>
      <c r="C53" s="158"/>
      <c r="D53" s="204"/>
      <c r="E53" s="81"/>
      <c r="F53" s="74"/>
    </row>
    <row r="54" spans="1:6" s="39" customFormat="1" ht="14.4" x14ac:dyDescent="0.25">
      <c r="A54" s="174" t="s">
        <v>42</v>
      </c>
      <c r="B54" s="133" t="s">
        <v>93</v>
      </c>
      <c r="C54" s="155"/>
      <c r="D54" s="202"/>
      <c r="E54" s="81"/>
      <c r="F54" s="71"/>
    </row>
    <row r="55" spans="1:6" s="39" customFormat="1" ht="14.4" x14ac:dyDescent="0.25">
      <c r="A55" s="174"/>
      <c r="B55" s="137"/>
      <c r="C55" s="155"/>
      <c r="D55" s="202"/>
      <c r="E55" s="81"/>
      <c r="F55" s="71"/>
    </row>
    <row r="56" spans="1:6" s="39" customFormat="1" ht="14.4" x14ac:dyDescent="0.25">
      <c r="A56" s="176" t="s">
        <v>12</v>
      </c>
      <c r="B56" s="196" t="s">
        <v>177</v>
      </c>
      <c r="C56" s="22" t="s">
        <v>8</v>
      </c>
      <c r="D56" s="203">
        <v>19.5</v>
      </c>
      <c r="E56" s="25"/>
      <c r="F56" s="71">
        <f>E56*D56</f>
        <v>0</v>
      </c>
    </row>
    <row r="57" spans="1:6" s="39" customFormat="1" ht="14.4" x14ac:dyDescent="0.25">
      <c r="A57" s="176" t="s">
        <v>13</v>
      </c>
      <c r="B57" s="196" t="s">
        <v>196</v>
      </c>
      <c r="C57" s="22" t="s">
        <v>8</v>
      </c>
      <c r="D57" s="203">
        <v>43</v>
      </c>
      <c r="E57" s="25"/>
      <c r="F57" s="71">
        <f>E57*D57</f>
        <v>0</v>
      </c>
    </row>
    <row r="58" spans="1:6" s="39" customFormat="1" ht="14.4" x14ac:dyDescent="0.25">
      <c r="A58" s="176" t="s">
        <v>35</v>
      </c>
      <c r="B58" s="196" t="s">
        <v>104</v>
      </c>
      <c r="C58" s="22" t="s">
        <v>8</v>
      </c>
      <c r="D58" s="203">
        <v>4</v>
      </c>
      <c r="E58" s="25"/>
      <c r="F58" s="71">
        <f>E58*D58</f>
        <v>0</v>
      </c>
    </row>
    <row r="59" spans="1:6" s="39" customFormat="1" ht="14.4" x14ac:dyDescent="0.25">
      <c r="A59" s="176" t="s">
        <v>120</v>
      </c>
      <c r="B59" s="136" t="s">
        <v>91</v>
      </c>
      <c r="C59" s="22" t="s">
        <v>8</v>
      </c>
      <c r="D59" s="203">
        <v>14</v>
      </c>
      <c r="E59" s="25"/>
      <c r="F59" s="71">
        <f t="shared" ref="F59" si="2">E59*D59</f>
        <v>0</v>
      </c>
    </row>
    <row r="60" spans="1:6" s="39" customFormat="1" ht="14.4" x14ac:dyDescent="0.25">
      <c r="A60" s="179"/>
      <c r="B60" s="161" t="s">
        <v>62</v>
      </c>
      <c r="C60" s="158"/>
      <c r="D60" s="204"/>
      <c r="E60" s="81"/>
      <c r="F60" s="74">
        <f>SUM(F56:F59)</f>
        <v>0</v>
      </c>
    </row>
    <row r="61" spans="1:6" s="39" customFormat="1" ht="14.4" x14ac:dyDescent="0.25">
      <c r="A61" s="180"/>
      <c r="B61" s="159"/>
      <c r="C61" s="158"/>
      <c r="D61" s="204"/>
      <c r="E61" s="81"/>
      <c r="F61" s="74"/>
    </row>
    <row r="62" spans="1:6" s="39" customFormat="1" ht="14.4" x14ac:dyDescent="0.25">
      <c r="A62" s="174" t="s">
        <v>43</v>
      </c>
      <c r="B62" s="137" t="s">
        <v>85</v>
      </c>
      <c r="C62" s="155"/>
      <c r="D62" s="202"/>
      <c r="E62" s="81"/>
      <c r="F62" s="71"/>
    </row>
    <row r="63" spans="1:6" s="39" customFormat="1" ht="14.4" x14ac:dyDescent="0.25">
      <c r="A63" s="174"/>
      <c r="B63" s="137"/>
      <c r="C63" s="155"/>
      <c r="D63" s="202"/>
      <c r="E63" s="81"/>
      <c r="F63" s="71"/>
    </row>
    <row r="64" spans="1:6" s="39" customFormat="1" ht="14.4" x14ac:dyDescent="0.25">
      <c r="A64" s="176" t="s">
        <v>11</v>
      </c>
      <c r="B64" s="82" t="s">
        <v>178</v>
      </c>
      <c r="C64" s="22" t="s">
        <v>76</v>
      </c>
      <c r="D64" s="207">
        <v>2</v>
      </c>
      <c r="E64" s="25"/>
      <c r="F64" s="71">
        <f>E64*D64</f>
        <v>0</v>
      </c>
    </row>
    <row r="65" spans="1:22" s="39" customFormat="1" ht="14.4" x14ac:dyDescent="0.25">
      <c r="A65" s="179"/>
      <c r="B65" s="161" t="s">
        <v>65</v>
      </c>
      <c r="C65" s="158"/>
      <c r="D65" s="204"/>
      <c r="E65" s="81"/>
      <c r="F65" s="74">
        <f>F64</f>
        <v>0</v>
      </c>
    </row>
    <row r="66" spans="1:22" s="39" customFormat="1" ht="14.4" x14ac:dyDescent="0.25">
      <c r="A66" s="180"/>
      <c r="B66" s="159"/>
      <c r="C66" s="158"/>
      <c r="D66" s="204"/>
      <c r="E66" s="81"/>
      <c r="F66" s="74"/>
    </row>
    <row r="67" spans="1:22" s="39" customFormat="1" ht="14.4" x14ac:dyDescent="0.25">
      <c r="A67" s="174" t="s">
        <v>107</v>
      </c>
      <c r="B67" s="137" t="s">
        <v>179</v>
      </c>
      <c r="C67" s="155"/>
      <c r="D67" s="202"/>
      <c r="E67" s="81"/>
      <c r="F67" s="71"/>
    </row>
    <row r="68" spans="1:22" ht="14.4" x14ac:dyDescent="0.25">
      <c r="A68" s="174"/>
      <c r="B68" s="137"/>
      <c r="C68" s="155"/>
      <c r="D68" s="202"/>
      <c r="E68" s="81"/>
      <c r="F68" s="71"/>
    </row>
    <row r="69" spans="1:22" s="58" customFormat="1" ht="72" x14ac:dyDescent="0.25">
      <c r="A69" s="176" t="s">
        <v>138</v>
      </c>
      <c r="B69" s="82" t="s">
        <v>180</v>
      </c>
      <c r="C69" s="22" t="s">
        <v>96</v>
      </c>
      <c r="D69" s="203">
        <v>1</v>
      </c>
      <c r="E69" s="81"/>
      <c r="F69" s="71">
        <f>D69*E69</f>
        <v>0</v>
      </c>
      <c r="G69"/>
      <c r="H69"/>
      <c r="I69"/>
      <c r="J69"/>
      <c r="K69"/>
      <c r="L69"/>
      <c r="M69"/>
      <c r="N69"/>
      <c r="O69"/>
      <c r="P69"/>
      <c r="Q69"/>
      <c r="R69"/>
      <c r="S69"/>
      <c r="T69"/>
      <c r="U69"/>
      <c r="V69"/>
    </row>
    <row r="70" spans="1:22" s="58" customFormat="1" ht="14.4" x14ac:dyDescent="0.25">
      <c r="A70" s="176" t="s">
        <v>143</v>
      </c>
      <c r="B70" s="82" t="s">
        <v>181</v>
      </c>
      <c r="C70" s="22" t="s">
        <v>96</v>
      </c>
      <c r="D70" s="207">
        <v>1</v>
      </c>
      <c r="E70" s="81"/>
      <c r="F70" s="71">
        <f>E70*D70</f>
        <v>0</v>
      </c>
      <c r="G70"/>
      <c r="H70"/>
      <c r="I70"/>
      <c r="J70"/>
      <c r="K70"/>
      <c r="L70"/>
      <c r="M70"/>
      <c r="N70"/>
      <c r="O70"/>
      <c r="P70"/>
      <c r="Q70"/>
      <c r="R70"/>
      <c r="S70"/>
      <c r="T70"/>
      <c r="U70"/>
      <c r="V70"/>
    </row>
    <row r="71" spans="1:22" s="59" customFormat="1" ht="14.4" x14ac:dyDescent="0.25">
      <c r="A71" s="181"/>
      <c r="B71" s="165" t="s">
        <v>108</v>
      </c>
      <c r="C71" s="164"/>
      <c r="D71" s="208"/>
      <c r="E71" s="163"/>
      <c r="F71" s="182">
        <f>SUM(F69:F70)</f>
        <v>0</v>
      </c>
      <c r="G71" s="169"/>
      <c r="H71" s="169"/>
      <c r="I71" s="169"/>
      <c r="J71" s="169"/>
      <c r="K71" s="169"/>
      <c r="L71" s="169"/>
      <c r="M71" s="169"/>
      <c r="N71" s="169"/>
      <c r="O71" s="169"/>
      <c r="P71" s="169"/>
      <c r="Q71" s="169"/>
      <c r="R71" s="169"/>
      <c r="S71" s="169"/>
      <c r="T71" s="169"/>
      <c r="U71" s="169"/>
      <c r="V71" s="169"/>
    </row>
    <row r="72" spans="1:22" s="58" customFormat="1" ht="15" thickBot="1" x14ac:dyDescent="0.3">
      <c r="A72" s="209"/>
      <c r="B72" s="210"/>
      <c r="C72" s="211"/>
      <c r="D72" s="212"/>
      <c r="E72" s="213"/>
      <c r="F72" s="214"/>
      <c r="G72"/>
      <c r="H72"/>
      <c r="I72"/>
      <c r="J72"/>
      <c r="K72"/>
      <c r="L72"/>
      <c r="M72"/>
      <c r="N72"/>
      <c r="O72"/>
      <c r="P72"/>
      <c r="Q72"/>
      <c r="R72"/>
      <c r="S72"/>
      <c r="T72"/>
      <c r="U72"/>
      <c r="V72"/>
    </row>
    <row r="73" spans="1:22" s="58" customFormat="1" ht="15.6" thickTop="1" thickBot="1" x14ac:dyDescent="0.3">
      <c r="A73" s="37"/>
      <c r="B73" s="142" t="s">
        <v>182</v>
      </c>
      <c r="C73" s="38"/>
      <c r="D73" s="38"/>
      <c r="E73" s="97"/>
      <c r="F73" s="98">
        <f>F71+F65+F60+F52+F46+F33+F24</f>
        <v>0</v>
      </c>
      <c r="G73"/>
      <c r="H73"/>
      <c r="I73"/>
      <c r="J73"/>
      <c r="K73"/>
      <c r="L73"/>
      <c r="M73"/>
      <c r="N73"/>
      <c r="O73"/>
      <c r="P73"/>
      <c r="Q73"/>
      <c r="R73"/>
      <c r="S73"/>
      <c r="T73"/>
      <c r="U73"/>
      <c r="V73"/>
    </row>
    <row r="74" spans="1:22" s="58" customFormat="1" ht="13.8" thickTop="1" x14ac:dyDescent="0.25">
      <c r="A74"/>
      <c r="B74"/>
      <c r="C74"/>
      <c r="D74" s="197"/>
      <c r="E74"/>
      <c r="F74"/>
      <c r="G74"/>
      <c r="H74"/>
      <c r="I74"/>
      <c r="J74"/>
      <c r="K74"/>
      <c r="L74"/>
      <c r="M74"/>
      <c r="N74"/>
      <c r="O74"/>
      <c r="P74"/>
      <c r="Q74"/>
      <c r="R74"/>
      <c r="S74"/>
      <c r="T74"/>
      <c r="U74"/>
      <c r="V74"/>
    </row>
    <row r="75" spans="1:22" x14ac:dyDescent="0.25">
      <c r="A75"/>
      <c r="B75"/>
      <c r="C75"/>
      <c r="D75" s="197"/>
      <c r="E75"/>
      <c r="F75"/>
    </row>
    <row r="76" spans="1:22" x14ac:dyDescent="0.25">
      <c r="A76"/>
      <c r="B76"/>
      <c r="C76"/>
      <c r="D76"/>
      <c r="E76"/>
      <c r="F76"/>
    </row>
    <row r="77" spans="1:22" s="43" customFormat="1" x14ac:dyDescent="0.25"/>
    <row r="78" spans="1:22" s="43" customFormat="1" x14ac:dyDescent="0.25"/>
    <row r="79" spans="1:22" x14ac:dyDescent="0.25">
      <c r="A79"/>
      <c r="B79"/>
      <c r="C79"/>
      <c r="D79"/>
      <c r="E79"/>
      <c r="F79"/>
    </row>
    <row r="80" spans="1:22" s="43" customFormat="1" x14ac:dyDescent="0.25"/>
    <row r="81" spans="1:22" x14ac:dyDescent="0.25">
      <c r="A81"/>
      <c r="B81"/>
      <c r="C81"/>
      <c r="D81"/>
      <c r="E81"/>
      <c r="F81"/>
    </row>
    <row r="82" spans="1:22" x14ac:dyDescent="0.25">
      <c r="A82"/>
      <c r="B82"/>
      <c r="C82"/>
      <c r="D82"/>
      <c r="E82"/>
      <c r="F82"/>
    </row>
    <row r="83" spans="1:22" x14ac:dyDescent="0.25">
      <c r="A83"/>
      <c r="B83"/>
      <c r="C83"/>
      <c r="D83"/>
      <c r="E83"/>
      <c r="F83"/>
    </row>
    <row r="84" spans="1:22" x14ac:dyDescent="0.25">
      <c r="A84"/>
      <c r="B84"/>
      <c r="C84"/>
      <c r="D84"/>
      <c r="E84"/>
      <c r="F84"/>
    </row>
    <row r="85" spans="1:22" x14ac:dyDescent="0.25">
      <c r="A85"/>
      <c r="B85"/>
      <c r="C85"/>
      <c r="D85"/>
      <c r="E85"/>
      <c r="F85"/>
    </row>
    <row r="86" spans="1:22" x14ac:dyDescent="0.25">
      <c r="A86"/>
      <c r="B86"/>
      <c r="C86"/>
      <c r="D86"/>
      <c r="E86"/>
      <c r="F86"/>
    </row>
    <row r="87" spans="1:22" x14ac:dyDescent="0.25">
      <c r="A87"/>
      <c r="B87"/>
      <c r="C87"/>
      <c r="D87"/>
      <c r="E87"/>
      <c r="F87"/>
    </row>
    <row r="88" spans="1:22" x14ac:dyDescent="0.25">
      <c r="A88"/>
      <c r="B88"/>
      <c r="C88"/>
      <c r="D88"/>
      <c r="E88"/>
      <c r="F88"/>
    </row>
    <row r="89" spans="1:22" x14ac:dyDescent="0.25">
      <c r="A89"/>
      <c r="B89"/>
      <c r="C89"/>
      <c r="D89"/>
      <c r="E89"/>
      <c r="F89"/>
    </row>
    <row r="90" spans="1:22" x14ac:dyDescent="0.25">
      <c r="A90"/>
      <c r="B90"/>
      <c r="C90"/>
      <c r="D90"/>
      <c r="E90"/>
      <c r="F90"/>
    </row>
    <row r="91" spans="1:22" x14ac:dyDescent="0.25">
      <c r="A91"/>
      <c r="B91"/>
      <c r="C91"/>
      <c r="D91"/>
      <c r="E91"/>
      <c r="F91"/>
    </row>
    <row r="92" spans="1:22" x14ac:dyDescent="0.25">
      <c r="A92"/>
      <c r="B92"/>
      <c r="C92"/>
      <c r="D92"/>
      <c r="E92"/>
      <c r="F92"/>
    </row>
    <row r="93" spans="1:22" s="39" customFormat="1" x14ac:dyDescent="0.25"/>
    <row r="94" spans="1:22" s="39" customFormat="1" x14ac:dyDescent="0.25"/>
    <row r="95" spans="1:22" s="39" customFormat="1" x14ac:dyDescent="0.25"/>
    <row r="96" spans="1:22" s="39" customFormat="1" x14ac:dyDescent="0.25">
      <c r="A96"/>
      <c r="B96"/>
      <c r="C96"/>
      <c r="D96"/>
      <c r="E96"/>
      <c r="F96"/>
      <c r="G96"/>
      <c r="H96"/>
      <c r="I96"/>
      <c r="J96"/>
      <c r="K96"/>
      <c r="L96"/>
      <c r="M96"/>
      <c r="N96"/>
      <c r="O96"/>
      <c r="P96"/>
      <c r="Q96"/>
      <c r="R96"/>
      <c r="S96"/>
      <c r="T96"/>
      <c r="U96"/>
      <c r="V96"/>
    </row>
    <row r="97" spans="1:22" s="53" customFormat="1" x14ac:dyDescent="0.25">
      <c r="A97"/>
      <c r="B97"/>
      <c r="C97"/>
      <c r="D97"/>
      <c r="E97"/>
      <c r="F97"/>
      <c r="G97"/>
      <c r="H97"/>
      <c r="I97"/>
      <c r="J97"/>
      <c r="K97"/>
      <c r="L97"/>
      <c r="M97"/>
      <c r="N97"/>
      <c r="O97"/>
      <c r="P97"/>
      <c r="Q97"/>
      <c r="R97"/>
      <c r="S97"/>
      <c r="T97"/>
      <c r="U97"/>
      <c r="V97"/>
    </row>
    <row r="98" spans="1:22" s="39" customFormat="1" x14ac:dyDescent="0.25">
      <c r="A98"/>
      <c r="B98"/>
      <c r="C98"/>
      <c r="D98"/>
      <c r="E98"/>
      <c r="F98"/>
      <c r="G98"/>
      <c r="H98"/>
      <c r="I98"/>
      <c r="J98"/>
      <c r="K98"/>
      <c r="L98"/>
      <c r="M98"/>
      <c r="N98"/>
      <c r="O98"/>
      <c r="P98"/>
      <c r="Q98"/>
      <c r="R98"/>
      <c r="S98"/>
      <c r="T98"/>
      <c r="U98"/>
      <c r="V98"/>
    </row>
    <row r="99" spans="1:22" x14ac:dyDescent="0.25">
      <c r="A99"/>
      <c r="B99"/>
      <c r="C99"/>
      <c r="D99"/>
      <c r="E99"/>
      <c r="F99"/>
    </row>
    <row r="100" spans="1:22" x14ac:dyDescent="0.25">
      <c r="A100"/>
      <c r="B100"/>
      <c r="C100"/>
      <c r="D100"/>
      <c r="E100"/>
      <c r="F100"/>
    </row>
    <row r="101" spans="1:22" s="39" customFormat="1" x14ac:dyDescent="0.25"/>
    <row r="102" spans="1:22" x14ac:dyDescent="0.25">
      <c r="A102"/>
      <c r="B102"/>
      <c r="C102"/>
      <c r="D102"/>
      <c r="E102"/>
      <c r="F102"/>
    </row>
    <row r="103" spans="1:22" x14ac:dyDescent="0.25">
      <c r="A103"/>
      <c r="B103"/>
      <c r="C103"/>
      <c r="D103"/>
      <c r="E103"/>
      <c r="F103"/>
    </row>
    <row r="104" spans="1:22" x14ac:dyDescent="0.25">
      <c r="A104"/>
      <c r="B104"/>
      <c r="C104"/>
      <c r="D104"/>
      <c r="E104"/>
      <c r="F104"/>
    </row>
    <row r="105" spans="1:22" x14ac:dyDescent="0.25">
      <c r="A105"/>
      <c r="B105"/>
      <c r="C105"/>
      <c r="D105"/>
      <c r="E105"/>
      <c r="F105"/>
    </row>
    <row r="106" spans="1:22" x14ac:dyDescent="0.25">
      <c r="A106"/>
      <c r="B106"/>
      <c r="C106"/>
      <c r="D106"/>
      <c r="E106"/>
      <c r="F106"/>
    </row>
    <row r="107" spans="1:22" x14ac:dyDescent="0.25">
      <c r="A107"/>
      <c r="B107"/>
      <c r="C107"/>
      <c r="D107"/>
      <c r="E107"/>
      <c r="F107"/>
    </row>
    <row r="108" spans="1:22" ht="16.5" customHeight="1" x14ac:dyDescent="0.25">
      <c r="A108"/>
      <c r="B108"/>
      <c r="C108"/>
      <c r="D108"/>
      <c r="E108"/>
      <c r="F108"/>
    </row>
    <row r="109" spans="1:22" x14ac:dyDescent="0.25">
      <c r="A109"/>
      <c r="B109"/>
      <c r="C109"/>
      <c r="D109"/>
      <c r="E109"/>
      <c r="F109"/>
    </row>
    <row r="110" spans="1:22" x14ac:dyDescent="0.25">
      <c r="A110"/>
      <c r="B110"/>
      <c r="C110"/>
      <c r="D110"/>
      <c r="E110"/>
      <c r="F110"/>
    </row>
    <row r="111" spans="1:22" x14ac:dyDescent="0.25">
      <c r="A111"/>
      <c r="B111"/>
      <c r="C111"/>
      <c r="D111"/>
      <c r="E111"/>
      <c r="F111"/>
    </row>
    <row r="112" spans="1:22" x14ac:dyDescent="0.25">
      <c r="A112"/>
      <c r="B112"/>
      <c r="C112"/>
      <c r="D112"/>
      <c r="E112"/>
      <c r="F112"/>
    </row>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spans="1:6" ht="95.25" customHeight="1" x14ac:dyDescent="0.25">
      <c r="A129"/>
      <c r="B129"/>
      <c r="C129"/>
      <c r="D129"/>
      <c r="E129"/>
      <c r="F129"/>
    </row>
    <row r="130" spans="1:6" ht="21.75" customHeight="1" x14ac:dyDescent="0.25">
      <c r="A130"/>
      <c r="B130"/>
      <c r="C130"/>
      <c r="D130" s="197"/>
      <c r="E130"/>
      <c r="F130"/>
    </row>
    <row r="131" spans="1:6" x14ac:dyDescent="0.25">
      <c r="A131"/>
      <c r="B131"/>
      <c r="C131"/>
      <c r="D131" s="197"/>
      <c r="E131"/>
      <c r="F131"/>
    </row>
    <row r="132" spans="1:6" x14ac:dyDescent="0.25">
      <c r="A132"/>
      <c r="B132"/>
      <c r="C132"/>
      <c r="D132" s="197"/>
      <c r="E132"/>
      <c r="F132"/>
    </row>
    <row r="133" spans="1:6" ht="21.75" customHeight="1" x14ac:dyDescent="0.25">
      <c r="A133"/>
      <c r="B133"/>
      <c r="C133"/>
      <c r="D133" s="197"/>
      <c r="E133"/>
      <c r="F133"/>
    </row>
    <row r="134" spans="1:6" s="39" customFormat="1" x14ac:dyDescent="0.25">
      <c r="A134" s="60"/>
      <c r="B134" s="60"/>
      <c r="C134" s="60"/>
      <c r="D134" s="198"/>
      <c r="E134" s="60"/>
      <c r="F134" s="60"/>
    </row>
    <row r="137" spans="1:6" s="39" customFormat="1" x14ac:dyDescent="0.25">
      <c r="A137" s="60"/>
      <c r="B137" s="60"/>
      <c r="C137" s="60"/>
      <c r="D137" s="198"/>
      <c r="E137" s="60"/>
      <c r="F137" s="60"/>
    </row>
  </sheetData>
  <mergeCells count="3">
    <mergeCell ref="A1:F1"/>
    <mergeCell ref="A2:F2"/>
    <mergeCell ref="B3:E3"/>
  </mergeCells>
  <phoneticPr fontId="27" type="noConversion"/>
  <conditionalFormatting sqref="F64 F9:F12 F50:F51 F28:F30 F18:F23 F56:F59">
    <cfRule type="cellIs" dxfId="47" priority="46" stopIfTrue="1" operator="between">
      <formula>0.95*#REF!</formula>
      <formula>1.15*#REF!</formula>
    </cfRule>
    <cfRule type="cellIs" dxfId="46" priority="47" stopIfTrue="1" operator="greaterThan">
      <formula>1.15*#REF!</formula>
    </cfRule>
    <cfRule type="cellIs" dxfId="45" priority="48" stopIfTrue="1" operator="lessThan">
      <formula>0.95*#REF!</formula>
    </cfRule>
  </conditionalFormatting>
  <conditionalFormatting sqref="F71:F72 F25 F53 F61 F66 F14 F34:F36 F47">
    <cfRule type="cellIs" dxfId="44" priority="43" stopIfTrue="1" operator="between">
      <formula>0.95*#REF!</formula>
      <formula>1.15*#REF!</formula>
    </cfRule>
    <cfRule type="cellIs" dxfId="43" priority="44" stopIfTrue="1" operator="greaterThan">
      <formula>1.15*#REF!</formula>
    </cfRule>
    <cfRule type="cellIs" dxfId="42" priority="45" stopIfTrue="1" operator="lessThan">
      <formula>0.95*#REF!</formula>
    </cfRule>
  </conditionalFormatting>
  <conditionalFormatting sqref="F13">
    <cfRule type="cellIs" dxfId="41" priority="40" stopIfTrue="1" operator="between">
      <formula>0.95*#REF!</formula>
      <formula>1.15*#REF!</formula>
    </cfRule>
    <cfRule type="cellIs" dxfId="40" priority="41" stopIfTrue="1" operator="greaterThan">
      <formula>1.15*#REF!</formula>
    </cfRule>
    <cfRule type="cellIs" dxfId="39" priority="42" stopIfTrue="1" operator="lessThan">
      <formula>0.95*#REF!</formula>
    </cfRule>
  </conditionalFormatting>
  <conditionalFormatting sqref="F24">
    <cfRule type="cellIs" dxfId="38" priority="37" stopIfTrue="1" operator="between">
      <formula>0.95*#REF!</formula>
      <formula>1.15*#REF!</formula>
    </cfRule>
    <cfRule type="cellIs" dxfId="37" priority="38" stopIfTrue="1" operator="greaterThan">
      <formula>1.15*#REF!</formula>
    </cfRule>
    <cfRule type="cellIs" dxfId="36" priority="39" stopIfTrue="1" operator="lessThan">
      <formula>0.95*#REF!</formula>
    </cfRule>
  </conditionalFormatting>
  <conditionalFormatting sqref="F33">
    <cfRule type="cellIs" dxfId="35" priority="34" stopIfTrue="1" operator="between">
      <formula>0.95*#REF!</formula>
      <formula>1.15*#REF!</formula>
    </cfRule>
    <cfRule type="cellIs" dxfId="34" priority="35" stopIfTrue="1" operator="greaterThan">
      <formula>1.15*#REF!</formula>
    </cfRule>
    <cfRule type="cellIs" dxfId="33" priority="36" stopIfTrue="1" operator="lessThan">
      <formula>0.95*#REF!</formula>
    </cfRule>
  </conditionalFormatting>
  <conditionalFormatting sqref="F52">
    <cfRule type="cellIs" dxfId="32" priority="31" stopIfTrue="1" operator="between">
      <formula>0.95*#REF!</formula>
      <formula>1.15*#REF!</formula>
    </cfRule>
    <cfRule type="cellIs" dxfId="31" priority="32" stopIfTrue="1" operator="greaterThan">
      <formula>1.15*#REF!</formula>
    </cfRule>
    <cfRule type="cellIs" dxfId="30" priority="33" stopIfTrue="1" operator="lessThan">
      <formula>0.95*#REF!</formula>
    </cfRule>
  </conditionalFormatting>
  <conditionalFormatting sqref="F60">
    <cfRule type="cellIs" dxfId="29" priority="28" stopIfTrue="1" operator="between">
      <formula>0.95*#REF!</formula>
      <formula>1.15*#REF!</formula>
    </cfRule>
    <cfRule type="cellIs" dxfId="28" priority="29" stopIfTrue="1" operator="greaterThan">
      <formula>1.15*#REF!</formula>
    </cfRule>
    <cfRule type="cellIs" dxfId="27" priority="30" stopIfTrue="1" operator="lessThan">
      <formula>0.95*#REF!</formula>
    </cfRule>
  </conditionalFormatting>
  <conditionalFormatting sqref="F65">
    <cfRule type="cellIs" dxfId="26" priority="25" stopIfTrue="1" operator="between">
      <formula>0.95*#REF!</formula>
      <formula>1.15*#REF!</formula>
    </cfRule>
    <cfRule type="cellIs" dxfId="25" priority="26" stopIfTrue="1" operator="greaterThan">
      <formula>1.15*#REF!</formula>
    </cfRule>
    <cfRule type="cellIs" dxfId="24" priority="27" stopIfTrue="1" operator="lessThan">
      <formula>0.95*#REF!</formula>
    </cfRule>
  </conditionalFormatting>
  <conditionalFormatting sqref="F69">
    <cfRule type="cellIs" dxfId="23" priority="22" stopIfTrue="1" operator="between">
      <formula>0.95*#REF!</formula>
      <formula>1.15*#REF!</formula>
    </cfRule>
    <cfRule type="cellIs" dxfId="22" priority="23" stopIfTrue="1" operator="greaterThan">
      <formula>1.15*#REF!</formula>
    </cfRule>
    <cfRule type="cellIs" dxfId="21" priority="24" stopIfTrue="1" operator="lessThan">
      <formula>0.95*#REF!</formula>
    </cfRule>
  </conditionalFormatting>
  <conditionalFormatting sqref="F70">
    <cfRule type="cellIs" dxfId="20" priority="19" stopIfTrue="1" operator="between">
      <formula>0.95*#REF!</formula>
      <formula>1.15*#REF!</formula>
    </cfRule>
    <cfRule type="cellIs" dxfId="19" priority="20" stopIfTrue="1" operator="greaterThan">
      <formula>1.15*#REF!</formula>
    </cfRule>
    <cfRule type="cellIs" dxfId="18" priority="21" stopIfTrue="1" operator="lessThan">
      <formula>0.95*#REF!</formula>
    </cfRule>
  </conditionalFormatting>
  <conditionalFormatting sqref="F41:F45">
    <cfRule type="cellIs" dxfId="17" priority="16" stopIfTrue="1" operator="between">
      <formula>0.95*#REF!</formula>
      <formula>1.15*#REF!</formula>
    </cfRule>
    <cfRule type="cellIs" dxfId="16" priority="17" stopIfTrue="1" operator="greaterThan">
      <formula>1.15*#REF!</formula>
    </cfRule>
    <cfRule type="cellIs" dxfId="15" priority="18" stopIfTrue="1" operator="lessThan">
      <formula>0.95*#REF!</formula>
    </cfRule>
  </conditionalFormatting>
  <conditionalFormatting sqref="F46">
    <cfRule type="cellIs" dxfId="14" priority="13" stopIfTrue="1" operator="between">
      <formula>0.95*#REF!</formula>
      <formula>1.15*#REF!</formula>
    </cfRule>
    <cfRule type="cellIs" dxfId="13" priority="14" stopIfTrue="1" operator="greaterThan">
      <formula>1.15*#REF!</formula>
    </cfRule>
    <cfRule type="cellIs" dxfId="12" priority="15" stopIfTrue="1" operator="lessThan">
      <formula>0.95*#REF!</formula>
    </cfRule>
  </conditionalFormatting>
  <conditionalFormatting sqref="F17">
    <cfRule type="cellIs" dxfId="11" priority="10" stopIfTrue="1" operator="between">
      <formula>0.95*#REF!</formula>
      <formula>1.15*#REF!</formula>
    </cfRule>
    <cfRule type="cellIs" dxfId="10" priority="11" stopIfTrue="1" operator="greaterThan">
      <formula>1.15*#REF!</formula>
    </cfRule>
    <cfRule type="cellIs" dxfId="9" priority="12" stopIfTrue="1" operator="lessThan">
      <formula>0.95*#REF!</formula>
    </cfRule>
  </conditionalFormatting>
  <conditionalFormatting sqref="F37:F40">
    <cfRule type="cellIs" dxfId="8" priority="7" stopIfTrue="1" operator="between">
      <formula>0.95*#REF!</formula>
      <formula>1.15*#REF!</formula>
    </cfRule>
    <cfRule type="cellIs" dxfId="7" priority="8" stopIfTrue="1" operator="greaterThan">
      <formula>1.15*#REF!</formula>
    </cfRule>
    <cfRule type="cellIs" dxfId="6" priority="9" stopIfTrue="1" operator="lessThan">
      <formula>0.95*#REF!</formula>
    </cfRule>
  </conditionalFormatting>
  <conditionalFormatting sqref="F31">
    <cfRule type="cellIs" dxfId="5" priority="4" stopIfTrue="1" operator="between">
      <formula>0.95*#REF!</formula>
      <formula>1.15*#REF!</formula>
    </cfRule>
    <cfRule type="cellIs" dxfId="4" priority="5" stopIfTrue="1" operator="greaterThan">
      <formula>1.15*#REF!</formula>
    </cfRule>
    <cfRule type="cellIs" dxfId="3" priority="6" stopIfTrue="1" operator="lessThan">
      <formula>0.95*#REF!</formula>
    </cfRule>
  </conditionalFormatting>
  <conditionalFormatting sqref="F32">
    <cfRule type="cellIs" dxfId="2" priority="1" stopIfTrue="1" operator="between">
      <formula>0.95*#REF!</formula>
      <formula>1.15*#REF!</formula>
    </cfRule>
    <cfRule type="cellIs" dxfId="1" priority="2" stopIfTrue="1" operator="greaterThan">
      <formula>1.15*#REF!</formula>
    </cfRule>
    <cfRule type="cellIs" dxfId="0" priority="3" stopIfTrue="1" operator="lessThan">
      <formula>0.95*#REF!</formula>
    </cfRule>
  </conditionalFormatting>
  <printOptions horizontalCentered="1"/>
  <pageMargins left="0.70866141732283472" right="0.70866141732283472" top="0.74803149606299213" bottom="0.74803149606299213" header="0.31496062992125984" footer="0.31496062992125984"/>
  <pageSetup paperSize="9" scale="85" orientation="portrait" r:id="rId1"/>
  <headerFooter>
    <oddFooter>&amp;LDevis quantitatif et estimatif - LATRINES&amp;C&amp;P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j50cb40f2a0941d2947e6bcbd5d19dce xmlns="14a9c00f-d9e3-4eb9-aad3-f69239d17d9c">
      <Terms xmlns="http://schemas.microsoft.com/office/infopath/2007/PartnerControls"/>
    </j50cb40f2a0941d2947e6bcbd5d19dce>
    <_dlc_DocId xmlns="508ba6eb-9e09-4fd5-92f2-2d9921329f2d">BFAENABEL-680963957-30383</_dlc_DocId>
    <e2b781e9cad840cd89b90f5a7e989839 xmlns="14a9c00f-d9e3-4eb9-aad3-f69239d17d9c">
      <Terms xmlns="http://schemas.microsoft.com/office/infopath/2007/PartnerControls"/>
    </e2b781e9cad840cd89b90f5a7e989839>
    <TaxCatchAll xmlns="1c89b6ff-5735-4b3c-9dca-50e80957a65b">
      <Value>2</Value>
      <Value>1</Value>
    </TaxCatchAll>
    <lcf76f155ced4ddcb4097134ff3c332f xmlns="017ef222-b715-482d-b25e-e029bead7086">
      <Terms xmlns="http://schemas.microsoft.com/office/infopath/2007/PartnerControls"/>
    </lcf76f155ced4ddcb4097134ff3c332f>
    <l9d65098618b4a8fbbe87718e7187e6b xmlns="14a9c00f-d9e3-4eb9-aad3-f69239d17d9c">
      <Terms xmlns="http://schemas.microsoft.com/office/infopath/2007/PartnerControls"/>
    </l9d65098618b4a8fbbe87718e7187e6b>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_dlc_DocIdUrl xmlns="508ba6eb-9e09-4fd5-92f2-2d9921329f2d">
      <Url>https://enabelbe.sharepoint.com/sites/BFA/_layouts/15/DocIdRedir.aspx?ID=BFAENABEL-680963957-30383</Url>
      <Description>BFAENABEL-680963957-30383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25" ma:contentTypeDescription="" ma:contentTypeScope="" ma:versionID="e4cf752033bb7290fdf898415b0e7845">
  <xsd:schema xmlns:xsd="http://www.w3.org/2001/XMLSchema" xmlns:xs="http://www.w3.org/2001/XMLSchema" xmlns:p="http://schemas.microsoft.com/office/2006/metadata/properties" xmlns:ns2="1c89b6ff-5735-4b3c-9dca-50e80957a65b" xmlns:ns3="14a9c00f-d9e3-4eb9-aad3-f69239d17d9c" xmlns:ns4="508ba6eb-9e09-4fd5-92f2-2d9921329f2d" xmlns:ns5="017ef222-b715-482d-b25e-e029bead7086" targetNamespace="http://schemas.microsoft.com/office/2006/metadata/properties" ma:root="true" ma:fieldsID="b6f31932fc1f8e7be2f3e99fa195b041" ns2:_="" ns3:_="" ns4:_="" ns5:_="">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C6732D-C78D-414A-AA1F-5E50E87228B7}">
  <ds:schemaRefs>
    <ds:schemaRef ds:uri="http://schemas.microsoft.com/office/infopath/2007/PartnerControls"/>
    <ds:schemaRef ds:uri="http://schemas.microsoft.com/office/2006/metadata/properties"/>
    <ds:schemaRef ds:uri="017ef222-b715-482d-b25e-e029bead7086"/>
    <ds:schemaRef ds:uri="http://schemas.microsoft.com/office/2006/documentManagement/types"/>
    <ds:schemaRef ds:uri="http://purl.org/dc/terms/"/>
    <ds:schemaRef ds:uri="http://schemas.openxmlformats.org/package/2006/metadata/core-properties"/>
    <ds:schemaRef ds:uri="1c89b6ff-5735-4b3c-9dca-50e80957a65b"/>
    <ds:schemaRef ds:uri="508ba6eb-9e09-4fd5-92f2-2d9921329f2d"/>
    <ds:schemaRef ds:uri="http://purl.org/dc/elements/1.1/"/>
    <ds:schemaRef ds:uri="14a9c00f-d9e3-4eb9-aad3-f69239d17d9c"/>
    <ds:schemaRef ds:uri="http://www.w3.org/XML/1998/namespace"/>
    <ds:schemaRef ds:uri="http://purl.org/dc/dcmitype/"/>
  </ds:schemaRefs>
</ds:datastoreItem>
</file>

<file path=customXml/itemProps2.xml><?xml version="1.0" encoding="utf-8"?>
<ds:datastoreItem xmlns:ds="http://schemas.openxmlformats.org/officeDocument/2006/customXml" ds:itemID="{00B63A05-C5C9-4F2F-89B5-A147ACF49768}"/>
</file>

<file path=customXml/itemProps3.xml><?xml version="1.0" encoding="utf-8"?>
<ds:datastoreItem xmlns:ds="http://schemas.openxmlformats.org/officeDocument/2006/customXml" ds:itemID="{EAD352CE-9E84-4B2E-9EFF-929F44FF45CF}">
  <ds:schemaRefs>
    <ds:schemaRef ds:uri="http://schemas.microsoft.com/sharepoint/events"/>
  </ds:schemaRefs>
</ds:datastoreItem>
</file>

<file path=customXml/itemProps4.xml><?xml version="1.0" encoding="utf-8"?>
<ds:datastoreItem xmlns:ds="http://schemas.openxmlformats.org/officeDocument/2006/customXml" ds:itemID="{50D5EF31-B653-40F5-A5C3-EC5C41F07B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vt:i4>
      </vt:variant>
    </vt:vector>
  </HeadingPairs>
  <TitlesOfParts>
    <vt:vector size="8" baseType="lpstr">
      <vt:lpstr>RECAP</vt:lpstr>
      <vt:lpstr>BOUTIQUES</vt:lpstr>
      <vt:lpstr>LATRINES</vt:lpstr>
      <vt:lpstr>BOUTIQUES!Impression_des_titres</vt:lpstr>
      <vt:lpstr>LATRINES!Impression_des_titres</vt:lpstr>
      <vt:lpstr>BOUTIQUES!Zone_d_impression</vt:lpstr>
      <vt:lpstr>LATRINES!Zone_d_impression</vt:lpstr>
      <vt:lpstr>RECAP!Zone_d_impression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cp:lastModifiedBy>
  <cp:lastPrinted>2022-10-13T14:40:01Z</cp:lastPrinted>
  <dcterms:created xsi:type="dcterms:W3CDTF">2006-08-15T19:48:14Z</dcterms:created>
  <dcterms:modified xsi:type="dcterms:W3CDTF">2022-11-08T08:50:18Z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S9Connected">
    <vt:bool>true</vt:bool>
  </property>
  <property fmtid="{D5CDD505-2E9C-101B-9397-08002B2CF9AE}" pid="3" name="Project_code">
    <vt:lpwstr/>
  </property>
  <property fmtid="{D5CDD505-2E9C-101B-9397-08002B2CF9AE}" pid="4" name="MediaServiceImageTags">
    <vt:lpwstr/>
  </property>
  <property fmtid="{D5CDD505-2E9C-101B-9397-08002B2CF9AE}" pid="5" name="ContentTypeId">
    <vt:lpwstr>0x01010084FDA68FEA25C847A6128BBA7C1A6EC100DB6DE8DA9F5B134CB8F62B604C7D5447</vt:lpwstr>
  </property>
  <property fmtid="{D5CDD505-2E9C-101B-9397-08002B2CF9AE}" pid="6" name="Document_Language">
    <vt:lpwstr>2;#FR|e5b11214-e6fc-4287-b1cb-b050c041462c</vt:lpwstr>
  </property>
  <property fmtid="{D5CDD505-2E9C-101B-9397-08002B2CF9AE}" pid="7" name="Document_Type">
    <vt:lpwstr/>
  </property>
  <property fmtid="{D5CDD505-2E9C-101B-9397-08002B2CF9AE}" pid="8" name="Country">
    <vt:lpwstr>1;#BFA|5c109890-987f-4e01-800e-8d3dbccbd13c</vt:lpwstr>
  </property>
  <property fmtid="{D5CDD505-2E9C-101B-9397-08002B2CF9AE}" pid="9" name="_dlc_DocIdItemGuid">
    <vt:lpwstr>7774fadf-7ee7-4d58-968f-7a61228fa393</vt:lpwstr>
  </property>
  <property fmtid="{D5CDD505-2E9C-101B-9397-08002B2CF9AE}" pid="10" name="Document_Status">
    <vt:lpwstr/>
  </property>
  <property fmtid="{D5CDD505-2E9C-101B-9397-08002B2CF9AE}" pid="11" name="Contract_reference">
    <vt:lpwstr/>
  </property>
</Properties>
</file>