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https://enabelbe.sharepoint.com/sites/PRJ_PSE_RiSE/Shared Documents/21_PublicContracts/PZA170421T-10036 (NPwithoutP-W) Fablab Transformation Works/2CSC/"/>
    </mc:Choice>
  </mc:AlternateContent>
  <xr:revisionPtr revIDLastSave="148" documentId="8_{4AD2D4A4-73BA-4087-8FA8-9EB034E22EBA}" xr6:coauthVersionLast="47" xr6:coauthVersionMax="47" xr10:uidLastSave="{34C8437D-E858-4A3B-9028-73F862833877}"/>
  <bookViews>
    <workbookView xWindow="-108" yWindow="-108" windowWidth="23256" windowHeight="12456" tabRatio="909" xr2:uid="{00000000-000D-0000-FFFF-FFFF00000000}"/>
  </bookViews>
  <sheets>
    <sheet name="Summary" sheetId="22" r:id="rId1"/>
    <sheet name="Bill of Quantity" sheetId="16" r:id="rId2"/>
    <sheet name="General Conditions" sheetId="23" r:id="rId3"/>
    <sheet name="units" sheetId="3" state="hidden" r:id="rId4"/>
    <sheet name="category" sheetId="4" state="hidden" r:id="rId5"/>
  </sheets>
  <externalReferences>
    <externalReference r:id="rId6"/>
    <externalReference r:id="rId7"/>
  </externalReferences>
  <definedNames>
    <definedName name="_xlnm._FilterDatabase" localSheetId="1" hidden="1">'Bill of Quantity'!$A$8:$T$15</definedName>
    <definedName name="accessibility" localSheetId="1">'[1]school info'!$C$37:$C$40</definedName>
    <definedName name="accessibility">'[2]school info'!$C$37:$C$40</definedName>
    <definedName name="acoustics" localSheetId="1">'[1]room parameters'!$E$3:$E$5</definedName>
    <definedName name="acoustics">'[2]room parameters'!$E$3:$E$5</definedName>
    <definedName name="areaABCGJ" localSheetId="1">'[1]school info'!$D$4:$D$8</definedName>
    <definedName name="areaABCGJ">'[2]school info'!$D$4:$D$8</definedName>
    <definedName name="board" localSheetId="1">'[1]room parameters'!$M$3:$M$5</definedName>
    <definedName name="board">'[2]room parameters'!$M$3:$M$5</definedName>
    <definedName name="Category" localSheetId="1">'[1]school info'!$G$4:$G$8</definedName>
    <definedName name="Category">'[2]school info'!$G$4:$G$8</definedName>
    <definedName name="desks" localSheetId="1">'[1]room parameters'!$L$3:$L$5</definedName>
    <definedName name="desks">'[2]room parameters'!$L$3:$L$5</definedName>
    <definedName name="directorate" localSheetId="1">'[1]school info'!$C$4:$C$19</definedName>
    <definedName name="directorate">'[2]school info'!$C$4:$C$19</definedName>
    <definedName name="electricallight" localSheetId="1">'[1]room parameters'!$B$3:$B$5</definedName>
    <definedName name="electricallight">'[2]room parameters'!$B$3:$B$5</definedName>
    <definedName name="electricalplugs" localSheetId="1">'[1]room parameters'!$C$3:$C$5</definedName>
    <definedName name="electricalplugs">'[2]room parameters'!$C$3:$C$5</definedName>
    <definedName name="electricitycapacity" localSheetId="1">'[1]school info'!$A$23:$A$26</definedName>
    <definedName name="electricitycapacity">'[2]school info'!$A$23:$A$26</definedName>
    <definedName name="floors" localSheetId="1">'[1]room parameters'!$J$3:$J$5</definedName>
    <definedName name="floors">'[2]room parameters'!$J$3:$J$5</definedName>
    <definedName name="fromgrade" localSheetId="1">'[1]school info'!$E$4:$E$16</definedName>
    <definedName name="fromgrade">'[2]school info'!$E$4:$E$16</definedName>
    <definedName name="gender" localSheetId="1">'[1]school info'!$A$4:$A$8</definedName>
    <definedName name="gender">'[2]school info'!$A$4:$A$8</definedName>
    <definedName name="healthhygiene" localSheetId="1">'[1]school info'!$C$30:$C$33</definedName>
    <definedName name="healthhygiene">'[2]school info'!$C$30:$C$33</definedName>
    <definedName name="jk">#REF!</definedName>
    <definedName name="kn">#REF!</definedName>
    <definedName name="level" localSheetId="1">'[1]school info'!$B$4:$B$9</definedName>
    <definedName name="level">'[2]school info'!$B$4:$B$9</definedName>
    <definedName name="missing" localSheetId="1">'[1]room parameters'!#REF!</definedName>
    <definedName name="missing">'[2]room parameters'!#REF!</definedName>
    <definedName name="naturallight" localSheetId="1">'[1]room parameters'!$A$3:$A$5</definedName>
    <definedName name="naturallight">'[2]room parameters'!$A$3:$A$5</definedName>
    <definedName name="needsplit" localSheetId="1">#REF!</definedName>
    <definedName name="needsplit">#REF!</definedName>
    <definedName name="needsplit1" localSheetId="1">#REF!</definedName>
    <definedName name="needsplit1">#REF!</definedName>
    <definedName name="needsplitbg" localSheetId="1">#REF!,#REF!</definedName>
    <definedName name="needsplitbg">#REF!,#REF!</definedName>
    <definedName name="needsplitbs" localSheetId="1">#REF!</definedName>
    <definedName name="needsplitbs">#REF!</definedName>
    <definedName name="painting" localSheetId="1">'[1]room parameters'!$H$3:$H$5</definedName>
    <definedName name="painting">'[2]room parameters'!$H$3:$H$5</definedName>
    <definedName name="plastering" localSheetId="1">'[1]room parameters'!$G$3:$G$5</definedName>
    <definedName name="plastering">'[2]room parameters'!$G$3:$G$5</definedName>
    <definedName name="_xlnm.Print_Area" localSheetId="1">'Bill of Quantity'!$A$1:$T$76</definedName>
    <definedName name="_xlnm.Print_Area" localSheetId="0">Summary!$A$1:$K$25</definedName>
    <definedName name="_xlnm.Print_Titles" localSheetId="1">'Bill of Quantity'!$1:$7</definedName>
    <definedName name="rented" localSheetId="1">'[1]room parameters'!#REF!</definedName>
    <definedName name="rented">'[2]room parameters'!#REF!</definedName>
    <definedName name="safetysecurity" localSheetId="1">'[1]school info'!$C$23:$C$26</definedName>
    <definedName name="safetysecurity">'[2]school info'!$C$23:$C$26</definedName>
    <definedName name="structure" localSheetId="1">'[1]room parameters'!$F$3:$F$5</definedName>
    <definedName name="structure">'[2]room parameters'!$F$3:$F$5</definedName>
    <definedName name="tograde" localSheetId="1">'[1]school info'!$F$4:$F$16</definedName>
    <definedName name="tograde">'[2]school info'!$F$4:$F$16</definedName>
    <definedName name="utilities" localSheetId="1">'[1]room parameters'!$K$3:$K$5</definedName>
    <definedName name="utilities">'[2]room parameters'!$K$3:$K$5</definedName>
    <definedName name="ventilation" localSheetId="1">'[1]room parameters'!$D$3:$D$5</definedName>
    <definedName name="ventilation">'[2]room parameters'!$D$3:$D$5</definedName>
    <definedName name="wallguards" localSheetId="1">'[1]room parameters'!$N$3:$N$4</definedName>
    <definedName name="wallguards">'[2]room parameters'!$N$3:$N$4</definedName>
    <definedName name="Works_Category">'Bill of Quantity'!#REF!</definedName>
    <definedName name="YESNO" localSheetId="1">'[1]room parameters'!#REF!</definedName>
    <definedName name="YESNO">'[2]room parameters'!#REF!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3" i="16" l="1"/>
  <c r="J36" i="16"/>
  <c r="J35" i="16"/>
  <c r="J34" i="16"/>
  <c r="J33" i="16"/>
  <c r="J29" i="16" s="1"/>
  <c r="L33" i="16"/>
  <c r="R33" i="16" s="1"/>
  <c r="E33" i="16"/>
  <c r="S36" i="16"/>
  <c r="S35" i="16"/>
  <c r="S34" i="16"/>
  <c r="L36" i="16"/>
  <c r="R36" i="16" s="1"/>
  <c r="L35" i="16"/>
  <c r="R35" i="16" s="1"/>
  <c r="L34" i="16"/>
  <c r="R34" i="16" s="1"/>
  <c r="E36" i="16"/>
  <c r="E35" i="16"/>
  <c r="E34" i="16"/>
  <c r="D10" i="22"/>
  <c r="D9" i="22"/>
  <c r="S47" i="16"/>
  <c r="L47" i="16"/>
  <c r="R47" i="16" s="1"/>
  <c r="E47" i="16"/>
  <c r="J47" i="16" s="1"/>
  <c r="D11" i="22"/>
  <c r="L22" i="16"/>
  <c r="R22" i="16" s="1"/>
  <c r="S55" i="16"/>
  <c r="S14" i="16"/>
  <c r="L14" i="16"/>
  <c r="R14" i="16" s="1"/>
  <c r="L55" i="16"/>
  <c r="R55" i="16" s="1"/>
  <c r="E55" i="16"/>
  <c r="J55" i="16" s="1"/>
  <c r="S43" i="16"/>
  <c r="L43" i="16"/>
  <c r="R43" i="16" s="1"/>
  <c r="E43" i="16"/>
  <c r="J43" i="16" s="1"/>
  <c r="E44" i="16"/>
  <c r="J44" i="16" s="1"/>
  <c r="L44" i="16"/>
  <c r="R44" i="16" s="1"/>
  <c r="S44" i="16"/>
  <c r="G15" i="22"/>
  <c r="G14" i="22"/>
  <c r="G13" i="22"/>
  <c r="G12" i="22"/>
  <c r="B15" i="22"/>
  <c r="B14" i="22"/>
  <c r="B13" i="22"/>
  <c r="B12" i="22"/>
  <c r="B11" i="22"/>
  <c r="B10" i="22"/>
  <c r="B9" i="22"/>
  <c r="L54" i="16"/>
  <c r="R54" i="16" s="1"/>
  <c r="L56" i="16"/>
  <c r="R56" i="16" s="1"/>
  <c r="L53" i="16"/>
  <c r="R53" i="16" s="1"/>
  <c r="E54" i="16"/>
  <c r="J54" i="16" s="1"/>
  <c r="E56" i="16"/>
  <c r="J56" i="16" s="1"/>
  <c r="E53" i="16"/>
  <c r="L50" i="16"/>
  <c r="R50" i="16" s="1"/>
  <c r="E50" i="16"/>
  <c r="J49" i="16" s="1"/>
  <c r="J65" i="16" s="1"/>
  <c r="L46" i="16"/>
  <c r="R46" i="16" s="1"/>
  <c r="L45" i="16"/>
  <c r="R45" i="16" s="1"/>
  <c r="E46" i="16"/>
  <c r="J46" i="16" s="1"/>
  <c r="E45" i="16"/>
  <c r="L40" i="16"/>
  <c r="L39" i="16"/>
  <c r="E40" i="16"/>
  <c r="J40" i="16" s="1"/>
  <c r="E39" i="16"/>
  <c r="L31" i="16"/>
  <c r="R31" i="16" s="1"/>
  <c r="L30" i="16"/>
  <c r="R30" i="16" s="1"/>
  <c r="E31" i="16"/>
  <c r="E30" i="16"/>
  <c r="J30" i="16" s="1"/>
  <c r="L27" i="16"/>
  <c r="R27" i="16" s="1"/>
  <c r="L26" i="16"/>
  <c r="R26" i="16" s="1"/>
  <c r="E27" i="16"/>
  <c r="E26" i="16"/>
  <c r="E22" i="16"/>
  <c r="J22" i="16" s="1"/>
  <c r="E19" i="16"/>
  <c r="J19" i="16" s="1"/>
  <c r="E18" i="16"/>
  <c r="J18" i="16" s="1"/>
  <c r="E10" i="16"/>
  <c r="E11" i="16"/>
  <c r="E12" i="16"/>
  <c r="E13" i="16"/>
  <c r="E15" i="16"/>
  <c r="L19" i="16"/>
  <c r="R19" i="16" s="1"/>
  <c r="L18" i="16"/>
  <c r="R18" i="16" s="1"/>
  <c r="L10" i="16"/>
  <c r="R10" i="16" s="1"/>
  <c r="L11" i="16"/>
  <c r="R11" i="16" s="1"/>
  <c r="L12" i="16"/>
  <c r="R12" i="16" s="1"/>
  <c r="L13" i="16"/>
  <c r="R13" i="16" s="1"/>
  <c r="L15" i="16"/>
  <c r="R15" i="16" s="1"/>
  <c r="L9" i="16"/>
  <c r="E9" i="16"/>
  <c r="S46" i="16"/>
  <c r="R29" i="16" l="1"/>
  <c r="G16" i="22"/>
  <c r="J31" i="16"/>
  <c r="J63" i="16" s="1"/>
  <c r="J26" i="16"/>
  <c r="J27" i="16"/>
  <c r="J21" i="16"/>
  <c r="J61" i="16" s="1"/>
  <c r="J45" i="16"/>
  <c r="J53" i="16"/>
  <c r="J52" i="16" s="1"/>
  <c r="J66" i="16" s="1"/>
  <c r="J39" i="16"/>
  <c r="D16" i="22"/>
  <c r="J17" i="16"/>
  <c r="J60" i="16" s="1"/>
  <c r="J9" i="16"/>
  <c r="S45" i="16"/>
  <c r="S40" i="16"/>
  <c r="S39" i="16"/>
  <c r="J38" i="16" l="1"/>
  <c r="J25" i="16"/>
  <c r="J62" i="16" s="1"/>
  <c r="J64" i="16"/>
  <c r="R39" i="16"/>
  <c r="B64" i="16"/>
  <c r="A64" i="16"/>
  <c r="A66" i="16"/>
  <c r="A65" i="16"/>
  <c r="S27" i="16" l="1"/>
  <c r="S15" i="16"/>
  <c r="J15" i="16" l="1"/>
  <c r="S56" i="16"/>
  <c r="S50" i="16"/>
  <c r="S31" i="16"/>
  <c r="S30" i="16"/>
  <c r="S13" i="16"/>
  <c r="S12" i="16"/>
  <c r="S11" i="16"/>
  <c r="S10" i="16"/>
  <c r="S9" i="16"/>
  <c r="S19" i="16"/>
  <c r="S18" i="16"/>
  <c r="S22" i="16"/>
  <c r="R40" i="16" l="1"/>
  <c r="R38" i="16" s="1"/>
  <c r="R64" i="16" l="1"/>
  <c r="S54" i="16"/>
  <c r="S53" i="16"/>
  <c r="S26" i="16"/>
  <c r="B66" i="16"/>
  <c r="B65" i="16"/>
  <c r="B63" i="16"/>
  <c r="J11" i="16" l="1"/>
  <c r="J10" i="16"/>
  <c r="R49" i="16"/>
  <c r="R65" i="16" s="1"/>
  <c r="J8" i="16" l="1"/>
  <c r="J59" i="16" s="1"/>
  <c r="J68" i="16" s="1"/>
  <c r="R52" i="16"/>
  <c r="R66" i="16" s="1"/>
  <c r="I16" i="22"/>
  <c r="H16" i="22"/>
  <c r="D74" i="16"/>
  <c r="C74" i="16"/>
  <c r="B59" i="16"/>
  <c r="B60" i="16"/>
  <c r="B61" i="16"/>
  <c r="B62" i="16"/>
  <c r="R25" i="16" l="1"/>
  <c r="C23" i="22"/>
  <c r="F23" i="22"/>
  <c r="R8" i="16" l="1"/>
  <c r="R59" i="16" l="1"/>
  <c r="R21" i="16" l="1"/>
  <c r="R61" i="16" s="1"/>
  <c r="R17" i="16" l="1"/>
  <c r="R60" i="16" s="1"/>
  <c r="R62" i="16"/>
  <c r="R63" i="16" l="1"/>
  <c r="R68" i="16" s="1"/>
</calcChain>
</file>

<file path=xl/sharedStrings.xml><?xml version="1.0" encoding="utf-8"?>
<sst xmlns="http://schemas.openxmlformats.org/spreadsheetml/2006/main" count="240" uniqueCount="188">
  <si>
    <t>Works Category</t>
  </si>
  <si>
    <t>job</t>
  </si>
  <si>
    <t xml:space="preserve">Demolition </t>
  </si>
  <si>
    <t>m2</t>
  </si>
  <si>
    <t xml:space="preserve">Concrete </t>
  </si>
  <si>
    <t xml:space="preserve">Tiling and Flooring </t>
  </si>
  <si>
    <t>no.</t>
  </si>
  <si>
    <t xml:space="preserve">Carpentry and Joinery </t>
  </si>
  <si>
    <t xml:space="preserve">Steel and Aluminium </t>
  </si>
  <si>
    <t xml:space="preserve">Plastering </t>
  </si>
  <si>
    <t xml:space="preserve">Painting </t>
  </si>
  <si>
    <t>m.l</t>
  </si>
  <si>
    <t xml:space="preserve">Electrical </t>
  </si>
  <si>
    <t xml:space="preserve">Mechanical </t>
  </si>
  <si>
    <t>Insulation and Roofing</t>
  </si>
  <si>
    <t>l.s</t>
  </si>
  <si>
    <t xml:space="preserve">Stone </t>
  </si>
  <si>
    <t>Equipment</t>
  </si>
  <si>
    <t>m3</t>
  </si>
  <si>
    <t>No.</t>
  </si>
  <si>
    <t>UNIT</t>
  </si>
  <si>
    <t>Authorized person to sign</t>
  </si>
  <si>
    <t>In the Capacity of</t>
  </si>
  <si>
    <t>Date</t>
  </si>
  <si>
    <t>Stamp</t>
  </si>
  <si>
    <t>Signature</t>
  </si>
  <si>
    <t>TOT.</t>
  </si>
  <si>
    <t>Annex 1 - Bill of Quantities</t>
  </si>
  <si>
    <t>Name of Tenderer (Company)</t>
  </si>
  <si>
    <t>SUMMARY</t>
  </si>
  <si>
    <t>Al-Shabbat Al-Shameleh Secondary School</t>
  </si>
  <si>
    <t>Asheikh Sa'ad Secondary Girls' School</t>
  </si>
  <si>
    <t>Asheikh Sa'ad Secondary Boys' School</t>
  </si>
  <si>
    <t>Al-Aqsa Secondary Girls' School</t>
  </si>
  <si>
    <t>Unit Price (EUR)</t>
  </si>
  <si>
    <t>Total Price (EUR)</t>
  </si>
  <si>
    <t>Description of Works</t>
  </si>
  <si>
    <t>PUBLIC PROCUREMENT CONTRACT FOR TRANSFORMATION WORKS AND FURNITURE OF FABLABS IN SCHOOLS IN EAST JERUSALEM</t>
  </si>
  <si>
    <t>TENDER NO. PZA170421T-10036</t>
  </si>
  <si>
    <t>Othman Ibn Affan Basic Girls' School</t>
  </si>
  <si>
    <t>Annethamiah Secondary Girls' School</t>
  </si>
  <si>
    <t>Al-Hasan Athany Basic Boys' School</t>
  </si>
  <si>
    <t>DEMOLITION AND DISMANTLING</t>
  </si>
  <si>
    <t>PLASTERING AND BLOCK WORK</t>
  </si>
  <si>
    <t>FLOORING</t>
  </si>
  <si>
    <t>CARPENTRY AND JOINERY</t>
  </si>
  <si>
    <t>PAINTING</t>
  </si>
  <si>
    <t>ELECTRICAL WORKS</t>
  </si>
  <si>
    <t>M.R.</t>
  </si>
  <si>
    <t>JOB</t>
  </si>
  <si>
    <t>Item</t>
  </si>
  <si>
    <t>M.S.</t>
  </si>
  <si>
    <t>NO.</t>
  </si>
  <si>
    <t>Multilock Door</t>
  </si>
  <si>
    <t>STEEL WORKS</t>
  </si>
  <si>
    <t>Electrical Socket</t>
  </si>
  <si>
    <t>Network Socket</t>
  </si>
  <si>
    <t>PVC Flooring</t>
  </si>
  <si>
    <t>Block</t>
  </si>
  <si>
    <t>Dismantle cabinets</t>
  </si>
  <si>
    <t>Trenching for Electrical</t>
  </si>
  <si>
    <t>Demolish block wall</t>
  </si>
  <si>
    <t>Demolish gypsum wall</t>
  </si>
  <si>
    <t>a</t>
  </si>
  <si>
    <t>b</t>
  </si>
  <si>
    <t>Student Chair</t>
  </si>
  <si>
    <t>Retractable Extension Cord Reel</t>
  </si>
  <si>
    <t>Existing systems</t>
  </si>
  <si>
    <t>Internal Plastering</t>
  </si>
  <si>
    <t>Two Coats of Cement and Sand Plaster over one slurry coat to walls and ceilings and where required. Works include patching on previously plastered walls for electro-mechanical installations. Price includes installation of metal lathe 200mm wide to all chases of electrical works.</t>
  </si>
  <si>
    <t>Supply all materials needed to build 20cm block wall to close gap as shown on drawings, works include plastering the block walls according to specifications and all according to engineer's instructions.</t>
  </si>
  <si>
    <t>Dismantle the existing balcony door, price including their removal outside the building to a designated location as per coordination with School Management.</t>
  </si>
  <si>
    <t>Demoltion the existing block wall that is currently dividing the space in two. The price includes the removal of waste outside the site at the expense of the contractor.</t>
  </si>
  <si>
    <t>Demoltion the existing gypsum wall that is currently dividing the space in two. The price includes the removal of waste outside the site at the expense of the contractor.</t>
  </si>
  <si>
    <t>Wall Paint</t>
  </si>
  <si>
    <t>Ceiling Paint</t>
  </si>
  <si>
    <t>Supply and paint high quality emulsion paint, for walls. Price includes, preparing surface, cleaning, removal of dust and foreign material, sanding with sand paper and removal of all existing paint layers, checking the walls with a synthetic powder putty to fill holes and seal fine cracks, applying one priming coat and two finishing coats, using two coats of complete putty; all from an approved company and all according to engineer's instructions. Color selection shall be approved by Engineer.</t>
  </si>
  <si>
    <t>Supply all kinds of raw material and apply policid paint for ceiling and drop beams (where applicable), the price should include preparing surface, clean, remove dust and foreign material, sanding with sand paper, checking the ceiling with a synthetic powder putty to fill holes and seal fine cracks, applying three coats of policid paint; all from an approved company and all according to engineer's instructions. Color selection shall be approved by Engineer.</t>
  </si>
  <si>
    <t>GENERAL CONDITIONS AND WORK EXECUTION CONDITIONS</t>
  </si>
  <si>
    <r>
      <rPr>
        <sz val="7"/>
        <color theme="1"/>
        <rFont val="Times New Roman"/>
        <family val="1"/>
      </rPr>
      <t xml:space="preserve">  </t>
    </r>
    <r>
      <rPr>
        <sz val="11"/>
        <color theme="1"/>
        <rFont val="Calibri"/>
        <family val="2"/>
        <scheme val="minor"/>
      </rPr>
      <t>For all work that needs to be done it shall be assumed that the contractor has included in the unit price of the priced bill of quantities all required preparatory and finishing work, any surpluses and unforeseen work that shall have to be performed to ensure high quality of performed work and the completion of the assignment according to standing regulations, norms and standards.</t>
    </r>
  </si>
  <si>
    <t>The contractor shall be obligated to get familiarized in a timely and detailed manner with the building, required work and the Bill of Quantities based on which the contracted work shall be performed and to ask the contracting authority in a timely manner for all and any clarifications regarding insufficiently specified items on the Bill of Quantities.</t>
  </si>
  <si>
    <t>The ‘turnkey’ provision in the contract and other similar phrases shall entail that the price shall also include the value of all unforeseen work and surplus work and that the contracted price shall not be affected by any shortage of work.</t>
  </si>
  <si>
    <t>All work must be fully completed and the building shall be handed over ready-to-use; this shall be considered as included in the contracted price.</t>
  </si>
  <si>
    <t>Entire work must be performed professionally and precisely. Prior to use all materials shall be checked and approved for use by the Supervisor, and all and any objections and orders the Supervisor shall have in view of the quality of work or materials shall be binding for the Contractor.</t>
  </si>
  <si>
    <r>
      <rPr>
        <sz val="7"/>
        <color theme="1"/>
        <rFont val="Times New Roman"/>
        <family val="1"/>
      </rPr>
      <t xml:space="preserve"> </t>
    </r>
    <r>
      <rPr>
        <sz val="11"/>
        <color theme="1"/>
        <rFont val="Calibri"/>
        <family val="2"/>
        <scheme val="minor"/>
      </rPr>
      <t>It shall be considered that the Contractor has calculated all costs related to the finalisation of each work item including the value of all required material with distribution, human and machine work, interior and exterior work and transportation, manufacture and utilization of tools, scaffolding, formwork etc as well as all and any other costs and expenditures related to work execution such as: overheads, salaries, social contributions, taxes, fees and all other costs and expenditures conditioned by the standing regulations.</t>
    </r>
  </si>
  <si>
    <t>It shall be considered that the Contractor, after having familiarised himself with the terrain and building in question, has included in the price all possible special conditions and circumstances under which the work in question shall be performed in compliance with the technical regulations for the performance of any type of work.</t>
  </si>
  <si>
    <t>The contractor shall be obligated to perform contracted work in a manner and within the deadlines specified in the contract, regulations and rules of the profession.</t>
  </si>
  <si>
    <t>The contractor shall be considered competent and experienced and that the examination of the building has provided him with a precise estimate of the scope and type of work that must be performed in order to hand over the building to the user in a fully functional state in terms of necessary rehabilitation work.</t>
  </si>
  <si>
    <t>The contractor shall also be obligated to perform all and any unforeseen work. The price established in the total amount shall not be changed due to surpluses or shortages or unforeseen work of any kind.</t>
  </si>
  <si>
    <t>PLASTERING to all areas shall be measured net, including openings, which are less than 0.25 Meter Sq.</t>
  </si>
  <si>
    <t xml:space="preserve">The price shall include all narrow widths, for taking out joints on block walls or backing concrete face for key, for making good to  frames  around  pipes  and  other  fittings , plastering to jambs and reveals of openings,  window sills; all of which shall not be measured as plastering . </t>
  </si>
  <si>
    <t xml:space="preserve">Price shall also include Expanded metal lath, corner mesh, angle beads at all corners for the entire height, and plaster stops at opening edges, expansion joints, sills, labor, curing, erecting and dismantling of scaffoldings, additives, pigments and all incidentals required as specified and / or detailed on the Drawings. </t>
  </si>
  <si>
    <t>Sizes of carpentry works given in the Bills of Quantities are finished sizes and shall be as per Drawings.</t>
  </si>
  <si>
    <t>Sizes of doors and other items mentioned in the Bills of Quantities shall allow for tolerance to suit the structural openings shown in the Drawings.</t>
  </si>
  <si>
    <t>Wooden doors and pair of doors shall be measured in number for each structural opening, unless stated otherwise in the Bills of Quantities.</t>
  </si>
  <si>
    <t>Cloth hangers and hanger wooden base shall be measured in number or in linear meter as stated in the Bills of Quantities.</t>
  </si>
  <si>
    <t>Rates for carpentry and joinery work shall include :</t>
  </si>
  <si>
    <t>a) Shop and coordinated drawings.</t>
  </si>
  <si>
    <t>b) Allowance for plastering and tiling and the like.</t>
  </si>
  <si>
    <t>c) Cutting and fitting around obstructions, Bedding and painting.</t>
  </si>
  <si>
    <t>d) Grounds, blocking and backings.</t>
  </si>
  <si>
    <t>f) Plugging concrete, block work, and stone work, and making well.</t>
  </si>
  <si>
    <t>g) Ironmongery including cylinders, cylindrical locks with master key for all the doors, handles, stoppers, screws, temporary fixing, re-fixing, oiling and adjusting.</t>
  </si>
  <si>
    <t>h) Providing three keys for each lock including tagging.</t>
  </si>
  <si>
    <t>i) Providing and fixing wall mounted wooden keys cabinet,</t>
  </si>
  <si>
    <t>k) Steel legs, brackets, bearers and other supports including painting.</t>
  </si>
  <si>
    <t>l) Glass and glazing including cutting to size and putty.</t>
  </si>
  <si>
    <t>n) Preparing surfaces to receive finishes.</t>
  </si>
  <si>
    <t>o) Painting, varnishing, polishing, oiling, and the like, to any area or width in any location including work in multicolor and cutting in edges and putty.</t>
  </si>
  <si>
    <t>Painting and decorating to walls, ceilings and the like shall be measured net in meter square.</t>
  </si>
  <si>
    <t>Painting to other works shall be included in the related items. Color as specified by engineer.</t>
  </si>
  <si>
    <t>Paints shall be supplied to site in sealed container, as approved by the Engineer, and site mixing shall not be permitted.</t>
  </si>
  <si>
    <t xml:space="preserve">The Contractor rates shall include for supply of all materials, workmanship, samples, primers, surface preparation, protection of painted surfaces, application to all heights as required of works, repair of all damaged surface at the contractor’s expenses, and all other requirements as stated in the Specifications.  </t>
  </si>
  <si>
    <t>All paint types should be approved and having a supervision certificate from the PSI.</t>
  </si>
  <si>
    <t>All items price to include Supply, Installing, Connecting and testing unless otherwise indicated, the contractor are requested to have approved full coordinated work shop drawings before starting contract activities, the price also includes all works necessary to implement electrical works in approved manner.</t>
  </si>
  <si>
    <t>The contractor intended to order main and final distribution panel boards according to approved manufacturer drawings.</t>
  </si>
  <si>
    <t>The price to include submittals, catalogs, any manufacturer instruction.</t>
  </si>
  <si>
    <t>The contractor should install and construct all</t>
  </si>
  <si>
    <t>works according to drawings , specification tender documents, and requirement of  Electrical Co.</t>
  </si>
  <si>
    <t xml:space="preserve">Work to the Electricity Co. </t>
  </si>
  <si>
    <t>Contractor should also test &amp; submit the electrical shop drawings.</t>
  </si>
  <si>
    <t>FURNITURE</t>
  </si>
  <si>
    <t>Wallpaper</t>
  </si>
  <si>
    <t>Dismantle, maintain, store and reinstall all furniture and electrical systems to a location in coordination with School Management and Engineer's instructions onsite; such as but not limited to, tables, chairs, smart boards, projectors, Hubs, Servers, etc. All systems and appliances will be considered as fully functional at the moment of the dismantling, unless documented otherwise by the joint inventory of fixtures to be co-signed by the school principal.</t>
  </si>
  <si>
    <t>Supply and install Vinyl flooring of 2mm thickness (adhesive PVC) for the Fablab floor of a first-class quality conforming to EN Standard EN ISO 10874 Class 34-43 for areas considered for public and commercial/light industry use. The flooring shall comply to the follow criteria:
1. Fire resistant class B-S1 in accordance with EN 13501-1.
2. Slip resistent class R9 in accordance with DIN 51130/BGR 181.
3. Resistent to chemical products and water – spills can easily be wiped or mopped away without causing damage to your floor. 
4. TVOC after 28days shall be &lt;10 µg/ m3 in accordance with ISO 16000-6.
The Contractor shall submit datasheet and color selection for approval by Engineer. Installation shall be performed only by a Certified Worker.
Note: All angles shall be cut at 45 degrees using a proper angle cutter guide by a Certified Worker.</t>
  </si>
  <si>
    <t>Print, supply and install peel and stick vinyl coated wallpaper, continuous sheet, scrubbable (i.e. high level durability), 1440 dpi resolution. The design and location shall be coordinated with Engineer.</t>
  </si>
  <si>
    <t>Adjustable Stool</t>
  </si>
  <si>
    <t>Teacher Station</t>
  </si>
  <si>
    <t>Supply and install factory made single leaf multilock fire-rated steel door of high quality (Teken Approved for 3-hour fire rating) with frame and all necessary accessories hinges locks, push bar for fire exit requirements. Price includes oven painting, fixing and all accessories. Price includes plastering works around the frame after installation, casting reinforced concrete around the door and over the frame and all according to engineer's instructions. Dimensions as shown on drawings. Color selection shall be approved by Engineer.</t>
  </si>
  <si>
    <t>Supply, Install, numbering and connecting 3-pin (Type H socket) Single-Phase double socket 16 Amp (Teken Approved), price includes 3*2.5mm2 cable, Φ20 self extinguish conduit, sockets, draw boxes and all accessories up to nearest DB as per drawings and specifications.</t>
  </si>
  <si>
    <t>Supply, install, numbering and connecting network socket type CAT 3 M (Teken approced), price includes CAT6A cable, Φ20 self extinguish conduit, cover, draw boxes and all accessories connection up to nearest low voltage cabinet - connection and approval shall be coordinate with School Management and Engineer onsite.</t>
  </si>
  <si>
    <t xml:space="preserve">Supply and install a ceiling-mounted retractable extension cord reel with a triple outlet (Type H sockets) and 180 degree swivel mounting bracket, minimum length 10 meter with Heavy Duty Power Cord, using 12/3 AWG SJTOW cable, with built-in 15 Amp Circuit Breaker, Grounded Triple Tap Connector, Rating 15A 125V 1875W. Lead cord length shall be minimum 1.5 meters. Price includes installation and connecting to socket at locations shown in drawings.
</t>
  </si>
  <si>
    <t>Dismantle steel door</t>
  </si>
  <si>
    <t>Lot 2</t>
  </si>
  <si>
    <t>Lot 1</t>
  </si>
  <si>
    <t>Total Quantity for Lot 1</t>
  </si>
  <si>
    <t>Total Quantity for Lot 2</t>
  </si>
  <si>
    <t>Supply and fix in location as per drawings Student Chairs, comfortable seating to students facing back or front, left or right.
120 kg weight capacity with no armrest
46cm seat height: 79cm H x 50cm W x 52cm D 
Durable 1.2mm thick welded steel frame with chrome finish
High-density polypropylene shell, rivet-free shell (i.e. resting on the frame, not on rivets)
Stackable up to 6 high
Legs ending with rotatable socket with non-staining nylon base glide (pictured)
Color selection shall be selected by Engineer.</t>
  </si>
  <si>
    <t>Supply and fix in location as per drawings Adjustable Height Stool, comfortable seating to teachers and working stations facing back or front, left or right.
5-star base in Black. Durable chrome footrest.
Flavors Adjustable stool height ranges from 55-80cm.
Casters shall be 5cm diameter of high quality.</t>
  </si>
  <si>
    <t>Annex 1 - Bill of Quantity</t>
  </si>
  <si>
    <t>School Name</t>
  </si>
  <si>
    <t>Total [Excluding VAT]</t>
  </si>
  <si>
    <t>Total Lot 1 [Excluding VAT]</t>
  </si>
  <si>
    <t>Total Lot 2 [Excluding VAT]</t>
  </si>
  <si>
    <t>Sub-total Lot 1 [EUR]</t>
  </si>
  <si>
    <t>Sub-total Lot 2 [EUR]</t>
  </si>
  <si>
    <t>SUMMARY SHEET</t>
  </si>
  <si>
    <t>Units</t>
  </si>
  <si>
    <t>Work Surface Countertop</t>
  </si>
  <si>
    <t>Cabinets</t>
  </si>
  <si>
    <t>Student Work Station</t>
  </si>
  <si>
    <t>Table size 160 cm. Length 90cm. Width, 75cm Height</t>
  </si>
  <si>
    <t>Disconnect Floor Sockets/Water taps</t>
  </si>
  <si>
    <t>Disconnect un-used floor sockets and water taps in a safe manner and provide floor grout to cover openings.</t>
  </si>
  <si>
    <t>Dismantle the existing kitchen countertop and cabinets at following schools and as shown on drawings. The price includes the dismantling and proper closure of drain and water taps and removal of all waste outside the site to a secure location at the expense of the Contractor. 
The Contractor will be held resposible for any damage resulting from this work.</t>
  </si>
  <si>
    <t>Digging for the new electrical installations, whether in the stone facades of the building, gypsum or cement facades, or in the ground tiles, according to drawings and the instructions of the supervising engineer. The price includes the removal of waste outside the site at the expense of the contractor.</t>
  </si>
  <si>
    <t>Coat Hanger</t>
  </si>
  <si>
    <t>Supply and install 100cm length by 15cm width (depending on certain locations it may be substituted with 2 equal 50cm by 15cm coat hangers for limited spaces) using solid wood (matching with cabinets countertop) coat hangers with 10 evenly distributed chrome plated lab coat hangers as shown in picture below. The contractor shall submit sample for approval. Exact location of installation shall be coordinated with Engineer.</t>
  </si>
  <si>
    <t>Unit</t>
  </si>
  <si>
    <t>Workstation</t>
  </si>
  <si>
    <t>Relocate existing socket, price include, Installing new cover, numbering and connecting 3-pin (Type H socket) Single-Phase double socket 16 Amp (Teken Approved), price includes 3*2.5mm2 cable, Φ20 self extinguish conduit, sockets, draw boxes and all accessories up to nearest existing socket as per drawings and specifications.</t>
  </si>
  <si>
    <t>1-AQS</t>
  </si>
  <si>
    <t>2-SSG</t>
  </si>
  <si>
    <t>3-SSB</t>
  </si>
  <si>
    <t>4-HII</t>
  </si>
  <si>
    <t>5-SAS</t>
  </si>
  <si>
    <t>6-NTH</t>
  </si>
  <si>
    <t>7-OTH</t>
  </si>
  <si>
    <t>Unit price rate shall include for surface preparation, leveling, positioning, applying of primer glue (shall be compatible with vinyl flooring material) rolling out using cork smooth press and a 50kg roller when installation is complete, trimming the edges in perfectly straight edges, welding, putting into service and furniting the space to ensure ends of chairs/tables do not damage the space.
The Unit Price includes for skirting quantities. Furthermore, the skirting work must be continuous with minimum number of joints and according to the supervisor engineer instructions. The skirting shall include for PVC capping strip clip system - see picture below for illustration - for watertightseal and an internal corner system, including both in and out as needed.</t>
  </si>
  <si>
    <t>Steel Stool</t>
  </si>
  <si>
    <t xml:space="preserve">Supply and install 60cm width Solid Wood countertop. The work surface shall consist of 38mm (or 1.5inch) thick birchwood butcher block table top (i.e. solid wood). The blocks shall be randomly placed, minimum length of 15cm, finger jointed birchwood. The corners are finished with a 3mm radius. Surface to be finished with two coats of matte lacquer or wood oil, to be approved by engineer after submitting samples.
Where sides of cabinets are exposed to view (not leaning against wall), the solid wood shall extend vertically to provide a consistent finish with top.
</t>
  </si>
  <si>
    <t>Supply and install workstation tables as shown in details.
- The work surface shall consist of 38mm thick birchwood butcher block table top. The blocks shall be randomly placed, minimum length of 15cm, finger jointed birchwood. The corners are finished with a 3mm radius. Surface to be finished with two coats of matte lacquer or wood oil, to be approved by engineer after submitting samples.
- The steel frame shall consist of two fully welded slanted leg segments, two transversal beams and two slanted steel angles for extra support. Legs and support beams consist of 60mm x 60mm x 2 mm thickness steel square tubes. The slanted angles are made of 65 mm x 65 mm x 2mm thickness steel.
- All steel shall be oven painted after welding. Color selection shall be submitted and approved by Engineer.
- The work surface is attached to the steel structure with at least six screws for Student Workstation and at least eight screws for the teacher station using #10 x 16mm long Philips pan head wood screws through 2 mm thickness steel mounting plates.
- Casters shall be locking type 10cm diameter of high quality, polyurethane with iron core compatible with vinyl flooring material and specifications.
- The Contractor shall submit outline print of steel profile bends using actual scale for approval prior to proceeding with fabrication.</t>
  </si>
  <si>
    <t>Table size 210 cm. Length 120cm. Width, 100cm Height.
Neodyme magnets to be fixed under the countertop allowing an easy and stable suspension of the stools when not in use (three magnets per stool for three stools on each side). Magnets to be fitted with countersunk hole to allow for screwing them (pictured).</t>
  </si>
  <si>
    <t>Steel stools having 30x30cm seat with 250kg weight capacity. Height of stool is 75cm. Stools shall look industrial as pictured and be stackable.</t>
  </si>
  <si>
    <t>Relocating Existing Socket</t>
  </si>
  <si>
    <t>Total to be reported by tenderers in Tender Documents 
cf. 3.3 Form 3: Prices, p.43</t>
  </si>
  <si>
    <t>Removable Plastic Bins</t>
  </si>
  <si>
    <t>Height 10cm. Width 30cm. Length 42cm.</t>
  </si>
  <si>
    <t>Height 23cm. Width 30cm. Length 42cm.</t>
  </si>
  <si>
    <t>Medium</t>
  </si>
  <si>
    <t>c</t>
  </si>
  <si>
    <t>Large</t>
  </si>
  <si>
    <t>Height 36cm. Width 30cm. Length 42cm.</t>
  </si>
  <si>
    <t>Small</t>
  </si>
  <si>
    <t>Height 10cm. Width 20cm. Length 30cm.</t>
  </si>
  <si>
    <t>Supply plastic removable bins with lid (Trofast or equivalent) to be integrated as part of the cabinet in sizes shown below and pictured. These removable bins shall be supported by either an aluminum channel or groove in wood. Colour shall be translucent.</t>
  </si>
  <si>
    <t xml:space="preserve">Extra Small </t>
  </si>
  <si>
    <t>Supply and install Floor Mounted wooden cabinets with removable plastic shelves. The cabinet internal sides, bottom, partitions, shelves and drawers (lateral and back) sides shall be of 17mm MDF, laminated with 0.5mm formica sheet. The front sides of drawers and cabinet doors shall be made of 17mm MDF painted with two coats of lacquer paint over one primer coat. Rear sides of cabinets and drawer's bottom shall be of 6mm HDF coloured white on the internal side. Price to include wooden skirting offseted 10cm from face of countertop as shown in details, soft-close hinges, soft-close drawers with telescopic rails, ironmongery, handles, and all the necessary accessories as per supervisor engineer instructions and the detail drawings and specifications. Samples and color selection shall be submitted for approval by Engineer.
Unit dimensions - Length aprox. 236 cm. Height 90 cm. Width 56 cm.
For each unit, the cabinet shall include removable plastic bins as shown in bill item number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</si>
</sst>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164" formatCode="_ &quot;N&quot;\ * #,##0.00_ ;_ &quot;N&quot;\ * \-#,##0.00_ ;_ &quot;N&quot;\ * &quot;-&quot;??_ ;_ @_ "/>
    <numFmt numFmtId="165" formatCode="0.0"/>
    <numFmt numFmtId="166" formatCode="_-[$€-2]\ * #,##0.00_-;\-[$€-2]\ * #,##0.00_-;_-[$€-2]\ * &quot;-&quot;??_-;_-@_-"/>
    <numFmt numFmtId="167" formatCode="_ [$€-2]\ * #,##0.00_ ;_ [$€-2]\ * \-#,##0.00_ ;_ [$€-2]\ * &quot;-&quot;??_ ;_ @_ "/>
    <numFmt numFmtId="168" formatCode="_([$€-2]\ * #,##0.00_);_([$€-2]\ * \(#,##0.00\);_([$€-2]\ * &quot;-&quot;??_);_(@_)"/>
    <numFmt numFmtId="169" formatCode="[$]dddd\,\ d\ mmmm\ yyyy;@"/>
    <numFmt numFmtId="170" formatCode="[$]h:mm;@"/>
    <numFmt numFmtId="171" formatCode="_-[$$-409]* #,##0.00_ ;_-[$$-409]* \-#,##0.00\ ;_-[$$-409]* &quot;-&quot;??_ ;_-@_ "/>
    <numFmt numFmtId="172" formatCode="0;\-0;\-;@"/>
    <numFmt numFmtId="173" formatCode="0.0;\-0.0;\-;@"/>
  </numFmts>
  <fonts count="35">
    <font>
      <sz val="11"/>
      <color theme="1"/>
      <name val="Calibri"/>
      <family val="2"/>
      <scheme val="minor"/>
    </font>
    <font>
      <sz val="8"/>
      <name val="Calibri"/>
      <family val="2"/>
      <scheme val="minor"/>
    </font>
    <font>
      <b/>
      <sz val="14"/>
      <color theme="1"/>
      <name val="Calibri"/>
      <family val="2"/>
      <scheme val="minor"/>
    </font>
    <font>
      <sz val="11"/>
      <name val="Calibri"/>
      <family val="2"/>
      <scheme val="minor"/>
    </font>
    <font>
      <sz val="10"/>
      <name val="Arial"/>
      <family val="2"/>
    </font>
    <font>
      <sz val="11"/>
      <name val="Arial"/>
      <family val="2"/>
    </font>
    <font>
      <sz val="10"/>
      <color theme="1"/>
      <name val="Arial"/>
      <family val="2"/>
    </font>
    <font>
      <sz val="11"/>
      <color theme="1"/>
      <name val="Calibri"/>
      <family val="2"/>
      <scheme val="minor"/>
    </font>
    <font>
      <b/>
      <sz val="12"/>
      <color theme="1"/>
      <name val="Arial"/>
      <family val="2"/>
    </font>
    <font>
      <b/>
      <sz val="12"/>
      <name val="Arial"/>
      <family val="2"/>
    </font>
    <font>
      <sz val="11"/>
      <color theme="1"/>
      <name val="Arial"/>
      <family val="2"/>
    </font>
    <font>
      <sz val="10"/>
      <color rgb="FF000000"/>
      <name val="Arial"/>
      <family val="2"/>
    </font>
    <font>
      <b/>
      <sz val="14"/>
      <color theme="1"/>
      <name val="Arial"/>
      <family val="2"/>
    </font>
    <font>
      <sz val="16"/>
      <color theme="1"/>
      <name val="Arial"/>
      <family val="2"/>
    </font>
    <font>
      <b/>
      <sz val="14"/>
      <name val="Times New Roman"/>
      <family val="1"/>
    </font>
    <font>
      <b/>
      <sz val="11"/>
      <color theme="1"/>
      <name val="Times New Roman"/>
      <family val="1"/>
    </font>
    <font>
      <b/>
      <sz val="14"/>
      <color rgb="FFFF0000"/>
      <name val="Times New Roman"/>
      <family val="1"/>
    </font>
    <font>
      <sz val="11"/>
      <color theme="6"/>
      <name val="Arial"/>
      <family val="2"/>
    </font>
    <font>
      <sz val="18"/>
      <color theme="1"/>
      <name val="Calibri"/>
      <family val="2"/>
      <scheme val="minor"/>
    </font>
    <font>
      <sz val="16"/>
      <color theme="1"/>
      <name val="Calibri"/>
      <family val="2"/>
      <scheme val="minor"/>
    </font>
    <font>
      <b/>
      <sz val="16"/>
      <color theme="1"/>
      <name val="Calibri"/>
      <family val="2"/>
    </font>
    <font>
      <sz val="14"/>
      <color theme="1"/>
      <name val="Arial"/>
      <family val="2"/>
    </font>
    <font>
      <sz val="14"/>
      <name val="Arial"/>
      <family val="2"/>
    </font>
    <font>
      <b/>
      <sz val="16"/>
      <name val="Calibri"/>
      <family val="2"/>
      <scheme val="minor"/>
    </font>
    <font>
      <b/>
      <sz val="20"/>
      <name val="Calibri"/>
      <family val="2"/>
      <scheme val="minor"/>
    </font>
    <font>
      <sz val="20"/>
      <color theme="1"/>
      <name val="Calibri"/>
      <family val="2"/>
      <scheme val="minor"/>
    </font>
    <font>
      <b/>
      <sz val="20"/>
      <color theme="1"/>
      <name val="Calibri"/>
      <family val="2"/>
      <scheme val="minor"/>
    </font>
    <font>
      <b/>
      <sz val="20"/>
      <color rgb="FFFF0000"/>
      <name val="Calibri"/>
      <family val="2"/>
      <scheme val="minor"/>
    </font>
    <font>
      <sz val="20"/>
      <color theme="6"/>
      <name val="Calibri"/>
      <family val="2"/>
      <scheme val="minor"/>
    </font>
    <font>
      <sz val="14"/>
      <color rgb="FF000000"/>
      <name val="Arial"/>
      <family val="2"/>
    </font>
    <font>
      <b/>
      <sz val="14"/>
      <name val="Arial"/>
      <family val="2"/>
    </font>
    <font>
      <b/>
      <sz val="10"/>
      <color rgb="FF000000"/>
      <name val="Myriad Pro"/>
      <family val="2"/>
    </font>
    <font>
      <sz val="10"/>
      <color rgb="FF000000"/>
      <name val="Myriad Pro"/>
      <family val="2"/>
    </font>
    <font>
      <sz val="11"/>
      <color theme="1"/>
      <name val="Calibri"/>
      <family val="1"/>
      <scheme val="minor"/>
    </font>
    <font>
      <sz val="7"/>
      <color theme="1"/>
      <name val="Times New Roman"/>
      <family val="1"/>
    </font>
  </fonts>
  <fills count="14">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FE2F3"/>
        <bgColor rgb="FFCFE2F3"/>
      </patternFill>
    </fill>
    <fill>
      <patternFill patternType="solid">
        <fgColor theme="9" tint="0.39997558519241921"/>
        <bgColor indexed="64"/>
      </patternFill>
    </fill>
    <fill>
      <patternFill patternType="solid">
        <fgColor theme="0" tint="-0.249977111117893"/>
        <bgColor indexed="64"/>
      </patternFill>
    </fill>
    <fill>
      <patternFill patternType="solid">
        <fgColor theme="0"/>
        <bgColor rgb="FFCFE2F3"/>
      </patternFill>
    </fill>
    <fill>
      <patternFill patternType="lightUp">
        <bgColor theme="0"/>
      </patternFill>
    </fill>
    <fill>
      <patternFill patternType="lightUp"/>
    </fill>
    <fill>
      <patternFill patternType="solid">
        <fgColor theme="7" tint="0.79998168889431442"/>
        <bgColor rgb="FFCFE2F3"/>
      </patternFill>
    </fill>
  </fills>
  <borders count="7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medium">
        <color auto="1"/>
      </right>
      <top/>
      <bottom style="thin">
        <color auto="1"/>
      </bottom>
      <diagonal/>
    </border>
    <border>
      <left/>
      <right/>
      <top style="medium">
        <color indexed="64"/>
      </top>
      <bottom/>
      <diagonal/>
    </border>
    <border>
      <left/>
      <right style="medium">
        <color indexed="64"/>
      </right>
      <top style="medium">
        <color indexed="64"/>
      </top>
      <bottom/>
      <diagonal/>
    </border>
    <border>
      <left/>
      <right/>
      <top/>
      <bottom style="medium">
        <color auto="1"/>
      </bottom>
      <diagonal/>
    </border>
    <border>
      <left/>
      <right style="medium">
        <color indexed="64"/>
      </right>
      <top/>
      <bottom style="medium">
        <color indexed="64"/>
      </bottom>
      <diagonal/>
    </border>
    <border>
      <left/>
      <right/>
      <top style="thin">
        <color indexed="64"/>
      </top>
      <bottom/>
      <diagonal/>
    </border>
    <border>
      <left/>
      <right/>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style="medium">
        <color indexed="64"/>
      </left>
      <right style="medium">
        <color indexed="64"/>
      </right>
      <top style="thin">
        <color indexed="64"/>
      </top>
      <bottom style="thin">
        <color indexed="64"/>
      </bottom>
      <diagonal/>
    </border>
    <border>
      <left style="medium">
        <color auto="1"/>
      </left>
      <right style="thin">
        <color auto="1"/>
      </right>
      <top style="medium">
        <color auto="1"/>
      </top>
      <bottom style="medium">
        <color auto="1"/>
      </bottom>
      <diagonal/>
    </border>
    <border>
      <left style="medium">
        <color indexed="64"/>
      </left>
      <right style="thin">
        <color auto="1"/>
      </right>
      <top style="thin">
        <color auto="1"/>
      </top>
      <bottom style="medium">
        <color indexed="64"/>
      </bottom>
      <diagonal/>
    </border>
    <border>
      <left/>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style="medium">
        <color indexed="64"/>
      </right>
      <top style="thin">
        <color auto="1"/>
      </top>
      <bottom style="medium">
        <color indexed="64"/>
      </bottom>
      <diagonal/>
    </border>
    <border>
      <left style="thin">
        <color auto="1"/>
      </left>
      <right/>
      <top style="medium">
        <color indexed="64"/>
      </top>
      <bottom style="medium">
        <color auto="1"/>
      </bottom>
      <diagonal/>
    </border>
    <border>
      <left style="thin">
        <color indexed="64"/>
      </left>
      <right style="thin">
        <color indexed="64"/>
      </right>
      <top style="medium">
        <color indexed="64"/>
      </top>
      <bottom style="medium">
        <color auto="1"/>
      </bottom>
      <diagonal/>
    </border>
    <border>
      <left style="thin">
        <color auto="1"/>
      </left>
      <right style="medium">
        <color indexed="64"/>
      </right>
      <top style="medium">
        <color auto="1"/>
      </top>
      <bottom style="medium">
        <color auto="1"/>
      </bottom>
      <diagonal/>
    </border>
    <border>
      <left style="thin">
        <color auto="1"/>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auto="1"/>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auto="1"/>
      </right>
      <top style="thin">
        <color auto="1"/>
      </top>
      <bottom style="medium">
        <color indexed="64"/>
      </bottom>
      <diagonal/>
    </border>
    <border>
      <left style="medium">
        <color indexed="64"/>
      </left>
      <right/>
      <top style="thin">
        <color auto="1"/>
      </top>
      <bottom style="medium">
        <color indexed="64"/>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style="medium">
        <color auto="1"/>
      </right>
      <top style="thin">
        <color indexed="64"/>
      </top>
      <bottom style="medium">
        <color indexed="64"/>
      </bottom>
      <diagonal/>
    </border>
    <border>
      <left style="medium">
        <color indexed="64"/>
      </left>
      <right/>
      <top style="medium">
        <color indexed="64"/>
      </top>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style="thin">
        <color auto="1"/>
      </bottom>
      <diagonal/>
    </border>
    <border>
      <left style="medium">
        <color indexed="64"/>
      </left>
      <right style="thin">
        <color auto="1"/>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auto="1"/>
      </left>
      <right style="thin">
        <color auto="1"/>
      </right>
      <top style="medium">
        <color auto="1"/>
      </top>
      <bottom/>
      <diagonal/>
    </border>
    <border>
      <left style="medium">
        <color indexed="64"/>
      </left>
      <right style="medium">
        <color indexed="64"/>
      </right>
      <top/>
      <bottom style="thin">
        <color auto="1"/>
      </bottom>
      <diagonal/>
    </border>
    <border>
      <left style="medium">
        <color auto="1"/>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style="medium">
        <color indexed="64"/>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thin">
        <color auto="1"/>
      </top>
      <bottom/>
      <diagonal/>
    </border>
    <border>
      <left style="thin">
        <color rgb="FF000000"/>
      </left>
      <right/>
      <top style="medium">
        <color indexed="64"/>
      </top>
      <bottom style="medium">
        <color indexed="64"/>
      </bottom>
      <diagonal/>
    </border>
    <border>
      <left style="thin">
        <color indexed="64"/>
      </left>
      <right/>
      <top/>
      <bottom style="medium">
        <color indexed="64"/>
      </bottom>
      <diagonal/>
    </border>
    <border>
      <left style="thin">
        <color auto="1"/>
      </left>
      <right/>
      <top style="thin">
        <color auto="1"/>
      </top>
      <bottom/>
      <diagonal/>
    </border>
    <border>
      <left style="medium">
        <color indexed="64"/>
      </left>
      <right style="thin">
        <color rgb="FF000000"/>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right style="medium">
        <color indexed="64"/>
      </right>
      <top style="thin">
        <color auto="1"/>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auto="1"/>
      </top>
      <bottom/>
      <diagonal/>
    </border>
    <border>
      <left style="thin">
        <color auto="1"/>
      </left>
      <right/>
      <top/>
      <bottom/>
      <diagonal/>
    </border>
    <border>
      <left style="thin">
        <color auto="1"/>
      </left>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auto="1"/>
      </bottom>
      <diagonal/>
    </border>
  </borders>
  <cellStyleXfs count="6">
    <xf numFmtId="0" fontId="0" fillId="0" borderId="0"/>
    <xf numFmtId="0" fontId="5" fillId="0" borderId="0"/>
    <xf numFmtId="164" fontId="7" fillId="0" borderId="0" applyFont="0" applyFill="0" applyBorder="0" applyAlignment="0" applyProtection="0"/>
    <xf numFmtId="0" fontId="4" fillId="0" borderId="0"/>
    <xf numFmtId="0" fontId="5" fillId="0" borderId="0"/>
    <xf numFmtId="44" fontId="7" fillId="0" borderId="0" applyFont="0" applyFill="0" applyBorder="0" applyAlignment="0" applyProtection="0"/>
  </cellStyleXfs>
  <cellXfs count="443">
    <xf numFmtId="0" fontId="0" fillId="0" borderId="0" xfId="0"/>
    <xf numFmtId="0" fontId="0" fillId="2" borderId="0" xfId="0" applyFill="1"/>
    <xf numFmtId="0" fontId="3" fillId="0" borderId="0" xfId="0" applyFont="1"/>
    <xf numFmtId="0" fontId="0" fillId="0" borderId="0" xfId="0" applyAlignment="1">
      <alignment vertical="center"/>
    </xf>
    <xf numFmtId="0" fontId="0" fillId="0" borderId="0" xfId="0" applyAlignment="1">
      <alignment wrapText="1"/>
    </xf>
    <xf numFmtId="166" fontId="0" fillId="0" borderId="0" xfId="0" applyNumberFormat="1"/>
    <xf numFmtId="0" fontId="3" fillId="0" borderId="0" xfId="0" applyFont="1" applyAlignment="1">
      <alignment vertical="center"/>
    </xf>
    <xf numFmtId="0" fontId="10" fillId="0" borderId="0" xfId="0" applyFont="1"/>
    <xf numFmtId="0" fontId="0" fillId="0" borderId="0" xfId="0" applyAlignment="1">
      <alignment horizontal="left" vertical="top"/>
    </xf>
    <xf numFmtId="0" fontId="0" fillId="0" borderId="0" xfId="0" applyAlignment="1">
      <alignment vertical="top"/>
    </xf>
    <xf numFmtId="2" fontId="6" fillId="0" borderId="12" xfId="0" applyNumberFormat="1" applyFont="1" applyBorder="1" applyAlignment="1">
      <alignment horizontal="center" vertical="center"/>
    </xf>
    <xf numFmtId="2" fontId="6" fillId="0" borderId="8" xfId="0" applyNumberFormat="1" applyFont="1" applyBorder="1" applyAlignment="1">
      <alignment horizontal="left" vertical="top"/>
    </xf>
    <xf numFmtId="165" fontId="3" fillId="0" borderId="12" xfId="0" applyNumberFormat="1" applyFont="1" applyBorder="1" applyAlignment="1">
      <alignment horizontal="center" vertical="center"/>
    </xf>
    <xf numFmtId="165" fontId="3" fillId="0" borderId="8" xfId="0" applyNumberFormat="1" applyFont="1" applyBorder="1" applyAlignment="1">
      <alignment horizontal="left" vertical="top"/>
    </xf>
    <xf numFmtId="0" fontId="3" fillId="0" borderId="8" xfId="0" applyFont="1" applyBorder="1" applyAlignment="1">
      <alignment horizontal="left" vertical="top" wrapText="1"/>
    </xf>
    <xf numFmtId="0" fontId="3" fillId="0" borderId="8" xfId="0" applyFont="1" applyBorder="1" applyAlignment="1">
      <alignment horizontal="center" vertical="center"/>
    </xf>
    <xf numFmtId="166" fontId="3" fillId="0" borderId="8" xfId="0" applyNumberFormat="1" applyFont="1" applyBorder="1" applyAlignment="1">
      <alignment horizontal="center" vertical="center"/>
    </xf>
    <xf numFmtId="0" fontId="16" fillId="2" borderId="0" xfId="0" applyFont="1" applyFill="1" applyAlignment="1">
      <alignment horizontal="right" vertical="center" wrapText="1"/>
    </xf>
    <xf numFmtId="0" fontId="16" fillId="2" borderId="0" xfId="0" applyFont="1" applyFill="1" applyAlignment="1">
      <alignment horizontal="right" vertical="center"/>
    </xf>
    <xf numFmtId="169" fontId="13" fillId="2" borderId="11" xfId="0" applyNumberFormat="1" applyFont="1" applyFill="1" applyBorder="1" applyAlignment="1">
      <alignment horizontal="center" vertical="center" wrapText="1"/>
    </xf>
    <xf numFmtId="0" fontId="18" fillId="0" borderId="0" xfId="0" applyFont="1"/>
    <xf numFmtId="0" fontId="19" fillId="0" borderId="0" xfId="0" applyFont="1"/>
    <xf numFmtId="0" fontId="13" fillId="2" borderId="0" xfId="0" applyFont="1" applyFill="1" applyAlignment="1">
      <alignment horizontal="right" vertical="center" wrapText="1"/>
    </xf>
    <xf numFmtId="0" fontId="10" fillId="2" borderId="0" xfId="0" applyFont="1" applyFill="1"/>
    <xf numFmtId="170" fontId="17" fillId="2" borderId="0" xfId="0" applyNumberFormat="1" applyFont="1" applyFill="1" applyAlignment="1">
      <alignment horizontal="center" vertical="center"/>
    </xf>
    <xf numFmtId="166" fontId="3" fillId="0" borderId="8" xfId="0" applyNumberFormat="1" applyFont="1" applyBorder="1" applyAlignment="1" applyProtection="1">
      <alignment horizontal="center" vertical="center"/>
      <protection locked="0"/>
    </xf>
    <xf numFmtId="0" fontId="14" fillId="2" borderId="0" xfId="0" applyFont="1" applyFill="1" applyAlignment="1">
      <alignment horizontal="center" vertical="center" readingOrder="1"/>
    </xf>
    <xf numFmtId="171" fontId="20" fillId="7" borderId="44" xfId="0" applyNumberFormat="1" applyFont="1" applyFill="1" applyBorder="1" applyAlignment="1">
      <alignment horizontal="center" vertical="center" wrapText="1"/>
    </xf>
    <xf numFmtId="168" fontId="0" fillId="2" borderId="0" xfId="2" applyNumberFormat="1" applyFont="1" applyFill="1"/>
    <xf numFmtId="165" fontId="21" fillId="2" borderId="10" xfId="0" applyNumberFormat="1" applyFont="1" applyFill="1" applyBorder="1" applyAlignment="1">
      <alignment horizontal="center" vertical="center"/>
    </xf>
    <xf numFmtId="165" fontId="21" fillId="0" borderId="5" xfId="0" applyNumberFormat="1" applyFont="1" applyBorder="1" applyAlignment="1">
      <alignment horizontal="center" vertical="center"/>
    </xf>
    <xf numFmtId="0" fontId="12" fillId="2" borderId="0" xfId="0" applyFont="1" applyFill="1" applyAlignment="1">
      <alignment horizontal="left" vertical="top" wrapText="1"/>
    </xf>
    <xf numFmtId="0" fontId="0" fillId="2" borderId="0" xfId="0" applyFill="1" applyAlignment="1">
      <alignment wrapText="1"/>
    </xf>
    <xf numFmtId="166" fontId="10" fillId="2" borderId="0" xfId="0" applyNumberFormat="1" applyFont="1" applyFill="1"/>
    <xf numFmtId="166" fontId="12" fillId="2" borderId="0" xfId="0" applyNumberFormat="1" applyFont="1" applyFill="1"/>
    <xf numFmtId="0" fontId="13" fillId="2" borderId="0" xfId="0" applyFont="1" applyFill="1" applyAlignment="1">
      <alignment vertical="center" wrapText="1"/>
    </xf>
    <xf numFmtId="0" fontId="25" fillId="2" borderId="23" xfId="0" applyFont="1" applyFill="1" applyBorder="1"/>
    <xf numFmtId="0" fontId="25" fillId="2" borderId="0" xfId="0" applyFont="1" applyFill="1"/>
    <xf numFmtId="0" fontId="25" fillId="2" borderId="22" xfId="0" applyFont="1" applyFill="1" applyBorder="1"/>
    <xf numFmtId="0" fontId="27" fillId="2" borderId="0" xfId="0" applyFont="1" applyFill="1" applyAlignment="1">
      <alignment horizontal="right" vertical="center" wrapText="1"/>
    </xf>
    <xf numFmtId="0" fontId="25" fillId="2" borderId="0" xfId="0" applyFont="1" applyFill="1" applyAlignment="1">
      <alignment horizontal="right" vertical="center" wrapText="1"/>
    </xf>
    <xf numFmtId="169" fontId="25" fillId="2" borderId="11" xfId="0" applyNumberFormat="1" applyFont="1" applyFill="1" applyBorder="1" applyAlignment="1">
      <alignment horizontal="center" vertical="center" wrapText="1"/>
    </xf>
    <xf numFmtId="170" fontId="28" fillId="2" borderId="0" xfId="0" applyNumberFormat="1" applyFont="1" applyFill="1" applyAlignment="1">
      <alignment horizontal="center" vertical="center"/>
    </xf>
    <xf numFmtId="168" fontId="25" fillId="0" borderId="0" xfId="2" applyNumberFormat="1" applyFont="1" applyBorder="1"/>
    <xf numFmtId="168" fontId="25" fillId="2" borderId="0" xfId="2" applyNumberFormat="1" applyFont="1" applyFill="1" applyBorder="1"/>
    <xf numFmtId="0" fontId="25" fillId="2" borderId="34" xfId="0" applyFont="1" applyFill="1" applyBorder="1"/>
    <xf numFmtId="0" fontId="25" fillId="2" borderId="16" xfId="0" applyFont="1" applyFill="1" applyBorder="1" applyAlignment="1">
      <alignment horizontal="left" vertical="top" wrapText="1"/>
    </xf>
    <xf numFmtId="0" fontId="25" fillId="2" borderId="16" xfId="0" applyFont="1" applyFill="1" applyBorder="1" applyAlignment="1">
      <alignment horizontal="left" wrapText="1"/>
    </xf>
    <xf numFmtId="0" fontId="25" fillId="2" borderId="16" xfId="0" applyFont="1" applyFill="1" applyBorder="1"/>
    <xf numFmtId="0" fontId="25" fillId="2" borderId="17" xfId="0" applyFont="1" applyFill="1" applyBorder="1"/>
    <xf numFmtId="0" fontId="29" fillId="0" borderId="2" xfId="0" applyFont="1" applyBorder="1" applyAlignment="1">
      <alignment horizontal="left" vertical="top" wrapText="1"/>
    </xf>
    <xf numFmtId="0" fontId="21" fillId="0" borderId="2" xfId="0" applyFont="1" applyBorder="1" applyAlignment="1">
      <alignment horizontal="left" vertical="top" wrapText="1"/>
    </xf>
    <xf numFmtId="1" fontId="12" fillId="8" borderId="25" xfId="0" applyNumberFormat="1" applyFont="1" applyFill="1" applyBorder="1" applyAlignment="1">
      <alignment horizontal="center" vertical="center"/>
    </xf>
    <xf numFmtId="0" fontId="30" fillId="8" borderId="30" xfId="0" applyFont="1" applyFill="1" applyBorder="1" applyAlignment="1">
      <alignment vertical="center"/>
    </xf>
    <xf numFmtId="0" fontId="30" fillId="8" borderId="30" xfId="0" applyFont="1" applyFill="1" applyBorder="1" applyAlignment="1">
      <alignment vertical="center" wrapText="1"/>
    </xf>
    <xf numFmtId="0" fontId="12" fillId="3" borderId="11" xfId="0" applyFont="1" applyFill="1" applyBorder="1" applyAlignment="1">
      <alignment horizontal="center" vertical="center" wrapText="1"/>
    </xf>
    <xf numFmtId="165" fontId="21" fillId="2" borderId="25" xfId="0" applyNumberFormat="1" applyFont="1" applyFill="1" applyBorder="1" applyAlignment="1">
      <alignment horizontal="center" vertical="center"/>
    </xf>
    <xf numFmtId="0" fontId="21" fillId="0" borderId="31" xfId="0" applyFont="1" applyBorder="1" applyAlignment="1">
      <alignment horizontal="left" vertical="top" wrapText="1"/>
    </xf>
    <xf numFmtId="0" fontId="21" fillId="0" borderId="8" xfId="0" applyFont="1" applyBorder="1" applyAlignment="1">
      <alignment horizontal="center" vertical="center" wrapText="1"/>
    </xf>
    <xf numFmtId="166" fontId="21" fillId="0" borderId="8" xfId="0" applyNumberFormat="1" applyFont="1" applyBorder="1" applyAlignment="1">
      <alignment horizontal="center" vertical="center"/>
    </xf>
    <xf numFmtId="4" fontId="22" fillId="2" borderId="19" xfId="0" applyNumberFormat="1" applyFont="1" applyFill="1" applyBorder="1" applyAlignment="1">
      <alignment horizontal="left" vertical="top" wrapText="1"/>
    </xf>
    <xf numFmtId="4" fontId="22" fillId="2" borderId="8" xfId="0" applyNumberFormat="1" applyFont="1" applyFill="1" applyBorder="1" applyAlignment="1">
      <alignment horizontal="left" vertical="top" wrapText="1"/>
    </xf>
    <xf numFmtId="165" fontId="21" fillId="2" borderId="8" xfId="0" applyNumberFormat="1" applyFont="1" applyFill="1" applyBorder="1" applyAlignment="1">
      <alignment horizontal="center" vertical="center"/>
    </xf>
    <xf numFmtId="165" fontId="21" fillId="2" borderId="16" xfId="0" applyNumberFormat="1" applyFont="1" applyFill="1" applyBorder="1" applyAlignment="1">
      <alignment horizontal="center" vertical="center"/>
    </xf>
    <xf numFmtId="2" fontId="6" fillId="0" borderId="16" xfId="0" applyNumberFormat="1" applyFont="1" applyBorder="1" applyAlignment="1">
      <alignment horizontal="left" vertical="top"/>
    </xf>
    <xf numFmtId="0" fontId="21" fillId="0" borderId="16" xfId="0" applyFont="1" applyBorder="1" applyAlignment="1">
      <alignment horizontal="center" vertical="center"/>
    </xf>
    <xf numFmtId="166" fontId="21" fillId="0" borderId="16" xfId="0" applyNumberFormat="1" applyFont="1" applyBorder="1" applyAlignment="1">
      <alignment horizontal="center" vertical="center"/>
    </xf>
    <xf numFmtId="166" fontId="21" fillId="0" borderId="16" xfId="0" applyNumberFormat="1" applyFont="1" applyBorder="1" applyAlignment="1" applyProtection="1">
      <alignment horizontal="center" vertical="center"/>
      <protection locked="0"/>
    </xf>
    <xf numFmtId="166" fontId="21" fillId="0" borderId="8" xfId="0" applyNumberFormat="1" applyFont="1" applyBorder="1" applyAlignment="1" applyProtection="1">
      <alignment horizontal="center" vertical="center"/>
      <protection locked="0"/>
    </xf>
    <xf numFmtId="0" fontId="21" fillId="0" borderId="31" xfId="0" applyFont="1" applyBorder="1" applyAlignment="1">
      <alignment horizontal="center" vertical="center" wrapText="1"/>
    </xf>
    <xf numFmtId="0" fontId="21" fillId="0" borderId="9" xfId="0" applyFont="1" applyBorder="1" applyAlignment="1">
      <alignment horizontal="left" vertical="top" wrapText="1"/>
    </xf>
    <xf numFmtId="2" fontId="21" fillId="0" borderId="20" xfId="0" applyNumberFormat="1" applyFont="1" applyBorder="1" applyAlignment="1">
      <alignment horizontal="center" vertical="center"/>
    </xf>
    <xf numFmtId="2" fontId="22" fillId="0" borderId="20" xfId="0" applyNumberFormat="1" applyFont="1" applyBorder="1" applyAlignment="1">
      <alignment horizontal="center" vertical="center"/>
    </xf>
    <xf numFmtId="2" fontId="22" fillId="0" borderId="18" xfId="0" applyNumberFormat="1" applyFont="1" applyBorder="1" applyAlignment="1">
      <alignment horizontal="center" vertical="center"/>
    </xf>
    <xf numFmtId="2" fontId="21" fillId="2" borderId="21" xfId="0" applyNumberFormat="1" applyFont="1" applyFill="1" applyBorder="1" applyAlignment="1">
      <alignment horizontal="center" vertical="center"/>
    </xf>
    <xf numFmtId="2" fontId="21" fillId="0" borderId="3" xfId="0" applyNumberFormat="1" applyFont="1" applyBorder="1" applyAlignment="1">
      <alignment horizontal="center" vertical="center"/>
    </xf>
    <xf numFmtId="165" fontId="21" fillId="2" borderId="5" xfId="0" applyNumberFormat="1" applyFont="1" applyFill="1" applyBorder="1" applyAlignment="1">
      <alignment horizontal="center" vertical="center"/>
    </xf>
    <xf numFmtId="4" fontId="22" fillId="2" borderId="6" xfId="0" applyNumberFormat="1" applyFont="1" applyFill="1" applyBorder="1" applyAlignment="1">
      <alignment horizontal="left" vertical="top" wrapText="1"/>
    </xf>
    <xf numFmtId="0" fontId="21" fillId="0" borderId="2" xfId="0" applyFont="1" applyBorder="1" applyAlignment="1">
      <alignment horizontal="center" vertical="center" wrapText="1"/>
    </xf>
    <xf numFmtId="0" fontId="21" fillId="2" borderId="1" xfId="0" applyFont="1" applyFill="1" applyBorder="1" applyAlignment="1">
      <alignment horizontal="left" vertical="top" wrapText="1"/>
    </xf>
    <xf numFmtId="0" fontId="21" fillId="0" borderId="52" xfId="0" applyFont="1" applyBorder="1" applyAlignment="1">
      <alignment horizontal="left" vertical="top" wrapText="1"/>
    </xf>
    <xf numFmtId="0" fontId="21" fillId="0" borderId="24" xfId="0" applyFont="1" applyBorder="1" applyAlignment="1">
      <alignment horizontal="center" vertical="center" wrapText="1"/>
    </xf>
    <xf numFmtId="0" fontId="21" fillId="0" borderId="52" xfId="0" applyFont="1" applyBorder="1" applyAlignment="1">
      <alignment horizontal="center" vertical="center" wrapText="1"/>
    </xf>
    <xf numFmtId="0" fontId="21" fillId="2" borderId="53" xfId="0" applyFont="1" applyFill="1" applyBorder="1" applyAlignment="1">
      <alignment horizontal="left" vertical="top" wrapText="1"/>
    </xf>
    <xf numFmtId="0" fontId="21" fillId="0" borderId="36" xfId="0" applyFont="1" applyBorder="1" applyAlignment="1">
      <alignment horizontal="center" vertical="center" wrapText="1"/>
    </xf>
    <xf numFmtId="0" fontId="21" fillId="0" borderId="36" xfId="0" applyFont="1" applyBorder="1" applyAlignment="1">
      <alignment horizontal="left" vertical="top" wrapText="1"/>
    </xf>
    <xf numFmtId="0" fontId="32" fillId="0" borderId="2" xfId="0" applyFont="1" applyBorder="1" applyAlignment="1">
      <alignment horizontal="left" vertical="top" wrapText="1"/>
    </xf>
    <xf numFmtId="0" fontId="33" fillId="0" borderId="2" xfId="0" applyFont="1" applyBorder="1" applyAlignment="1">
      <alignment horizontal="left" vertical="top" wrapText="1"/>
    </xf>
    <xf numFmtId="0" fontId="0" fillId="0" borderId="2" xfId="0" applyBorder="1" applyAlignment="1">
      <alignment horizontal="left" vertical="top" wrapText="1"/>
    </xf>
    <xf numFmtId="0" fontId="31" fillId="0" borderId="2" xfId="0" applyFont="1" applyBorder="1" applyAlignment="1">
      <alignment horizontal="center" vertical="top" wrapText="1"/>
    </xf>
    <xf numFmtId="0" fontId="21" fillId="2" borderId="2" xfId="0" applyFont="1" applyFill="1" applyBorder="1" applyAlignment="1">
      <alignment horizontal="left" vertical="top" wrapText="1"/>
    </xf>
    <xf numFmtId="172" fontId="22" fillId="0" borderId="2" xfId="0" applyNumberFormat="1" applyFont="1" applyBorder="1" applyAlignment="1">
      <alignment horizontal="center" vertical="center"/>
    </xf>
    <xf numFmtId="172" fontId="14" fillId="2" borderId="0" xfId="0" applyNumberFormat="1" applyFont="1" applyFill="1" applyAlignment="1">
      <alignment horizontal="center" vertical="center" readingOrder="1"/>
    </xf>
    <xf numFmtId="172" fontId="0" fillId="2" borderId="0" xfId="0" applyNumberFormat="1" applyFill="1"/>
    <xf numFmtId="172" fontId="20" fillId="7" borderId="44" xfId="0" applyNumberFormat="1" applyFont="1" applyFill="1" applyBorder="1" applyAlignment="1">
      <alignment horizontal="center" vertical="center" wrapText="1"/>
    </xf>
    <xf numFmtId="172" fontId="21" fillId="8" borderId="31" xfId="0" applyNumberFormat="1" applyFont="1" applyFill="1" applyBorder="1" applyAlignment="1">
      <alignment vertical="center"/>
    </xf>
    <xf numFmtId="172" fontId="22" fillId="2" borderId="1" xfId="0" applyNumberFormat="1" applyFont="1" applyFill="1" applyBorder="1" applyAlignment="1">
      <alignment horizontal="center" vertical="center"/>
    </xf>
    <xf numFmtId="172" fontId="21" fillId="0" borderId="2" xfId="0" applyNumberFormat="1" applyFont="1" applyBorder="1" applyAlignment="1">
      <alignment horizontal="center" vertical="center"/>
    </xf>
    <xf numFmtId="172" fontId="3" fillId="0" borderId="8" xfId="0" applyNumberFormat="1" applyFont="1" applyBorder="1" applyAlignment="1">
      <alignment horizontal="center" vertical="center"/>
    </xf>
    <xf numFmtId="172" fontId="22" fillId="0" borderId="9" xfId="0" applyNumberFormat="1" applyFont="1" applyBorder="1" applyAlignment="1">
      <alignment horizontal="center" vertical="center"/>
    </xf>
    <xf numFmtId="172" fontId="21" fillId="0" borderId="1" xfId="0" applyNumberFormat="1" applyFont="1" applyBorder="1" applyAlignment="1">
      <alignment horizontal="center" vertical="center"/>
    </xf>
    <xf numFmtId="172" fontId="21" fillId="2" borderId="16" xfId="0" applyNumberFormat="1" applyFont="1" applyFill="1" applyBorder="1" applyAlignment="1">
      <alignment horizontal="center" vertical="center"/>
    </xf>
    <xf numFmtId="172" fontId="21" fillId="0" borderId="16" xfId="0" applyNumberFormat="1" applyFont="1" applyBorder="1" applyAlignment="1">
      <alignment horizontal="center" vertical="center"/>
    </xf>
    <xf numFmtId="172" fontId="21" fillId="0" borderId="19" xfId="0" applyNumberFormat="1" applyFont="1" applyBorder="1" applyAlignment="1">
      <alignment horizontal="center" vertical="center"/>
    </xf>
    <xf numFmtId="172" fontId="21" fillId="0" borderId="8" xfId="0" applyNumberFormat="1" applyFont="1" applyBorder="1" applyAlignment="1">
      <alignment horizontal="center" vertical="center"/>
    </xf>
    <xf numFmtId="172" fontId="10" fillId="2" borderId="0" xfId="0" applyNumberFormat="1" applyFont="1" applyFill="1"/>
    <xf numFmtId="172" fontId="16" fillId="2" borderId="0" xfId="0" applyNumberFormat="1" applyFont="1" applyFill="1" applyAlignment="1">
      <alignment horizontal="right" vertical="center"/>
    </xf>
    <xf numFmtId="172" fontId="13" fillId="2" borderId="0" xfId="0" applyNumberFormat="1" applyFont="1" applyFill="1" applyAlignment="1" applyProtection="1">
      <alignment horizontal="center" vertical="center" wrapText="1"/>
      <protection locked="0"/>
    </xf>
    <xf numFmtId="172" fontId="0" fillId="0" borderId="0" xfId="2" applyNumberFormat="1" applyFont="1" applyBorder="1"/>
    <xf numFmtId="172" fontId="0" fillId="2" borderId="0" xfId="2" applyNumberFormat="1" applyFont="1" applyFill="1" applyBorder="1"/>
    <xf numFmtId="172" fontId="0" fillId="2" borderId="0" xfId="2" applyNumberFormat="1" applyFont="1" applyFill="1"/>
    <xf numFmtId="172" fontId="13" fillId="2" borderId="0" xfId="0" applyNumberFormat="1" applyFont="1" applyFill="1" applyAlignment="1">
      <alignment vertical="center" wrapText="1"/>
    </xf>
    <xf numFmtId="172" fontId="0" fillId="0" borderId="0" xfId="0" applyNumberFormat="1"/>
    <xf numFmtId="169" fontId="25" fillId="2" borderId="0" xfId="0" applyNumberFormat="1" applyFont="1" applyFill="1" applyAlignment="1">
      <alignment horizontal="center" vertical="center" wrapText="1"/>
    </xf>
    <xf numFmtId="4" fontId="22" fillId="0" borderId="6" xfId="0" applyNumberFormat="1" applyFont="1" applyBorder="1" applyAlignment="1">
      <alignment horizontal="left" vertical="top" wrapText="1"/>
    </xf>
    <xf numFmtId="0" fontId="22" fillId="2" borderId="9" xfId="0" applyFont="1" applyFill="1" applyBorder="1" applyAlignment="1">
      <alignment horizontal="left" vertical="top" wrapText="1"/>
    </xf>
    <xf numFmtId="0" fontId="22" fillId="2" borderId="1" xfId="0" applyFont="1" applyFill="1" applyBorder="1" applyAlignment="1">
      <alignment horizontal="left" vertical="top" wrapText="1"/>
    </xf>
    <xf numFmtId="0" fontId="3" fillId="0" borderId="8" xfId="0" applyFont="1" applyBorder="1" applyAlignment="1">
      <alignment horizontal="center" vertical="center" wrapText="1"/>
    </xf>
    <xf numFmtId="172" fontId="20" fillId="7" borderId="12" xfId="0" applyNumberFormat="1" applyFont="1" applyFill="1" applyBorder="1" applyAlignment="1">
      <alignment horizontal="center" vertical="center" wrapText="1"/>
    </xf>
    <xf numFmtId="0" fontId="13" fillId="5" borderId="12" xfId="0" applyFont="1" applyFill="1" applyBorder="1" applyAlignment="1" applyProtection="1">
      <alignment horizontal="center" vertical="center" wrapText="1"/>
      <protection locked="0"/>
    </xf>
    <xf numFmtId="0" fontId="13" fillId="5" borderId="8" xfId="0" applyFont="1" applyFill="1" applyBorder="1" applyAlignment="1" applyProtection="1">
      <alignment horizontal="center" vertical="center" wrapText="1"/>
      <protection locked="0"/>
    </xf>
    <xf numFmtId="0" fontId="13" fillId="5" borderId="7" xfId="0" applyFont="1" applyFill="1" applyBorder="1" applyAlignment="1" applyProtection="1">
      <alignment horizontal="center" vertical="center" wrapText="1"/>
      <protection locked="0"/>
    </xf>
    <xf numFmtId="171" fontId="20" fillId="7" borderId="7" xfId="0" applyNumberFormat="1" applyFont="1" applyFill="1" applyBorder="1" applyAlignment="1">
      <alignment horizontal="center" vertical="center" wrapText="1"/>
    </xf>
    <xf numFmtId="0" fontId="16" fillId="2" borderId="0" xfId="0" applyFont="1" applyFill="1" applyAlignment="1">
      <alignment vertical="top"/>
    </xf>
    <xf numFmtId="0" fontId="21" fillId="2" borderId="6" xfId="0" applyFont="1" applyFill="1" applyBorder="1" applyAlignment="1">
      <alignment horizontal="center" vertical="center"/>
    </xf>
    <xf numFmtId="172" fontId="20" fillId="7" borderId="65" xfId="0" applyNumberFormat="1" applyFont="1" applyFill="1" applyBorder="1" applyAlignment="1">
      <alignment horizontal="center" vertical="center" wrapText="1"/>
    </xf>
    <xf numFmtId="172" fontId="20" fillId="7" borderId="45" xfId="0" applyNumberFormat="1" applyFont="1" applyFill="1" applyBorder="1" applyAlignment="1">
      <alignment horizontal="center" vertical="center" wrapText="1"/>
    </xf>
    <xf numFmtId="172" fontId="21" fillId="8" borderId="25" xfId="0" applyNumberFormat="1" applyFont="1" applyFill="1" applyBorder="1" applyAlignment="1">
      <alignment vertical="center"/>
    </xf>
    <xf numFmtId="172" fontId="21" fillId="8" borderId="32" xfId="0" applyNumberFormat="1" applyFont="1" applyFill="1" applyBorder="1" applyAlignment="1">
      <alignment vertical="center"/>
    </xf>
    <xf numFmtId="172" fontId="22" fillId="2" borderId="10" xfId="0" applyNumberFormat="1" applyFont="1" applyFill="1" applyBorder="1" applyAlignment="1">
      <alignment horizontal="center" vertical="center"/>
    </xf>
    <xf numFmtId="172" fontId="22" fillId="2" borderId="13" xfId="0" applyNumberFormat="1" applyFont="1" applyFill="1" applyBorder="1" applyAlignment="1">
      <alignment horizontal="center" vertical="center"/>
    </xf>
    <xf numFmtId="172" fontId="21" fillId="0" borderId="5" xfId="0" applyNumberFormat="1" applyFont="1" applyBorder="1" applyAlignment="1">
      <alignment horizontal="center" vertical="center"/>
    </xf>
    <xf numFmtId="172" fontId="21" fillId="0" borderId="41" xfId="0" applyNumberFormat="1" applyFont="1" applyBorder="1" applyAlignment="1">
      <alignment horizontal="center" vertical="center"/>
    </xf>
    <xf numFmtId="172" fontId="3" fillId="0" borderId="12" xfId="0" applyNumberFormat="1" applyFont="1" applyBorder="1" applyAlignment="1">
      <alignment horizontal="center" vertical="center"/>
    </xf>
    <xf numFmtId="172" fontId="3" fillId="0" borderId="7" xfId="0" applyNumberFormat="1" applyFont="1" applyBorder="1" applyAlignment="1">
      <alignment horizontal="center" vertical="center"/>
    </xf>
    <xf numFmtId="172" fontId="22" fillId="0" borderId="5" xfId="0" applyNumberFormat="1" applyFont="1" applyBorder="1" applyAlignment="1">
      <alignment horizontal="center" vertical="center"/>
    </xf>
    <xf numFmtId="172" fontId="22" fillId="0" borderId="41" xfId="0" applyNumberFormat="1" applyFont="1" applyBorder="1" applyAlignment="1">
      <alignment horizontal="center" vertical="center"/>
    </xf>
    <xf numFmtId="172" fontId="22" fillId="0" borderId="59" xfId="0" applyNumberFormat="1" applyFont="1" applyBorder="1" applyAlignment="1">
      <alignment horizontal="center" vertical="center"/>
    </xf>
    <xf numFmtId="172" fontId="22" fillId="0" borderId="60" xfId="0" applyNumberFormat="1" applyFont="1" applyBorder="1" applyAlignment="1">
      <alignment horizontal="center" vertical="center"/>
    </xf>
    <xf numFmtId="172" fontId="21" fillId="0" borderId="10" xfId="0" applyNumberFormat="1" applyFont="1" applyBorder="1" applyAlignment="1">
      <alignment horizontal="center" vertical="center"/>
    </xf>
    <xf numFmtId="172" fontId="21" fillId="0" borderId="13" xfId="0" applyNumberFormat="1" applyFont="1" applyBorder="1" applyAlignment="1">
      <alignment horizontal="center" vertical="center"/>
    </xf>
    <xf numFmtId="172" fontId="21" fillId="0" borderId="17" xfId="0" applyNumberFormat="1" applyFont="1" applyBorder="1" applyAlignment="1">
      <alignment horizontal="center" vertical="center"/>
    </xf>
    <xf numFmtId="172" fontId="21" fillId="0" borderId="26" xfId="0" applyNumberFormat="1" applyFont="1" applyBorder="1" applyAlignment="1">
      <alignment horizontal="center" vertical="center"/>
    </xf>
    <xf numFmtId="172" fontId="21" fillId="0" borderId="28" xfId="0" applyNumberFormat="1" applyFont="1" applyBorder="1" applyAlignment="1">
      <alignment horizontal="center" vertical="center"/>
    </xf>
    <xf numFmtId="172" fontId="21" fillId="0" borderId="42" xfId="0" applyNumberFormat="1" applyFont="1" applyBorder="1" applyAlignment="1">
      <alignment horizontal="center" vertical="center"/>
    </xf>
    <xf numFmtId="166" fontId="21" fillId="2" borderId="0" xfId="0" applyNumberFormat="1" applyFont="1" applyFill="1" applyAlignment="1">
      <alignment horizontal="center" vertical="center"/>
    </xf>
    <xf numFmtId="171" fontId="20" fillId="7" borderId="62" xfId="0" applyNumberFormat="1" applyFont="1" applyFill="1" applyBorder="1" applyAlignment="1">
      <alignment horizontal="center" vertical="center" wrapText="1"/>
    </xf>
    <xf numFmtId="172" fontId="20" fillId="10" borderId="0" xfId="0" applyNumberFormat="1" applyFont="1" applyFill="1" applyAlignment="1">
      <alignment horizontal="center" vertical="center" wrapText="1"/>
    </xf>
    <xf numFmtId="171" fontId="20" fillId="10" borderId="0" xfId="0" applyNumberFormat="1" applyFont="1" applyFill="1" applyAlignment="1">
      <alignment horizontal="center" vertical="center" wrapText="1"/>
    </xf>
    <xf numFmtId="166" fontId="21" fillId="2" borderId="0" xfId="0" applyNumberFormat="1" applyFont="1" applyFill="1" applyAlignment="1">
      <alignment vertical="center"/>
    </xf>
    <xf numFmtId="166" fontId="3" fillId="2" borderId="0" xfId="0" applyNumberFormat="1" applyFont="1" applyFill="1" applyAlignment="1">
      <alignment horizontal="center" vertical="center"/>
    </xf>
    <xf numFmtId="166" fontId="22" fillId="2" borderId="0" xfId="0" applyNumberFormat="1" applyFont="1" applyFill="1" applyAlignment="1">
      <alignment horizontal="center" vertical="center"/>
    </xf>
    <xf numFmtId="0" fontId="21" fillId="2" borderId="0" xfId="0" applyFont="1" applyFill="1" applyAlignment="1">
      <alignment horizontal="center" vertical="center"/>
    </xf>
    <xf numFmtId="166" fontId="4" fillId="2" borderId="0" xfId="0" applyNumberFormat="1" applyFont="1" applyFill="1" applyAlignment="1">
      <alignment horizontal="center" vertical="center"/>
    </xf>
    <xf numFmtId="0" fontId="21" fillId="8" borderId="30" xfId="0" applyFont="1" applyFill="1" applyBorder="1" applyAlignment="1">
      <alignment vertical="center"/>
    </xf>
    <xf numFmtId="0" fontId="22" fillId="2" borderId="6" xfId="0" applyFont="1" applyFill="1" applyBorder="1" applyAlignment="1">
      <alignment horizontal="center" vertical="center"/>
    </xf>
    <xf numFmtId="0" fontId="21" fillId="0" borderId="4" xfId="0" applyFont="1" applyBorder="1" applyAlignment="1">
      <alignment horizontal="center" vertical="center"/>
    </xf>
    <xf numFmtId="0" fontId="21" fillId="0" borderId="63" xfId="0" applyFont="1" applyBorder="1" applyAlignment="1">
      <alignment horizontal="center" vertical="center"/>
    </xf>
    <xf numFmtId="172" fontId="21" fillId="8" borderId="12" xfId="0" applyNumberFormat="1" applyFont="1" applyFill="1" applyBorder="1" applyAlignment="1">
      <alignment vertical="center"/>
    </xf>
    <xf numFmtId="172" fontId="22" fillId="2" borderId="67" xfId="0" applyNumberFormat="1" applyFont="1" applyFill="1" applyBorder="1" applyAlignment="1">
      <alignment horizontal="center" vertical="center"/>
    </xf>
    <xf numFmtId="172" fontId="21" fillId="2" borderId="67" xfId="0" applyNumberFormat="1" applyFont="1" applyFill="1" applyBorder="1" applyAlignment="1">
      <alignment horizontal="center" vertical="center"/>
    </xf>
    <xf numFmtId="172" fontId="21" fillId="2" borderId="40" xfId="0" applyNumberFormat="1" applyFont="1" applyFill="1" applyBorder="1" applyAlignment="1">
      <alignment horizontal="center" vertical="center"/>
    </xf>
    <xf numFmtId="0" fontId="12" fillId="3" borderId="7" xfId="0" applyFont="1" applyFill="1" applyBorder="1" applyAlignment="1">
      <alignment horizontal="center" vertical="center" wrapText="1"/>
    </xf>
    <xf numFmtId="0" fontId="22" fillId="0" borderId="47"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66"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39" xfId="0" applyFont="1" applyBorder="1" applyAlignment="1">
      <alignment horizontal="center" vertical="center" wrapText="1"/>
    </xf>
    <xf numFmtId="0" fontId="22" fillId="2" borderId="19" xfId="0" applyFont="1" applyFill="1" applyBorder="1" applyAlignment="1">
      <alignment horizontal="center" vertical="center" wrapText="1"/>
    </xf>
    <xf numFmtId="0" fontId="21" fillId="2" borderId="0" xfId="0" applyFont="1" applyFill="1" applyAlignment="1">
      <alignment horizontal="center" vertical="center" wrapText="1"/>
    </xf>
    <xf numFmtId="0" fontId="2" fillId="2" borderId="0" xfId="0" applyFont="1" applyFill="1" applyAlignment="1">
      <alignment horizontal="center" vertical="center" wrapText="1"/>
    </xf>
    <xf numFmtId="166" fontId="21" fillId="0" borderId="37" xfId="0" applyNumberFormat="1" applyFont="1" applyBorder="1" applyAlignment="1">
      <alignment horizontal="center" vertical="center"/>
    </xf>
    <xf numFmtId="0" fontId="6" fillId="2" borderId="0" xfId="0" applyFont="1" applyFill="1" applyAlignment="1">
      <alignment horizontal="center" vertical="center" wrapText="1"/>
    </xf>
    <xf numFmtId="0" fontId="21" fillId="0" borderId="29" xfId="0" applyFont="1" applyBorder="1" applyAlignment="1">
      <alignment horizontal="center" vertical="center" wrapText="1"/>
    </xf>
    <xf numFmtId="0" fontId="12" fillId="2" borderId="48" xfId="0" applyFont="1" applyFill="1" applyBorder="1" applyAlignment="1">
      <alignment horizontal="center" vertical="center" wrapText="1"/>
    </xf>
    <xf numFmtId="0" fontId="21" fillId="2" borderId="55" xfId="0" applyFont="1" applyFill="1" applyBorder="1" applyAlignment="1">
      <alignment horizontal="center" vertical="center" wrapText="1"/>
    </xf>
    <xf numFmtId="0" fontId="21" fillId="2" borderId="48" xfId="0" applyFont="1" applyFill="1" applyBorder="1" applyAlignment="1">
      <alignment horizontal="center" vertical="center" wrapText="1"/>
    </xf>
    <xf numFmtId="0" fontId="12" fillId="2" borderId="0" xfId="0" applyFont="1" applyFill="1" applyAlignment="1">
      <alignment horizontal="center" vertical="center" wrapText="1"/>
    </xf>
    <xf numFmtId="0" fontId="3" fillId="2" borderId="0" xfId="0" applyFont="1" applyFill="1" applyAlignment="1">
      <alignment horizontal="center" vertical="center" wrapText="1"/>
    </xf>
    <xf numFmtId="0" fontId="22" fillId="2" borderId="61" xfId="0" applyFont="1" applyFill="1" applyBorder="1" applyAlignment="1">
      <alignment horizontal="center" vertical="center" wrapText="1"/>
    </xf>
    <xf numFmtId="0" fontId="22" fillId="2" borderId="48" xfId="0" applyFont="1" applyFill="1" applyBorder="1" applyAlignment="1">
      <alignment horizontal="center" vertical="center" wrapText="1"/>
    </xf>
    <xf numFmtId="0" fontId="22" fillId="2" borderId="0" xfId="0" applyFont="1" applyFill="1" applyAlignment="1">
      <alignment horizontal="center" vertical="center" wrapText="1"/>
    </xf>
    <xf numFmtId="171" fontId="20" fillId="10" borderId="22" xfId="0" applyNumberFormat="1" applyFont="1" applyFill="1" applyBorder="1" applyAlignment="1">
      <alignment horizontal="center" vertical="center" wrapText="1"/>
    </xf>
    <xf numFmtId="171" fontId="20" fillId="7" borderId="11" xfId="0" applyNumberFormat="1" applyFont="1" applyFill="1" applyBorder="1" applyAlignment="1">
      <alignment horizontal="center" vertical="center" wrapText="1"/>
    </xf>
    <xf numFmtId="0" fontId="13" fillId="2" borderId="0" xfId="0" applyFont="1" applyFill="1" applyAlignment="1" applyProtection="1">
      <alignment horizontal="center" vertical="center" wrapText="1"/>
      <protection locked="0"/>
    </xf>
    <xf numFmtId="172" fontId="13" fillId="2" borderId="0" xfId="0" applyNumberFormat="1" applyFont="1" applyFill="1" applyAlignment="1">
      <alignment horizontal="center" vertical="center" wrapText="1"/>
    </xf>
    <xf numFmtId="172" fontId="21" fillId="2" borderId="8" xfId="0" applyNumberFormat="1" applyFont="1" applyFill="1" applyBorder="1" applyAlignment="1">
      <alignment horizontal="center" vertical="center"/>
    </xf>
    <xf numFmtId="166" fontId="3" fillId="2" borderId="8" xfId="0" applyNumberFormat="1" applyFont="1" applyFill="1" applyBorder="1" applyAlignment="1" applyProtection="1">
      <alignment horizontal="center" vertical="center"/>
      <protection locked="0"/>
    </xf>
    <xf numFmtId="166" fontId="21" fillId="8" borderId="7" xfId="0" applyNumberFormat="1" applyFont="1" applyFill="1" applyBorder="1" applyAlignment="1">
      <alignment vertical="center"/>
    </xf>
    <xf numFmtId="166" fontId="21" fillId="2" borderId="66" xfId="0" applyNumberFormat="1" applyFont="1" applyFill="1" applyBorder="1" applyAlignment="1">
      <alignment horizontal="center" vertical="center"/>
    </xf>
    <xf numFmtId="166" fontId="21" fillId="8" borderId="11" xfId="0" applyNumberFormat="1" applyFont="1" applyFill="1" applyBorder="1" applyAlignment="1">
      <alignment vertical="center"/>
    </xf>
    <xf numFmtId="166" fontId="21" fillId="5" borderId="55" xfId="0" applyNumberFormat="1" applyFont="1" applyFill="1" applyBorder="1" applyAlignment="1" applyProtection="1">
      <alignment horizontal="center" vertical="center"/>
      <protection locked="0"/>
    </xf>
    <xf numFmtId="166" fontId="21" fillId="5" borderId="24" xfId="0" applyNumberFormat="1" applyFont="1" applyFill="1" applyBorder="1" applyAlignment="1" applyProtection="1">
      <alignment horizontal="center" vertical="center"/>
      <protection locked="0"/>
    </xf>
    <xf numFmtId="166" fontId="21" fillId="5" borderId="29" xfId="0" applyNumberFormat="1" applyFont="1" applyFill="1" applyBorder="1" applyAlignment="1" applyProtection="1">
      <alignment horizontal="center" vertical="center"/>
      <protection locked="0"/>
    </xf>
    <xf numFmtId="166" fontId="22" fillId="5" borderId="24" xfId="0" applyNumberFormat="1" applyFont="1" applyFill="1" applyBorder="1" applyAlignment="1" applyProtection="1">
      <alignment horizontal="center" vertical="center"/>
      <protection locked="0"/>
    </xf>
    <xf numFmtId="166" fontId="22" fillId="5" borderId="29" xfId="0" applyNumberFormat="1" applyFont="1" applyFill="1" applyBorder="1" applyAlignment="1" applyProtection="1">
      <alignment horizontal="center" vertical="center"/>
      <protection locked="0"/>
    </xf>
    <xf numFmtId="172" fontId="21" fillId="8" borderId="30" xfId="0" applyNumberFormat="1" applyFont="1" applyFill="1" applyBorder="1" applyAlignment="1">
      <alignment vertical="center"/>
    </xf>
    <xf numFmtId="166" fontId="22" fillId="0" borderId="39" xfId="0" applyNumberFormat="1" applyFont="1" applyBorder="1" applyAlignment="1">
      <alignment horizontal="center" vertical="center"/>
    </xf>
    <xf numFmtId="166" fontId="21" fillId="0" borderId="66" xfId="0" applyNumberFormat="1" applyFont="1" applyBorder="1" applyAlignment="1">
      <alignment horizontal="center" vertical="center"/>
    </xf>
    <xf numFmtId="166" fontId="21" fillId="0" borderId="39" xfId="0" applyNumberFormat="1" applyFont="1" applyBorder="1" applyAlignment="1">
      <alignment horizontal="center" vertical="center"/>
    </xf>
    <xf numFmtId="166" fontId="21" fillId="5" borderId="11" xfId="0" applyNumberFormat="1" applyFont="1" applyFill="1" applyBorder="1" applyAlignment="1" applyProtection="1">
      <alignment horizontal="center" vertical="center"/>
      <protection locked="0"/>
    </xf>
    <xf numFmtId="0" fontId="21" fillId="0" borderId="1" xfId="0" applyFont="1" applyBorder="1" applyAlignment="1">
      <alignment horizontal="center" vertical="center" wrapText="1"/>
    </xf>
    <xf numFmtId="0" fontId="21" fillId="2" borderId="10"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1" xfId="0" applyFont="1" applyFill="1" applyBorder="1" applyAlignment="1">
      <alignment horizontal="center" vertical="center"/>
    </xf>
    <xf numFmtId="172" fontId="22" fillId="11" borderId="67" xfId="0" applyNumberFormat="1" applyFont="1" applyFill="1" applyBorder="1" applyAlignment="1">
      <alignment horizontal="center" vertical="center"/>
    </xf>
    <xf numFmtId="172" fontId="22" fillId="11" borderId="10" xfId="0" applyNumberFormat="1" applyFont="1" applyFill="1" applyBorder="1" applyAlignment="1">
      <alignment horizontal="center" vertical="center"/>
    </xf>
    <xf numFmtId="172" fontId="22" fillId="11" borderId="1" xfId="0" applyNumberFormat="1" applyFont="1" applyFill="1" applyBorder="1" applyAlignment="1">
      <alignment horizontal="center" vertical="center"/>
    </xf>
    <xf numFmtId="172" fontId="22" fillId="11" borderId="13" xfId="0" applyNumberFormat="1" applyFont="1" applyFill="1" applyBorder="1" applyAlignment="1">
      <alignment horizontal="center" vertical="center"/>
    </xf>
    <xf numFmtId="166" fontId="21" fillId="11" borderId="66" xfId="0" applyNumberFormat="1" applyFont="1" applyFill="1" applyBorder="1" applyAlignment="1">
      <alignment horizontal="center" vertical="center"/>
    </xf>
    <xf numFmtId="172" fontId="21" fillId="12" borderId="1" xfId="0" applyNumberFormat="1" applyFont="1" applyFill="1" applyBorder="1" applyAlignment="1">
      <alignment horizontal="center" vertical="center"/>
    </xf>
    <xf numFmtId="172" fontId="21" fillId="11" borderId="12" xfId="0" applyNumberFormat="1" applyFont="1" applyFill="1" applyBorder="1" applyAlignment="1">
      <alignment horizontal="center" vertical="center"/>
    </xf>
    <xf numFmtId="172" fontId="21" fillId="12" borderId="49" xfId="0" applyNumberFormat="1" applyFont="1" applyFill="1" applyBorder="1" applyAlignment="1">
      <alignment horizontal="center" vertical="center"/>
    </xf>
    <xf numFmtId="166" fontId="21" fillId="12" borderId="66" xfId="0" applyNumberFormat="1" applyFont="1" applyFill="1" applyBorder="1" applyAlignment="1">
      <alignment horizontal="center" vertical="center"/>
    </xf>
    <xf numFmtId="172" fontId="21" fillId="12" borderId="5" xfId="0" applyNumberFormat="1" applyFont="1" applyFill="1" applyBorder="1" applyAlignment="1">
      <alignment horizontal="center" vertical="center"/>
    </xf>
    <xf numFmtId="172" fontId="21" fillId="12" borderId="2" xfId="0" applyNumberFormat="1" applyFont="1" applyFill="1" applyBorder="1" applyAlignment="1">
      <alignment horizontal="center" vertical="center"/>
    </xf>
    <xf numFmtId="172" fontId="21" fillId="12" borderId="41" xfId="0" applyNumberFormat="1" applyFont="1" applyFill="1" applyBorder="1" applyAlignment="1">
      <alignment horizontal="center" vertical="center"/>
    </xf>
    <xf numFmtId="0" fontId="25" fillId="2" borderId="23" xfId="0" applyFont="1" applyFill="1" applyBorder="1" applyAlignment="1">
      <alignment vertical="center" wrapText="1"/>
    </xf>
    <xf numFmtId="173" fontId="22" fillId="0" borderId="2" xfId="0" applyNumberFormat="1" applyFont="1" applyBorder="1" applyAlignment="1">
      <alignment horizontal="center" vertical="center"/>
    </xf>
    <xf numFmtId="173" fontId="22" fillId="0" borderId="41" xfId="0" applyNumberFormat="1" applyFont="1" applyBorder="1" applyAlignment="1">
      <alignment horizontal="center" vertical="center"/>
    </xf>
    <xf numFmtId="173" fontId="22" fillId="0" borderId="5" xfId="0" applyNumberFormat="1" applyFont="1" applyBorder="1" applyAlignment="1">
      <alignment horizontal="center" vertical="center"/>
    </xf>
    <xf numFmtId="2" fontId="21" fillId="0" borderId="3" xfId="0" applyNumberFormat="1" applyFont="1" applyBorder="1" applyAlignment="1">
      <alignment horizontal="center" vertical="center" wrapText="1"/>
    </xf>
    <xf numFmtId="0" fontId="22" fillId="0" borderId="1" xfId="0" applyFont="1" applyBorder="1" applyAlignment="1">
      <alignment horizontal="left" vertical="top" wrapText="1"/>
    </xf>
    <xf numFmtId="173" fontId="21" fillId="0" borderId="31" xfId="0" applyNumberFormat="1" applyFont="1" applyBorder="1" applyAlignment="1">
      <alignment horizontal="center" vertical="center"/>
    </xf>
    <xf numFmtId="0" fontId="21" fillId="2" borderId="73" xfId="0" applyFont="1" applyFill="1" applyBorder="1" applyAlignment="1">
      <alignment horizontal="center" vertical="center"/>
    </xf>
    <xf numFmtId="0" fontId="21" fillId="0" borderId="8" xfId="0" applyFont="1" applyBorder="1" applyAlignment="1">
      <alignment horizontal="center" vertical="center"/>
    </xf>
    <xf numFmtId="166" fontId="21" fillId="11" borderId="24" xfId="0" applyNumberFormat="1" applyFont="1" applyFill="1" applyBorder="1" applyAlignment="1">
      <alignment horizontal="center" vertical="center"/>
    </xf>
    <xf numFmtId="166" fontId="21" fillId="11" borderId="61" xfId="0" applyNumberFormat="1" applyFont="1" applyFill="1" applyBorder="1" applyAlignment="1">
      <alignment horizontal="center" vertical="center"/>
    </xf>
    <xf numFmtId="166" fontId="21" fillId="11" borderId="55" xfId="0" applyNumberFormat="1" applyFont="1" applyFill="1" applyBorder="1" applyAlignment="1">
      <alignment horizontal="center" vertical="center"/>
    </xf>
    <xf numFmtId="166" fontId="21" fillId="11" borderId="11" xfId="0" applyNumberFormat="1" applyFont="1" applyFill="1" applyBorder="1" applyAlignment="1">
      <alignment horizontal="center" vertical="center"/>
    </xf>
    <xf numFmtId="2" fontId="15" fillId="2" borderId="0" xfId="0" applyNumberFormat="1" applyFont="1" applyFill="1" applyAlignment="1">
      <alignment horizontal="left"/>
    </xf>
    <xf numFmtId="0" fontId="21" fillId="0" borderId="0" xfId="0" applyFont="1" applyAlignment="1">
      <alignment horizontal="center" vertical="center" wrapText="1"/>
    </xf>
    <xf numFmtId="165" fontId="21" fillId="2" borderId="26" xfId="0" applyNumberFormat="1" applyFont="1" applyFill="1" applyBorder="1" applyAlignment="1">
      <alignment horizontal="center" vertical="center"/>
    </xf>
    <xf numFmtId="0" fontId="21" fillId="0" borderId="28" xfId="0" applyFont="1" applyBorder="1" applyAlignment="1">
      <alignment horizontal="center" vertical="center" wrapText="1"/>
    </xf>
    <xf numFmtId="0" fontId="21" fillId="0" borderId="74" xfId="0" applyFont="1" applyBorder="1" applyAlignment="1">
      <alignment horizontal="center" vertical="center"/>
    </xf>
    <xf numFmtId="172" fontId="21" fillId="2" borderId="38" xfId="0" applyNumberFormat="1" applyFont="1" applyFill="1" applyBorder="1" applyAlignment="1">
      <alignment horizontal="center" vertical="center"/>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172" fontId="21" fillId="0" borderId="21" xfId="0" applyNumberFormat="1" applyFont="1" applyBorder="1" applyAlignment="1">
      <alignment horizontal="center" vertical="center"/>
    </xf>
    <xf numFmtId="173" fontId="21" fillId="2" borderId="11" xfId="0" applyNumberFormat="1" applyFont="1" applyFill="1" applyBorder="1" applyAlignment="1">
      <alignment horizontal="center" vertical="center"/>
    </xf>
    <xf numFmtId="0" fontId="21" fillId="0" borderId="28" xfId="0" applyFont="1" applyBorder="1" applyAlignment="1">
      <alignment horizontal="left" vertical="top" wrapText="1"/>
    </xf>
    <xf numFmtId="2" fontId="6" fillId="2" borderId="8" xfId="0" applyNumberFormat="1" applyFont="1" applyFill="1" applyBorder="1" applyAlignment="1">
      <alignment horizontal="left" vertical="top"/>
    </xf>
    <xf numFmtId="0" fontId="4" fillId="2" borderId="8" xfId="0" applyFont="1" applyFill="1" applyBorder="1" applyAlignment="1">
      <alignment vertical="top" wrapText="1"/>
    </xf>
    <xf numFmtId="0" fontId="4" fillId="2" borderId="8" xfId="0" applyFont="1" applyFill="1" applyBorder="1" applyAlignment="1">
      <alignment horizontal="center" vertical="center"/>
    </xf>
    <xf numFmtId="172" fontId="4" fillId="2" borderId="8" xfId="0" applyNumberFormat="1" applyFont="1" applyFill="1" applyBorder="1" applyAlignment="1">
      <alignment horizontal="center" vertical="center"/>
    </xf>
    <xf numFmtId="166" fontId="4" fillId="2" borderId="8" xfId="0" applyNumberFormat="1" applyFont="1" applyFill="1" applyBorder="1" applyAlignment="1" applyProtection="1">
      <alignment horizontal="center" vertical="center"/>
      <protection locked="0"/>
    </xf>
    <xf numFmtId="166" fontId="4" fillId="2" borderId="8" xfId="0" applyNumberFormat="1" applyFont="1" applyFill="1" applyBorder="1" applyAlignment="1">
      <alignment horizontal="center" vertical="center"/>
    </xf>
    <xf numFmtId="0" fontId="6" fillId="2" borderId="14" xfId="0" applyFont="1" applyFill="1" applyBorder="1" applyAlignment="1">
      <alignment horizontal="center" vertical="center" wrapText="1"/>
    </xf>
    <xf numFmtId="0" fontId="25" fillId="2" borderId="0" xfId="0" applyFont="1" applyFill="1" applyAlignment="1">
      <alignment vertical="center" wrapText="1"/>
    </xf>
    <xf numFmtId="0" fontId="25" fillId="6" borderId="11" xfId="0" applyFont="1" applyFill="1" applyBorder="1" applyAlignment="1" applyProtection="1">
      <alignment vertical="center" wrapText="1"/>
      <protection locked="0"/>
    </xf>
    <xf numFmtId="0" fontId="25" fillId="6" borderId="7" xfId="0" applyFont="1" applyFill="1" applyBorder="1" applyAlignment="1" applyProtection="1">
      <alignment vertical="center" wrapText="1"/>
      <protection locked="0"/>
    </xf>
    <xf numFmtId="166" fontId="25" fillId="0" borderId="0" xfId="0" applyNumberFormat="1" applyFont="1" applyAlignment="1">
      <alignment horizontal="center"/>
    </xf>
    <xf numFmtId="0" fontId="13" fillId="6" borderId="11" xfId="0" applyFont="1" applyFill="1" applyBorder="1" applyAlignment="1" applyProtection="1">
      <alignment vertical="center" wrapText="1"/>
      <protection locked="0"/>
    </xf>
    <xf numFmtId="172" fontId="13" fillId="6" borderId="11" xfId="0" applyNumberFormat="1" applyFont="1" applyFill="1" applyBorder="1" applyAlignment="1" applyProtection="1">
      <alignment horizontal="center" vertical="center" wrapText="1"/>
      <protection locked="0"/>
    </xf>
    <xf numFmtId="1" fontId="12" fillId="8" borderId="12" xfId="0" applyNumberFormat="1" applyFont="1" applyFill="1" applyBorder="1" applyAlignment="1">
      <alignment vertical="center"/>
    </xf>
    <xf numFmtId="1" fontId="12" fillId="8" borderId="8" xfId="0" applyNumberFormat="1" applyFont="1" applyFill="1" applyBorder="1" applyAlignment="1">
      <alignment vertical="center"/>
    </xf>
    <xf numFmtId="1" fontId="12" fillId="8" borderId="7" xfId="0" applyNumberFormat="1" applyFont="1" applyFill="1" applyBorder="1" applyAlignment="1">
      <alignment vertical="center"/>
    </xf>
    <xf numFmtId="1" fontId="12" fillId="2" borderId="0" xfId="0" applyNumberFormat="1" applyFont="1" applyFill="1" applyAlignment="1">
      <alignment vertical="center"/>
    </xf>
    <xf numFmtId="2" fontId="8" fillId="2" borderId="50" xfId="0" applyNumberFormat="1" applyFont="1" applyFill="1" applyBorder="1" applyAlignment="1">
      <alignment horizontal="center" vertical="center" wrapText="1"/>
    </xf>
    <xf numFmtId="0" fontId="9" fillId="2" borderId="46" xfId="0" applyFont="1" applyFill="1" applyBorder="1" applyAlignment="1">
      <alignment horizontal="left" vertical="top"/>
    </xf>
    <xf numFmtId="0" fontId="9" fillId="2" borderId="46" xfId="0" applyFont="1" applyFill="1" applyBorder="1" applyAlignment="1">
      <alignment horizontal="left" vertical="top" wrapText="1"/>
    </xf>
    <xf numFmtId="172" fontId="9" fillId="2" borderId="46" xfId="0" applyNumberFormat="1" applyFont="1" applyFill="1" applyBorder="1" applyAlignment="1">
      <alignment horizontal="left" vertical="top" wrapText="1"/>
    </xf>
    <xf numFmtId="167" fontId="9" fillId="2" borderId="47" xfId="0" applyNumberFormat="1" applyFont="1" applyFill="1" applyBorder="1" applyAlignment="1">
      <alignment horizontal="left" vertical="top" wrapText="1"/>
    </xf>
    <xf numFmtId="167" fontId="9" fillId="2" borderId="0" xfId="0" applyNumberFormat="1" applyFont="1" applyFill="1" applyAlignment="1">
      <alignment horizontal="left" vertical="top" wrapText="1"/>
    </xf>
    <xf numFmtId="172" fontId="9" fillId="2" borderId="50" xfId="0" applyNumberFormat="1" applyFont="1" applyFill="1" applyBorder="1" applyAlignment="1">
      <alignment horizontal="left" vertical="top" wrapText="1"/>
    </xf>
    <xf numFmtId="2" fontId="8" fillId="2" borderId="40" xfId="0" applyNumberFormat="1" applyFont="1" applyFill="1" applyBorder="1" applyAlignment="1">
      <alignment horizontal="center" vertical="center" wrapText="1"/>
    </xf>
    <xf numFmtId="0" fontId="9" fillId="2" borderId="20" xfId="0" applyFont="1" applyFill="1" applyBorder="1" applyAlignment="1">
      <alignment horizontal="left" vertical="top"/>
    </xf>
    <xf numFmtId="0" fontId="9" fillId="2" borderId="20" xfId="0" applyFont="1" applyFill="1" applyBorder="1" applyAlignment="1">
      <alignment horizontal="left" vertical="top" wrapText="1"/>
    </xf>
    <xf numFmtId="172" fontId="9" fillId="2" borderId="20" xfId="0" applyNumberFormat="1" applyFont="1" applyFill="1" applyBorder="1" applyAlignment="1">
      <alignment horizontal="left" vertical="top" wrapText="1"/>
    </xf>
    <xf numFmtId="167" fontId="9" fillId="2" borderId="39" xfId="0" applyNumberFormat="1" applyFont="1" applyFill="1" applyBorder="1" applyAlignment="1">
      <alignment horizontal="left" vertical="top" wrapText="1"/>
    </xf>
    <xf numFmtId="172" fontId="9" fillId="2" borderId="40" xfId="0" applyNumberFormat="1" applyFont="1" applyFill="1" applyBorder="1" applyAlignment="1">
      <alignment horizontal="left" vertical="top" wrapText="1"/>
    </xf>
    <xf numFmtId="2" fontId="8" fillId="2" borderId="38" xfId="0" applyNumberFormat="1" applyFont="1" applyFill="1" applyBorder="1" applyAlignment="1">
      <alignment horizontal="center" vertical="center" wrapText="1"/>
    </xf>
    <xf numFmtId="0" fontId="9" fillId="2" borderId="27" xfId="0" applyFont="1" applyFill="1" applyBorder="1" applyAlignment="1">
      <alignment horizontal="left" vertical="top"/>
    </xf>
    <xf numFmtId="0" fontId="9" fillId="2" borderId="27" xfId="0" applyFont="1" applyFill="1" applyBorder="1" applyAlignment="1">
      <alignment horizontal="left" vertical="top" wrapText="1"/>
    </xf>
    <xf numFmtId="172" fontId="9" fillId="2" borderId="27" xfId="0" applyNumberFormat="1" applyFont="1" applyFill="1" applyBorder="1" applyAlignment="1">
      <alignment horizontal="left" vertical="top" wrapText="1"/>
    </xf>
    <xf numFmtId="167" fontId="9" fillId="2" borderId="37" xfId="0" applyNumberFormat="1" applyFont="1" applyFill="1" applyBorder="1" applyAlignment="1">
      <alignment horizontal="left" vertical="top" wrapText="1"/>
    </xf>
    <xf numFmtId="172" fontId="9" fillId="2" borderId="38" xfId="0" applyNumberFormat="1" applyFont="1" applyFill="1" applyBorder="1" applyAlignment="1">
      <alignment horizontal="left" vertical="top" wrapText="1"/>
    </xf>
    <xf numFmtId="2" fontId="10" fillId="2" borderId="23" xfId="0" applyNumberFormat="1" applyFont="1" applyFill="1" applyBorder="1"/>
    <xf numFmtId="0" fontId="10" fillId="2" borderId="0" xfId="0" applyFont="1" applyFill="1" applyAlignment="1">
      <alignment horizontal="left" vertical="top"/>
    </xf>
    <xf numFmtId="0" fontId="11" fillId="2" borderId="0" xfId="0" applyFont="1" applyFill="1" applyAlignment="1">
      <alignment horizontal="left" vertical="top" wrapText="1"/>
    </xf>
    <xf numFmtId="168" fontId="10" fillId="2" borderId="0" xfId="2" applyNumberFormat="1" applyFont="1" applyFill="1" applyBorder="1" applyProtection="1"/>
    <xf numFmtId="167" fontId="10" fillId="2" borderId="0" xfId="0" applyNumberFormat="1" applyFont="1" applyFill="1"/>
    <xf numFmtId="0" fontId="12" fillId="2" borderId="0" xfId="0" applyFont="1" applyFill="1"/>
    <xf numFmtId="166" fontId="12" fillId="2" borderId="0" xfId="0" applyNumberFormat="1" applyFont="1" applyFill="1" applyAlignment="1">
      <alignment horizontal="right"/>
    </xf>
    <xf numFmtId="167" fontId="12" fillId="2" borderId="11" xfId="0" applyNumberFormat="1" applyFont="1" applyFill="1" applyBorder="1" applyAlignment="1">
      <alignment horizontal="left" vertical="top"/>
    </xf>
    <xf numFmtId="167" fontId="12" fillId="2" borderId="0" xfId="0" applyNumberFormat="1" applyFont="1" applyFill="1" applyAlignment="1">
      <alignment horizontal="left" vertical="top"/>
    </xf>
    <xf numFmtId="172" fontId="21" fillId="2" borderId="55" xfId="0" applyNumberFormat="1" applyFont="1" applyFill="1" applyBorder="1" applyAlignment="1">
      <alignment horizontal="center" vertical="center"/>
    </xf>
    <xf numFmtId="0" fontId="21" fillId="0" borderId="9" xfId="0" applyFont="1" applyBorder="1" applyAlignment="1">
      <alignment horizontal="center" vertical="center" wrapText="1"/>
    </xf>
    <xf numFmtId="0" fontId="25" fillId="5" borderId="12" xfId="0" applyFont="1" applyFill="1" applyBorder="1" applyAlignment="1" applyProtection="1">
      <alignment horizontal="center" vertical="center" wrapText="1"/>
      <protection locked="0"/>
    </xf>
    <xf numFmtId="0" fontId="25" fillId="5" borderId="8"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protection locked="0"/>
    </xf>
    <xf numFmtId="0" fontId="25" fillId="6" borderId="12" xfId="0" applyFont="1" applyFill="1" applyBorder="1" applyAlignment="1" applyProtection="1">
      <alignment horizontal="center" vertical="center" wrapText="1"/>
      <protection locked="0"/>
    </xf>
    <xf numFmtId="0" fontId="25" fillId="6" borderId="8" xfId="0" applyFont="1" applyFill="1" applyBorder="1" applyAlignment="1" applyProtection="1">
      <alignment horizontal="center" vertical="center" wrapText="1"/>
      <protection locked="0"/>
    </xf>
    <xf numFmtId="166" fontId="25" fillId="11" borderId="3" xfId="0" applyNumberFormat="1" applyFont="1" applyFill="1" applyBorder="1" applyAlignment="1">
      <alignment horizontal="center"/>
    </xf>
    <xf numFmtId="166" fontId="25" fillId="11" borderId="2" xfId="0" applyNumberFormat="1" applyFont="1" applyFill="1" applyBorder="1" applyAlignment="1">
      <alignment horizontal="center"/>
    </xf>
    <xf numFmtId="166" fontId="25" fillId="11" borderId="41" xfId="0" applyNumberFormat="1" applyFont="1" applyFill="1" applyBorder="1" applyAlignment="1">
      <alignment horizontal="center"/>
    </xf>
    <xf numFmtId="166" fontId="26" fillId="2" borderId="69" xfId="0" applyNumberFormat="1" applyFont="1" applyFill="1" applyBorder="1" applyAlignment="1">
      <alignment horizontal="center"/>
    </xf>
    <xf numFmtId="166" fontId="26" fillId="2" borderId="31" xfId="0" applyNumberFormat="1" applyFont="1" applyFill="1" applyBorder="1" applyAlignment="1">
      <alignment horizontal="center"/>
    </xf>
    <xf numFmtId="166" fontId="26" fillId="2" borderId="32" xfId="0" applyNumberFormat="1" applyFont="1" applyFill="1" applyBorder="1" applyAlignment="1">
      <alignment horizontal="center"/>
    </xf>
    <xf numFmtId="166" fontId="25" fillId="2" borderId="3" xfId="0" applyNumberFormat="1" applyFont="1" applyFill="1" applyBorder="1" applyAlignment="1">
      <alignment horizontal="center"/>
    </xf>
    <xf numFmtId="166" fontId="25" fillId="2" borderId="2" xfId="0" applyNumberFormat="1" applyFont="1" applyFill="1" applyBorder="1" applyAlignment="1">
      <alignment horizontal="center"/>
    </xf>
    <xf numFmtId="166" fontId="25" fillId="2" borderId="41" xfId="0" applyNumberFormat="1" applyFont="1" applyFill="1" applyBorder="1" applyAlignment="1">
      <alignment horizontal="center"/>
    </xf>
    <xf numFmtId="166" fontId="25" fillId="2" borderId="71" xfId="0" applyNumberFormat="1" applyFont="1" applyFill="1" applyBorder="1" applyAlignment="1">
      <alignment horizontal="center"/>
    </xf>
    <xf numFmtId="166" fontId="25" fillId="2" borderId="28" xfId="0" applyNumberFormat="1" applyFont="1" applyFill="1" applyBorder="1" applyAlignment="1">
      <alignment horizontal="center"/>
    </xf>
    <xf numFmtId="166" fontId="25" fillId="2" borderId="42" xfId="0" applyNumberFormat="1" applyFont="1" applyFill="1" applyBorder="1" applyAlignment="1">
      <alignment horizontal="center"/>
    </xf>
    <xf numFmtId="0" fontId="25" fillId="2" borderId="72" xfId="0" applyFont="1" applyFill="1" applyBorder="1" applyAlignment="1">
      <alignment horizontal="center"/>
    </xf>
    <xf numFmtId="0" fontId="25" fillId="2" borderId="18" xfId="0" applyFont="1" applyFill="1" applyBorder="1" applyAlignment="1">
      <alignment horizontal="center"/>
    </xf>
    <xf numFmtId="0" fontId="25" fillId="2" borderId="40" xfId="0" applyFont="1" applyFill="1" applyBorder="1" applyAlignment="1">
      <alignment horizontal="center"/>
    </xf>
    <xf numFmtId="0" fontId="25" fillId="2" borderId="20" xfId="0" applyFont="1" applyFill="1" applyBorder="1" applyAlignment="1">
      <alignment horizontal="center"/>
    </xf>
    <xf numFmtId="0" fontId="25" fillId="2" borderId="23" xfId="0" applyFont="1" applyFill="1" applyBorder="1" applyAlignment="1">
      <alignment horizontal="center"/>
    </xf>
    <xf numFmtId="0" fontId="25" fillId="2" borderId="0" xfId="0" applyFont="1" applyFill="1" applyAlignment="1">
      <alignment horizontal="center"/>
    </xf>
    <xf numFmtId="0" fontId="24" fillId="2" borderId="43" xfId="0" applyFont="1" applyFill="1" applyBorder="1" applyAlignment="1">
      <alignment horizontal="center" vertical="center" readingOrder="1"/>
    </xf>
    <xf numFmtId="0" fontId="24" fillId="2" borderId="14" xfId="0" applyFont="1" applyFill="1" applyBorder="1" applyAlignment="1">
      <alignment horizontal="center" vertical="center" readingOrder="1"/>
    </xf>
    <xf numFmtId="0" fontId="24" fillId="2" borderId="15" xfId="0" applyFont="1" applyFill="1" applyBorder="1" applyAlignment="1">
      <alignment horizontal="center" vertical="center" readingOrder="1"/>
    </xf>
    <xf numFmtId="0" fontId="24" fillId="4" borderId="23" xfId="0" applyFont="1" applyFill="1" applyBorder="1" applyAlignment="1">
      <alignment horizontal="center" vertical="center" readingOrder="1"/>
    </xf>
    <xf numFmtId="0" fontId="24" fillId="4" borderId="0" xfId="0" applyFont="1" applyFill="1" applyAlignment="1">
      <alignment horizontal="center" vertical="center" readingOrder="1"/>
    </xf>
    <xf numFmtId="0" fontId="24" fillId="4" borderId="22" xfId="0" applyFont="1" applyFill="1" applyBorder="1" applyAlignment="1">
      <alignment horizontal="center" vertical="center" readingOrder="1"/>
    </xf>
    <xf numFmtId="166" fontId="26" fillId="9" borderId="70" xfId="0" applyNumberFormat="1" applyFont="1" applyFill="1" applyBorder="1" applyAlignment="1">
      <alignment horizontal="center"/>
    </xf>
    <xf numFmtId="166" fontId="26" fillId="9" borderId="36" xfId="0" applyNumberFormat="1" applyFont="1" applyFill="1" applyBorder="1" applyAlignment="1">
      <alignment horizontal="center"/>
    </xf>
    <xf numFmtId="166" fontId="26" fillId="9" borderId="35" xfId="0" applyNumberFormat="1" applyFont="1" applyFill="1" applyBorder="1" applyAlignment="1">
      <alignment horizontal="center"/>
    </xf>
    <xf numFmtId="0" fontId="26" fillId="9" borderId="12" xfId="0" applyFont="1" applyFill="1" applyBorder="1" applyAlignment="1">
      <alignment horizontal="center"/>
    </xf>
    <xf numFmtId="0" fontId="26" fillId="9" borderId="8" xfId="0" applyFont="1" applyFill="1" applyBorder="1" applyAlignment="1">
      <alignment horizontal="center"/>
    </xf>
    <xf numFmtId="0" fontId="25" fillId="2" borderId="38" xfId="0" applyFont="1" applyFill="1" applyBorder="1" applyAlignment="1">
      <alignment horizontal="center"/>
    </xf>
    <xf numFmtId="0" fontId="25" fillId="2" borderId="27" xfId="0" applyFont="1" applyFill="1" applyBorder="1" applyAlignment="1">
      <alignment horizontal="center"/>
    </xf>
    <xf numFmtId="0" fontId="27" fillId="2" borderId="0" xfId="0" applyFont="1" applyFill="1" applyAlignment="1">
      <alignment horizontal="center" vertical="top" wrapText="1"/>
    </xf>
    <xf numFmtId="0" fontId="26" fillId="2" borderId="12" xfId="0" applyFont="1" applyFill="1" applyBorder="1" applyAlignment="1">
      <alignment horizontal="center"/>
    </xf>
    <xf numFmtId="0" fontId="26" fillId="2" borderId="8" xfId="0" applyFont="1" applyFill="1" applyBorder="1" applyAlignment="1">
      <alignment horizontal="center"/>
    </xf>
    <xf numFmtId="166" fontId="25" fillId="11" borderId="38" xfId="0" applyNumberFormat="1" applyFont="1" applyFill="1" applyBorder="1" applyAlignment="1">
      <alignment horizontal="center"/>
    </xf>
    <xf numFmtId="166" fontId="25" fillId="11" borderId="27" xfId="0" applyNumberFormat="1" applyFont="1" applyFill="1" applyBorder="1" applyAlignment="1">
      <alignment horizontal="center"/>
    </xf>
    <xf numFmtId="166" fontId="25" fillId="11" borderId="37" xfId="0" applyNumberFormat="1" applyFont="1" applyFill="1" applyBorder="1" applyAlignment="1">
      <alignment horizontal="center"/>
    </xf>
    <xf numFmtId="166" fontId="26" fillId="2" borderId="25" xfId="0" applyNumberFormat="1" applyFont="1" applyFill="1" applyBorder="1" applyAlignment="1">
      <alignment horizontal="center"/>
    </xf>
    <xf numFmtId="0" fontId="24" fillId="2" borderId="23" xfId="0" applyFont="1" applyFill="1" applyBorder="1" applyAlignment="1">
      <alignment horizontal="center" vertical="center" readingOrder="1"/>
    </xf>
    <xf numFmtId="0" fontId="24" fillId="2" borderId="0" xfId="0" applyFont="1" applyFill="1" applyAlignment="1">
      <alignment horizontal="center" vertical="center" readingOrder="1"/>
    </xf>
    <xf numFmtId="0" fontId="24" fillId="2" borderId="22" xfId="0" applyFont="1" applyFill="1" applyBorder="1" applyAlignment="1">
      <alignment horizontal="center" vertical="center" readingOrder="1"/>
    </xf>
    <xf numFmtId="166" fontId="25" fillId="2" borderId="23" xfId="0" applyNumberFormat="1" applyFont="1" applyFill="1" applyBorder="1" applyAlignment="1">
      <alignment horizontal="center"/>
    </xf>
    <xf numFmtId="166" fontId="25" fillId="2" borderId="0" xfId="0" applyNumberFormat="1" applyFont="1" applyFill="1" applyAlignment="1">
      <alignment horizontal="center"/>
    </xf>
    <xf numFmtId="166" fontId="25" fillId="2" borderId="22" xfId="0" applyNumberFormat="1" applyFont="1" applyFill="1" applyBorder="1" applyAlignment="1">
      <alignment horizontal="center"/>
    </xf>
    <xf numFmtId="166" fontId="25" fillId="2" borderId="72" xfId="0" applyNumberFormat="1" applyFont="1" applyFill="1" applyBorder="1" applyAlignment="1">
      <alignment horizontal="center"/>
    </xf>
    <xf numFmtId="166" fontId="25" fillId="2" borderId="18" xfId="0" applyNumberFormat="1" applyFont="1" applyFill="1" applyBorder="1" applyAlignment="1">
      <alignment horizontal="center"/>
    </xf>
    <xf numFmtId="166" fontId="25" fillId="2" borderId="68" xfId="0" applyNumberFormat="1" applyFont="1" applyFill="1" applyBorder="1" applyAlignment="1">
      <alignment horizontal="center"/>
    </xf>
    <xf numFmtId="166" fontId="25" fillId="11" borderId="72" xfId="0" applyNumberFormat="1" applyFont="1" applyFill="1" applyBorder="1" applyAlignment="1">
      <alignment horizontal="center"/>
    </xf>
    <xf numFmtId="166" fontId="25" fillId="11" borderId="18" xfId="0" applyNumberFormat="1" applyFont="1" applyFill="1" applyBorder="1" applyAlignment="1">
      <alignment horizontal="center"/>
    </xf>
    <xf numFmtId="166" fontId="25" fillId="11" borderId="68" xfId="0" applyNumberFormat="1" applyFont="1" applyFill="1" applyBorder="1" applyAlignment="1">
      <alignment horizontal="center"/>
    </xf>
    <xf numFmtId="166" fontId="25" fillId="11" borderId="46" xfId="0" applyNumberFormat="1" applyFont="1" applyFill="1" applyBorder="1" applyAlignment="1">
      <alignment horizontal="center"/>
    </xf>
    <xf numFmtId="166" fontId="25" fillId="11" borderId="47" xfId="0" applyNumberFormat="1" applyFont="1" applyFill="1" applyBorder="1" applyAlignment="1">
      <alignment horizontal="center"/>
    </xf>
    <xf numFmtId="0" fontId="26" fillId="9" borderId="7" xfId="0" applyFont="1" applyFill="1" applyBorder="1" applyAlignment="1">
      <alignment horizontal="center"/>
    </xf>
    <xf numFmtId="166" fontId="25" fillId="2" borderId="50" xfId="0" applyNumberFormat="1" applyFont="1" applyFill="1" applyBorder="1" applyAlignment="1">
      <alignment horizontal="center"/>
    </xf>
    <xf numFmtId="166" fontId="25" fillId="2" borderId="46" xfId="0" applyNumberFormat="1" applyFont="1" applyFill="1" applyBorder="1" applyAlignment="1">
      <alignment horizontal="center"/>
    </xf>
    <xf numFmtId="166" fontId="25" fillId="2" borderId="47" xfId="0" applyNumberFormat="1" applyFont="1" applyFill="1" applyBorder="1" applyAlignment="1">
      <alignment horizontal="center"/>
    </xf>
    <xf numFmtId="166" fontId="25" fillId="11" borderId="40" xfId="0" applyNumberFormat="1" applyFont="1" applyFill="1" applyBorder="1" applyAlignment="1">
      <alignment horizontal="center"/>
    </xf>
    <xf numFmtId="166" fontId="25" fillId="11" borderId="20" xfId="0" applyNumberFormat="1" applyFont="1" applyFill="1" applyBorder="1" applyAlignment="1">
      <alignment horizontal="center"/>
    </xf>
    <xf numFmtId="166" fontId="25" fillId="11" borderId="39" xfId="0" applyNumberFormat="1" applyFont="1" applyFill="1" applyBorder="1" applyAlignment="1">
      <alignment horizontal="center"/>
    </xf>
    <xf numFmtId="166" fontId="25" fillId="11" borderId="23" xfId="0" applyNumberFormat="1" applyFont="1" applyFill="1" applyBorder="1" applyAlignment="1">
      <alignment horizontal="center"/>
    </xf>
    <xf numFmtId="166" fontId="25" fillId="11" borderId="0" xfId="0" applyNumberFormat="1" applyFont="1" applyFill="1" applyAlignment="1">
      <alignment horizontal="center"/>
    </xf>
    <xf numFmtId="166" fontId="25" fillId="11" borderId="22" xfId="0" applyNumberFormat="1" applyFont="1" applyFill="1" applyBorder="1" applyAlignment="1">
      <alignment horizontal="center"/>
    </xf>
    <xf numFmtId="0" fontId="25" fillId="2" borderId="43" xfId="0" applyFont="1" applyFill="1" applyBorder="1" applyAlignment="1">
      <alignment horizontal="center"/>
    </xf>
    <xf numFmtId="0" fontId="25" fillId="2" borderId="14" xfId="0" applyFont="1" applyFill="1" applyBorder="1" applyAlignment="1">
      <alignment horizontal="center"/>
    </xf>
    <xf numFmtId="165" fontId="21" fillId="2" borderId="59" xfId="0" applyNumberFormat="1" applyFont="1" applyFill="1" applyBorder="1" applyAlignment="1">
      <alignment horizontal="center" vertical="center"/>
    </xf>
    <xf numFmtId="165" fontId="21" fillId="2" borderId="10" xfId="0" applyNumberFormat="1" applyFont="1" applyFill="1" applyBorder="1" applyAlignment="1">
      <alignment horizontal="center" vertical="center"/>
    </xf>
    <xf numFmtId="0" fontId="21" fillId="0" borderId="9" xfId="0" applyFont="1" applyBorder="1" applyAlignment="1">
      <alignment horizontal="center" vertical="center" wrapText="1"/>
    </xf>
    <xf numFmtId="0" fontId="21" fillId="0" borderId="1" xfId="0" applyFont="1" applyBorder="1" applyAlignment="1">
      <alignment horizontal="center" vertical="center" wrapText="1"/>
    </xf>
    <xf numFmtId="0" fontId="21" fillId="2" borderId="9"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60"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61" xfId="0" applyFont="1" applyFill="1" applyBorder="1" applyAlignment="1">
      <alignment horizontal="center" vertical="center"/>
    </xf>
    <xf numFmtId="0" fontId="21" fillId="2" borderId="55" xfId="0" applyFont="1" applyFill="1" applyBorder="1" applyAlignment="1">
      <alignment horizontal="center" vertical="center"/>
    </xf>
    <xf numFmtId="0" fontId="21" fillId="2" borderId="5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64" xfId="0" applyFont="1" applyFill="1" applyBorder="1" applyAlignment="1">
      <alignment horizontal="center" vertical="center"/>
    </xf>
    <xf numFmtId="0" fontId="21" fillId="2" borderId="6" xfId="0" applyFont="1" applyFill="1" applyBorder="1" applyAlignment="1">
      <alignment horizontal="center" vertical="center"/>
    </xf>
    <xf numFmtId="168" fontId="21" fillId="0" borderId="68" xfId="0" applyNumberFormat="1" applyFont="1" applyBorder="1" applyAlignment="1">
      <alignment horizontal="center" vertical="center"/>
    </xf>
    <xf numFmtId="0" fontId="21" fillId="0" borderId="66" xfId="0" applyFont="1" applyBorder="1" applyAlignment="1">
      <alignment horizontal="center" vertical="center"/>
    </xf>
    <xf numFmtId="0" fontId="21" fillId="0" borderId="68" xfId="0" applyFont="1" applyBorder="1" applyAlignment="1">
      <alignment horizontal="center" vertical="center" wrapText="1"/>
    </xf>
    <xf numFmtId="0" fontId="21" fillId="0" borderId="66"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7" xfId="0" applyFont="1" applyBorder="1" applyAlignment="1">
      <alignment horizontal="center" vertical="center" wrapText="1"/>
    </xf>
    <xf numFmtId="166" fontId="22" fillId="5" borderId="57" xfId="0" applyNumberFormat="1" applyFont="1" applyFill="1" applyBorder="1" applyAlignment="1" applyProtection="1">
      <alignment horizontal="center" vertical="center"/>
      <protection locked="0"/>
    </xf>
    <xf numFmtId="166" fontId="22" fillId="5" borderId="56" xfId="0" applyNumberFormat="1" applyFont="1" applyFill="1" applyBorder="1" applyAlignment="1" applyProtection="1">
      <alignment horizontal="center" vertical="center"/>
      <protection locked="0"/>
    </xf>
    <xf numFmtId="172" fontId="21" fillId="2" borderId="61" xfId="0" applyNumberFormat="1" applyFont="1" applyFill="1" applyBorder="1" applyAlignment="1">
      <alignment horizontal="center" vertical="center"/>
    </xf>
    <xf numFmtId="172" fontId="21" fillId="2" borderId="55" xfId="0" applyNumberFormat="1" applyFont="1" applyFill="1" applyBorder="1" applyAlignment="1">
      <alignment horizontal="center" vertical="center"/>
    </xf>
    <xf numFmtId="172" fontId="22" fillId="2" borderId="57" xfId="0" applyNumberFormat="1" applyFont="1" applyFill="1" applyBorder="1" applyAlignment="1">
      <alignment horizontal="center" vertical="center"/>
    </xf>
    <xf numFmtId="172" fontId="22" fillId="2" borderId="56" xfId="0" applyNumberFormat="1" applyFont="1" applyFill="1" applyBorder="1" applyAlignment="1">
      <alignment horizontal="center" vertical="center"/>
    </xf>
    <xf numFmtId="166" fontId="22" fillId="0" borderId="15" xfId="0" applyNumberFormat="1" applyFont="1" applyBorder="1" applyAlignment="1">
      <alignment horizontal="center" vertical="center"/>
    </xf>
    <xf numFmtId="166" fontId="22" fillId="0" borderId="17" xfId="0" applyNumberFormat="1" applyFont="1" applyBorder="1" applyAlignment="1">
      <alignment horizontal="center" vertical="center"/>
    </xf>
    <xf numFmtId="166" fontId="22" fillId="0" borderId="57" xfId="0" applyNumberFormat="1" applyFont="1" applyBorder="1" applyAlignment="1">
      <alignment horizontal="center" vertical="center"/>
    </xf>
    <xf numFmtId="166" fontId="22" fillId="0" borderId="56" xfId="0" applyNumberFormat="1" applyFont="1" applyBorder="1" applyAlignment="1">
      <alignment horizontal="center" vertical="center"/>
    </xf>
    <xf numFmtId="172" fontId="22" fillId="2" borderId="54" xfId="0" applyNumberFormat="1" applyFont="1" applyFill="1" applyBorder="1" applyAlignment="1">
      <alignment horizontal="center" vertical="center"/>
    </xf>
    <xf numFmtId="172" fontId="22" fillId="2" borderId="51" xfId="0" applyNumberFormat="1" applyFont="1" applyFill="1" applyBorder="1" applyAlignment="1">
      <alignment horizontal="center" vertical="center"/>
    </xf>
    <xf numFmtId="172" fontId="22" fillId="2" borderId="53" xfId="0" applyNumberFormat="1" applyFont="1" applyFill="1" applyBorder="1" applyAlignment="1">
      <alignment horizontal="center" vertical="center"/>
    </xf>
    <xf numFmtId="172" fontId="22" fillId="2" borderId="52" xfId="0" applyNumberFormat="1" applyFont="1" applyFill="1" applyBorder="1" applyAlignment="1">
      <alignment horizontal="center" vertical="center"/>
    </xf>
    <xf numFmtId="172" fontId="22" fillId="2" borderId="14" xfId="0" applyNumberFormat="1" applyFont="1" applyFill="1" applyBorder="1" applyAlignment="1">
      <alignment horizontal="center" vertical="center"/>
    </xf>
    <xf numFmtId="172" fontId="22" fillId="2" borderId="16" xfId="0" applyNumberFormat="1" applyFont="1" applyFill="1" applyBorder="1" applyAlignment="1">
      <alignment horizontal="center" vertical="center"/>
    </xf>
    <xf numFmtId="0" fontId="23" fillId="2" borderId="23" xfId="0" applyFont="1" applyFill="1" applyBorder="1" applyAlignment="1">
      <alignment horizontal="center" vertical="center" readingOrder="1"/>
    </xf>
    <xf numFmtId="0" fontId="23" fillId="2" borderId="0" xfId="0" applyFont="1" applyFill="1" applyAlignment="1">
      <alignment horizontal="center" vertical="center" readingOrder="1"/>
    </xf>
    <xf numFmtId="0" fontId="23" fillId="9" borderId="23" xfId="0" applyFont="1" applyFill="1" applyBorder="1" applyAlignment="1">
      <alignment horizontal="center" vertical="center" readingOrder="1"/>
    </xf>
    <xf numFmtId="0" fontId="23" fillId="9" borderId="0" xfId="0" applyFont="1" applyFill="1" applyAlignment="1">
      <alignment horizontal="center" vertical="center" readingOrder="1"/>
    </xf>
    <xf numFmtId="172" fontId="22" fillId="2" borderId="58" xfId="0" applyNumberFormat="1" applyFont="1" applyFill="1" applyBorder="1" applyAlignment="1">
      <alignment horizontal="center" vertical="center"/>
    </xf>
    <xf numFmtId="172" fontId="22" fillId="2" borderId="33" xfId="0" applyNumberFormat="1" applyFont="1" applyFill="1" applyBorder="1" applyAlignment="1">
      <alignment horizontal="center" vertical="center"/>
    </xf>
    <xf numFmtId="2" fontId="15" fillId="2" borderId="0" xfId="0" applyNumberFormat="1" applyFont="1" applyFill="1" applyAlignment="1">
      <alignment horizontal="left"/>
    </xf>
    <xf numFmtId="2" fontId="22" fillId="0" borderId="53" xfId="0" applyNumberFormat="1" applyFont="1" applyBorder="1" applyAlignment="1">
      <alignment horizontal="center" vertical="center"/>
    </xf>
    <xf numFmtId="2" fontId="22" fillId="0" borderId="52" xfId="0" applyNumberFormat="1" applyFont="1" applyBorder="1" applyAlignment="1">
      <alignment horizontal="center" vertical="center"/>
    </xf>
    <xf numFmtId="165" fontId="21" fillId="0" borderId="54" xfId="0" applyNumberFormat="1" applyFont="1" applyBorder="1" applyAlignment="1">
      <alignment horizontal="center" vertical="center"/>
    </xf>
    <xf numFmtId="165" fontId="21" fillId="0" borderId="51" xfId="0" applyNumberFormat="1" applyFont="1" applyBorder="1" applyAlignment="1">
      <alignment horizontal="center" vertical="center"/>
    </xf>
    <xf numFmtId="0" fontId="21" fillId="2" borderId="58" xfId="0" applyFont="1" applyFill="1" applyBorder="1" applyAlignment="1">
      <alignment horizontal="center" vertical="center"/>
    </xf>
    <xf numFmtId="0" fontId="21" fillId="2" borderId="33" xfId="0" applyFont="1" applyFill="1" applyBorder="1" applyAlignment="1">
      <alignment horizontal="center" vertical="center"/>
    </xf>
    <xf numFmtId="172" fontId="22" fillId="2" borderId="43" xfId="0" applyNumberFormat="1" applyFont="1" applyFill="1" applyBorder="1" applyAlignment="1">
      <alignment horizontal="center" vertical="center"/>
    </xf>
    <xf numFmtId="172" fontId="22" fillId="2" borderId="34" xfId="0" applyNumberFormat="1" applyFont="1" applyFill="1" applyBorder="1" applyAlignment="1">
      <alignment horizontal="center" vertical="center"/>
    </xf>
    <xf numFmtId="172" fontId="20" fillId="13" borderId="12" xfId="0" applyNumberFormat="1" applyFont="1" applyFill="1" applyBorder="1" applyAlignment="1">
      <alignment horizontal="center" vertical="center" wrapText="1"/>
    </xf>
    <xf numFmtId="172" fontId="20" fillId="13" borderId="8" xfId="0" applyNumberFormat="1" applyFont="1" applyFill="1" applyBorder="1" applyAlignment="1">
      <alignment horizontal="center" vertical="center" wrapText="1"/>
    </xf>
    <xf numFmtId="172" fontId="20" fillId="13" borderId="7" xfId="0" applyNumberFormat="1" applyFont="1" applyFill="1" applyBorder="1" applyAlignment="1">
      <alignment horizontal="center" vertical="center" wrapText="1"/>
    </xf>
    <xf numFmtId="171" fontId="20" fillId="7" borderId="12" xfId="0" applyNumberFormat="1" applyFont="1" applyFill="1" applyBorder="1" applyAlignment="1">
      <alignment horizontal="center" vertical="center" wrapText="1"/>
    </xf>
    <xf numFmtId="171" fontId="20" fillId="7" borderId="7" xfId="0" applyNumberFormat="1" applyFont="1" applyFill="1" applyBorder="1" applyAlignment="1">
      <alignment horizontal="center" vertical="center" wrapText="1"/>
    </xf>
    <xf numFmtId="172" fontId="20" fillId="13" borderId="12" xfId="0" applyNumberFormat="1" applyFont="1" applyFill="1" applyBorder="1" applyAlignment="1">
      <alignment horizontal="center" vertical="center"/>
    </xf>
    <xf numFmtId="172" fontId="20" fillId="13" borderId="8" xfId="0" applyNumberFormat="1" applyFont="1" applyFill="1" applyBorder="1" applyAlignment="1">
      <alignment horizontal="center" vertical="center"/>
    </xf>
    <xf numFmtId="172" fontId="20" fillId="13" borderId="7" xfId="0" applyNumberFormat="1" applyFont="1" applyFill="1" applyBorder="1" applyAlignment="1">
      <alignment horizontal="center" vertical="center"/>
    </xf>
    <xf numFmtId="0" fontId="16" fillId="2" borderId="0" xfId="0" applyFont="1" applyFill="1" applyAlignment="1">
      <alignment horizontal="right" vertical="top" wrapText="1"/>
    </xf>
    <xf numFmtId="166" fontId="22" fillId="0" borderId="61" xfId="0" applyNumberFormat="1" applyFont="1" applyBorder="1" applyAlignment="1">
      <alignment horizontal="center" vertical="center"/>
    </xf>
    <xf numFmtId="166" fontId="22" fillId="0" borderId="55" xfId="0" applyNumberFormat="1" applyFont="1" applyBorder="1" applyAlignment="1">
      <alignment horizontal="center" vertical="center"/>
    </xf>
    <xf numFmtId="166" fontId="21" fillId="11" borderId="61" xfId="0" applyNumberFormat="1" applyFont="1" applyFill="1" applyBorder="1" applyAlignment="1">
      <alignment horizontal="center" vertical="center"/>
    </xf>
    <xf numFmtId="166" fontId="21" fillId="11" borderId="55" xfId="0" applyNumberFormat="1" applyFont="1" applyFill="1" applyBorder="1" applyAlignment="1">
      <alignment horizontal="center" vertical="center"/>
    </xf>
    <xf numFmtId="165" fontId="21" fillId="2" borderId="75" xfId="0" applyNumberFormat="1" applyFont="1" applyFill="1" applyBorder="1" applyAlignment="1">
      <alignment horizontal="center" vertical="center"/>
    </xf>
    <xf numFmtId="4" fontId="22" fillId="2" borderId="76" xfId="0" quotePrefix="1" applyNumberFormat="1" applyFont="1" applyFill="1" applyBorder="1" applyAlignment="1">
      <alignment horizontal="left" vertical="top" wrapText="1"/>
    </xf>
    <xf numFmtId="0" fontId="21" fillId="2" borderId="76" xfId="0" applyFont="1" applyFill="1" applyBorder="1" applyAlignment="1">
      <alignment horizontal="center" vertical="center"/>
    </xf>
    <xf numFmtId="172" fontId="21" fillId="2" borderId="50" xfId="0" applyNumberFormat="1" applyFont="1" applyFill="1" applyBorder="1" applyAlignment="1">
      <alignment horizontal="center" vertical="center"/>
    </xf>
    <xf numFmtId="172" fontId="22" fillId="0" borderId="75" xfId="0" applyNumberFormat="1" applyFont="1" applyBorder="1" applyAlignment="1">
      <alignment horizontal="center" vertical="center"/>
    </xf>
    <xf numFmtId="173" fontId="22" fillId="0" borderId="36" xfId="0" applyNumberFormat="1" applyFont="1" applyBorder="1" applyAlignment="1">
      <alignment horizontal="center" vertical="center"/>
    </xf>
    <xf numFmtId="173" fontId="22" fillId="0" borderId="35" xfId="0" applyNumberFormat="1" applyFont="1" applyBorder="1" applyAlignment="1">
      <alignment horizontal="center" vertical="center"/>
    </xf>
    <xf numFmtId="166" fontId="21" fillId="5" borderId="77" xfId="0" applyNumberFormat="1" applyFont="1" applyFill="1" applyBorder="1" applyAlignment="1" applyProtection="1">
      <alignment horizontal="center" vertical="center"/>
      <protection locked="0"/>
    </xf>
    <xf numFmtId="166" fontId="22" fillId="0" borderId="47" xfId="0" applyNumberFormat="1" applyFont="1" applyBorder="1" applyAlignment="1">
      <alignment horizontal="center" vertical="center"/>
    </xf>
    <xf numFmtId="165" fontId="21" fillId="2" borderId="51" xfId="0" applyNumberFormat="1" applyFont="1" applyFill="1" applyBorder="1" applyAlignment="1">
      <alignment horizontal="center" vertical="center"/>
    </xf>
    <xf numFmtId="4" fontId="22" fillId="2" borderId="63" xfId="0" applyNumberFormat="1" applyFont="1" applyFill="1" applyBorder="1" applyAlignment="1">
      <alignment horizontal="left" vertical="top" wrapText="1"/>
    </xf>
    <xf numFmtId="172" fontId="21" fillId="0" borderId="51" xfId="0" applyNumberFormat="1" applyFont="1" applyBorder="1" applyAlignment="1">
      <alignment horizontal="center" vertical="center"/>
    </xf>
    <xf numFmtId="172" fontId="21" fillId="0" borderId="52" xfId="0" applyNumberFormat="1" applyFont="1" applyBorder="1" applyAlignment="1">
      <alignment horizontal="center" vertical="center"/>
    </xf>
    <xf numFmtId="166" fontId="21" fillId="5" borderId="56" xfId="0" applyNumberFormat="1" applyFont="1" applyFill="1" applyBorder="1" applyAlignment="1" applyProtection="1">
      <alignment horizontal="center" vertical="center"/>
      <protection locked="0"/>
    </xf>
    <xf numFmtId="172" fontId="21" fillId="0" borderId="3" xfId="0" applyNumberFormat="1" applyFont="1" applyBorder="1" applyAlignment="1">
      <alignment horizontal="center" vertical="center"/>
    </xf>
    <xf numFmtId="172" fontId="21" fillId="2" borderId="24" xfId="0" applyNumberFormat="1" applyFont="1" applyFill="1" applyBorder="1" applyAlignment="1">
      <alignment horizontal="center" vertical="center"/>
    </xf>
    <xf numFmtId="172" fontId="21" fillId="2" borderId="56" xfId="0" applyNumberFormat="1" applyFont="1" applyFill="1" applyBorder="1" applyAlignment="1">
      <alignment horizontal="center" vertical="center"/>
    </xf>
  </cellXfs>
  <cellStyles count="6">
    <cellStyle name="Currency" xfId="2" builtinId="4"/>
    <cellStyle name="Currency 2" xfId="5" xr:uid="{00000000-0005-0000-0000-000001000000}"/>
    <cellStyle name="Normal" xfId="0" builtinId="0"/>
    <cellStyle name="Normal 2" xfId="1" xr:uid="{00000000-0005-0000-0000-000004000000}"/>
    <cellStyle name="Normal 2 2" xfId="3" xr:uid="{00000000-0005-0000-0000-000005000000}"/>
    <cellStyle name="Normal 6" xfId="4" xr:uid="{00000000-0005-0000-0000-000006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3" Type="http://schemas.openxmlformats.org/officeDocument/2006/relationships/image" Target="../media/image3.png"/><Relationship Id="rId7" Type="http://schemas.openxmlformats.org/officeDocument/2006/relationships/image" Target="../media/image6.png"/><Relationship Id="rId12" Type="http://schemas.openxmlformats.org/officeDocument/2006/relationships/image" Target="../media/image10.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5.png"/><Relationship Id="rId11" Type="http://schemas.openxmlformats.org/officeDocument/2006/relationships/image" Target="../media/image9.png"/><Relationship Id="rId5" Type="http://schemas.openxmlformats.org/officeDocument/2006/relationships/image" Target="../media/image4.png"/><Relationship Id="rId10" Type="http://schemas.microsoft.com/office/2007/relationships/hdphoto" Target="../media/hdphoto2.wdp"/><Relationship Id="rId4" Type="http://schemas.microsoft.com/office/2007/relationships/hdphoto" Target="../media/hdphoto1.wdp"/><Relationship Id="rId9"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png"/><Relationship Id="rId1" Type="http://schemas.openxmlformats.org/officeDocument/2006/relationships/image" Target="../media/image11.jpeg"/><Relationship Id="rId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xdr:col>
      <xdr:colOff>1026160</xdr:colOff>
      <xdr:row>56</xdr:row>
      <xdr:rowOff>0</xdr:rowOff>
    </xdr:from>
    <xdr:to>
      <xdr:col>2</xdr:col>
      <xdr:colOff>2397760</xdr:colOff>
      <xdr:row>56</xdr:row>
      <xdr:rowOff>2269</xdr:rowOff>
    </xdr:to>
    <xdr:pic>
      <xdr:nvPicPr>
        <xdr:cNvPr id="42" name="Picture 41">
          <a:extLst>
            <a:ext uri="{FF2B5EF4-FFF2-40B4-BE49-F238E27FC236}">
              <a16:creationId xmlns:a16="http://schemas.microsoft.com/office/drawing/2014/main" id="{00000000-0008-0000-0100-00002A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3761" b="1697"/>
        <a:stretch/>
      </xdr:blipFill>
      <xdr:spPr>
        <a:xfrm flipH="1">
          <a:off x="4996180" y="180594000"/>
          <a:ext cx="1371600" cy="1674131"/>
        </a:xfrm>
        <a:prstGeom prst="rect">
          <a:avLst/>
        </a:prstGeom>
      </xdr:spPr>
    </xdr:pic>
    <xdr:clientData/>
  </xdr:twoCellAnchor>
  <xdr:oneCellAnchor>
    <xdr:from>
      <xdr:col>2</xdr:col>
      <xdr:colOff>1026160</xdr:colOff>
      <xdr:row>56</xdr:row>
      <xdr:rowOff>0</xdr:rowOff>
    </xdr:from>
    <xdr:ext cx="1371600" cy="2269"/>
    <xdr:pic>
      <xdr:nvPicPr>
        <xdr:cNvPr id="48" name="Picture 47">
          <a:extLst>
            <a:ext uri="{FF2B5EF4-FFF2-40B4-BE49-F238E27FC236}">
              <a16:creationId xmlns:a16="http://schemas.microsoft.com/office/drawing/2014/main" id="{00000000-0008-0000-0100-000030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3761" b="1697"/>
        <a:stretch/>
      </xdr:blipFill>
      <xdr:spPr>
        <a:xfrm flipH="1">
          <a:off x="1662654" y="291906960"/>
          <a:ext cx="1371600" cy="2269"/>
        </a:xfrm>
        <a:prstGeom prst="rect">
          <a:avLst/>
        </a:prstGeom>
      </xdr:spPr>
    </xdr:pic>
    <xdr:clientData/>
  </xdr:oneCellAnchor>
  <xdr:twoCellAnchor editAs="oneCell">
    <xdr:from>
      <xdr:col>2</xdr:col>
      <xdr:colOff>779663</xdr:colOff>
      <xdr:row>44</xdr:row>
      <xdr:rowOff>2302106</xdr:rowOff>
    </xdr:from>
    <xdr:to>
      <xdr:col>2</xdr:col>
      <xdr:colOff>4301597</xdr:colOff>
      <xdr:row>44</xdr:row>
      <xdr:rowOff>4060941</xdr:rowOff>
    </xdr:to>
    <xdr:pic>
      <xdr:nvPicPr>
        <xdr:cNvPr id="5" name="Picture 4">
          <a:extLst>
            <a:ext uri="{FF2B5EF4-FFF2-40B4-BE49-F238E27FC236}">
              <a16:creationId xmlns:a16="http://schemas.microsoft.com/office/drawing/2014/main" id="{2B1C97B8-9F82-7090-9D66-621A61CED67E}"/>
            </a:ext>
          </a:extLst>
        </xdr:cNvPr>
        <xdr:cNvPicPr>
          <a:picLocks noChangeAspect="1"/>
        </xdr:cNvPicPr>
      </xdr:nvPicPr>
      <xdr:blipFill rotWithShape="1">
        <a:blip xmlns:r="http://schemas.openxmlformats.org/officeDocument/2006/relationships" r:embed="rId2"/>
        <a:srcRect t="22685" b="27187"/>
        <a:stretch/>
      </xdr:blipFill>
      <xdr:spPr>
        <a:xfrm flipH="1">
          <a:off x="4570613" y="56689856"/>
          <a:ext cx="3521934" cy="1758835"/>
        </a:xfrm>
        <a:prstGeom prst="rect">
          <a:avLst/>
        </a:prstGeom>
      </xdr:spPr>
    </xdr:pic>
    <xdr:clientData/>
  </xdr:twoCellAnchor>
  <xdr:twoCellAnchor editAs="oneCell">
    <xdr:from>
      <xdr:col>2</xdr:col>
      <xdr:colOff>4599710</xdr:colOff>
      <xdr:row>44</xdr:row>
      <xdr:rowOff>2299854</xdr:rowOff>
    </xdr:from>
    <xdr:to>
      <xdr:col>2</xdr:col>
      <xdr:colOff>6192464</xdr:colOff>
      <xdr:row>44</xdr:row>
      <xdr:rowOff>3865938</xdr:rowOff>
    </xdr:to>
    <xdr:pic>
      <xdr:nvPicPr>
        <xdr:cNvPr id="8" name="Picture 7">
          <a:extLst>
            <a:ext uri="{FF2B5EF4-FFF2-40B4-BE49-F238E27FC236}">
              <a16:creationId xmlns:a16="http://schemas.microsoft.com/office/drawing/2014/main" id="{186143C2-F3FA-F928-E048-440A8F8E0E24}"/>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10000" b="90000" l="10000" r="90000"/>
                  </a14:imgEffect>
                </a14:imgLayer>
              </a14:imgProps>
            </a:ext>
          </a:extLst>
        </a:blip>
        <a:stretch>
          <a:fillRect/>
        </a:stretch>
      </xdr:blipFill>
      <xdr:spPr>
        <a:xfrm rot="12600000">
          <a:off x="8288483" y="49301399"/>
          <a:ext cx="1579419" cy="1579419"/>
        </a:xfrm>
        <a:prstGeom prst="rect">
          <a:avLst/>
        </a:prstGeom>
      </xdr:spPr>
    </xdr:pic>
    <xdr:clientData/>
  </xdr:twoCellAnchor>
  <xdr:twoCellAnchor editAs="oneCell">
    <xdr:from>
      <xdr:col>2</xdr:col>
      <xdr:colOff>2076250</xdr:colOff>
      <xdr:row>22</xdr:row>
      <xdr:rowOff>2840181</xdr:rowOff>
    </xdr:from>
    <xdr:to>
      <xdr:col>2</xdr:col>
      <xdr:colOff>3754062</xdr:colOff>
      <xdr:row>22</xdr:row>
      <xdr:rowOff>5047210</xdr:rowOff>
    </xdr:to>
    <xdr:pic>
      <xdr:nvPicPr>
        <xdr:cNvPr id="7" name="Picture 6">
          <a:extLst>
            <a:ext uri="{FF2B5EF4-FFF2-40B4-BE49-F238E27FC236}">
              <a16:creationId xmlns:a16="http://schemas.microsoft.com/office/drawing/2014/main" id="{DA484679-A1E8-B1AA-9295-A546E6FDE0F4}"/>
            </a:ext>
          </a:extLst>
        </xdr:cNvPr>
        <xdr:cNvPicPr>
          <a:picLocks noChangeAspect="1"/>
        </xdr:cNvPicPr>
      </xdr:nvPicPr>
      <xdr:blipFill rotWithShape="1">
        <a:blip xmlns:r="http://schemas.openxmlformats.org/officeDocument/2006/relationships" r:embed="rId5"/>
        <a:srcRect l="21422" t="10608" r="24739" b="14723"/>
        <a:stretch/>
      </xdr:blipFill>
      <xdr:spPr>
        <a:xfrm>
          <a:off x="5765023" y="20141045"/>
          <a:ext cx="1677812" cy="2207029"/>
        </a:xfrm>
        <a:prstGeom prst="rect">
          <a:avLst/>
        </a:prstGeom>
      </xdr:spPr>
    </xdr:pic>
    <xdr:clientData/>
  </xdr:twoCellAnchor>
  <xdr:twoCellAnchor editAs="oneCell">
    <xdr:from>
      <xdr:col>2</xdr:col>
      <xdr:colOff>1186791</xdr:colOff>
      <xdr:row>41</xdr:row>
      <xdr:rowOff>259848</xdr:rowOff>
    </xdr:from>
    <xdr:to>
      <xdr:col>2</xdr:col>
      <xdr:colOff>4270639</xdr:colOff>
      <xdr:row>41</xdr:row>
      <xdr:rowOff>2078185</xdr:rowOff>
    </xdr:to>
    <xdr:pic>
      <xdr:nvPicPr>
        <xdr:cNvPr id="2" name="Picture 1">
          <a:extLst>
            <a:ext uri="{FF2B5EF4-FFF2-40B4-BE49-F238E27FC236}">
              <a16:creationId xmlns:a16="http://schemas.microsoft.com/office/drawing/2014/main" id="{D5AC9256-9B8E-D7DC-1D16-E36885A9801E}"/>
            </a:ext>
          </a:extLst>
        </xdr:cNvPr>
        <xdr:cNvPicPr>
          <a:picLocks noChangeAspect="1"/>
        </xdr:cNvPicPr>
      </xdr:nvPicPr>
      <xdr:blipFill rotWithShape="1">
        <a:blip xmlns:r="http://schemas.openxmlformats.org/officeDocument/2006/relationships" r:embed="rId6"/>
        <a:srcRect l="7624" t="34442" r="6277" b="14887"/>
        <a:stretch/>
      </xdr:blipFill>
      <xdr:spPr>
        <a:xfrm>
          <a:off x="4977741" y="40741098"/>
          <a:ext cx="3083848" cy="1818337"/>
        </a:xfrm>
        <a:prstGeom prst="rect">
          <a:avLst/>
        </a:prstGeom>
      </xdr:spPr>
    </xdr:pic>
    <xdr:clientData/>
  </xdr:twoCellAnchor>
  <xdr:twoCellAnchor editAs="oneCell">
    <xdr:from>
      <xdr:col>2</xdr:col>
      <xdr:colOff>2377787</xdr:colOff>
      <xdr:row>39</xdr:row>
      <xdr:rowOff>1550660</xdr:rowOff>
    </xdr:from>
    <xdr:to>
      <xdr:col>2</xdr:col>
      <xdr:colOff>3984914</xdr:colOff>
      <xdr:row>39</xdr:row>
      <xdr:rowOff>3122468</xdr:rowOff>
    </xdr:to>
    <xdr:pic>
      <xdr:nvPicPr>
        <xdr:cNvPr id="10" name="Picture 9">
          <a:extLst>
            <a:ext uri="{FF2B5EF4-FFF2-40B4-BE49-F238E27FC236}">
              <a16:creationId xmlns:a16="http://schemas.microsoft.com/office/drawing/2014/main" id="{C97022CD-102F-2124-7353-E27666E2C639}"/>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74877" t="9805" r="2709" b="58753"/>
        <a:stretch/>
      </xdr:blipFill>
      <xdr:spPr bwMode="auto">
        <a:xfrm>
          <a:off x="6168737" y="34640510"/>
          <a:ext cx="1607127" cy="1571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1934527</xdr:colOff>
      <xdr:row>45</xdr:row>
      <xdr:rowOff>1630044</xdr:rowOff>
    </xdr:from>
    <xdr:to>
      <xdr:col>2</xdr:col>
      <xdr:colOff>4511992</xdr:colOff>
      <xdr:row>45</xdr:row>
      <xdr:rowOff>4016692</xdr:rowOff>
    </xdr:to>
    <xdr:pic>
      <xdr:nvPicPr>
        <xdr:cNvPr id="3" name="Picture 2">
          <a:extLst>
            <a:ext uri="{FF2B5EF4-FFF2-40B4-BE49-F238E27FC236}">
              <a16:creationId xmlns:a16="http://schemas.microsoft.com/office/drawing/2014/main" id="{FAC7F6B9-425F-F7BE-358A-9B0BE349966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20715" y="52755482"/>
          <a:ext cx="2566035" cy="2375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2555557</xdr:colOff>
      <xdr:row>43</xdr:row>
      <xdr:rowOff>1135531</xdr:rowOff>
    </xdr:from>
    <xdr:to>
      <xdr:col>2</xdr:col>
      <xdr:colOff>3621404</xdr:colOff>
      <xdr:row>43</xdr:row>
      <xdr:rowOff>2152651</xdr:rowOff>
    </xdr:to>
    <xdr:pic>
      <xdr:nvPicPr>
        <xdr:cNvPr id="6" name="Picture 5">
          <a:extLst>
            <a:ext uri="{FF2B5EF4-FFF2-40B4-BE49-F238E27FC236}">
              <a16:creationId xmlns:a16="http://schemas.microsoft.com/office/drawing/2014/main" id="{BDFC4833-DE7E-4194-9D99-5F08A509A745}"/>
            </a:ext>
          </a:extLst>
        </xdr:cNvPr>
        <xdr:cNvPicPr>
          <a:picLocks noChangeAspect="1" noChangeArrowheads="1"/>
        </xdr:cNvPicPr>
      </xdr:nvPicPr>
      <xdr:blipFill rotWithShape="1">
        <a:blip xmlns:r="http://schemas.openxmlformats.org/officeDocument/2006/relationships" r:embed="rId9">
          <a:extLst>
            <a:ext uri="{BEBA8EAE-BF5A-486C-A8C5-ECC9F3942E4B}">
              <a14:imgProps xmlns:a14="http://schemas.microsoft.com/office/drawing/2010/main">
                <a14:imgLayer r:embed="rId10">
                  <a14:imgEffect>
                    <a14:backgroundRemoval t="54813" b="82817" l="59443" r="89175"/>
                  </a14:imgEffect>
                </a14:imgLayer>
              </a14:imgProps>
            </a:ext>
            <a:ext uri="{28A0092B-C50C-407E-A947-70E740481C1C}">
              <a14:useLocalDpi xmlns:a14="http://schemas.microsoft.com/office/drawing/2010/main" val="0"/>
            </a:ext>
          </a:extLst>
        </a:blip>
        <a:srcRect l="55726" t="51313" r="7109" b="13683"/>
        <a:stretch/>
      </xdr:blipFill>
      <xdr:spPr bwMode="auto">
        <a:xfrm>
          <a:off x="6341745" y="45664906"/>
          <a:ext cx="1065847" cy="1003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2121218</xdr:colOff>
      <xdr:row>46</xdr:row>
      <xdr:rowOff>888730</xdr:rowOff>
    </xdr:from>
    <xdr:to>
      <xdr:col>2</xdr:col>
      <xdr:colOff>4073841</xdr:colOff>
      <xdr:row>46</xdr:row>
      <xdr:rowOff>2839402</xdr:rowOff>
    </xdr:to>
    <xdr:pic>
      <xdr:nvPicPr>
        <xdr:cNvPr id="4" name="Picture 3">
          <a:extLst>
            <a:ext uri="{FF2B5EF4-FFF2-40B4-BE49-F238E27FC236}">
              <a16:creationId xmlns:a16="http://schemas.microsoft.com/office/drawing/2014/main" id="{FA2FF46A-F5BD-5CE3-F14E-5E6AC3DC7878}"/>
            </a:ext>
          </a:extLst>
        </xdr:cNvPr>
        <xdr:cNvPicPr>
          <a:picLocks noChangeAspect="1"/>
        </xdr:cNvPicPr>
      </xdr:nvPicPr>
      <xdr:blipFill>
        <a:blip xmlns:r="http://schemas.openxmlformats.org/officeDocument/2006/relationships" r:embed="rId11"/>
        <a:stretch>
          <a:fillRect/>
        </a:stretch>
      </xdr:blipFill>
      <xdr:spPr>
        <a:xfrm>
          <a:off x="5907406" y="56252793"/>
          <a:ext cx="1952623" cy="1954482"/>
        </a:xfrm>
        <a:prstGeom prst="rect">
          <a:avLst/>
        </a:prstGeom>
      </xdr:spPr>
    </xdr:pic>
    <xdr:clientData/>
  </xdr:twoCellAnchor>
  <xdr:twoCellAnchor editAs="oneCell">
    <xdr:from>
      <xdr:col>2</xdr:col>
      <xdr:colOff>1055371</xdr:colOff>
      <xdr:row>31</xdr:row>
      <xdr:rowOff>961426</xdr:rowOff>
    </xdr:from>
    <xdr:to>
      <xdr:col>2</xdr:col>
      <xdr:colOff>5467351</xdr:colOff>
      <xdr:row>31</xdr:row>
      <xdr:rowOff>1885949</xdr:rowOff>
    </xdr:to>
    <xdr:pic>
      <xdr:nvPicPr>
        <xdr:cNvPr id="9" name="Picture 8">
          <a:extLst>
            <a:ext uri="{FF2B5EF4-FFF2-40B4-BE49-F238E27FC236}">
              <a16:creationId xmlns:a16="http://schemas.microsoft.com/office/drawing/2014/main" id="{FEA54B11-5F4F-F054-80FE-8513BCFF03D7}"/>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b="30351"/>
        <a:stretch/>
      </xdr:blipFill>
      <xdr:spPr bwMode="auto">
        <a:xfrm>
          <a:off x="4846321" y="33632176"/>
          <a:ext cx="4411980" cy="924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abelbe-my.sharepoint.com/Users/HP/Documents/School%20IV/R1%20School%20Construction/A14%20EJ%20Ph3/Assessment%20Arlette%20Draft/Al-Hasan%20Althany/Alhassan%20althan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nabelbe-my.sharepoint.com/Users/HP/Documents/School%20IV/R1%20School%20Construction/A14%20EJ%20Ph2/1%20Assessment/EJ%20Survey%20Update%202017%20Unprotected/Ahbab%20Al%20Rahman-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7"/>
  <sheetViews>
    <sheetView tabSelected="1" view="pageBreakPreview" zoomScale="60" zoomScaleNormal="55" workbookViewId="0">
      <selection activeCell="G16" sqref="G16:I16"/>
    </sheetView>
  </sheetViews>
  <sheetFormatPr defaultColWidth="0" defaultRowHeight="0" customHeight="1" zeroHeight="1"/>
  <cols>
    <col min="1" max="1" width="14.44140625" customWidth="1"/>
    <col min="2" max="2" width="47.88671875" customWidth="1"/>
    <col min="3" max="3" width="52.6640625" customWidth="1"/>
    <col min="4" max="8" width="14.5546875" customWidth="1"/>
    <col min="9" max="9" width="16.88671875" customWidth="1"/>
    <col min="10" max="11" width="14.5546875" customWidth="1"/>
    <col min="12" max="15" width="0" hidden="1" customWidth="1"/>
    <col min="16" max="16384" width="9.109375" hidden="1"/>
  </cols>
  <sheetData>
    <row r="1" spans="1:11" s="20" customFormat="1" ht="33" customHeight="1">
      <c r="A1" s="314" t="s">
        <v>37</v>
      </c>
      <c r="B1" s="315"/>
      <c r="C1" s="315"/>
      <c r="D1" s="315"/>
      <c r="E1" s="315"/>
      <c r="F1" s="315"/>
      <c r="G1" s="315"/>
      <c r="H1" s="315"/>
      <c r="I1" s="315"/>
      <c r="J1" s="315"/>
      <c r="K1" s="316"/>
    </row>
    <row r="2" spans="1:11" s="20" customFormat="1" ht="25.8">
      <c r="A2" s="317" t="s">
        <v>38</v>
      </c>
      <c r="B2" s="318"/>
      <c r="C2" s="318"/>
      <c r="D2" s="318"/>
      <c r="E2" s="318"/>
      <c r="F2" s="318"/>
      <c r="G2" s="318"/>
      <c r="H2" s="318"/>
      <c r="I2" s="318"/>
      <c r="J2" s="318"/>
      <c r="K2" s="319"/>
    </row>
    <row r="3" spans="1:11" s="20" customFormat="1" ht="25.8">
      <c r="A3" s="334" t="s">
        <v>146</v>
      </c>
      <c r="B3" s="335"/>
      <c r="C3" s="335"/>
      <c r="D3" s="335"/>
      <c r="E3" s="335"/>
      <c r="F3" s="335"/>
      <c r="G3" s="335"/>
      <c r="H3" s="335"/>
      <c r="I3" s="335"/>
      <c r="J3" s="335"/>
      <c r="K3" s="336"/>
    </row>
    <row r="4" spans="1:11" s="20" customFormat="1" ht="25.8">
      <c r="A4" s="334" t="s">
        <v>27</v>
      </c>
      <c r="B4" s="335"/>
      <c r="C4" s="335"/>
      <c r="D4" s="335"/>
      <c r="E4" s="335"/>
      <c r="F4" s="335"/>
      <c r="G4" s="335"/>
      <c r="H4" s="335"/>
      <c r="I4" s="335"/>
      <c r="J4" s="335"/>
      <c r="K4" s="336"/>
    </row>
    <row r="5" spans="1:11" ht="25.8">
      <c r="A5" s="36"/>
      <c r="B5" s="37"/>
      <c r="C5" s="37"/>
      <c r="D5" s="37"/>
      <c r="E5" s="37"/>
      <c r="F5" s="37"/>
      <c r="G5" s="37"/>
      <c r="H5" s="37"/>
      <c r="I5" s="254"/>
      <c r="J5" s="37"/>
      <c r="K5" s="38"/>
    </row>
    <row r="6" spans="1:11" ht="25.8">
      <c r="A6" s="36"/>
      <c r="B6" s="37"/>
      <c r="C6" s="37"/>
      <c r="D6" s="37"/>
      <c r="E6" s="37"/>
      <c r="F6" s="37"/>
      <c r="G6" s="37"/>
      <c r="H6" s="37"/>
      <c r="I6" s="37"/>
      <c r="J6" s="37"/>
      <c r="K6" s="38"/>
    </row>
    <row r="7" spans="1:11" ht="26.4" thickBot="1">
      <c r="A7" s="36"/>
      <c r="B7" s="37"/>
      <c r="C7" s="37"/>
      <c r="D7" s="37"/>
      <c r="E7" s="37"/>
      <c r="F7" s="37"/>
      <c r="G7" s="37"/>
      <c r="H7" s="37"/>
      <c r="I7" s="37"/>
      <c r="J7" s="37"/>
      <c r="K7" s="38"/>
    </row>
    <row r="8" spans="1:11" ht="26.4" thickBot="1">
      <c r="A8" s="36"/>
      <c r="B8" s="323" t="s">
        <v>140</v>
      </c>
      <c r="C8" s="324"/>
      <c r="D8" s="323" t="s">
        <v>144</v>
      </c>
      <c r="E8" s="324"/>
      <c r="F8" s="348"/>
      <c r="G8" s="320" t="s">
        <v>145</v>
      </c>
      <c r="H8" s="321"/>
      <c r="I8" s="322"/>
      <c r="J8" s="37"/>
      <c r="K8" s="38"/>
    </row>
    <row r="9" spans="1:11" s="21" customFormat="1" ht="25.8">
      <c r="A9" s="36"/>
      <c r="B9" s="358" t="str">
        <f>'Bill of Quantity'!F7</f>
        <v>Al-Aqsa Secondary Girls' School</v>
      </c>
      <c r="C9" s="359"/>
      <c r="D9" s="349">
        <f>SUMPRODUCT('Bill of Quantity'!F$9:F$56,'Bill of Quantity'!$I$9:$I$56)</f>
        <v>0</v>
      </c>
      <c r="E9" s="350"/>
      <c r="F9" s="351"/>
      <c r="G9" s="346"/>
      <c r="H9" s="346"/>
      <c r="I9" s="347"/>
      <c r="J9" s="37"/>
      <c r="K9" s="38"/>
    </row>
    <row r="10" spans="1:11" s="21" customFormat="1" ht="25.8">
      <c r="A10" s="36"/>
      <c r="B10" s="308" t="str">
        <f>'Bill of Quantity'!G7</f>
        <v>Asheikh Sa'ad Secondary Girls' School</v>
      </c>
      <c r="C10" s="309"/>
      <c r="D10" s="337">
        <f>SUMPRODUCT('Bill of Quantity'!G$9:G$56,'Bill of Quantity'!$I$9:$I$56)</f>
        <v>0</v>
      </c>
      <c r="E10" s="338"/>
      <c r="F10" s="339"/>
      <c r="G10" s="296"/>
      <c r="H10" s="297"/>
      <c r="I10" s="298"/>
      <c r="J10" s="37"/>
      <c r="K10" s="38"/>
    </row>
    <row r="11" spans="1:11" s="21" customFormat="1" ht="25.8">
      <c r="A11" s="36"/>
      <c r="B11" s="308" t="str">
        <f>'Bill of Quantity'!H7</f>
        <v>Asheikh Sa'ad Secondary Boys' School</v>
      </c>
      <c r="C11" s="309"/>
      <c r="D11" s="340">
        <f>SUMPRODUCT('Bill of Quantity'!H$9:H$56,'Bill of Quantity'!$I$9:$I$56)</f>
        <v>0</v>
      </c>
      <c r="E11" s="341"/>
      <c r="F11" s="342"/>
      <c r="G11" s="296"/>
      <c r="H11" s="297"/>
      <c r="I11" s="298"/>
      <c r="J11" s="37"/>
      <c r="K11" s="38"/>
    </row>
    <row r="12" spans="1:11" s="21" customFormat="1" ht="25.8">
      <c r="A12" s="36"/>
      <c r="B12" s="310" t="str">
        <f>'Bill of Quantity'!M7</f>
        <v>Al-Hasan Athany Basic Boys' School</v>
      </c>
      <c r="C12" s="311"/>
      <c r="D12" s="343"/>
      <c r="E12" s="344"/>
      <c r="F12" s="345"/>
      <c r="G12" s="302">
        <f>SUMPRODUCT('Bill of Quantity'!M$9:M$56,'Bill of Quantity'!$I$9:$I$56)</f>
        <v>0</v>
      </c>
      <c r="H12" s="303"/>
      <c r="I12" s="304"/>
      <c r="J12" s="37"/>
      <c r="K12" s="38"/>
    </row>
    <row r="13" spans="1:11" s="21" customFormat="1" ht="25.8">
      <c r="A13" s="36"/>
      <c r="B13" s="312" t="str">
        <f>'Bill of Quantity'!N7</f>
        <v>Al-Shabbat Al-Shameleh Secondary School</v>
      </c>
      <c r="C13" s="313"/>
      <c r="D13" s="352"/>
      <c r="E13" s="353"/>
      <c r="F13" s="354"/>
      <c r="G13" s="302">
        <f>SUMPRODUCT('Bill of Quantity'!N$9:N$56,'Bill of Quantity'!$I$9:$I$56)</f>
        <v>0</v>
      </c>
      <c r="H13" s="303"/>
      <c r="I13" s="304"/>
      <c r="J13" s="37"/>
      <c r="K13" s="38"/>
    </row>
    <row r="14" spans="1:11" s="21" customFormat="1" ht="25.8">
      <c r="A14" s="36"/>
      <c r="B14" s="310" t="str">
        <f>'Bill of Quantity'!O7</f>
        <v>Annethamiah Secondary Girls' School</v>
      </c>
      <c r="C14" s="311"/>
      <c r="D14" s="355"/>
      <c r="E14" s="356"/>
      <c r="F14" s="357"/>
      <c r="G14" s="302">
        <f>SUMPRODUCT('Bill of Quantity'!O$9:O$56,'Bill of Quantity'!$I$9:$I$56)</f>
        <v>0</v>
      </c>
      <c r="H14" s="303"/>
      <c r="I14" s="304"/>
      <c r="J14" s="37"/>
      <c r="K14" s="38"/>
    </row>
    <row r="15" spans="1:11" s="21" customFormat="1" ht="26.4" thickBot="1">
      <c r="A15" s="36"/>
      <c r="B15" s="325" t="str">
        <f>'Bill of Quantity'!P7</f>
        <v>Othman Ibn Affan Basic Girls' School</v>
      </c>
      <c r="C15" s="326"/>
      <c r="D15" s="330"/>
      <c r="E15" s="331"/>
      <c r="F15" s="332"/>
      <c r="G15" s="305">
        <f>SUMPRODUCT('Bill of Quantity'!P$9:P$56,'Bill of Quantity'!$I$9:$I$56)</f>
        <v>0</v>
      </c>
      <c r="H15" s="306"/>
      <c r="I15" s="307"/>
      <c r="J15" s="37"/>
      <c r="K15" s="38"/>
    </row>
    <row r="16" spans="1:11" s="21" customFormat="1" ht="26.4" thickBot="1">
      <c r="A16" s="36"/>
      <c r="B16" s="328" t="s">
        <v>141</v>
      </c>
      <c r="C16" s="329"/>
      <c r="D16" s="333">
        <f>SUM(D9:F11)</f>
        <v>0</v>
      </c>
      <c r="E16" s="300"/>
      <c r="F16" s="301"/>
      <c r="G16" s="299">
        <f>SUM(G12:I15)</f>
        <v>0</v>
      </c>
      <c r="H16" s="300">
        <f t="shared" ref="H16:I16" si="0">SUM(H9:H15)</f>
        <v>0</v>
      </c>
      <c r="I16" s="301">
        <f t="shared" si="0"/>
        <v>0</v>
      </c>
      <c r="J16" s="37"/>
      <c r="K16" s="38"/>
    </row>
    <row r="17" spans="1:11" ht="25.8">
      <c r="A17" s="36"/>
      <c r="B17" s="37"/>
      <c r="C17" s="37"/>
      <c r="D17" s="37"/>
      <c r="E17" s="37"/>
      <c r="F17" s="37"/>
      <c r="G17" s="37"/>
      <c r="H17" s="37"/>
      <c r="I17" s="37"/>
      <c r="J17" s="37"/>
      <c r="K17" s="38"/>
    </row>
    <row r="18" spans="1:11" ht="60.6" customHeight="1">
      <c r="A18" s="36"/>
      <c r="B18" s="327" t="s">
        <v>175</v>
      </c>
      <c r="C18" s="327"/>
      <c r="D18" s="327"/>
      <c r="E18" s="327"/>
      <c r="F18" s="327"/>
      <c r="G18" s="327"/>
      <c r="H18" s="327"/>
      <c r="I18" s="327"/>
      <c r="J18" s="37"/>
      <c r="K18" s="38"/>
    </row>
    <row r="19" spans="1:11" ht="39.450000000000003" customHeight="1" thickBot="1">
      <c r="A19" s="36"/>
      <c r="B19" s="39"/>
      <c r="C19" s="39"/>
      <c r="D19" s="39"/>
      <c r="E19" s="39"/>
      <c r="F19" s="39"/>
      <c r="G19" s="39"/>
      <c r="H19" s="39"/>
      <c r="I19" s="37"/>
      <c r="J19" s="37"/>
      <c r="K19" s="38"/>
    </row>
    <row r="20" spans="1:11" ht="46.2" customHeight="1" thickBot="1">
      <c r="A20" s="36"/>
      <c r="B20" s="40" t="s">
        <v>28</v>
      </c>
      <c r="C20" s="291"/>
      <c r="D20" s="292"/>
      <c r="E20" s="292"/>
      <c r="F20" s="292"/>
      <c r="G20" s="293"/>
      <c r="H20" s="37"/>
      <c r="I20" s="37"/>
      <c r="J20" s="37"/>
      <c r="K20" s="38"/>
    </row>
    <row r="21" spans="1:11" ht="46.2" customHeight="1" thickBot="1">
      <c r="A21" s="36"/>
      <c r="B21" s="40" t="s">
        <v>21</v>
      </c>
      <c r="C21" s="291"/>
      <c r="D21" s="292"/>
      <c r="E21" s="292"/>
      <c r="F21" s="292"/>
      <c r="G21" s="293"/>
      <c r="H21" s="37"/>
      <c r="I21" s="37"/>
      <c r="J21" s="37"/>
      <c r="K21" s="38"/>
    </row>
    <row r="22" spans="1:11" ht="46.2" customHeight="1" thickBot="1">
      <c r="A22" s="36"/>
      <c r="B22" s="40" t="s">
        <v>22</v>
      </c>
      <c r="C22" s="291"/>
      <c r="D22" s="292"/>
      <c r="E22" s="292"/>
      <c r="F22" s="292"/>
      <c r="G22" s="293"/>
      <c r="H22" s="37"/>
      <c r="I22" s="37"/>
      <c r="J22" s="37"/>
      <c r="K22" s="38"/>
    </row>
    <row r="23" spans="1:11" ht="39.6" customHeight="1" thickBot="1">
      <c r="A23" s="36"/>
      <c r="B23" s="40" t="s">
        <v>23</v>
      </c>
      <c r="C23" s="41">
        <f ca="1">TODAY()</f>
        <v>44907</v>
      </c>
      <c r="D23" s="113"/>
      <c r="E23" s="113"/>
      <c r="F23" s="42">
        <f ca="1">NOW()</f>
        <v>44907.386956712966</v>
      </c>
      <c r="G23" s="43"/>
      <c r="H23" s="44"/>
      <c r="I23" s="37"/>
      <c r="J23" s="37"/>
      <c r="K23" s="38"/>
    </row>
    <row r="24" spans="1:11" ht="70.2" customHeight="1" thickBot="1">
      <c r="A24" s="36"/>
      <c r="B24" s="40" t="s">
        <v>25</v>
      </c>
      <c r="C24" s="252"/>
      <c r="D24" s="251"/>
      <c r="E24" s="251"/>
      <c r="F24" s="40" t="s">
        <v>24</v>
      </c>
      <c r="G24" s="294"/>
      <c r="H24" s="295"/>
      <c r="I24" s="253"/>
      <c r="J24" s="220"/>
      <c r="K24" s="38"/>
    </row>
    <row r="25" spans="1:11" ht="39.6" customHeight="1" thickBot="1">
      <c r="A25" s="45"/>
      <c r="B25" s="46"/>
      <c r="C25" s="47"/>
      <c r="D25" s="47"/>
      <c r="E25" s="47"/>
      <c r="F25" s="48"/>
      <c r="G25" s="48"/>
      <c r="H25" s="48"/>
      <c r="I25" s="48"/>
      <c r="J25" s="48"/>
      <c r="K25" s="49"/>
    </row>
    <row r="34" ht="14.85" hidden="1" customHeight="1"/>
    <row r="35" ht="14.85" hidden="1" customHeight="1"/>
    <row r="36" ht="14.85" hidden="1" customHeight="1"/>
    <row r="37" ht="14.85" hidden="1" customHeight="1"/>
  </sheetData>
  <sheetProtection algorithmName="SHA-512" hashValue="DHgFM61Qa7ocvWNHuTRvi8lko2Yzar+2iTUDgimOfIHttYfdwHagz2TjnEOegJAOrR6k8EhoPCS/80tFK2p9CA==" saltValue="zNzvD5Z9/BFyTDVfO996YA==" spinCount="100000" sheet="1" objects="1" scenarios="1"/>
  <mergeCells count="36">
    <mergeCell ref="B16:C16"/>
    <mergeCell ref="D15:F15"/>
    <mergeCell ref="D16:F16"/>
    <mergeCell ref="A3:K3"/>
    <mergeCell ref="A4:K4"/>
    <mergeCell ref="D10:F10"/>
    <mergeCell ref="D11:F11"/>
    <mergeCell ref="D12:F12"/>
    <mergeCell ref="B14:C14"/>
    <mergeCell ref="G9:I9"/>
    <mergeCell ref="D8:F8"/>
    <mergeCell ref="D9:F9"/>
    <mergeCell ref="D13:F13"/>
    <mergeCell ref="D14:F14"/>
    <mergeCell ref="B9:C9"/>
    <mergeCell ref="A1:K1"/>
    <mergeCell ref="A2:K2"/>
    <mergeCell ref="G8:I8"/>
    <mergeCell ref="B8:C8"/>
    <mergeCell ref="B15:C15"/>
    <mergeCell ref="C21:G21"/>
    <mergeCell ref="C22:G22"/>
    <mergeCell ref="G24:H24"/>
    <mergeCell ref="G10:I10"/>
    <mergeCell ref="G16:I16"/>
    <mergeCell ref="C20:G20"/>
    <mergeCell ref="G11:I11"/>
    <mergeCell ref="G12:I12"/>
    <mergeCell ref="G13:I13"/>
    <mergeCell ref="G14:I14"/>
    <mergeCell ref="G15:I15"/>
    <mergeCell ref="B10:C10"/>
    <mergeCell ref="B11:C11"/>
    <mergeCell ref="B12:C12"/>
    <mergeCell ref="B13:C13"/>
    <mergeCell ref="B18:I18"/>
  </mergeCells>
  <pageMargins left="0.7" right="0.7" top="0.75" bottom="0.75" header="0.3" footer="0.3"/>
  <pageSetup paperSize="9" scale="37"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outlinePr summaryBelow="0" summaryRight="0"/>
  </sheetPr>
  <dimension ref="A1:T77"/>
  <sheetViews>
    <sheetView view="pageBreakPreview" zoomScale="40" zoomScaleNormal="75" zoomScaleSheetLayoutView="40" workbookViewId="0">
      <pane ySplit="7" topLeftCell="A8" activePane="bottomLeft" state="frozen"/>
      <selection pane="bottomLeft" activeCell="C44" sqref="C44"/>
    </sheetView>
  </sheetViews>
  <sheetFormatPr defaultRowHeight="14.4" outlineLevelRow="1" outlineLevelCol="1"/>
  <cols>
    <col min="1" max="1" width="12" customWidth="1"/>
    <col min="2" max="2" width="43.44140625" style="8" customWidth="1"/>
    <col min="3" max="3" width="93.5546875" style="9" customWidth="1"/>
    <col min="4" max="4" width="14" customWidth="1"/>
    <col min="5" max="5" width="18.44140625" style="112" customWidth="1"/>
    <col min="6" max="8" width="20.5546875" style="112" customWidth="1" outlineLevel="1"/>
    <col min="9" max="10" width="20.5546875" style="112" customWidth="1"/>
    <col min="11" max="11" width="6.6640625" style="93" customWidth="1"/>
    <col min="12" max="12" width="18.6640625" style="112" customWidth="1"/>
    <col min="13" max="16" width="20.5546875" style="112" customWidth="1" outlineLevel="1"/>
    <col min="17" max="17" width="19.5546875" customWidth="1"/>
    <col min="18" max="18" width="18.44140625" style="5" customWidth="1"/>
    <col min="19" max="19" width="28.44140625" style="4" customWidth="1"/>
    <col min="20" max="20" width="4.44140625" style="32" customWidth="1"/>
  </cols>
  <sheetData>
    <row r="1" spans="1:20" ht="31.95" customHeight="1">
      <c r="A1" s="398" t="s">
        <v>37</v>
      </c>
      <c r="B1" s="399"/>
      <c r="C1" s="399"/>
      <c r="D1" s="399"/>
      <c r="E1" s="399"/>
      <c r="F1" s="399"/>
      <c r="G1" s="399"/>
      <c r="H1" s="399"/>
      <c r="I1" s="399"/>
      <c r="J1" s="399"/>
      <c r="K1" s="399"/>
      <c r="L1" s="399"/>
      <c r="M1" s="399"/>
      <c r="N1" s="399"/>
      <c r="O1" s="399"/>
      <c r="P1" s="399"/>
      <c r="Q1" s="399"/>
      <c r="R1" s="399"/>
      <c r="S1" s="399"/>
      <c r="T1" s="399"/>
    </row>
    <row r="2" spans="1:20" ht="24" customHeight="1">
      <c r="A2" s="400" t="s">
        <v>38</v>
      </c>
      <c r="B2" s="401"/>
      <c r="C2" s="401"/>
      <c r="D2" s="401"/>
      <c r="E2" s="401"/>
      <c r="F2" s="401"/>
      <c r="G2" s="401"/>
      <c r="H2" s="401"/>
      <c r="I2" s="401"/>
      <c r="J2" s="401"/>
      <c r="K2" s="401"/>
      <c r="L2" s="401"/>
      <c r="M2" s="401"/>
      <c r="N2" s="401"/>
      <c r="O2" s="401"/>
      <c r="P2" s="401"/>
      <c r="Q2" s="401"/>
      <c r="R2" s="401"/>
      <c r="S2" s="401"/>
      <c r="T2" s="401"/>
    </row>
    <row r="3" spans="1:20" ht="24" customHeight="1">
      <c r="A3" s="398" t="s">
        <v>139</v>
      </c>
      <c r="B3" s="399"/>
      <c r="C3" s="399"/>
      <c r="D3" s="399"/>
      <c r="E3" s="399"/>
      <c r="F3" s="399"/>
      <c r="G3" s="399"/>
      <c r="H3" s="399"/>
      <c r="I3" s="399"/>
      <c r="J3" s="399"/>
      <c r="K3" s="399"/>
      <c r="L3" s="399"/>
      <c r="M3" s="399"/>
      <c r="N3" s="399"/>
      <c r="O3" s="399"/>
      <c r="P3" s="399"/>
      <c r="Q3" s="399"/>
      <c r="R3" s="399"/>
      <c r="S3" s="399"/>
      <c r="T3" s="399"/>
    </row>
    <row r="4" spans="1:20" ht="24" customHeight="1" thickBot="1">
      <c r="A4" s="26"/>
      <c r="B4" s="26"/>
      <c r="C4" s="26"/>
      <c r="D4" s="26"/>
      <c r="E4" s="92"/>
      <c r="F4" s="92"/>
      <c r="G4" s="92"/>
      <c r="H4" s="92"/>
      <c r="I4" s="92"/>
      <c r="J4" s="92"/>
      <c r="K4" s="92"/>
      <c r="L4" s="92"/>
      <c r="M4" s="92"/>
      <c r="N4" s="92"/>
      <c r="O4" s="92"/>
      <c r="P4" s="92"/>
      <c r="Q4" s="26"/>
      <c r="R4" s="26"/>
      <c r="S4" s="32"/>
    </row>
    <row r="5" spans="1:20" ht="42.6" customHeight="1" thickBot="1">
      <c r="A5" s="404"/>
      <c r="B5" s="404"/>
      <c r="C5" s="1"/>
      <c r="D5" s="1"/>
      <c r="E5" s="413" t="s">
        <v>134</v>
      </c>
      <c r="F5" s="414"/>
      <c r="G5" s="414"/>
      <c r="H5" s="414"/>
      <c r="I5" s="414"/>
      <c r="J5" s="415"/>
      <c r="K5" s="147"/>
      <c r="L5" s="418" t="s">
        <v>133</v>
      </c>
      <c r="M5" s="419"/>
      <c r="N5" s="419"/>
      <c r="O5" s="419"/>
      <c r="P5" s="419"/>
      <c r="Q5" s="419"/>
      <c r="R5" s="420"/>
      <c r="S5" s="32"/>
    </row>
    <row r="6" spans="1:20" ht="21.6" thickBot="1">
      <c r="A6" s="233"/>
      <c r="B6" s="233"/>
      <c r="C6" s="1"/>
      <c r="D6" s="1"/>
      <c r="E6" s="118"/>
      <c r="F6" s="125" t="s">
        <v>161</v>
      </c>
      <c r="G6" s="94" t="s">
        <v>162</v>
      </c>
      <c r="H6" s="126" t="s">
        <v>163</v>
      </c>
      <c r="I6" s="416"/>
      <c r="J6" s="417"/>
      <c r="K6" s="147"/>
      <c r="L6" s="118"/>
      <c r="M6" s="125" t="s">
        <v>164</v>
      </c>
      <c r="N6" s="94" t="s">
        <v>165</v>
      </c>
      <c r="O6" s="94" t="s">
        <v>166</v>
      </c>
      <c r="P6" s="126" t="s">
        <v>167</v>
      </c>
      <c r="Q6" s="416"/>
      <c r="R6" s="417"/>
      <c r="S6" s="32"/>
    </row>
    <row r="7" spans="1:20" ht="151.19999999999999" customHeight="1" thickBot="1">
      <c r="A7" s="27" t="s">
        <v>19</v>
      </c>
      <c r="B7" s="27" t="s">
        <v>50</v>
      </c>
      <c r="C7" s="27" t="s">
        <v>36</v>
      </c>
      <c r="D7" s="146" t="s">
        <v>20</v>
      </c>
      <c r="E7" s="118" t="s">
        <v>135</v>
      </c>
      <c r="F7" s="125" t="s">
        <v>33</v>
      </c>
      <c r="G7" s="94" t="s">
        <v>31</v>
      </c>
      <c r="H7" s="126" t="s">
        <v>32</v>
      </c>
      <c r="I7" s="185" t="s">
        <v>34</v>
      </c>
      <c r="J7" s="122" t="s">
        <v>35</v>
      </c>
      <c r="K7" s="148"/>
      <c r="L7" s="118" t="s">
        <v>136</v>
      </c>
      <c r="M7" s="125" t="s">
        <v>41</v>
      </c>
      <c r="N7" s="94" t="s">
        <v>30</v>
      </c>
      <c r="O7" s="94" t="s">
        <v>40</v>
      </c>
      <c r="P7" s="126" t="s">
        <v>39</v>
      </c>
      <c r="Q7" s="185" t="s">
        <v>34</v>
      </c>
      <c r="R7" s="122" t="s">
        <v>35</v>
      </c>
      <c r="S7" s="185" t="s">
        <v>0</v>
      </c>
      <c r="T7" s="184"/>
    </row>
    <row r="8" spans="1:20" s="3" customFormat="1" ht="18" thickBot="1">
      <c r="A8" s="52">
        <v>1</v>
      </c>
      <c r="B8" s="53" t="s">
        <v>42</v>
      </c>
      <c r="C8" s="54"/>
      <c r="D8" s="154"/>
      <c r="E8" s="158"/>
      <c r="F8" s="127"/>
      <c r="G8" s="95"/>
      <c r="H8" s="128"/>
      <c r="I8" s="192" t="s">
        <v>26</v>
      </c>
      <c r="J8" s="190">
        <f>SUM(J9:J15)</f>
        <v>0</v>
      </c>
      <c r="K8" s="149"/>
      <c r="L8" s="158"/>
      <c r="M8" s="127"/>
      <c r="N8" s="95"/>
      <c r="O8" s="95"/>
      <c r="P8" s="128"/>
      <c r="Q8" s="192" t="s">
        <v>26</v>
      </c>
      <c r="R8" s="190">
        <f>SUM(R9:R15)</f>
        <v>0</v>
      </c>
      <c r="S8" s="55"/>
      <c r="T8" s="179"/>
    </row>
    <row r="9" spans="1:20" s="1" customFormat="1" ht="101.4" customHeight="1" outlineLevel="1">
      <c r="A9" s="29">
        <v>1.1000000000000001</v>
      </c>
      <c r="B9" s="74" t="s">
        <v>59</v>
      </c>
      <c r="C9" s="50" t="s">
        <v>154</v>
      </c>
      <c r="D9" s="155" t="s">
        <v>49</v>
      </c>
      <c r="E9" s="159">
        <f>SUM(F9:H9)</f>
        <v>2</v>
      </c>
      <c r="F9" s="129">
        <v>1</v>
      </c>
      <c r="G9" s="96">
        <v>1</v>
      </c>
      <c r="H9" s="130">
        <v>0</v>
      </c>
      <c r="I9" s="193"/>
      <c r="J9" s="191">
        <f>E9*I9</f>
        <v>0</v>
      </c>
      <c r="K9" s="145"/>
      <c r="L9" s="208">
        <f>SUM(M9:P9)</f>
        <v>0</v>
      </c>
      <c r="M9" s="209">
        <v>0</v>
      </c>
      <c r="N9" s="210">
        <v>0</v>
      </c>
      <c r="O9" s="210">
        <v>0</v>
      </c>
      <c r="P9" s="211">
        <v>0</v>
      </c>
      <c r="Q9" s="231"/>
      <c r="R9" s="212"/>
      <c r="S9" s="177" t="str">
        <f>B8</f>
        <v>DEMOLITION AND DISMANTLING</v>
      </c>
      <c r="T9" s="178"/>
    </row>
    <row r="10" spans="1:20" ht="93.15" customHeight="1" outlineLevel="1">
      <c r="A10" s="30">
        <v>1.2</v>
      </c>
      <c r="B10" s="75" t="s">
        <v>60</v>
      </c>
      <c r="C10" s="51" t="s">
        <v>155</v>
      </c>
      <c r="D10" s="124" t="s">
        <v>48</v>
      </c>
      <c r="E10" s="159">
        <f t="shared" ref="E10:E15" si="0">SUM(F10:H10)</f>
        <v>80</v>
      </c>
      <c r="F10" s="131">
        <v>50</v>
      </c>
      <c r="G10" s="97">
        <v>10</v>
      </c>
      <c r="H10" s="132">
        <v>20</v>
      </c>
      <c r="I10" s="194"/>
      <c r="J10" s="191">
        <f t="shared" ref="J10:J15" si="1">E10*I10</f>
        <v>0</v>
      </c>
      <c r="K10" s="145"/>
      <c r="L10" s="159">
        <f t="shared" ref="L10:L15" si="2">SUM(M10:P10)</f>
        <v>70</v>
      </c>
      <c r="M10" s="131">
        <v>30</v>
      </c>
      <c r="N10" s="97">
        <v>20</v>
      </c>
      <c r="O10" s="97">
        <v>15</v>
      </c>
      <c r="P10" s="132">
        <v>5</v>
      </c>
      <c r="Q10" s="194"/>
      <c r="R10" s="191">
        <f t="shared" ref="R10:R15" si="3">L10*Q10</f>
        <v>0</v>
      </c>
      <c r="S10" s="81" t="str">
        <f>B8</f>
        <v>DEMOLITION AND DISMANTLING</v>
      </c>
      <c r="T10" s="171"/>
    </row>
    <row r="11" spans="1:20" ht="60.6" customHeight="1" outlineLevel="1">
      <c r="A11" s="30">
        <v>1.3</v>
      </c>
      <c r="B11" s="75" t="s">
        <v>61</v>
      </c>
      <c r="C11" s="51" t="s">
        <v>72</v>
      </c>
      <c r="D11" s="124" t="s">
        <v>51</v>
      </c>
      <c r="E11" s="159">
        <f t="shared" si="0"/>
        <v>20</v>
      </c>
      <c r="F11" s="131">
        <v>20</v>
      </c>
      <c r="G11" s="97">
        <v>0</v>
      </c>
      <c r="H11" s="132">
        <v>0</v>
      </c>
      <c r="I11" s="194"/>
      <c r="J11" s="191">
        <f t="shared" si="1"/>
        <v>0</v>
      </c>
      <c r="K11" s="145"/>
      <c r="L11" s="159">
        <f t="shared" si="2"/>
        <v>0</v>
      </c>
      <c r="M11" s="131">
        <v>0</v>
      </c>
      <c r="N11" s="97">
        <v>0</v>
      </c>
      <c r="O11" s="97">
        <v>0</v>
      </c>
      <c r="P11" s="132">
        <v>0</v>
      </c>
      <c r="Q11" s="194"/>
      <c r="R11" s="191">
        <f t="shared" si="3"/>
        <v>0</v>
      </c>
      <c r="S11" s="81" t="str">
        <f>B8</f>
        <v>DEMOLITION AND DISMANTLING</v>
      </c>
      <c r="T11" s="178"/>
    </row>
    <row r="12" spans="1:20" ht="39.15" customHeight="1" outlineLevel="1">
      <c r="A12" s="30">
        <v>1.4</v>
      </c>
      <c r="B12" s="75" t="s">
        <v>132</v>
      </c>
      <c r="C12" s="51" t="s">
        <v>71</v>
      </c>
      <c r="D12" s="124" t="s">
        <v>49</v>
      </c>
      <c r="E12" s="208">
        <f t="shared" si="0"/>
        <v>0</v>
      </c>
      <c r="F12" s="217">
        <v>0</v>
      </c>
      <c r="G12" s="218">
        <v>0</v>
      </c>
      <c r="H12" s="219">
        <v>0</v>
      </c>
      <c r="I12" s="229"/>
      <c r="J12" s="212"/>
      <c r="K12" s="145"/>
      <c r="L12" s="159">
        <f t="shared" si="2"/>
        <v>1</v>
      </c>
      <c r="M12" s="131">
        <v>0</v>
      </c>
      <c r="N12" s="97">
        <v>0</v>
      </c>
      <c r="O12" s="97">
        <v>1</v>
      </c>
      <c r="P12" s="132">
        <v>0</v>
      </c>
      <c r="Q12" s="194"/>
      <c r="R12" s="191">
        <f t="shared" si="3"/>
        <v>0</v>
      </c>
      <c r="S12" s="81" t="str">
        <f>B8</f>
        <v>DEMOLITION AND DISMANTLING</v>
      </c>
      <c r="T12" s="178"/>
    </row>
    <row r="13" spans="1:20" ht="56.4" customHeight="1" outlineLevel="1">
      <c r="A13" s="30">
        <v>1.5</v>
      </c>
      <c r="B13" s="75" t="s">
        <v>62</v>
      </c>
      <c r="C13" s="51" t="s">
        <v>73</v>
      </c>
      <c r="D13" s="124" t="s">
        <v>51</v>
      </c>
      <c r="E13" s="208">
        <f t="shared" si="0"/>
        <v>0</v>
      </c>
      <c r="F13" s="217">
        <v>0</v>
      </c>
      <c r="G13" s="218">
        <v>0</v>
      </c>
      <c r="H13" s="219">
        <v>0</v>
      </c>
      <c r="I13" s="229"/>
      <c r="J13" s="212"/>
      <c r="K13" s="145"/>
      <c r="L13" s="159">
        <f t="shared" si="2"/>
        <v>12</v>
      </c>
      <c r="M13" s="131">
        <v>0</v>
      </c>
      <c r="N13" s="97">
        <v>0</v>
      </c>
      <c r="O13" s="97">
        <v>0</v>
      </c>
      <c r="P13" s="132">
        <v>12</v>
      </c>
      <c r="Q13" s="194"/>
      <c r="R13" s="191">
        <f t="shared" si="3"/>
        <v>0</v>
      </c>
      <c r="S13" s="81" t="str">
        <f>B8</f>
        <v>DEMOLITION AND DISMANTLING</v>
      </c>
      <c r="T13" s="178"/>
    </row>
    <row r="14" spans="1:20" ht="56.4" customHeight="1" outlineLevel="1">
      <c r="A14" s="30">
        <v>1.6</v>
      </c>
      <c r="B14" s="224" t="s">
        <v>152</v>
      </c>
      <c r="C14" s="51" t="s">
        <v>153</v>
      </c>
      <c r="D14" s="124" t="s">
        <v>49</v>
      </c>
      <c r="E14" s="208"/>
      <c r="F14" s="217"/>
      <c r="G14" s="218"/>
      <c r="H14" s="219"/>
      <c r="I14" s="230"/>
      <c r="J14" s="212"/>
      <c r="K14" s="145"/>
      <c r="L14" s="159">
        <f t="shared" ref="L14" si="4">SUM(M14:P14)</f>
        <v>2</v>
      </c>
      <c r="M14" s="131">
        <v>0</v>
      </c>
      <c r="N14" s="97">
        <v>0</v>
      </c>
      <c r="O14" s="97">
        <v>1</v>
      </c>
      <c r="P14" s="132">
        <v>1</v>
      </c>
      <c r="Q14" s="194"/>
      <c r="R14" s="191">
        <f t="shared" ref="R14" si="5">L14*Q14</f>
        <v>0</v>
      </c>
      <c r="S14" s="81" t="str">
        <f>B9</f>
        <v>Dismantle cabinets</v>
      </c>
      <c r="T14" s="178"/>
    </row>
    <row r="15" spans="1:20" ht="118.2" customHeight="1" outlineLevel="1" thickBot="1">
      <c r="A15" s="30">
        <v>1.7</v>
      </c>
      <c r="B15" s="75" t="s">
        <v>67</v>
      </c>
      <c r="C15" s="51" t="s">
        <v>123</v>
      </c>
      <c r="D15" s="124" t="s">
        <v>49</v>
      </c>
      <c r="E15" s="159">
        <f t="shared" si="0"/>
        <v>3</v>
      </c>
      <c r="F15" s="131">
        <v>1</v>
      </c>
      <c r="G15" s="97">
        <v>1</v>
      </c>
      <c r="H15" s="132">
        <v>1</v>
      </c>
      <c r="I15" s="195"/>
      <c r="J15" s="191">
        <f t="shared" si="1"/>
        <v>0</v>
      </c>
      <c r="K15" s="145"/>
      <c r="L15" s="159">
        <f t="shared" si="2"/>
        <v>4</v>
      </c>
      <c r="M15" s="131">
        <v>1</v>
      </c>
      <c r="N15" s="97">
        <v>1</v>
      </c>
      <c r="O15" s="97">
        <v>1</v>
      </c>
      <c r="P15" s="132">
        <v>1</v>
      </c>
      <c r="Q15" s="195"/>
      <c r="R15" s="191">
        <f t="shared" si="3"/>
        <v>0</v>
      </c>
      <c r="S15" s="175" t="str">
        <f>B8</f>
        <v>DEMOLITION AND DISMANTLING</v>
      </c>
      <c r="T15" s="178"/>
    </row>
    <row r="16" spans="1:20" s="2" customFormat="1" ht="17.399999999999999" customHeight="1" outlineLevel="1" thickBot="1">
      <c r="A16" s="12"/>
      <c r="B16" s="13"/>
      <c r="C16" s="14"/>
      <c r="D16" s="15"/>
      <c r="E16" s="98"/>
      <c r="F16" s="98"/>
      <c r="G16" s="98"/>
      <c r="H16" s="98"/>
      <c r="I16" s="189"/>
      <c r="J16" s="16"/>
      <c r="K16" s="150"/>
      <c r="L16" s="98"/>
      <c r="M16" s="98"/>
      <c r="N16" s="98"/>
      <c r="O16" s="98"/>
      <c r="P16" s="98"/>
      <c r="Q16" s="25"/>
      <c r="R16" s="16"/>
      <c r="S16" s="117"/>
      <c r="T16" s="180"/>
    </row>
    <row r="17" spans="1:20" s="3" customFormat="1" ht="18" thickBot="1">
      <c r="A17" s="52">
        <v>2</v>
      </c>
      <c r="B17" s="53" t="s">
        <v>43</v>
      </c>
      <c r="C17" s="54"/>
      <c r="D17" s="154"/>
      <c r="E17" s="158"/>
      <c r="F17" s="127"/>
      <c r="G17" s="95"/>
      <c r="H17" s="128"/>
      <c r="I17" s="192" t="s">
        <v>26</v>
      </c>
      <c r="J17" s="190">
        <f>SUM(J18:J19)</f>
        <v>0</v>
      </c>
      <c r="K17" s="149"/>
      <c r="L17" s="158"/>
      <c r="M17" s="127"/>
      <c r="N17" s="95"/>
      <c r="O17" s="95"/>
      <c r="P17" s="128"/>
      <c r="Q17" s="192" t="s">
        <v>26</v>
      </c>
      <c r="R17" s="190">
        <f>SUM(R18:R19)</f>
        <v>0</v>
      </c>
      <c r="S17" s="162"/>
      <c r="T17" s="176"/>
    </row>
    <row r="18" spans="1:20" s="2" customFormat="1" ht="75.150000000000006" customHeight="1" outlineLevel="1">
      <c r="A18" s="30">
        <v>2.1</v>
      </c>
      <c r="B18" s="72" t="s">
        <v>68</v>
      </c>
      <c r="C18" s="51" t="s">
        <v>69</v>
      </c>
      <c r="D18" s="124" t="s">
        <v>51</v>
      </c>
      <c r="E18" s="159">
        <f t="shared" ref="E18:E19" si="6">SUM(F18:H18)</f>
        <v>20</v>
      </c>
      <c r="F18" s="135">
        <v>10</v>
      </c>
      <c r="G18" s="91">
        <v>5</v>
      </c>
      <c r="H18" s="136">
        <v>5</v>
      </c>
      <c r="I18" s="196"/>
      <c r="J18" s="191">
        <f t="shared" ref="J18:J19" si="7">E18*I18</f>
        <v>0</v>
      </c>
      <c r="K18" s="145"/>
      <c r="L18" s="159">
        <f t="shared" ref="L18:L19" si="8">SUM(M18:P18)</f>
        <v>20</v>
      </c>
      <c r="M18" s="135">
        <v>5</v>
      </c>
      <c r="N18" s="91">
        <v>5</v>
      </c>
      <c r="O18" s="91">
        <v>5</v>
      </c>
      <c r="P18" s="136">
        <v>5</v>
      </c>
      <c r="Q18" s="196"/>
      <c r="R18" s="191">
        <f t="shared" ref="R18:R19" si="9">L18*Q18</f>
        <v>0</v>
      </c>
      <c r="S18" s="163" t="str">
        <f>B17</f>
        <v>PLASTERING AND BLOCK WORK</v>
      </c>
      <c r="T18" s="170"/>
    </row>
    <row r="19" spans="1:20" s="2" customFormat="1" ht="59.4" customHeight="1" outlineLevel="1" thickBot="1">
      <c r="A19" s="30">
        <v>2.2000000000000002</v>
      </c>
      <c r="B19" s="73" t="s">
        <v>58</v>
      </c>
      <c r="C19" s="51" t="s">
        <v>70</v>
      </c>
      <c r="D19" s="124" t="s">
        <v>51</v>
      </c>
      <c r="E19" s="159">
        <f t="shared" si="6"/>
        <v>10</v>
      </c>
      <c r="F19" s="137">
        <v>10</v>
      </c>
      <c r="G19" s="99">
        <v>0</v>
      </c>
      <c r="H19" s="138">
        <v>0</v>
      </c>
      <c r="I19" s="197"/>
      <c r="J19" s="191">
        <f t="shared" si="7"/>
        <v>0</v>
      </c>
      <c r="K19" s="145"/>
      <c r="L19" s="159">
        <f t="shared" si="8"/>
        <v>10</v>
      </c>
      <c r="M19" s="135">
        <v>0</v>
      </c>
      <c r="N19" s="91">
        <v>0</v>
      </c>
      <c r="O19" s="91">
        <v>0</v>
      </c>
      <c r="P19" s="136">
        <v>10</v>
      </c>
      <c r="Q19" s="196"/>
      <c r="R19" s="191">
        <f t="shared" si="9"/>
        <v>0</v>
      </c>
      <c r="S19" s="164" t="str">
        <f>B17</f>
        <v>PLASTERING AND BLOCK WORK</v>
      </c>
      <c r="T19" s="181"/>
    </row>
    <row r="20" spans="1:20" s="2" customFormat="1" ht="17.399999999999999" customHeight="1" outlineLevel="1" thickBot="1">
      <c r="A20" s="12"/>
      <c r="B20" s="13"/>
      <c r="C20" s="14"/>
      <c r="D20" s="15"/>
      <c r="E20" s="98"/>
      <c r="F20" s="98"/>
      <c r="G20" s="98"/>
      <c r="H20" s="98"/>
      <c r="I20" s="25"/>
      <c r="J20" s="16"/>
      <c r="K20" s="150"/>
      <c r="L20" s="134"/>
      <c r="M20" s="133"/>
      <c r="N20" s="98"/>
      <c r="O20" s="98"/>
      <c r="P20" s="98"/>
      <c r="Q20" s="25"/>
      <c r="R20" s="16"/>
      <c r="S20" s="117"/>
      <c r="T20" s="180"/>
    </row>
    <row r="21" spans="1:20" s="3" customFormat="1" ht="18" thickBot="1">
      <c r="A21" s="52">
        <v>3</v>
      </c>
      <c r="B21" s="53" t="s">
        <v>44</v>
      </c>
      <c r="C21" s="54"/>
      <c r="D21" s="154"/>
      <c r="E21" s="158"/>
      <c r="F21" s="127"/>
      <c r="G21" s="95"/>
      <c r="H21" s="198"/>
      <c r="I21" s="192" t="s">
        <v>26</v>
      </c>
      <c r="J21" s="190">
        <f>SUM(J22:J22)</f>
        <v>0</v>
      </c>
      <c r="K21" s="149"/>
      <c r="L21" s="158"/>
      <c r="M21" s="127"/>
      <c r="N21" s="95"/>
      <c r="O21" s="95"/>
      <c r="P21" s="198"/>
      <c r="Q21" s="192" t="s">
        <v>26</v>
      </c>
      <c r="R21" s="190">
        <f>SUM(R22:R22)</f>
        <v>0</v>
      </c>
      <c r="S21" s="162"/>
      <c r="T21" s="176"/>
    </row>
    <row r="22" spans="1:20" s="2" customFormat="1" ht="292.64999999999998" customHeight="1" outlineLevel="1">
      <c r="A22" s="407">
        <v>3.1</v>
      </c>
      <c r="B22" s="405" t="s">
        <v>57</v>
      </c>
      <c r="C22" s="83" t="s">
        <v>124</v>
      </c>
      <c r="D22" s="409" t="s">
        <v>51</v>
      </c>
      <c r="E22" s="386">
        <f t="shared" ref="E22" si="10">SUM(F22:H22)</f>
        <v>235</v>
      </c>
      <c r="F22" s="392">
        <v>90</v>
      </c>
      <c r="G22" s="392">
        <v>70</v>
      </c>
      <c r="H22" s="411">
        <v>75</v>
      </c>
      <c r="I22" s="382"/>
      <c r="J22" s="390">
        <f>E22*I22</f>
        <v>0</v>
      </c>
      <c r="K22" s="151"/>
      <c r="L22" s="386">
        <f t="shared" ref="L22" si="11">SUM(M22:P22)</f>
        <v>260</v>
      </c>
      <c r="M22" s="392">
        <v>60</v>
      </c>
      <c r="N22" s="394">
        <v>90</v>
      </c>
      <c r="O22" s="396">
        <v>45</v>
      </c>
      <c r="P22" s="402">
        <v>65</v>
      </c>
      <c r="Q22" s="382"/>
      <c r="R22" s="388">
        <f>L22*Q22</f>
        <v>0</v>
      </c>
      <c r="S22" s="380" t="str">
        <f>B21</f>
        <v>FLOORING</v>
      </c>
      <c r="T22" s="183"/>
    </row>
    <row r="23" spans="1:20" s="2" customFormat="1" ht="409.35" customHeight="1" outlineLevel="1" thickBot="1">
      <c r="A23" s="408"/>
      <c r="B23" s="406"/>
      <c r="C23" s="79" t="s">
        <v>168</v>
      </c>
      <c r="D23" s="410"/>
      <c r="E23" s="387"/>
      <c r="F23" s="393"/>
      <c r="G23" s="393"/>
      <c r="H23" s="412"/>
      <c r="I23" s="383"/>
      <c r="J23" s="391"/>
      <c r="K23" s="151"/>
      <c r="L23" s="387"/>
      <c r="M23" s="393"/>
      <c r="N23" s="395"/>
      <c r="O23" s="397"/>
      <c r="P23" s="403"/>
      <c r="Q23" s="383"/>
      <c r="R23" s="389"/>
      <c r="S23" s="381"/>
      <c r="T23" s="182"/>
    </row>
    <row r="24" spans="1:20" s="2" customFormat="1" ht="17.399999999999999" customHeight="1" outlineLevel="1" thickBot="1">
      <c r="A24" s="12"/>
      <c r="B24" s="13"/>
      <c r="C24" s="14"/>
      <c r="D24" s="15"/>
      <c r="E24" s="98"/>
      <c r="F24" s="98"/>
      <c r="G24" s="98"/>
      <c r="H24" s="98"/>
      <c r="I24" s="25"/>
      <c r="J24" s="16"/>
      <c r="K24" s="150"/>
      <c r="L24" s="98"/>
      <c r="M24" s="98"/>
      <c r="N24" s="98"/>
      <c r="O24" s="98"/>
      <c r="P24" s="98"/>
      <c r="Q24" s="25"/>
      <c r="R24" s="16"/>
      <c r="S24" s="117"/>
      <c r="T24" s="180"/>
    </row>
    <row r="25" spans="1:20" s="3" customFormat="1" ht="18" thickBot="1">
      <c r="A25" s="52">
        <v>4</v>
      </c>
      <c r="B25" s="53" t="s">
        <v>46</v>
      </c>
      <c r="C25" s="54"/>
      <c r="D25" s="154"/>
      <c r="E25" s="158"/>
      <c r="F25" s="127"/>
      <c r="G25" s="95"/>
      <c r="H25" s="128"/>
      <c r="I25" s="192" t="s">
        <v>26</v>
      </c>
      <c r="J25" s="190">
        <f>SUM(J26:J27)</f>
        <v>0</v>
      </c>
      <c r="K25" s="149"/>
      <c r="L25" s="158"/>
      <c r="M25" s="127"/>
      <c r="N25" s="95"/>
      <c r="O25" s="95"/>
      <c r="P25" s="128"/>
      <c r="Q25" s="192" t="s">
        <v>26</v>
      </c>
      <c r="R25" s="190">
        <f>SUM(R26:R27)</f>
        <v>0</v>
      </c>
      <c r="S25" s="162"/>
      <c r="T25" s="176"/>
    </row>
    <row r="26" spans="1:20" s="6" customFormat="1" ht="130.65" customHeight="1" outlineLevel="1">
      <c r="A26" s="30">
        <v>4.0999999999999996</v>
      </c>
      <c r="B26" s="84" t="s">
        <v>74</v>
      </c>
      <c r="C26" s="85" t="s">
        <v>76</v>
      </c>
      <c r="D26" s="124" t="s">
        <v>51</v>
      </c>
      <c r="E26" s="160">
        <f>SUM(F26:H26)</f>
        <v>315</v>
      </c>
      <c r="F26" s="135">
        <v>125</v>
      </c>
      <c r="G26" s="91">
        <v>80</v>
      </c>
      <c r="H26" s="136">
        <v>110</v>
      </c>
      <c r="I26" s="196"/>
      <c r="J26" s="199">
        <f>E26*I26</f>
        <v>0</v>
      </c>
      <c r="K26" s="151"/>
      <c r="L26" s="160">
        <f>SUM(M26:P26)</f>
        <v>520</v>
      </c>
      <c r="M26" s="135">
        <v>100</v>
      </c>
      <c r="N26" s="91">
        <v>160</v>
      </c>
      <c r="O26" s="91">
        <v>110</v>
      </c>
      <c r="P26" s="136">
        <v>150</v>
      </c>
      <c r="Q26" s="196"/>
      <c r="R26" s="199">
        <f>L26*Q26</f>
        <v>0</v>
      </c>
      <c r="S26" s="163" t="str">
        <f>B25</f>
        <v>PAINTING</v>
      </c>
      <c r="T26" s="183"/>
    </row>
    <row r="27" spans="1:20" s="6" customFormat="1" ht="116.4" customHeight="1" outlineLevel="1" thickBot="1">
      <c r="A27" s="30">
        <v>4.2</v>
      </c>
      <c r="B27" s="82" t="s">
        <v>75</v>
      </c>
      <c r="C27" s="80" t="s">
        <v>77</v>
      </c>
      <c r="D27" s="124" t="s">
        <v>51</v>
      </c>
      <c r="E27" s="160">
        <f>SUM(F27:H27)</f>
        <v>90</v>
      </c>
      <c r="F27" s="135">
        <v>90</v>
      </c>
      <c r="G27" s="91">
        <v>0</v>
      </c>
      <c r="H27" s="136">
        <v>0</v>
      </c>
      <c r="I27" s="197"/>
      <c r="J27" s="199">
        <f>E27*I27</f>
        <v>0</v>
      </c>
      <c r="K27" s="151"/>
      <c r="L27" s="160">
        <f>SUM(M27:P27)</f>
        <v>200</v>
      </c>
      <c r="M27" s="135">
        <v>0</v>
      </c>
      <c r="N27" s="91">
        <v>90</v>
      </c>
      <c r="O27" s="91">
        <v>45</v>
      </c>
      <c r="P27" s="136">
        <v>65</v>
      </c>
      <c r="Q27" s="197"/>
      <c r="R27" s="199">
        <f>L27*Q27</f>
        <v>0</v>
      </c>
      <c r="S27" s="165" t="str">
        <f>B25</f>
        <v>PAINTING</v>
      </c>
      <c r="T27" s="182"/>
    </row>
    <row r="28" spans="1:20" s="2" customFormat="1" ht="15" outlineLevel="1" thickBot="1">
      <c r="A28" s="12"/>
      <c r="B28" s="13"/>
      <c r="C28" s="14"/>
      <c r="D28" s="15"/>
      <c r="E28" s="98"/>
      <c r="F28" s="98"/>
      <c r="G28" s="98"/>
      <c r="H28" s="98"/>
      <c r="I28" s="25"/>
      <c r="J28" s="16"/>
      <c r="K28" s="150"/>
      <c r="L28" s="98"/>
      <c r="M28" s="98"/>
      <c r="N28" s="98"/>
      <c r="O28" s="98"/>
      <c r="P28" s="98"/>
      <c r="Q28" s="25"/>
      <c r="R28" s="16"/>
      <c r="S28" s="117"/>
      <c r="T28" s="180"/>
    </row>
    <row r="29" spans="1:20" s="3" customFormat="1" ht="18" thickBot="1">
      <c r="A29" s="52">
        <v>5</v>
      </c>
      <c r="B29" s="53" t="s">
        <v>45</v>
      </c>
      <c r="C29" s="54"/>
      <c r="D29" s="154"/>
      <c r="E29" s="158"/>
      <c r="F29" s="127"/>
      <c r="G29" s="95"/>
      <c r="H29" s="128"/>
      <c r="I29" s="192" t="s">
        <v>26</v>
      </c>
      <c r="J29" s="190">
        <f>SUM(J30:J36)</f>
        <v>0</v>
      </c>
      <c r="K29" s="149"/>
      <c r="L29" s="158"/>
      <c r="M29" s="127"/>
      <c r="N29" s="95"/>
      <c r="O29" s="95"/>
      <c r="P29" s="128"/>
      <c r="Q29" s="192" t="s">
        <v>26</v>
      </c>
      <c r="R29" s="190">
        <f>SUM(R30:R36)</f>
        <v>0</v>
      </c>
      <c r="S29" s="162"/>
      <c r="T29" s="176"/>
    </row>
    <row r="30" spans="1:20" ht="156" customHeight="1" outlineLevel="1">
      <c r="A30" s="426">
        <v>5.0999999999999996</v>
      </c>
      <c r="B30" s="84" t="s">
        <v>148</v>
      </c>
      <c r="C30" s="427" t="s">
        <v>170</v>
      </c>
      <c r="D30" s="428" t="s">
        <v>51</v>
      </c>
      <c r="E30" s="429">
        <f t="shared" ref="E30:E31" si="12">SUM(F30:H30)</f>
        <v>12.5</v>
      </c>
      <c r="F30" s="430">
        <v>5.5</v>
      </c>
      <c r="G30" s="431">
        <v>3.5</v>
      </c>
      <c r="H30" s="432">
        <v>3.5</v>
      </c>
      <c r="I30" s="433"/>
      <c r="J30" s="434">
        <f t="shared" ref="J30:J36" si="13">E30*I30</f>
        <v>0</v>
      </c>
      <c r="K30" s="145"/>
      <c r="L30" s="160">
        <f t="shared" ref="L30:L36" si="14">SUM(M30:P30)</f>
        <v>17.5</v>
      </c>
      <c r="M30" s="223">
        <v>4</v>
      </c>
      <c r="N30" s="221">
        <v>5.5</v>
      </c>
      <c r="O30" s="221">
        <v>4.5</v>
      </c>
      <c r="P30" s="222">
        <v>3.5</v>
      </c>
      <c r="Q30" s="196"/>
      <c r="R30" s="199">
        <f t="shared" ref="R30:R36" si="15">L30*Q30</f>
        <v>0</v>
      </c>
      <c r="S30" s="166" t="str">
        <f>$B$29</f>
        <v>CARPENTRY AND JOINERY</v>
      </c>
      <c r="T30" s="178"/>
    </row>
    <row r="31" spans="1:20" ht="262.2" customHeight="1" outlineLevel="1">
      <c r="A31" s="29">
        <v>5.2</v>
      </c>
      <c r="B31" s="290" t="s">
        <v>149</v>
      </c>
      <c r="C31" s="77" t="s">
        <v>187</v>
      </c>
      <c r="D31" s="124" t="s">
        <v>147</v>
      </c>
      <c r="E31" s="160">
        <f t="shared" si="12"/>
        <v>7</v>
      </c>
      <c r="F31" s="139">
        <v>3</v>
      </c>
      <c r="G31" s="100">
        <v>2</v>
      </c>
      <c r="H31" s="140">
        <v>2</v>
      </c>
      <c r="I31" s="193"/>
      <c r="J31" s="199">
        <f t="shared" si="13"/>
        <v>0</v>
      </c>
      <c r="K31" s="145"/>
      <c r="L31" s="160">
        <f t="shared" si="14"/>
        <v>9</v>
      </c>
      <c r="M31" s="135">
        <v>2</v>
      </c>
      <c r="N31" s="91">
        <v>3</v>
      </c>
      <c r="O31" s="91">
        <v>2</v>
      </c>
      <c r="P31" s="136">
        <v>2</v>
      </c>
      <c r="Q31" s="196"/>
      <c r="R31" s="199">
        <f t="shared" si="15"/>
        <v>0</v>
      </c>
      <c r="S31" s="166" t="str">
        <f t="shared" ref="S31:S36" si="16">$B$29</f>
        <v>CARPENTRY AND JOINERY</v>
      </c>
      <c r="T31" s="178"/>
    </row>
    <row r="32" spans="1:20" ht="157.19999999999999" customHeight="1" outlineLevel="1">
      <c r="A32" s="29">
        <v>5.3</v>
      </c>
      <c r="B32" s="290" t="s">
        <v>176</v>
      </c>
      <c r="C32" s="77" t="s">
        <v>185</v>
      </c>
      <c r="D32" s="124"/>
      <c r="E32" s="441"/>
      <c r="F32"/>
      <c r="G32" s="100"/>
      <c r="H32" s="140"/>
      <c r="I32" s="230"/>
      <c r="J32" s="199"/>
      <c r="K32" s="145"/>
      <c r="L32" s="160"/>
      <c r="M32" s="135"/>
      <c r="N32" s="91"/>
      <c r="O32" s="91"/>
      <c r="P32" s="136"/>
      <c r="Q32" s="230"/>
      <c r="R32" s="199"/>
      <c r="S32" s="166"/>
      <c r="T32" s="178"/>
    </row>
    <row r="33" spans="1:20" ht="34.799999999999997" outlineLevel="1">
      <c r="A33" s="29" t="s">
        <v>63</v>
      </c>
      <c r="B33" s="290" t="s">
        <v>186</v>
      </c>
      <c r="C33" s="77" t="s">
        <v>184</v>
      </c>
      <c r="D33" s="124" t="s">
        <v>147</v>
      </c>
      <c r="E33" s="160">
        <f t="shared" ref="E33:E36" si="17">SUM(F33:H33)</f>
        <v>24</v>
      </c>
      <c r="F33" s="131">
        <v>8</v>
      </c>
      <c r="G33" s="97">
        <v>8</v>
      </c>
      <c r="H33" s="97">
        <v>8</v>
      </c>
      <c r="I33" s="194"/>
      <c r="J33" s="199">
        <f t="shared" si="13"/>
        <v>0</v>
      </c>
      <c r="K33" s="145"/>
      <c r="L33" s="441">
        <f t="shared" si="14"/>
        <v>32</v>
      </c>
      <c r="M33" s="131">
        <v>8</v>
      </c>
      <c r="N33" s="440">
        <v>8</v>
      </c>
      <c r="O33" s="97">
        <v>8</v>
      </c>
      <c r="P33" s="97">
        <v>8</v>
      </c>
      <c r="Q33" s="196"/>
      <c r="R33" s="199">
        <f t="shared" si="15"/>
        <v>0</v>
      </c>
      <c r="S33" s="166" t="str">
        <f t="shared" si="16"/>
        <v>CARPENTRY AND JOINERY</v>
      </c>
      <c r="T33" s="178"/>
    </row>
    <row r="34" spans="1:20" ht="34.799999999999997" outlineLevel="1">
      <c r="A34" s="29" t="s">
        <v>63</v>
      </c>
      <c r="B34" s="290" t="s">
        <v>183</v>
      </c>
      <c r="C34" s="77" t="s">
        <v>177</v>
      </c>
      <c r="D34" s="124" t="s">
        <v>147</v>
      </c>
      <c r="E34" s="160">
        <f t="shared" si="17"/>
        <v>88</v>
      </c>
      <c r="F34" s="131">
        <v>40</v>
      </c>
      <c r="G34" s="97">
        <v>24</v>
      </c>
      <c r="H34" s="97">
        <v>24</v>
      </c>
      <c r="I34" s="194"/>
      <c r="J34" s="199">
        <f t="shared" si="13"/>
        <v>0</v>
      </c>
      <c r="K34" s="145"/>
      <c r="L34" s="441">
        <f t="shared" si="14"/>
        <v>112</v>
      </c>
      <c r="M34" s="131">
        <v>24</v>
      </c>
      <c r="N34" s="440">
        <v>40</v>
      </c>
      <c r="O34" s="97">
        <v>24</v>
      </c>
      <c r="P34" s="97">
        <v>24</v>
      </c>
      <c r="Q34" s="196"/>
      <c r="R34" s="199">
        <f t="shared" si="15"/>
        <v>0</v>
      </c>
      <c r="S34" s="166" t="str">
        <f t="shared" si="16"/>
        <v>CARPENTRY AND JOINERY</v>
      </c>
      <c r="T34" s="178"/>
    </row>
    <row r="35" spans="1:20" ht="34.799999999999997" outlineLevel="1">
      <c r="A35" s="29" t="s">
        <v>64</v>
      </c>
      <c r="B35" s="78" t="s">
        <v>179</v>
      </c>
      <c r="C35" s="77" t="s">
        <v>178</v>
      </c>
      <c r="D35" s="124" t="s">
        <v>147</v>
      </c>
      <c r="E35" s="160">
        <f t="shared" si="17"/>
        <v>16</v>
      </c>
      <c r="F35" s="131">
        <v>8</v>
      </c>
      <c r="G35" s="97">
        <v>4</v>
      </c>
      <c r="H35" s="97">
        <v>4</v>
      </c>
      <c r="I35" s="193"/>
      <c r="J35" s="199">
        <f t="shared" si="13"/>
        <v>0</v>
      </c>
      <c r="K35" s="145"/>
      <c r="L35" s="289">
        <f t="shared" si="14"/>
        <v>20</v>
      </c>
      <c r="M35" s="131">
        <v>4</v>
      </c>
      <c r="N35" s="97">
        <v>8</v>
      </c>
      <c r="O35" s="97">
        <v>4</v>
      </c>
      <c r="P35" s="97">
        <v>4</v>
      </c>
      <c r="Q35" s="196"/>
      <c r="R35" s="199">
        <f t="shared" si="15"/>
        <v>0</v>
      </c>
      <c r="S35" s="166" t="str">
        <f t="shared" si="16"/>
        <v>CARPENTRY AND JOINERY</v>
      </c>
      <c r="T35" s="178"/>
    </row>
    <row r="36" spans="1:20" ht="35.4" outlineLevel="1" thickBot="1">
      <c r="A36" s="435" t="s">
        <v>180</v>
      </c>
      <c r="B36" s="82" t="s">
        <v>181</v>
      </c>
      <c r="C36" s="436" t="s">
        <v>182</v>
      </c>
      <c r="D36" s="124" t="s">
        <v>147</v>
      </c>
      <c r="E36" s="160">
        <f t="shared" si="17"/>
        <v>12</v>
      </c>
      <c r="F36" s="437">
        <v>4</v>
      </c>
      <c r="G36" s="438">
        <v>4</v>
      </c>
      <c r="H36" s="438">
        <v>4</v>
      </c>
      <c r="I36" s="439"/>
      <c r="J36" s="199">
        <f t="shared" si="13"/>
        <v>0</v>
      </c>
      <c r="K36" s="145"/>
      <c r="L36" s="442">
        <f t="shared" si="14"/>
        <v>16</v>
      </c>
      <c r="M36" s="437">
        <v>4</v>
      </c>
      <c r="N36" s="438">
        <v>4</v>
      </c>
      <c r="O36" s="438">
        <v>4</v>
      </c>
      <c r="P36" s="438">
        <v>4</v>
      </c>
      <c r="Q36" s="196"/>
      <c r="R36" s="199">
        <f t="shared" si="15"/>
        <v>0</v>
      </c>
      <c r="S36" s="166" t="str">
        <f t="shared" si="16"/>
        <v>CARPENTRY AND JOINERY</v>
      </c>
      <c r="T36" s="178"/>
    </row>
    <row r="37" spans="1:20" s="2" customFormat="1" ht="15" outlineLevel="1" thickBot="1">
      <c r="A37" s="12"/>
      <c r="B37" s="13"/>
      <c r="C37" s="14"/>
      <c r="D37" s="15"/>
      <c r="E37" s="98"/>
      <c r="F37" s="98"/>
      <c r="G37" s="98"/>
      <c r="H37" s="98"/>
      <c r="I37" s="25"/>
      <c r="J37" s="16"/>
      <c r="K37" s="150"/>
      <c r="L37" s="98"/>
      <c r="M37" s="98"/>
      <c r="N37" s="98"/>
      <c r="O37" s="98"/>
      <c r="P37" s="98"/>
      <c r="Q37" s="25"/>
      <c r="R37" s="16"/>
      <c r="S37" s="117"/>
      <c r="T37" s="180"/>
    </row>
    <row r="38" spans="1:20" s="3" customFormat="1" ht="18" thickBot="1">
      <c r="A38" s="52">
        <v>6</v>
      </c>
      <c r="B38" s="53" t="s">
        <v>121</v>
      </c>
      <c r="C38" s="54"/>
      <c r="D38" s="154"/>
      <c r="E38" s="158"/>
      <c r="F38" s="127"/>
      <c r="G38" s="95"/>
      <c r="H38" s="128"/>
      <c r="I38" s="192" t="s">
        <v>26</v>
      </c>
      <c r="J38" s="190">
        <f>SUM(J39:J47)</f>
        <v>0</v>
      </c>
      <c r="K38" s="149"/>
      <c r="L38" s="158"/>
      <c r="M38" s="127"/>
      <c r="N38" s="95"/>
      <c r="O38" s="95"/>
      <c r="P38" s="128"/>
      <c r="Q38" s="192" t="s">
        <v>26</v>
      </c>
      <c r="R38" s="190">
        <f>SUM(R39:R47)</f>
        <v>0</v>
      </c>
      <c r="S38" s="162"/>
      <c r="T38" s="179"/>
    </row>
    <row r="39" spans="1:20" ht="58.35" customHeight="1" outlineLevel="1">
      <c r="A39" s="29">
        <v>6.1</v>
      </c>
      <c r="B39" s="78" t="s">
        <v>122</v>
      </c>
      <c r="C39" s="114" t="s">
        <v>125</v>
      </c>
      <c r="D39" s="124" t="s">
        <v>51</v>
      </c>
      <c r="E39" s="160">
        <f t="shared" ref="E39:E40" si="18">SUM(F39:H39)</f>
        <v>54</v>
      </c>
      <c r="F39" s="139">
        <v>14</v>
      </c>
      <c r="G39" s="100">
        <v>22</v>
      </c>
      <c r="H39" s="140">
        <v>18</v>
      </c>
      <c r="I39" s="193"/>
      <c r="J39" s="199">
        <f t="shared" ref="J39:J40" si="19">E39*I39</f>
        <v>0</v>
      </c>
      <c r="K39" s="145"/>
      <c r="L39" s="160">
        <f t="shared" ref="L39:L40" si="20">SUM(M39:P39)</f>
        <v>46</v>
      </c>
      <c r="M39" s="139">
        <v>12</v>
      </c>
      <c r="N39" s="100">
        <v>18</v>
      </c>
      <c r="O39" s="100">
        <v>8</v>
      </c>
      <c r="P39" s="140">
        <v>8</v>
      </c>
      <c r="Q39" s="193"/>
      <c r="R39" s="200">
        <f>Q39*E39</f>
        <v>0</v>
      </c>
      <c r="S39" s="166" t="str">
        <f>$B$38</f>
        <v>FURNITURE</v>
      </c>
      <c r="T39" s="177"/>
    </row>
    <row r="40" spans="1:20" ht="264.14999999999998" customHeight="1" outlineLevel="1">
      <c r="A40" s="76">
        <v>6.2</v>
      </c>
      <c r="B40" s="234" t="s">
        <v>156</v>
      </c>
      <c r="C40" s="51" t="s">
        <v>157</v>
      </c>
      <c r="D40" s="156" t="s">
        <v>158</v>
      </c>
      <c r="E40" s="160">
        <f t="shared" si="18"/>
        <v>3</v>
      </c>
      <c r="F40" s="131">
        <v>1</v>
      </c>
      <c r="G40" s="97">
        <v>1</v>
      </c>
      <c r="H40" s="132">
        <v>1</v>
      </c>
      <c r="I40" s="194"/>
      <c r="J40" s="199">
        <f t="shared" si="19"/>
        <v>0</v>
      </c>
      <c r="K40" s="145"/>
      <c r="L40" s="160">
        <f t="shared" si="20"/>
        <v>4</v>
      </c>
      <c r="M40" s="131">
        <v>1</v>
      </c>
      <c r="N40" s="97">
        <v>1</v>
      </c>
      <c r="O40" s="97">
        <v>1</v>
      </c>
      <c r="P40" s="132">
        <v>1</v>
      </c>
      <c r="Q40" s="194"/>
      <c r="R40" s="200">
        <f>E40*Q40</f>
        <v>0</v>
      </c>
      <c r="S40" s="166" t="str">
        <f>$B$38</f>
        <v>FURNITURE</v>
      </c>
      <c r="T40" s="171"/>
    </row>
    <row r="41" spans="1:20" ht="356.4" customHeight="1" outlineLevel="1">
      <c r="A41" s="360">
        <v>6.3</v>
      </c>
      <c r="B41" s="362" t="s">
        <v>159</v>
      </c>
      <c r="C41" s="115" t="s">
        <v>171</v>
      </c>
      <c r="D41" s="366"/>
      <c r="E41" s="384"/>
      <c r="F41" s="370"/>
      <c r="G41" s="364"/>
      <c r="H41" s="366"/>
      <c r="I41" s="424"/>
      <c r="J41" s="422"/>
      <c r="K41" s="152"/>
      <c r="L41" s="368"/>
      <c r="M41" s="370"/>
      <c r="N41" s="372"/>
      <c r="O41" s="374"/>
      <c r="P41" s="366"/>
      <c r="Q41" s="424"/>
      <c r="R41" s="376"/>
      <c r="S41" s="378"/>
      <c r="T41" s="178"/>
    </row>
    <row r="42" spans="1:20" ht="189" customHeight="1" outlineLevel="1">
      <c r="A42" s="361"/>
      <c r="B42" s="363"/>
      <c r="C42" s="116"/>
      <c r="D42" s="367"/>
      <c r="E42" s="385"/>
      <c r="F42" s="371"/>
      <c r="G42" s="365"/>
      <c r="H42" s="367"/>
      <c r="I42" s="425"/>
      <c r="J42" s="423"/>
      <c r="K42" s="152"/>
      <c r="L42" s="369"/>
      <c r="M42" s="371"/>
      <c r="N42" s="373"/>
      <c r="O42" s="375"/>
      <c r="P42" s="367"/>
      <c r="Q42" s="425"/>
      <c r="R42" s="377"/>
      <c r="S42" s="379"/>
      <c r="T42" s="171"/>
    </row>
    <row r="43" spans="1:20" ht="33" customHeight="1" outlineLevel="1">
      <c r="A43" s="29" t="s">
        <v>63</v>
      </c>
      <c r="B43" s="203" t="s">
        <v>150</v>
      </c>
      <c r="C43" s="225" t="s">
        <v>151</v>
      </c>
      <c r="D43" s="124" t="s">
        <v>52</v>
      </c>
      <c r="E43" s="161">
        <f t="shared" ref="E43:E44" si="21">SUM(F43:H43)</f>
        <v>18</v>
      </c>
      <c r="F43" s="204">
        <v>6</v>
      </c>
      <c r="G43" s="207">
        <v>6</v>
      </c>
      <c r="H43" s="206">
        <v>6</v>
      </c>
      <c r="I43" s="193"/>
      <c r="J43" s="201">
        <f t="shared" ref="J43:J44" si="22">E43*I43</f>
        <v>0</v>
      </c>
      <c r="K43" s="152"/>
      <c r="L43" s="161">
        <f t="shared" ref="L43:L44" si="23">SUM(M43:P43)</f>
        <v>19</v>
      </c>
      <c r="M43" s="204">
        <v>4</v>
      </c>
      <c r="N43" s="206">
        <v>6</v>
      </c>
      <c r="O43" s="124">
        <v>4</v>
      </c>
      <c r="P43" s="205">
        <v>5</v>
      </c>
      <c r="Q43" s="193"/>
      <c r="R43" s="201">
        <f t="shared" ref="R43:R44" si="24">L43*Q43</f>
        <v>0</v>
      </c>
      <c r="S43" s="166" t="str">
        <f>$B$38</f>
        <v>FURNITURE</v>
      </c>
      <c r="T43" s="171"/>
    </row>
    <row r="44" spans="1:20" ht="186" customHeight="1" outlineLevel="1">
      <c r="A44" s="29" t="s">
        <v>64</v>
      </c>
      <c r="B44" s="203" t="s">
        <v>127</v>
      </c>
      <c r="C44" s="225" t="s">
        <v>172</v>
      </c>
      <c r="D44" s="124" t="s">
        <v>52</v>
      </c>
      <c r="E44" s="161">
        <f t="shared" si="21"/>
        <v>3</v>
      </c>
      <c r="F44" s="131">
        <v>1</v>
      </c>
      <c r="G44" s="97">
        <v>1</v>
      </c>
      <c r="H44" s="132">
        <v>1</v>
      </c>
      <c r="I44" s="194"/>
      <c r="J44" s="201">
        <f t="shared" si="22"/>
        <v>0</v>
      </c>
      <c r="K44" s="145"/>
      <c r="L44" s="161">
        <f t="shared" si="23"/>
        <v>3</v>
      </c>
      <c r="M44" s="131">
        <v>1</v>
      </c>
      <c r="N44" s="97">
        <v>1</v>
      </c>
      <c r="O44" s="97">
        <v>0</v>
      </c>
      <c r="P44" s="132">
        <v>1</v>
      </c>
      <c r="Q44" s="194"/>
      <c r="R44" s="201">
        <f t="shared" si="24"/>
        <v>0</v>
      </c>
      <c r="S44" s="166" t="str">
        <f>$B$38</f>
        <v>FURNITURE</v>
      </c>
      <c r="T44" s="171"/>
    </row>
    <row r="45" spans="1:20" ht="334.95" customHeight="1" outlineLevel="1">
      <c r="A45" s="76">
        <v>6.4</v>
      </c>
      <c r="B45" s="78" t="s">
        <v>65</v>
      </c>
      <c r="C45" s="90" t="s">
        <v>137</v>
      </c>
      <c r="D45" s="156" t="s">
        <v>52</v>
      </c>
      <c r="E45" s="161">
        <f>SUM(F45:H45)</f>
        <v>72</v>
      </c>
      <c r="F45" s="131">
        <v>24</v>
      </c>
      <c r="G45" s="97">
        <v>24</v>
      </c>
      <c r="H45" s="132">
        <v>24</v>
      </c>
      <c r="I45" s="193"/>
      <c r="J45" s="201">
        <f>E45*I45</f>
        <v>0</v>
      </c>
      <c r="K45" s="145"/>
      <c r="L45" s="161">
        <f>SUM(M45:P45)</f>
        <v>76</v>
      </c>
      <c r="M45" s="131">
        <v>16</v>
      </c>
      <c r="N45" s="97">
        <v>24</v>
      </c>
      <c r="O45" s="97">
        <v>16</v>
      </c>
      <c r="P45" s="132">
        <v>20</v>
      </c>
      <c r="Q45" s="193"/>
      <c r="R45" s="201">
        <f>L45*Q45</f>
        <v>0</v>
      </c>
      <c r="S45" s="166" t="str">
        <f>$B$38</f>
        <v>FURNITURE</v>
      </c>
      <c r="T45" s="178"/>
    </row>
    <row r="46" spans="1:20" ht="334.95" customHeight="1" outlineLevel="1">
      <c r="A46" s="76">
        <v>6.5</v>
      </c>
      <c r="B46" s="78" t="s">
        <v>126</v>
      </c>
      <c r="C46" s="90" t="s">
        <v>138</v>
      </c>
      <c r="D46" s="156" t="s">
        <v>52</v>
      </c>
      <c r="E46" s="161">
        <f t="shared" ref="E46:E47" si="25">SUM(F46:H46)</f>
        <v>4</v>
      </c>
      <c r="F46" s="131">
        <v>2</v>
      </c>
      <c r="G46" s="97">
        <v>1</v>
      </c>
      <c r="H46" s="132">
        <v>1</v>
      </c>
      <c r="I46" s="194"/>
      <c r="J46" s="201">
        <f t="shared" ref="J46:J47" si="26">E46*I46</f>
        <v>0</v>
      </c>
      <c r="K46" s="145"/>
      <c r="L46" s="161">
        <f t="shared" ref="L46:L47" si="27">SUM(M46:P46)</f>
        <v>5</v>
      </c>
      <c r="M46" s="131">
        <v>1</v>
      </c>
      <c r="N46" s="97">
        <v>2</v>
      </c>
      <c r="O46" s="97">
        <v>1</v>
      </c>
      <c r="P46" s="132">
        <v>1</v>
      </c>
      <c r="Q46" s="194"/>
      <c r="R46" s="201">
        <f t="shared" ref="R46:R47" si="28">L46*Q46</f>
        <v>0</v>
      </c>
      <c r="S46" s="166" t="str">
        <f>$B$38</f>
        <v>FURNITURE</v>
      </c>
      <c r="T46" s="178"/>
    </row>
    <row r="47" spans="1:20" ht="237.6" customHeight="1" outlineLevel="1" thickBot="1">
      <c r="A47" s="235"/>
      <c r="B47" s="236" t="s">
        <v>169</v>
      </c>
      <c r="C47" s="243" t="s">
        <v>173</v>
      </c>
      <c r="D47" s="237" t="s">
        <v>52</v>
      </c>
      <c r="E47" s="238">
        <f t="shared" si="25"/>
        <v>30</v>
      </c>
      <c r="F47" s="142">
        <v>10</v>
      </c>
      <c r="G47" s="143">
        <v>10</v>
      </c>
      <c r="H47" s="144">
        <v>10</v>
      </c>
      <c r="I47" s="195"/>
      <c r="J47" s="173">
        <f t="shared" si="26"/>
        <v>0</v>
      </c>
      <c r="K47" s="145"/>
      <c r="L47" s="238">
        <f t="shared" si="27"/>
        <v>32</v>
      </c>
      <c r="M47" s="142">
        <v>10</v>
      </c>
      <c r="N47" s="143">
        <v>10</v>
      </c>
      <c r="O47" s="143">
        <v>2</v>
      </c>
      <c r="P47" s="144">
        <v>10</v>
      </c>
      <c r="Q47" s="195"/>
      <c r="R47" s="173">
        <f t="shared" si="28"/>
        <v>0</v>
      </c>
      <c r="S47" s="240" t="str">
        <f>$B$38</f>
        <v>FURNITURE</v>
      </c>
      <c r="T47" s="178"/>
    </row>
    <row r="48" spans="1:20" ht="18" outlineLevel="1" thickBot="1">
      <c r="A48" s="63"/>
      <c r="B48" s="64"/>
      <c r="C48" s="60"/>
      <c r="D48" s="65"/>
      <c r="E48" s="101"/>
      <c r="F48" s="102"/>
      <c r="G48" s="103"/>
      <c r="H48" s="141"/>
      <c r="I48" s="67"/>
      <c r="J48" s="66"/>
      <c r="K48" s="145"/>
      <c r="L48" s="101"/>
      <c r="M48" s="102"/>
      <c r="N48" s="102"/>
      <c r="O48" s="102"/>
      <c r="P48" s="102"/>
      <c r="Q48" s="67"/>
      <c r="R48" s="66"/>
      <c r="S48" s="239"/>
      <c r="T48" s="171"/>
    </row>
    <row r="49" spans="1:20" s="3" customFormat="1" ht="18" thickBot="1">
      <c r="A49" s="52">
        <v>7</v>
      </c>
      <c r="B49" s="53" t="s">
        <v>54</v>
      </c>
      <c r="C49" s="54"/>
      <c r="D49" s="154"/>
      <c r="E49" s="158"/>
      <c r="F49" s="127"/>
      <c r="G49" s="95"/>
      <c r="H49" s="128"/>
      <c r="I49" s="192" t="s">
        <v>26</v>
      </c>
      <c r="J49" s="190">
        <f>SUM(J50)</f>
        <v>0</v>
      </c>
      <c r="K49" s="149"/>
      <c r="L49" s="158"/>
      <c r="M49" s="127"/>
      <c r="N49" s="95"/>
      <c r="O49" s="95"/>
      <c r="P49" s="128"/>
      <c r="Q49" s="192" t="s">
        <v>26</v>
      </c>
      <c r="R49" s="190">
        <f>SUM(R50)</f>
        <v>0</v>
      </c>
      <c r="S49" s="162"/>
      <c r="T49" s="176"/>
    </row>
    <row r="50" spans="1:20" ht="144" customHeight="1" outlineLevel="1" thickBot="1">
      <c r="A50" s="56">
        <v>7.1</v>
      </c>
      <c r="B50" s="69" t="s">
        <v>53</v>
      </c>
      <c r="C50" s="57" t="s">
        <v>128</v>
      </c>
      <c r="D50" s="227" t="s">
        <v>51</v>
      </c>
      <c r="E50" s="214">
        <f>SUM(F50:H50)</f>
        <v>0</v>
      </c>
      <c r="F50" s="213">
        <v>0</v>
      </c>
      <c r="G50" s="213">
        <v>0</v>
      </c>
      <c r="H50" s="215">
        <v>0</v>
      </c>
      <c r="I50" s="232"/>
      <c r="J50" s="216"/>
      <c r="K50" s="145"/>
      <c r="L50" s="242">
        <f>SUM(M50:P50)</f>
        <v>2.2000000000000002</v>
      </c>
      <c r="M50" s="241">
        <v>0</v>
      </c>
      <c r="N50" s="100">
        <v>0</v>
      </c>
      <c r="O50" s="226">
        <v>2.2000000000000002</v>
      </c>
      <c r="P50" s="100">
        <v>0</v>
      </c>
      <c r="Q50" s="202"/>
      <c r="R50" s="200">
        <f>L50*Q50</f>
        <v>0</v>
      </c>
      <c r="S50" s="167" t="str">
        <f>B49</f>
        <v>STEEL WORKS</v>
      </c>
      <c r="T50" s="178"/>
    </row>
    <row r="51" spans="1:20" ht="18" outlineLevel="1" thickBot="1">
      <c r="A51" s="62"/>
      <c r="B51" s="11"/>
      <c r="C51" s="61"/>
      <c r="D51" s="228"/>
      <c r="E51" s="188"/>
      <c r="F51" s="104"/>
      <c r="G51" s="104"/>
      <c r="H51" s="104"/>
      <c r="I51" s="68"/>
      <c r="J51" s="59"/>
      <c r="K51" s="145"/>
      <c r="L51" s="188"/>
      <c r="M51" s="104"/>
      <c r="N51" s="104"/>
      <c r="O51" s="104"/>
      <c r="P51" s="104"/>
      <c r="Q51" s="68"/>
      <c r="R51" s="59"/>
      <c r="S51" s="58"/>
      <c r="T51" s="171"/>
    </row>
    <row r="52" spans="1:20" s="3" customFormat="1" ht="18" thickBot="1">
      <c r="A52" s="52">
        <v>8</v>
      </c>
      <c r="B52" s="53" t="s">
        <v>47</v>
      </c>
      <c r="C52" s="54"/>
      <c r="D52" s="154"/>
      <c r="E52" s="158"/>
      <c r="F52" s="127"/>
      <c r="G52" s="95"/>
      <c r="H52" s="128"/>
      <c r="I52" s="192" t="s">
        <v>26</v>
      </c>
      <c r="J52" s="190">
        <f>SUM(J53:J56)</f>
        <v>0</v>
      </c>
      <c r="K52" s="149"/>
      <c r="L52" s="158"/>
      <c r="M52" s="127"/>
      <c r="N52" s="95"/>
      <c r="O52" s="95"/>
      <c r="P52" s="128"/>
      <c r="Q52" s="192" t="s">
        <v>26</v>
      </c>
      <c r="R52" s="190">
        <f>SUM(R53:R56)</f>
        <v>0</v>
      </c>
      <c r="S52" s="162"/>
      <c r="T52" s="176"/>
    </row>
    <row r="53" spans="1:20" ht="88.95" customHeight="1" outlineLevel="1">
      <c r="A53" s="29">
        <v>8.1</v>
      </c>
      <c r="B53" s="71" t="s">
        <v>55</v>
      </c>
      <c r="C53" s="70" t="s">
        <v>129</v>
      </c>
      <c r="D53" s="156" t="s">
        <v>52</v>
      </c>
      <c r="E53" s="161">
        <f>SUM(F53:H53)</f>
        <v>8</v>
      </c>
      <c r="F53" s="131">
        <v>6</v>
      </c>
      <c r="G53" s="97">
        <v>0</v>
      </c>
      <c r="H53" s="132">
        <v>2</v>
      </c>
      <c r="I53" s="194"/>
      <c r="J53" s="200">
        <f>E53*I53</f>
        <v>0</v>
      </c>
      <c r="K53" s="145"/>
      <c r="L53" s="161">
        <f>SUM(M53:P53)</f>
        <v>12</v>
      </c>
      <c r="M53" s="131">
        <v>6</v>
      </c>
      <c r="N53" s="97">
        <v>3</v>
      </c>
      <c r="O53" s="97">
        <v>3</v>
      </c>
      <c r="P53" s="132">
        <v>0</v>
      </c>
      <c r="Q53" s="194"/>
      <c r="R53" s="200">
        <f>L53*Q53</f>
        <v>0</v>
      </c>
      <c r="S53" s="168" t="str">
        <f>B52</f>
        <v>ELECTRICAL WORKS</v>
      </c>
      <c r="T53" s="178"/>
    </row>
    <row r="54" spans="1:20" ht="99.75" customHeight="1" outlineLevel="1">
      <c r="A54" s="29">
        <v>8.1999999999999993</v>
      </c>
      <c r="B54" s="71" t="s">
        <v>56</v>
      </c>
      <c r="C54" s="51" t="s">
        <v>130</v>
      </c>
      <c r="D54" s="156" t="s">
        <v>52</v>
      </c>
      <c r="E54" s="161">
        <f t="shared" ref="E54:E56" si="29">SUM(F54:H54)</f>
        <v>6</v>
      </c>
      <c r="F54" s="131">
        <v>3</v>
      </c>
      <c r="G54" s="97">
        <v>1</v>
      </c>
      <c r="H54" s="132">
        <v>2</v>
      </c>
      <c r="I54" s="194"/>
      <c r="J54" s="200">
        <f t="shared" ref="J54:J56" si="30">E54*I54</f>
        <v>0</v>
      </c>
      <c r="K54" s="145"/>
      <c r="L54" s="161">
        <f t="shared" ref="L54:L56" si="31">SUM(M54:P54)</f>
        <v>8</v>
      </c>
      <c r="M54" s="131">
        <v>2</v>
      </c>
      <c r="N54" s="97">
        <v>3</v>
      </c>
      <c r="O54" s="97">
        <v>2</v>
      </c>
      <c r="P54" s="132">
        <v>1</v>
      </c>
      <c r="Q54" s="194"/>
      <c r="R54" s="200">
        <f t="shared" ref="R54:R56" si="32">L54*Q54</f>
        <v>0</v>
      </c>
      <c r="S54" s="169" t="str">
        <f>B52</f>
        <v>ELECTRICAL WORKS</v>
      </c>
      <c r="T54" s="171"/>
    </row>
    <row r="55" spans="1:20" ht="99.75" customHeight="1" outlineLevel="1">
      <c r="A55" s="29">
        <v>8.3000000000000007</v>
      </c>
      <c r="B55" s="71" t="s">
        <v>174</v>
      </c>
      <c r="C55" s="51" t="s">
        <v>160</v>
      </c>
      <c r="D55" s="156" t="s">
        <v>52</v>
      </c>
      <c r="E55" s="161">
        <f t="shared" ref="E55" si="33">SUM(F55:H55)</f>
        <v>7</v>
      </c>
      <c r="F55" s="131">
        <v>0</v>
      </c>
      <c r="G55" s="97">
        <v>5</v>
      </c>
      <c r="H55" s="132">
        <v>2</v>
      </c>
      <c r="I55" s="194"/>
      <c r="J55" s="200">
        <f t="shared" ref="J55" si="34">E55*I55</f>
        <v>0</v>
      </c>
      <c r="K55" s="145"/>
      <c r="L55" s="161">
        <f t="shared" ref="L55" si="35">SUM(M55:P55)</f>
        <v>8</v>
      </c>
      <c r="M55" s="131">
        <v>0</v>
      </c>
      <c r="N55" s="97">
        <v>4</v>
      </c>
      <c r="O55" s="97">
        <v>3</v>
      </c>
      <c r="P55" s="132">
        <v>1</v>
      </c>
      <c r="Q55" s="194"/>
      <c r="R55" s="200">
        <f t="shared" ref="R55" si="36">L55*Q55</f>
        <v>0</v>
      </c>
      <c r="S55" s="169" t="str">
        <f>B52</f>
        <v>ELECTRICAL WORKS</v>
      </c>
      <c r="T55" s="171"/>
    </row>
    <row r="56" spans="1:20" ht="122.4" outlineLevel="1" thickBot="1">
      <c r="A56" s="29">
        <v>8.4</v>
      </c>
      <c r="B56" s="71" t="s">
        <v>66</v>
      </c>
      <c r="C56" s="80" t="s">
        <v>131</v>
      </c>
      <c r="D56" s="157" t="s">
        <v>52</v>
      </c>
      <c r="E56" s="161">
        <f t="shared" si="29"/>
        <v>6</v>
      </c>
      <c r="F56" s="142">
        <v>2</v>
      </c>
      <c r="G56" s="143">
        <v>2</v>
      </c>
      <c r="H56" s="144">
        <v>2</v>
      </c>
      <c r="I56" s="195"/>
      <c r="J56" s="200">
        <f t="shared" si="30"/>
        <v>0</v>
      </c>
      <c r="K56" s="145"/>
      <c r="L56" s="161">
        <f t="shared" si="31"/>
        <v>7</v>
      </c>
      <c r="M56" s="142">
        <v>2</v>
      </c>
      <c r="N56" s="143">
        <v>2</v>
      </c>
      <c r="O56" s="143">
        <v>1</v>
      </c>
      <c r="P56" s="144">
        <v>2</v>
      </c>
      <c r="Q56" s="195"/>
      <c r="R56" s="200">
        <f t="shared" si="32"/>
        <v>0</v>
      </c>
      <c r="S56" s="175" t="str">
        <f>B52</f>
        <v>ELECTRICAL WORKS</v>
      </c>
      <c r="T56" s="171"/>
    </row>
    <row r="57" spans="1:20" s="2" customFormat="1" ht="15" outlineLevel="1" thickBot="1">
      <c r="A57" s="10"/>
      <c r="B57" s="244"/>
      <c r="C57" s="245"/>
      <c r="D57" s="246"/>
      <c r="E57" s="247"/>
      <c r="F57" s="247"/>
      <c r="G57" s="247"/>
      <c r="H57" s="247"/>
      <c r="I57" s="248"/>
      <c r="J57" s="249"/>
      <c r="K57" s="153"/>
      <c r="L57" s="247"/>
      <c r="M57" s="247"/>
      <c r="N57" s="247"/>
      <c r="O57" s="247"/>
      <c r="P57" s="247"/>
      <c r="Q57" s="248"/>
      <c r="R57" s="249"/>
      <c r="S57" s="250"/>
      <c r="T57" s="174"/>
    </row>
    <row r="58" spans="1:20" ht="23.4" customHeight="1" thickBot="1">
      <c r="A58" s="257" t="s">
        <v>29</v>
      </c>
      <c r="B58" s="258"/>
      <c r="C58" s="258"/>
      <c r="D58" s="258"/>
      <c r="E58" s="258"/>
      <c r="F58" s="258"/>
      <c r="G58" s="258"/>
      <c r="H58" s="258"/>
      <c r="I58" s="258"/>
      <c r="J58" s="259"/>
      <c r="K58" s="260"/>
      <c r="L58" s="257"/>
      <c r="M58" s="258"/>
      <c r="N58" s="258"/>
      <c r="O58" s="258"/>
      <c r="P58" s="258"/>
      <c r="Q58" s="258"/>
      <c r="R58" s="259"/>
      <c r="S58" s="172"/>
      <c r="T58" s="172"/>
    </row>
    <row r="59" spans="1:20" ht="18" customHeight="1" outlineLevel="1">
      <c r="A59" s="261">
        <v>1</v>
      </c>
      <c r="B59" s="262" t="str">
        <f>B8</f>
        <v>DEMOLITION AND DISMANTLING</v>
      </c>
      <c r="C59" s="263"/>
      <c r="D59" s="263"/>
      <c r="E59" s="264"/>
      <c r="F59" s="264"/>
      <c r="G59" s="264"/>
      <c r="H59" s="264"/>
      <c r="I59" s="263"/>
      <c r="J59" s="265">
        <f>J8</f>
        <v>0</v>
      </c>
      <c r="K59" s="266"/>
      <c r="L59" s="267"/>
      <c r="M59" s="264"/>
      <c r="N59" s="264"/>
      <c r="O59" s="264"/>
      <c r="P59" s="264"/>
      <c r="Q59" s="263"/>
      <c r="R59" s="265">
        <f>R8</f>
        <v>0</v>
      </c>
      <c r="S59" s="23"/>
      <c r="T59" s="23"/>
    </row>
    <row r="60" spans="1:20" ht="18" customHeight="1" outlineLevel="1">
      <c r="A60" s="268">
        <v>2</v>
      </c>
      <c r="B60" s="269" t="str">
        <f>B17</f>
        <v>PLASTERING AND BLOCK WORK</v>
      </c>
      <c r="C60" s="270"/>
      <c r="D60" s="270"/>
      <c r="E60" s="271"/>
      <c r="F60" s="271"/>
      <c r="G60" s="271"/>
      <c r="H60" s="271"/>
      <c r="I60" s="270"/>
      <c r="J60" s="272">
        <f>J17</f>
        <v>0</v>
      </c>
      <c r="K60" s="266"/>
      <c r="L60" s="273"/>
      <c r="M60" s="271"/>
      <c r="N60" s="271"/>
      <c r="O60" s="271"/>
      <c r="P60" s="271"/>
      <c r="Q60" s="270"/>
      <c r="R60" s="272">
        <f>R17</f>
        <v>0</v>
      </c>
      <c r="S60" s="23"/>
      <c r="T60" s="23"/>
    </row>
    <row r="61" spans="1:20" ht="18" customHeight="1" outlineLevel="1">
      <c r="A61" s="268">
        <v>3</v>
      </c>
      <c r="B61" s="269" t="str">
        <f>B21</f>
        <v>FLOORING</v>
      </c>
      <c r="C61" s="270"/>
      <c r="D61" s="270"/>
      <c r="E61" s="271"/>
      <c r="F61" s="271"/>
      <c r="G61" s="271"/>
      <c r="H61" s="271"/>
      <c r="I61" s="270"/>
      <c r="J61" s="272">
        <f>J21</f>
        <v>0</v>
      </c>
      <c r="K61" s="266"/>
      <c r="L61" s="273"/>
      <c r="M61" s="271"/>
      <c r="N61" s="271"/>
      <c r="O61" s="271"/>
      <c r="P61" s="271"/>
      <c r="Q61" s="270"/>
      <c r="R61" s="272">
        <f>R21</f>
        <v>0</v>
      </c>
      <c r="S61" s="23"/>
      <c r="T61" s="23"/>
    </row>
    <row r="62" spans="1:20" ht="18" customHeight="1" outlineLevel="1">
      <c r="A62" s="268">
        <v>4</v>
      </c>
      <c r="B62" s="269" t="str">
        <f>B25</f>
        <v>PAINTING</v>
      </c>
      <c r="C62" s="270"/>
      <c r="D62" s="270"/>
      <c r="E62" s="271"/>
      <c r="F62" s="271"/>
      <c r="G62" s="271"/>
      <c r="H62" s="271"/>
      <c r="I62" s="270"/>
      <c r="J62" s="272">
        <f>J25</f>
        <v>0</v>
      </c>
      <c r="K62" s="266"/>
      <c r="L62" s="273"/>
      <c r="M62" s="271"/>
      <c r="N62" s="271"/>
      <c r="O62" s="271"/>
      <c r="P62" s="271"/>
      <c r="Q62" s="270"/>
      <c r="R62" s="272">
        <f>R25</f>
        <v>0</v>
      </c>
      <c r="S62" s="23"/>
      <c r="T62" s="23"/>
    </row>
    <row r="63" spans="1:20" ht="18" customHeight="1" outlineLevel="1">
      <c r="A63" s="268">
        <v>5</v>
      </c>
      <c r="B63" s="269" t="str">
        <f>B29</f>
        <v>CARPENTRY AND JOINERY</v>
      </c>
      <c r="C63" s="270"/>
      <c r="D63" s="270"/>
      <c r="E63" s="271"/>
      <c r="F63" s="271"/>
      <c r="G63" s="271"/>
      <c r="H63" s="271"/>
      <c r="I63" s="270"/>
      <c r="J63" s="272">
        <f>J29</f>
        <v>0</v>
      </c>
      <c r="K63" s="266"/>
      <c r="L63" s="273"/>
      <c r="M63" s="271"/>
      <c r="N63" s="271"/>
      <c r="O63" s="271"/>
      <c r="P63" s="271"/>
      <c r="Q63" s="270"/>
      <c r="R63" s="272">
        <f>R29</f>
        <v>0</v>
      </c>
      <c r="S63" s="23"/>
      <c r="T63" s="23"/>
    </row>
    <row r="64" spans="1:20" ht="18" customHeight="1" outlineLevel="1">
      <c r="A64" s="268">
        <f>A38</f>
        <v>6</v>
      </c>
      <c r="B64" s="269" t="str">
        <f>B38</f>
        <v>FURNITURE</v>
      </c>
      <c r="C64" s="270"/>
      <c r="D64" s="270"/>
      <c r="E64" s="271"/>
      <c r="F64" s="271"/>
      <c r="G64" s="271"/>
      <c r="H64" s="271"/>
      <c r="I64" s="270"/>
      <c r="J64" s="272">
        <f>J38</f>
        <v>0</v>
      </c>
      <c r="K64" s="266"/>
      <c r="L64" s="273"/>
      <c r="M64" s="271"/>
      <c r="N64" s="271"/>
      <c r="O64" s="271"/>
      <c r="P64" s="271"/>
      <c r="Q64" s="270"/>
      <c r="R64" s="272">
        <f>R38</f>
        <v>0</v>
      </c>
      <c r="S64" s="23"/>
      <c r="T64" s="23"/>
    </row>
    <row r="65" spans="1:20" ht="18" customHeight="1" outlineLevel="1">
      <c r="A65" s="268">
        <f>A49</f>
        <v>7</v>
      </c>
      <c r="B65" s="269" t="str">
        <f>B49</f>
        <v>STEEL WORKS</v>
      </c>
      <c r="C65" s="270"/>
      <c r="D65" s="270"/>
      <c r="E65" s="271"/>
      <c r="F65" s="271"/>
      <c r="G65" s="271"/>
      <c r="H65" s="271"/>
      <c r="I65" s="270"/>
      <c r="J65" s="272">
        <f>J49</f>
        <v>0</v>
      </c>
      <c r="K65" s="266"/>
      <c r="L65" s="273"/>
      <c r="M65" s="271"/>
      <c r="N65" s="271"/>
      <c r="O65" s="271"/>
      <c r="P65" s="271"/>
      <c r="Q65" s="270"/>
      <c r="R65" s="272">
        <f>R49</f>
        <v>0</v>
      </c>
      <c r="S65" s="23"/>
      <c r="T65" s="23"/>
    </row>
    <row r="66" spans="1:20" ht="18" customHeight="1" outlineLevel="1" thickBot="1">
      <c r="A66" s="274">
        <f>A52</f>
        <v>8</v>
      </c>
      <c r="B66" s="275" t="str">
        <f>B52</f>
        <v>ELECTRICAL WORKS</v>
      </c>
      <c r="C66" s="276"/>
      <c r="D66" s="276"/>
      <c r="E66" s="277"/>
      <c r="F66" s="277"/>
      <c r="G66" s="277"/>
      <c r="H66" s="277"/>
      <c r="I66" s="276"/>
      <c r="J66" s="278">
        <f>J52</f>
        <v>0</v>
      </c>
      <c r="K66" s="266"/>
      <c r="L66" s="279"/>
      <c r="M66" s="277"/>
      <c r="N66" s="277"/>
      <c r="O66" s="277"/>
      <c r="P66" s="277"/>
      <c r="Q66" s="276"/>
      <c r="R66" s="278">
        <f>R52</f>
        <v>0</v>
      </c>
      <c r="S66" s="23"/>
      <c r="T66" s="23"/>
    </row>
    <row r="67" spans="1:20" ht="15" thickBot="1">
      <c r="A67" s="280"/>
      <c r="B67" s="281"/>
      <c r="C67" s="282"/>
      <c r="D67" s="23"/>
      <c r="E67" s="105"/>
      <c r="F67" s="105"/>
      <c r="G67" s="105"/>
      <c r="H67" s="105"/>
      <c r="I67" s="283"/>
      <c r="J67" s="284"/>
      <c r="K67" s="284"/>
      <c r="L67" s="105"/>
      <c r="M67" s="105"/>
      <c r="N67" s="105"/>
      <c r="O67" s="105"/>
      <c r="P67" s="105"/>
      <c r="Q67" s="283"/>
      <c r="R67" s="284"/>
      <c r="S67" s="33"/>
      <c r="T67" s="33"/>
    </row>
    <row r="68" spans="1:20" ht="22.95" customHeight="1" thickBot="1">
      <c r="A68" s="23"/>
      <c r="B68" s="31"/>
      <c r="C68" s="31"/>
      <c r="D68" s="285"/>
      <c r="F68" s="34"/>
      <c r="G68" s="34"/>
      <c r="H68" s="34"/>
      <c r="I68" s="286" t="s">
        <v>142</v>
      </c>
      <c r="J68" s="287">
        <f>SUM(J59:J66)</f>
        <v>0</v>
      </c>
      <c r="K68" s="288"/>
      <c r="M68" s="34"/>
      <c r="N68" s="34"/>
      <c r="O68" s="34"/>
      <c r="P68" s="34"/>
      <c r="Q68" s="286" t="s">
        <v>143</v>
      </c>
      <c r="R68" s="287">
        <f>SUM(R59:R66)</f>
        <v>0</v>
      </c>
      <c r="S68" s="34"/>
      <c r="T68" s="34"/>
    </row>
    <row r="69" spans="1:20" ht="37.200000000000003" customHeight="1">
      <c r="A69" s="23"/>
      <c r="B69" s="31"/>
      <c r="D69" s="123"/>
      <c r="E69" s="123"/>
      <c r="F69" s="123"/>
      <c r="G69" s="421"/>
      <c r="H69" s="421"/>
      <c r="I69" s="421"/>
      <c r="J69" s="123"/>
      <c r="K69" s="123"/>
      <c r="L69" s="123"/>
      <c r="M69" s="123"/>
      <c r="N69" s="123"/>
      <c r="O69" s="421"/>
      <c r="P69" s="421"/>
      <c r="Q69" s="421"/>
      <c r="R69" s="123"/>
      <c r="S69" s="34"/>
      <c r="T69" s="34"/>
    </row>
    <row r="70" spans="1:20" ht="42" customHeight="1" thickBot="1">
      <c r="A70" s="23"/>
      <c r="B70" s="23"/>
      <c r="C70" s="17"/>
      <c r="D70" s="18"/>
      <c r="E70" s="106"/>
      <c r="F70" s="106"/>
      <c r="G70" s="106"/>
      <c r="H70" s="106"/>
      <c r="I70" s="106"/>
      <c r="J70" s="106"/>
      <c r="K70" s="106"/>
      <c r="L70" s="106"/>
      <c r="M70" s="106"/>
      <c r="N70" s="106"/>
      <c r="O70" s="106"/>
      <c r="P70" s="106"/>
      <c r="Q70" s="18"/>
      <c r="R70" s="18"/>
      <c r="S70" s="23"/>
      <c r="T70" s="23"/>
    </row>
    <row r="71" spans="1:20" ht="42" customHeight="1" thickBot="1">
      <c r="A71" s="23"/>
      <c r="B71" s="22" t="s">
        <v>28</v>
      </c>
      <c r="C71" s="119"/>
      <c r="D71" s="120"/>
      <c r="E71" s="121"/>
      <c r="F71" s="107"/>
      <c r="G71" s="107"/>
      <c r="H71" s="107"/>
      <c r="I71" s="107"/>
      <c r="J71" s="107"/>
      <c r="K71" s="107"/>
      <c r="L71" s="186"/>
      <c r="M71" s="105"/>
      <c r="N71" s="105"/>
      <c r="O71" s="107"/>
      <c r="P71" s="107"/>
      <c r="Q71" s="23"/>
      <c r="R71" s="23"/>
      <c r="S71" s="23"/>
      <c r="T71" s="23"/>
    </row>
    <row r="72" spans="1:20" ht="30.15" customHeight="1" thickBot="1">
      <c r="A72" s="23"/>
      <c r="B72" s="22" t="s">
        <v>21</v>
      </c>
      <c r="C72" s="119"/>
      <c r="D72" s="120"/>
      <c r="E72" s="121"/>
      <c r="F72" s="107"/>
      <c r="G72" s="107"/>
      <c r="H72" s="107"/>
      <c r="I72" s="107"/>
      <c r="J72" s="107"/>
      <c r="K72" s="107"/>
      <c r="L72" s="186"/>
      <c r="M72" s="105"/>
      <c r="N72" s="105"/>
      <c r="O72" s="107"/>
      <c r="P72" s="107"/>
      <c r="Q72" s="23"/>
      <c r="R72" s="23"/>
      <c r="S72" s="23"/>
      <c r="T72" s="23"/>
    </row>
    <row r="73" spans="1:20" ht="37.950000000000003" customHeight="1" thickBot="1">
      <c r="A73" s="23"/>
      <c r="B73" s="22" t="s">
        <v>22</v>
      </c>
      <c r="C73" s="119"/>
      <c r="D73" s="120"/>
      <c r="E73" s="121"/>
      <c r="F73" s="107"/>
      <c r="G73" s="107"/>
      <c r="H73" s="107"/>
      <c r="I73" s="107"/>
      <c r="J73" s="107"/>
      <c r="K73" s="107"/>
      <c r="L73" s="186"/>
      <c r="M73" s="105"/>
      <c r="N73" s="105"/>
      <c r="O73" s="107"/>
      <c r="P73" s="107"/>
      <c r="Q73" s="23"/>
      <c r="R73" s="23"/>
      <c r="S73" s="23"/>
      <c r="T73" s="23"/>
    </row>
    <row r="74" spans="1:20" ht="31.65" customHeight="1" thickBot="1">
      <c r="A74" s="23"/>
      <c r="B74" s="22" t="s">
        <v>23</v>
      </c>
      <c r="C74" s="19">
        <f ca="1">TODAY()</f>
        <v>44907</v>
      </c>
      <c r="D74" s="24">
        <f ca="1">NOW()</f>
        <v>44907.386956712966</v>
      </c>
      <c r="E74" s="108"/>
      <c r="F74" s="110"/>
      <c r="G74" s="110"/>
      <c r="H74" s="110"/>
      <c r="I74" s="110"/>
      <c r="J74" s="109"/>
      <c r="K74" s="109"/>
      <c r="L74" s="109"/>
      <c r="M74" s="109"/>
      <c r="N74" s="105"/>
      <c r="O74" s="109"/>
      <c r="P74" s="110"/>
      <c r="Q74" s="28"/>
      <c r="R74" s="23"/>
      <c r="S74" s="23"/>
      <c r="T74" s="23"/>
    </row>
    <row r="75" spans="1:20" ht="49.35" customHeight="1" thickBot="1">
      <c r="A75" s="23"/>
      <c r="B75" s="22" t="s">
        <v>25</v>
      </c>
      <c r="C75" s="255"/>
      <c r="D75" s="22" t="s">
        <v>24</v>
      </c>
      <c r="E75" s="256"/>
      <c r="F75" s="111"/>
      <c r="G75" s="111"/>
      <c r="H75" s="111"/>
      <c r="I75" s="111"/>
      <c r="J75" s="111"/>
      <c r="K75" s="111"/>
      <c r="L75" s="187"/>
      <c r="M75" s="187"/>
      <c r="N75" s="187"/>
      <c r="O75" s="111"/>
      <c r="P75" s="111"/>
      <c r="Q75" s="35"/>
      <c r="R75" s="35"/>
      <c r="S75" s="23"/>
      <c r="T75" s="23"/>
    </row>
    <row r="76" spans="1:20" ht="30.75" customHeight="1">
      <c r="A76" s="23"/>
      <c r="B76" s="23"/>
      <c r="C76" s="23"/>
      <c r="D76" s="23"/>
      <c r="E76" s="105"/>
      <c r="F76" s="105"/>
      <c r="G76" s="105"/>
      <c r="H76" s="105"/>
      <c r="I76" s="105"/>
      <c r="J76" s="105"/>
      <c r="K76" s="105"/>
      <c r="L76" s="105"/>
      <c r="M76" s="105"/>
      <c r="N76" s="105"/>
      <c r="O76" s="105"/>
      <c r="P76" s="105"/>
      <c r="Q76" s="23"/>
      <c r="R76" s="23"/>
      <c r="S76" s="23"/>
      <c r="T76" s="23"/>
    </row>
    <row r="77" spans="1:20">
      <c r="B77" s="7"/>
      <c r="C77" s="7"/>
      <c r="D77" s="7"/>
    </row>
  </sheetData>
  <sheetProtection algorithmName="SHA-512" hashValue="x4CoXV/tmL37AAAPnzwdaP1/Rfipm6oh9C2nlMFyCCEIWCesd46waaD2ydqKrKd1eQV6pXh/ER+L6lpKK2fM7w==" saltValue="jb21ViqOxPjrOzZOv3djbg==" spinCount="100000" sheet="1" objects="1" scenarios="1"/>
  <dataConsolidate/>
  <mergeCells count="44">
    <mergeCell ref="O69:Q69"/>
    <mergeCell ref="G69:I69"/>
    <mergeCell ref="P41:P42"/>
    <mergeCell ref="J41:J42"/>
    <mergeCell ref="I41:I42"/>
    <mergeCell ref="Q41:Q42"/>
    <mergeCell ref="A1:T1"/>
    <mergeCell ref="A2:T2"/>
    <mergeCell ref="A3:T3"/>
    <mergeCell ref="P22:P23"/>
    <mergeCell ref="A5:B5"/>
    <mergeCell ref="B22:B23"/>
    <mergeCell ref="A22:A23"/>
    <mergeCell ref="D22:D23"/>
    <mergeCell ref="E22:E23"/>
    <mergeCell ref="F22:F23"/>
    <mergeCell ref="G22:G23"/>
    <mergeCell ref="H22:H23"/>
    <mergeCell ref="E5:J5"/>
    <mergeCell ref="I6:J6"/>
    <mergeCell ref="Q6:R6"/>
    <mergeCell ref="L5:R5"/>
    <mergeCell ref="S41:S42"/>
    <mergeCell ref="S22:S23"/>
    <mergeCell ref="Q22:Q23"/>
    <mergeCell ref="E41:E42"/>
    <mergeCell ref="F41:F42"/>
    <mergeCell ref="L22:L23"/>
    <mergeCell ref="R22:R23"/>
    <mergeCell ref="I22:I23"/>
    <mergeCell ref="J22:J23"/>
    <mergeCell ref="M22:M23"/>
    <mergeCell ref="N22:N23"/>
    <mergeCell ref="O22:O23"/>
    <mergeCell ref="L41:L42"/>
    <mergeCell ref="M41:M42"/>
    <mergeCell ref="N41:N42"/>
    <mergeCell ref="O41:O42"/>
    <mergeCell ref="R41:R42"/>
    <mergeCell ref="A41:A42"/>
    <mergeCell ref="B41:B42"/>
    <mergeCell ref="G41:G42"/>
    <mergeCell ref="H41:H42"/>
    <mergeCell ref="D41:D42"/>
  </mergeCells>
  <phoneticPr fontId="1" type="noConversion"/>
  <printOptions horizontalCentered="1"/>
  <pageMargins left="0.23622047244094491" right="0.23622047244094491" top="0.74803149606299213" bottom="0.74803149606299213" header="0.31496062992125984" footer="0.31496062992125984"/>
  <pageSetup paperSize="9" scale="16" fitToHeight="2" orientation="landscape" r:id="rId1"/>
  <headerFooter alignWithMargins="0">
    <oddHeader>&amp;L&amp;G&amp;C&amp;G&amp;R&amp;G</oddHeader>
    <oddFooter>&amp;LPZA 509 LOT 1  Atelier Arlette&amp;C&amp;G&amp;R&amp;P</oddFooter>
  </headerFooter>
  <rowBreaks count="3" manualBreakCount="3">
    <brk id="24" max="16383" man="1"/>
    <brk id="37" max="19" man="1"/>
    <brk id="56" max="21"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27A7-6AA7-455E-9E75-CC324C26DB04}">
  <dimension ref="A1:A43"/>
  <sheetViews>
    <sheetView topLeftCell="A11" workbookViewId="0">
      <selection activeCell="A31" sqref="A31"/>
    </sheetView>
  </sheetViews>
  <sheetFormatPr defaultRowHeight="14.4"/>
  <cols>
    <col min="1" max="1" width="85.44140625" customWidth="1"/>
  </cols>
  <sheetData>
    <row r="1" spans="1:1">
      <c r="A1" s="89" t="s">
        <v>78</v>
      </c>
    </row>
    <row r="2" spans="1:1" ht="57.6">
      <c r="A2" s="87" t="s">
        <v>79</v>
      </c>
    </row>
    <row r="3" spans="1:1" ht="57.6">
      <c r="A3" s="88" t="s">
        <v>80</v>
      </c>
    </row>
    <row r="4" spans="1:1" ht="28.8">
      <c r="A4" s="88" t="s">
        <v>86</v>
      </c>
    </row>
    <row r="5" spans="1:1" ht="57.6">
      <c r="A5" s="88" t="s">
        <v>87</v>
      </c>
    </row>
    <row r="6" spans="1:1" ht="43.2">
      <c r="A6" s="88" t="s">
        <v>88</v>
      </c>
    </row>
    <row r="7" spans="1:1" ht="43.2">
      <c r="A7" s="88" t="s">
        <v>81</v>
      </c>
    </row>
    <row r="8" spans="1:1" ht="28.8">
      <c r="A8" s="88" t="s">
        <v>82</v>
      </c>
    </row>
    <row r="9" spans="1:1" ht="43.2">
      <c r="A9" s="88" t="s">
        <v>83</v>
      </c>
    </row>
    <row r="10" spans="1:1" ht="86.4">
      <c r="A10" s="87" t="s">
        <v>84</v>
      </c>
    </row>
    <row r="11" spans="1:1" ht="57.6">
      <c r="A11" s="88" t="s">
        <v>85</v>
      </c>
    </row>
    <row r="12" spans="1:1" ht="26.4">
      <c r="A12" s="86" t="s">
        <v>89</v>
      </c>
    </row>
    <row r="13" spans="1:1" ht="39.6">
      <c r="A13" s="86" t="s">
        <v>90</v>
      </c>
    </row>
    <row r="14" spans="1:1" ht="52.8">
      <c r="A14" s="86" t="s">
        <v>91</v>
      </c>
    </row>
    <row r="15" spans="1:1" ht="15" customHeight="1">
      <c r="A15" s="86" t="s">
        <v>92</v>
      </c>
    </row>
    <row r="16" spans="1:1" ht="26.4">
      <c r="A16" s="86" t="s">
        <v>93</v>
      </c>
    </row>
    <row r="17" spans="1:1" ht="26.4">
      <c r="A17" s="86" t="s">
        <v>94</v>
      </c>
    </row>
    <row r="18" spans="1:1" ht="26.4">
      <c r="A18" s="86" t="s">
        <v>95</v>
      </c>
    </row>
    <row r="19" spans="1:1">
      <c r="A19" s="86" t="s">
        <v>96</v>
      </c>
    </row>
    <row r="20" spans="1:1">
      <c r="A20" s="86" t="s">
        <v>97</v>
      </c>
    </row>
    <row r="21" spans="1:1">
      <c r="A21" s="86" t="s">
        <v>98</v>
      </c>
    </row>
    <row r="22" spans="1:1">
      <c r="A22" s="86" t="s">
        <v>99</v>
      </c>
    </row>
    <row r="23" spans="1:1">
      <c r="A23" s="86" t="s">
        <v>100</v>
      </c>
    </row>
    <row r="24" spans="1:1">
      <c r="A24" s="86" t="s">
        <v>101</v>
      </c>
    </row>
    <row r="25" spans="1:1" ht="26.4">
      <c r="A25" s="86" t="s">
        <v>102</v>
      </c>
    </row>
    <row r="26" spans="1:1">
      <c r="A26" s="86" t="s">
        <v>103</v>
      </c>
    </row>
    <row r="27" spans="1:1">
      <c r="A27" s="86" t="s">
        <v>104</v>
      </c>
    </row>
    <row r="28" spans="1:1">
      <c r="A28" s="86" t="s">
        <v>105</v>
      </c>
    </row>
    <row r="29" spans="1:1">
      <c r="A29" s="86" t="s">
        <v>106</v>
      </c>
    </row>
    <row r="30" spans="1:1">
      <c r="A30" s="86" t="s">
        <v>107</v>
      </c>
    </row>
    <row r="31" spans="1:1" ht="26.4">
      <c r="A31" s="86" t="s">
        <v>108</v>
      </c>
    </row>
    <row r="32" spans="1:1">
      <c r="A32" s="86" t="s">
        <v>109</v>
      </c>
    </row>
    <row r="33" spans="1:1">
      <c r="A33" s="86" t="s">
        <v>110</v>
      </c>
    </row>
    <row r="34" spans="1:1" ht="26.4">
      <c r="A34" s="86" t="s">
        <v>111</v>
      </c>
    </row>
    <row r="35" spans="1:1" ht="52.8">
      <c r="A35" s="86" t="s">
        <v>112</v>
      </c>
    </row>
    <row r="36" spans="1:1">
      <c r="A36" s="86" t="s">
        <v>113</v>
      </c>
    </row>
    <row r="37" spans="1:1" ht="52.8">
      <c r="A37" s="86" t="s">
        <v>114</v>
      </c>
    </row>
    <row r="38" spans="1:1" ht="26.4">
      <c r="A38" s="86" t="s">
        <v>115</v>
      </c>
    </row>
    <row r="39" spans="1:1">
      <c r="A39" s="86" t="s">
        <v>116</v>
      </c>
    </row>
    <row r="40" spans="1:1">
      <c r="A40" s="86" t="s">
        <v>117</v>
      </c>
    </row>
    <row r="41" spans="1:1">
      <c r="A41" s="86" t="s">
        <v>118</v>
      </c>
    </row>
    <row r="42" spans="1:1">
      <c r="A42" s="86" t="s">
        <v>120</v>
      </c>
    </row>
    <row r="43" spans="1:1">
      <c r="A43" s="86" t="s">
        <v>119</v>
      </c>
    </row>
  </sheetData>
  <sheetProtection algorithmName="SHA-512" hashValue="GH2On7KcWUceDFTP1Ae4sRUg8AG9PQOsXwztnZH3e5cRHsTAkeUix4rnsVRCF58VrmTZTvfER7j4wy985ULI/Q==" saltValue="UcPPGaQ+d6/Z9KG2Wx1AF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6"/>
  <sheetViews>
    <sheetView workbookViewId="0">
      <selection activeCell="D18" sqref="D18"/>
    </sheetView>
  </sheetViews>
  <sheetFormatPr defaultRowHeight="14.4"/>
  <sheetData>
    <row r="1" spans="1:1">
      <c r="A1" t="s">
        <v>3</v>
      </c>
    </row>
    <row r="2" spans="1:1">
      <c r="A2" t="s">
        <v>18</v>
      </c>
    </row>
    <row r="3" spans="1:1">
      <c r="A3" t="s">
        <v>6</v>
      </c>
    </row>
    <row r="4" spans="1:1">
      <c r="A4" t="s">
        <v>15</v>
      </c>
    </row>
    <row r="5" spans="1:1">
      <c r="A5" t="s">
        <v>1</v>
      </c>
    </row>
    <row r="6" spans="1:1">
      <c r="A6" t="s">
        <v>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2"/>
  <sheetViews>
    <sheetView workbookViewId="0">
      <selection activeCell="A14" sqref="A14"/>
    </sheetView>
  </sheetViews>
  <sheetFormatPr defaultRowHeight="14.4"/>
  <cols>
    <col min="1" max="1" width="27.5546875" customWidth="1"/>
  </cols>
  <sheetData>
    <row r="1" spans="1:1">
      <c r="A1" t="s">
        <v>2</v>
      </c>
    </row>
    <row r="2" spans="1:1">
      <c r="A2" t="s">
        <v>4</v>
      </c>
    </row>
    <row r="3" spans="1:1">
      <c r="A3" t="s">
        <v>16</v>
      </c>
    </row>
    <row r="4" spans="1:1">
      <c r="A4" t="s">
        <v>9</v>
      </c>
    </row>
    <row r="5" spans="1:1">
      <c r="A5" t="s">
        <v>5</v>
      </c>
    </row>
    <row r="6" spans="1:1">
      <c r="A6" t="s">
        <v>7</v>
      </c>
    </row>
    <row r="7" spans="1:1">
      <c r="A7" t="s">
        <v>8</v>
      </c>
    </row>
    <row r="8" spans="1:1">
      <c r="A8" t="s">
        <v>10</v>
      </c>
    </row>
    <row r="9" spans="1:1">
      <c r="A9" t="s">
        <v>14</v>
      </c>
    </row>
    <row r="10" spans="1:1">
      <c r="A10" t="s">
        <v>13</v>
      </c>
    </row>
    <row r="11" spans="1:1">
      <c r="A11" t="s">
        <v>12</v>
      </c>
    </row>
    <row r="12" spans="1:1">
      <c r="A12" t="s">
        <v>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9B887D1B76EA49A4F18A061B2AA584" ma:contentTypeVersion="21" ma:contentTypeDescription="Create a new document." ma:contentTypeScope="" ma:versionID="0a1e2c84a0db74377b6a4516e33445a8">
  <xsd:schema xmlns:xsd="http://www.w3.org/2001/XMLSchema" xmlns:xs="http://www.w3.org/2001/XMLSchema" xmlns:p="http://schemas.microsoft.com/office/2006/metadata/properties" xmlns:ns1="http://schemas.microsoft.com/sharepoint/v3" xmlns:ns2="0987431d-da8b-4282-bf43-c0db14f375ce" xmlns:ns3="ecbbf632-92c5-4622-a685-1622033bd409" targetNamespace="http://schemas.microsoft.com/office/2006/metadata/properties" ma:root="true" ma:fieldsID="f72e4a2c785af1b606690366f7987147" ns1:_="" ns2:_="" ns3:_="">
    <xsd:import namespace="http://schemas.microsoft.com/sharepoint/v3"/>
    <xsd:import namespace="0987431d-da8b-4282-bf43-c0db14f375ce"/>
    <xsd:import namespace="ecbbf632-92c5-4622-a685-1622033bd4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Provider" minOccurs="0"/>
                <xsd:element ref="ns2:BudgetLine" minOccurs="0"/>
                <xsd:element ref="ns2:Contract"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87431d-da8b-4282-bf43-c0db14f37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Provider" ma:index="20" nillable="true" ma:displayName="Provider" ma:internalName="Provider">
      <xsd:simpleType>
        <xsd:restriction base="dms:Text">
          <xsd:maxLength value="255"/>
        </xsd:restriction>
      </xsd:simpleType>
    </xsd:element>
    <xsd:element name="BudgetLine" ma:index="21" nillable="true" ma:displayName="Budget Line" ma:format="Dropdown" ma:internalName="BudgetLine">
      <xsd:simpleType>
        <xsd:restriction base="dms:Text">
          <xsd:maxLength value="255"/>
        </xsd:restriction>
      </xsd:simpleType>
    </xsd:element>
    <xsd:element name="Contract" ma:index="22" nillable="true" ma:displayName="Contract" ma:format="Dropdown" ma:internalName="Contract">
      <xsd:simpleType>
        <xsd:restriction base="dms:Text">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cbbf632-92c5-4622-a685-1622033bd40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8" nillable="true" ma:displayName="Taxonomy Catch All Column" ma:hidden="true" ma:list="{eeaf60f0-45e5-4583-b5c7-2b48b9a8031a}" ma:internalName="TaxCatchAll" ma:showField="CatchAllData" ma:web="ecbbf632-92c5-4622-a685-1622033bd4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BudgetLine xmlns="0987431d-da8b-4282-bf43-c0db14f375ce" xsi:nil="true"/>
    <Provider xmlns="0987431d-da8b-4282-bf43-c0db14f375ce" xsi:nil="true"/>
    <Contract xmlns="0987431d-da8b-4282-bf43-c0db14f375ce" xsi:nil="true"/>
    <_ip_UnifiedCompliancePolicyUIAction xmlns="http://schemas.microsoft.com/sharepoint/v3" xsi:nil="true"/>
    <_ip_UnifiedCompliancePolicyProperties xmlns="http://schemas.microsoft.com/sharepoint/v3" xsi:nil="true"/>
    <lcf76f155ced4ddcb4097134ff3c332f xmlns="0987431d-da8b-4282-bf43-c0db14f375ce">
      <Terms xmlns="http://schemas.microsoft.com/office/infopath/2007/PartnerControls"/>
    </lcf76f155ced4ddcb4097134ff3c332f>
    <TaxCatchAll xmlns="ecbbf632-92c5-4622-a685-1622033bd409" xsi:nil="true"/>
    <SharedWithUsers xmlns="ecbbf632-92c5-4622-a685-1622033bd409">
      <UserInfo>
        <DisplayName>DOUCET, Alexis</DisplayName>
        <AccountId>12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22B0A5-6E05-4284-B933-4A5BA058B2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87431d-da8b-4282-bf43-c0db14f375ce"/>
    <ds:schemaRef ds:uri="ecbbf632-92c5-4622-a685-1622033bd4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21D9D1-DE9D-4652-9DDD-37A87FFE24F1}">
  <ds:schemaRefs>
    <ds:schemaRef ds:uri="http://purl.org/dc/elements/1.1/"/>
    <ds:schemaRef ds:uri="http://purl.org/dc/terms/"/>
    <ds:schemaRef ds:uri="http://purl.org/dc/dcmitype/"/>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ecbbf632-92c5-4622-a685-1622033bd409"/>
    <ds:schemaRef ds:uri="0987431d-da8b-4282-bf43-c0db14f375ce"/>
    <ds:schemaRef ds:uri="http://schemas.microsoft.com/sharepoint/v3"/>
  </ds:schemaRefs>
</ds:datastoreItem>
</file>

<file path=customXml/itemProps3.xml><?xml version="1.0" encoding="utf-8"?>
<ds:datastoreItem xmlns:ds="http://schemas.openxmlformats.org/officeDocument/2006/customXml" ds:itemID="{0C924E5C-6569-409F-9735-2674A1FA2C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Summary</vt:lpstr>
      <vt:lpstr>Bill of Quantity</vt:lpstr>
      <vt:lpstr>General Conditions</vt:lpstr>
      <vt:lpstr>units</vt:lpstr>
      <vt:lpstr>category</vt:lpstr>
      <vt:lpstr>'Bill of Quantity'!Print_Area</vt:lpstr>
      <vt:lpstr>Summary!Print_Area</vt:lpstr>
      <vt:lpstr>'Bill of Quantity'!Print_Titles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Fatima Sarraj</dc:creator>
  <cp:lastModifiedBy>ABOUDI, Walid</cp:lastModifiedBy>
  <cp:revision/>
  <cp:lastPrinted>2022-11-16T07:44:05Z</cp:lastPrinted>
  <dcterms:created xsi:type="dcterms:W3CDTF">2019-12-09T08:45:40Z</dcterms:created>
  <dcterms:modified xsi:type="dcterms:W3CDTF">2022-12-12T07:18:38Z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0x010100759B887D1B76EA49A4F18A061B2AA584</vt:lpwstr>
  </property>
  <property fmtid="{D5CDD505-2E9C-101B-9397-08002B2CF9AE}" pid="3" name="MediaServiceImageTags">
    <vt:lpwstr/>
  </property>
</Properties>
</file>