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Vander Auwera T\ENABEL\BURKINA FASO - 🔒 Contracts\21_Marchés_Publics\BFA2100311_Fragilité\BFA21003-10027 Espaces temporaires\2_CSC\"/>
    </mc:Choice>
  </mc:AlternateContent>
  <xr:revisionPtr revIDLastSave="26" documentId="14_{141300EC-2254-420D-9F2E-9308028E097C}" xr6:coauthVersionLast="36" xr6:coauthVersionMax="47" xr10:uidLastSave="{0875607E-6FCA-4BC4-B1DD-804DAE3BD40C}"/>
  <bookViews>
    <workbookView xWindow="-108" yWindow="-108" windowWidth="23256" windowHeight="12576" tabRatio="758" xr2:uid="{00000000-000D-0000-FFFF-FFFF00000000}"/>
  </bookViews>
  <sheets>
    <sheet name="RECAP" sheetId="3" r:id="rId1"/>
    <sheet name="ETA POGNINI" sheetId="2" r:id="rId2"/>
    <sheet name="ETA KOUPELA SUD A" sheetId="4" r:id="rId3"/>
    <sheet name="ETA KOUPELA NORD" sheetId="5" r:id="rId4"/>
    <sheet name="ETA KOUPELA SUD B" sheetId="6" r:id="rId5"/>
    <sheet name="ETA DONSIN" sheetId="7" r:id="rId6"/>
    <sheet name="ETA GORBOKIN" sheetId="8" r:id="rId7"/>
    <sheet name="ETA DE SECTEUR 3A" sheetId="9" r:id="rId8"/>
  </sheets>
  <definedNames>
    <definedName name="_xlnm.Print_Area" localSheetId="7">'ETA DE SECTEUR 3A'!$A$1:$F$33</definedName>
    <definedName name="_xlnm.Print_Area" localSheetId="5">'ETA DONSIN'!$A$1:$F$33</definedName>
    <definedName name="_xlnm.Print_Area" localSheetId="6">'ETA GORBOKIN'!$A$1:$F$33</definedName>
    <definedName name="_xlnm.Print_Area" localSheetId="3">'ETA KOUPELA NORD'!$A$1:$F$33</definedName>
    <definedName name="_xlnm.Print_Area" localSheetId="2">'ETA KOUPELA SUD A'!$A$1:$F$34</definedName>
    <definedName name="_xlnm.Print_Area" localSheetId="4">'ETA KOUPELA SUD B'!$A$1:$F$33</definedName>
    <definedName name="_xlnm.Print_Area" localSheetId="1">'ETA POGNINI'!$A$1:$F$33</definedName>
    <definedName name="_xlnm.Print_Area" localSheetId="0">RECAP!$A$1:$E$23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9" l="1"/>
  <c r="F27" i="8"/>
  <c r="F27" i="7"/>
  <c r="F27" i="6"/>
  <c r="F27" i="5"/>
  <c r="F27" i="4"/>
  <c r="F27" i="2"/>
  <c r="E19" i="3"/>
  <c r="F31" i="9"/>
  <c r="D31" i="9"/>
  <c r="F30" i="9"/>
  <c r="F29" i="9"/>
  <c r="F28" i="9"/>
  <c r="F32" i="9" s="1"/>
  <c r="F24" i="9"/>
  <c r="F23" i="9"/>
  <c r="F22" i="9"/>
  <c r="F21" i="9"/>
  <c r="F25" i="9" s="1"/>
  <c r="F18" i="9"/>
  <c r="F17" i="9"/>
  <c r="F16" i="9"/>
  <c r="F15" i="9"/>
  <c r="F12" i="9"/>
  <c r="F11" i="9"/>
  <c r="F10" i="9"/>
  <c r="F9" i="9"/>
  <c r="F8" i="9"/>
  <c r="F7" i="9"/>
  <c r="E13" i="3"/>
  <c r="D31" i="8"/>
  <c r="F31" i="8" s="1"/>
  <c r="F30" i="8"/>
  <c r="F29" i="8"/>
  <c r="F28" i="8"/>
  <c r="F24" i="8"/>
  <c r="F23" i="8"/>
  <c r="F22" i="8"/>
  <c r="F21" i="8"/>
  <c r="F25" i="8" s="1"/>
  <c r="F18" i="8"/>
  <c r="F17" i="8"/>
  <c r="F16" i="8"/>
  <c r="F15" i="8"/>
  <c r="F19" i="8" s="1"/>
  <c r="F12" i="8"/>
  <c r="F11" i="8"/>
  <c r="F10" i="8"/>
  <c r="F9" i="8"/>
  <c r="F8" i="8"/>
  <c r="F7" i="8"/>
  <c r="F31" i="7"/>
  <c r="D31" i="7"/>
  <c r="F30" i="7"/>
  <c r="F29" i="7"/>
  <c r="F28" i="7"/>
  <c r="F25" i="7"/>
  <c r="F24" i="7"/>
  <c r="F23" i="7"/>
  <c r="F22" i="7"/>
  <c r="F21" i="7"/>
  <c r="F18" i="7"/>
  <c r="F17" i="7"/>
  <c r="F16" i="7"/>
  <c r="F15" i="7"/>
  <c r="F12" i="7"/>
  <c r="F11" i="7"/>
  <c r="F10" i="7"/>
  <c r="F9" i="7"/>
  <c r="F8" i="7"/>
  <c r="F7" i="7"/>
  <c r="F31" i="6"/>
  <c r="D31" i="6"/>
  <c r="F30" i="6"/>
  <c r="F29" i="6"/>
  <c r="F28" i="6"/>
  <c r="F32" i="6" s="1"/>
  <c r="F24" i="6"/>
  <c r="F23" i="6"/>
  <c r="F22" i="6"/>
  <c r="F25" i="6" s="1"/>
  <c r="F21" i="6"/>
  <c r="F18" i="6"/>
  <c r="F17" i="6"/>
  <c r="F16" i="6"/>
  <c r="F15" i="6"/>
  <c r="F19" i="6" s="1"/>
  <c r="F12" i="6"/>
  <c r="F11" i="6"/>
  <c r="F10" i="6"/>
  <c r="F9" i="6"/>
  <c r="F8" i="6"/>
  <c r="F7" i="6"/>
  <c r="E15" i="3"/>
  <c r="E16" i="3"/>
  <c r="E17" i="3"/>
  <c r="E18" i="3"/>
  <c r="E11" i="3"/>
  <c r="E9" i="3"/>
  <c r="E7" i="3"/>
  <c r="D31" i="5"/>
  <c r="F31" i="5" s="1"/>
  <c r="F30" i="5"/>
  <c r="F29" i="5"/>
  <c r="F28" i="5"/>
  <c r="F24" i="5"/>
  <c r="F23" i="5"/>
  <c r="F22" i="5"/>
  <c r="F21" i="5"/>
  <c r="F18" i="5"/>
  <c r="F17" i="5"/>
  <c r="F16" i="5"/>
  <c r="F15" i="5"/>
  <c r="F12" i="5"/>
  <c r="F11" i="5"/>
  <c r="F10" i="5"/>
  <c r="F9" i="5"/>
  <c r="F8" i="5"/>
  <c r="F7" i="5"/>
  <c r="D31" i="4"/>
  <c r="F31" i="4" s="1"/>
  <c r="F30" i="4"/>
  <c r="F29" i="4"/>
  <c r="F28" i="4"/>
  <c r="F24" i="4"/>
  <c r="F23" i="4"/>
  <c r="F22" i="4"/>
  <c r="F21" i="4"/>
  <c r="F18" i="4"/>
  <c r="F17" i="4"/>
  <c r="F16" i="4"/>
  <c r="F15" i="4"/>
  <c r="F12" i="4"/>
  <c r="F11" i="4"/>
  <c r="F10" i="4"/>
  <c r="F9" i="4"/>
  <c r="F8" i="4"/>
  <c r="F7" i="4"/>
  <c r="D31" i="2"/>
  <c r="F31" i="2" s="1"/>
  <c r="F23" i="2"/>
  <c r="F13" i="9" l="1"/>
  <c r="F33" i="9" s="1"/>
  <c r="F19" i="9"/>
  <c r="F13" i="8"/>
  <c r="F32" i="8"/>
  <c r="F32" i="7"/>
  <c r="F19" i="7"/>
  <c r="F13" i="7"/>
  <c r="F13" i="6"/>
  <c r="F33" i="6" s="1"/>
  <c r="F25" i="5"/>
  <c r="F13" i="5"/>
  <c r="F13" i="4"/>
  <c r="C21" i="3"/>
  <c r="F19" i="5"/>
  <c r="F32" i="5"/>
  <c r="F32" i="4"/>
  <c r="F25" i="4"/>
  <c r="F19" i="4"/>
  <c r="F29" i="2"/>
  <c r="F30" i="2"/>
  <c r="F28" i="2"/>
  <c r="F32" i="2" s="1"/>
  <c r="F16" i="2"/>
  <c r="F17" i="2"/>
  <c r="F18" i="2"/>
  <c r="F15" i="2"/>
  <c r="F8" i="2"/>
  <c r="F9" i="2"/>
  <c r="F10" i="2"/>
  <c r="F11" i="2"/>
  <c r="F12" i="2"/>
  <c r="F7" i="2"/>
  <c r="F33" i="8" l="1"/>
  <c r="F33" i="7"/>
  <c r="F33" i="5"/>
  <c r="F33" i="4"/>
  <c r="E23" i="3"/>
  <c r="E22" i="3"/>
  <c r="F19" i="2"/>
  <c r="F13" i="2"/>
  <c r="F24" i="2"/>
  <c r="F22" i="2"/>
  <c r="F21" i="2"/>
  <c r="F25" i="2" l="1"/>
  <c r="F33" i="2" s="1"/>
</calcChain>
</file>

<file path=xl/sharedStrings.xml><?xml version="1.0" encoding="utf-8"?>
<sst xmlns="http://schemas.openxmlformats.org/spreadsheetml/2006/main" count="591" uniqueCount="94">
  <si>
    <t>N°</t>
  </si>
  <si>
    <t>Désignation de l'ouvrage</t>
  </si>
  <si>
    <t>ff</t>
  </si>
  <si>
    <t>1.1</t>
  </si>
  <si>
    <t>1.2</t>
  </si>
  <si>
    <t>m3</t>
  </si>
  <si>
    <t>1.4</t>
  </si>
  <si>
    <t>2.4</t>
  </si>
  <si>
    <t>2.6</t>
  </si>
  <si>
    <t>2.7</t>
  </si>
  <si>
    <t>2.8</t>
  </si>
  <si>
    <t>3.2</t>
  </si>
  <si>
    <t>3.3</t>
  </si>
  <si>
    <t>3.4</t>
  </si>
  <si>
    <t>u</t>
  </si>
  <si>
    <t>ml</t>
  </si>
  <si>
    <t>U</t>
  </si>
  <si>
    <t>Qté</t>
  </si>
  <si>
    <t>Prix U</t>
  </si>
  <si>
    <t>Prix T</t>
  </si>
  <si>
    <t>0.</t>
  </si>
  <si>
    <t>Travaux préparatoires et Terrassements</t>
  </si>
  <si>
    <t>0.1</t>
  </si>
  <si>
    <t>Installation de chantier/Amenée et repli du matériel</t>
  </si>
  <si>
    <t>0.2</t>
  </si>
  <si>
    <t>Décapage et nivellement</t>
  </si>
  <si>
    <r>
      <t>m</t>
    </r>
    <r>
      <rPr>
        <vertAlign val="superscript"/>
        <sz val="10"/>
        <color rgb="FF000000"/>
        <rFont val="Times New Roman"/>
        <family val="1"/>
      </rPr>
      <t>2</t>
    </r>
  </si>
  <si>
    <t>0.3</t>
  </si>
  <si>
    <t>Implantation</t>
  </si>
  <si>
    <t>0.4</t>
  </si>
  <si>
    <t>Fouilles en puits et en rigoles pour fondations</t>
  </si>
  <si>
    <r>
      <t>m</t>
    </r>
    <r>
      <rPr>
        <vertAlign val="superscript"/>
        <sz val="10"/>
        <color rgb="FF000000"/>
        <rFont val="Times New Roman"/>
        <family val="1"/>
      </rPr>
      <t>3</t>
    </r>
  </si>
  <si>
    <t>0.5</t>
  </si>
  <si>
    <t xml:space="preserve">Remblai sans apport latéritique </t>
  </si>
  <si>
    <t>0.6</t>
  </si>
  <si>
    <t>Remblai d'apport latéritique  compacté</t>
  </si>
  <si>
    <t>Sous-total travaux préparatoires et terrassements</t>
  </si>
  <si>
    <t>1.</t>
  </si>
  <si>
    <t>Infrastructure</t>
  </si>
  <si>
    <r>
      <t>Béton de propreté dosé à 150 kg/m</t>
    </r>
    <r>
      <rPr>
        <vertAlign val="superscript"/>
        <sz val="10"/>
        <color rgb="FF000000"/>
        <rFont val="Times New Roman"/>
        <family val="1"/>
      </rPr>
      <t>3</t>
    </r>
  </si>
  <si>
    <r>
      <t>Béton armé dosé à 350 kg/m</t>
    </r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 xml:space="preserve"> pour semelles isolées</t>
    </r>
  </si>
  <si>
    <t>Agglos pleins de 20 cm pour soubassement</t>
  </si>
  <si>
    <t>1.7</t>
  </si>
  <si>
    <t>Sous-total infrastructure</t>
  </si>
  <si>
    <t>2.</t>
  </si>
  <si>
    <t>Superstructure</t>
  </si>
  <si>
    <t>Maçonnerie d'agglos creux de 0,15</t>
  </si>
  <si>
    <t xml:space="preserve">Enduits lisses sur murs intérieurs et extérieurs </t>
  </si>
  <si>
    <t xml:space="preserve">Sous-total superstructure </t>
  </si>
  <si>
    <t>3.</t>
  </si>
  <si>
    <t>Charpente-couverture</t>
  </si>
  <si>
    <t>Couverture en tôle bac galva 35/100  y c. tsp</t>
  </si>
  <si>
    <t>Sous-total charpente-couverture</t>
  </si>
  <si>
    <r>
      <t>Béton armé dosé à 300 kg/m</t>
    </r>
    <r>
      <rPr>
        <vertAlign val="superscript"/>
        <sz val="10"/>
        <color rgb="FF000000"/>
        <rFont val="Times New Roman"/>
        <family val="1"/>
      </rPr>
      <t>3</t>
    </r>
    <r>
      <rPr>
        <sz val="10"/>
        <color rgb="FF000000"/>
        <rFont val="Times New Roman"/>
        <family val="1"/>
      </rPr>
      <t xml:space="preserve"> pour marches d'accès et emmarchement</t>
    </r>
  </si>
  <si>
    <t>TOTAL 01 HANGAR</t>
  </si>
  <si>
    <t>Tube métallique rond de 60/63 traité a l'anti rouille</t>
  </si>
  <si>
    <t>Tube métallique rond de 50/60 traité a l'anti rouille</t>
  </si>
  <si>
    <t xml:space="preserve"> </t>
  </si>
  <si>
    <t xml:space="preserve">Enduits tyroliens  sur murs intérieurs et extérieurs </t>
  </si>
  <si>
    <t>Porte métallique (120X100)</t>
  </si>
  <si>
    <t xml:space="preserve">Béton non armé pour dallage dosé à 300 kg/m3 et socles d'épaisseur 0,08m  y compris chape incorporée </t>
  </si>
  <si>
    <t xml:space="preserve"> DEVIS QUANTITATIF ET ESTIMATIF DES TRAVAUX</t>
  </si>
  <si>
    <t>Désignation</t>
  </si>
  <si>
    <t>Nombre</t>
  </si>
  <si>
    <t>Coût unitaire</t>
  </si>
  <si>
    <t>Coût total</t>
  </si>
  <si>
    <t>A</t>
  </si>
  <si>
    <t>B</t>
  </si>
  <si>
    <t>C</t>
  </si>
  <si>
    <t>TVA à 18%</t>
  </si>
  <si>
    <t>ETA SITE DE POGNINI</t>
  </si>
  <si>
    <t>ETA SITE DE KOUPELA SUD A</t>
  </si>
  <si>
    <t>ETA SITE DE KOUPELA NORD</t>
  </si>
  <si>
    <t>3.5</t>
  </si>
  <si>
    <t>Fourniture et pose de bâche de protection polyéthylène PEHD 250 g/m²</t>
  </si>
  <si>
    <t>ETA SITE DE KOUPELA SUD B</t>
  </si>
  <si>
    <t>ETA SITE DE DONSIN</t>
  </si>
  <si>
    <t>ETA SITE DE GORBOKIN</t>
  </si>
  <si>
    <t>ETA SITE DE SECTEUR 3A</t>
  </si>
  <si>
    <t>D</t>
  </si>
  <si>
    <t>E</t>
  </si>
  <si>
    <t>F</t>
  </si>
  <si>
    <t>G</t>
  </si>
  <si>
    <t>RECAPITULATIF GENERAL LOT 1 : COMMUNE DE KOUPELA</t>
  </si>
  <si>
    <t>RECAPITULATIF GENERAL LOT 1 : SITE DE POGNINI</t>
  </si>
  <si>
    <t>RECAPITULATIF GENERAL LOT 1 : SITE DE KOUPELA SUD A</t>
  </si>
  <si>
    <t>RECAPITULATIF GENERAL LOT 1 : SITE DE KOUPELA NORD</t>
  </si>
  <si>
    <t>RECAPITULATIF GENERAL LOT 1 : SITE DE KOUPELA SUD B</t>
  </si>
  <si>
    <t>RECAPITULATIF GENERAL LOT 1 : SITE DE DONSIN</t>
  </si>
  <si>
    <t>RECAPITULATIF GENERAL LOT 1 : SITE DE GORBOKIN</t>
  </si>
  <si>
    <t>RECAPITULATIF GENERAL LOT 1 : SITE DE DE SECTEUR 3A</t>
  </si>
  <si>
    <t>CONSTRUCTION DES ETA (HANGAR) SERVANT DE SALLES DE CLASSE DANS LA REGION DU CENTRE-EST</t>
  </si>
  <si>
    <t>COÛT TOTAL HTVA du lot 1</t>
  </si>
  <si>
    <t>COÛT TOTAL TTC du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</si>
</sst>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C_F_A_-;\-* #,##0.00\ _C_F_A_-;_-* &quot;-&quot;??\ _C_F_A_-;_-@_-"/>
    <numFmt numFmtId="164" formatCode="_-* #,##0_-;\-* #,##0_-;_-* &quot;-&quot;_-;_-@_-"/>
    <numFmt numFmtId="165" formatCode="_-* #,##0.00\ _F_-;\-* #,##0.00\ _F_-;_-* &quot;-&quot;??\ _F_-;_-@_-"/>
    <numFmt numFmtId="166" formatCode="&quot; &quot;#,##0&quot;   &quot;;&quot;-&quot;#,##0&quot;   &quot;;&quot; -   &quot;;&quot; &quot;@&quot; &quot;"/>
    <numFmt numFmtId="167" formatCode="#,##0\ _€"/>
    <numFmt numFmtId="168" formatCode="_ * #,##0.00_)\ _$_ ;_ * \(#,##0.00\)\ _$_ ;_ * &quot;-&quot;??_)\ _$_ ;_ @_ "/>
    <numFmt numFmtId="169" formatCode="_-* #,##0\ _€_-;\-* #,##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sz val="12"/>
      <name val="Arial Narrow"/>
      <family val="2"/>
    </font>
    <font>
      <sz val="11"/>
      <color indexed="8"/>
      <name val="Calibri"/>
      <family val="2"/>
    </font>
    <font>
      <sz val="12"/>
      <name val="Trebuchet MS"/>
      <family val="2"/>
    </font>
    <font>
      <i/>
      <sz val="12"/>
      <name val="Trebuchet MS"/>
      <family val="2"/>
    </font>
    <font>
      <b/>
      <sz val="12"/>
      <color theme="1"/>
      <name val="Trebuchet MS"/>
      <family val="2"/>
    </font>
    <font>
      <b/>
      <sz val="12"/>
      <name val="Arial Narrow"/>
      <family val="2"/>
    </font>
    <font>
      <sz val="10"/>
      <name val="Trebuchet MS"/>
      <family val="2"/>
    </font>
    <font>
      <b/>
      <i/>
      <sz val="12"/>
      <name val="Trebuchet MS"/>
      <family val="2"/>
    </font>
    <font>
      <b/>
      <sz val="10"/>
      <name val="Trebuchet MS"/>
      <family val="2"/>
    </font>
    <font>
      <sz val="8"/>
      <name val="Calibri"/>
      <family val="2"/>
      <scheme val="minor"/>
    </font>
    <font>
      <b/>
      <sz val="11"/>
      <name val="Trebuchet MS"/>
      <family val="2"/>
    </font>
    <font>
      <b/>
      <u/>
      <sz val="11"/>
      <name val="Trebuchet MS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12" fillId="0" borderId="0"/>
    <xf numFmtId="168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3" fontId="5" fillId="0" borderId="2" xfId="3" applyNumberFormat="1" applyFont="1" applyBorder="1" applyAlignment="1">
      <alignment horizontal="center"/>
    </xf>
    <xf numFmtId="3" fontId="5" fillId="0" borderId="3" xfId="3" applyNumberFormat="1" applyFont="1" applyBorder="1" applyAlignment="1">
      <alignment horizontal="center"/>
    </xf>
    <xf numFmtId="166" fontId="6" fillId="0" borderId="7" xfId="3" applyNumberFormat="1" applyFont="1" applyBorder="1"/>
    <xf numFmtId="166" fontId="6" fillId="0" borderId="10" xfId="3" applyNumberFormat="1" applyFont="1" applyBorder="1"/>
    <xf numFmtId="166" fontId="4" fillId="0" borderId="9" xfId="3" applyNumberFormat="1" applyFont="1" applyBorder="1"/>
    <xf numFmtId="166" fontId="5" fillId="0" borderId="9" xfId="3" applyNumberFormat="1" applyFont="1" applyBorder="1"/>
    <xf numFmtId="0" fontId="0" fillId="0" borderId="0" xfId="0" applyAlignment="1">
      <alignment vertical="center"/>
    </xf>
    <xf numFmtId="43" fontId="6" fillId="0" borderId="9" xfId="1" applyFont="1" applyFill="1" applyBorder="1" applyAlignment="1"/>
    <xf numFmtId="0" fontId="5" fillId="0" borderId="4" xfId="3" applyFont="1" applyBorder="1"/>
    <xf numFmtId="0" fontId="5" fillId="0" borderId="5" xfId="3" applyFont="1" applyBorder="1" applyAlignment="1">
      <alignment wrapText="1"/>
    </xf>
    <xf numFmtId="0" fontId="5" fillId="0" borderId="6" xfId="3" applyFont="1" applyBorder="1"/>
    <xf numFmtId="43" fontId="5" fillId="0" borderId="6" xfId="1" applyFont="1" applyBorder="1" applyAlignment="1"/>
    <xf numFmtId="166" fontId="5" fillId="0" borderId="6" xfId="3" applyNumberFormat="1" applyFont="1" applyBorder="1"/>
    <xf numFmtId="0" fontId="6" fillId="0" borderId="8" xfId="3" applyFont="1" applyBorder="1"/>
    <xf numFmtId="0" fontId="6" fillId="0" borderId="9" xfId="3" applyFont="1" applyBorder="1" applyAlignment="1">
      <alignment wrapText="1"/>
    </xf>
    <xf numFmtId="0" fontId="6" fillId="0" borderId="9" xfId="3" applyFont="1" applyBorder="1"/>
    <xf numFmtId="43" fontId="6" fillId="0" borderId="9" xfId="1" applyFont="1" applyBorder="1" applyAlignment="1"/>
    <xf numFmtId="166" fontId="6" fillId="0" borderId="9" xfId="3" applyNumberFormat="1" applyFont="1" applyBorder="1"/>
    <xf numFmtId="166" fontId="5" fillId="0" borderId="10" xfId="3" applyNumberFormat="1" applyFont="1" applyBorder="1"/>
    <xf numFmtId="0" fontId="6" fillId="0" borderId="9" xfId="0" applyFont="1" applyBorder="1" applyAlignment="1">
      <alignment wrapText="1"/>
    </xf>
    <xf numFmtId="0" fontId="8" fillId="0" borderId="11" xfId="3" applyFont="1" applyBorder="1"/>
    <xf numFmtId="0" fontId="6" fillId="0" borderId="12" xfId="3" applyFont="1" applyBorder="1" applyAlignment="1">
      <alignment wrapText="1"/>
    </xf>
    <xf numFmtId="0" fontId="6" fillId="0" borderId="12" xfId="3" applyFont="1" applyBorder="1"/>
    <xf numFmtId="43" fontId="6" fillId="0" borderId="12" xfId="1" applyFont="1" applyBorder="1" applyAlignment="1"/>
    <xf numFmtId="166" fontId="6" fillId="0" borderId="12" xfId="3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/>
    <xf numFmtId="0" fontId="6" fillId="0" borderId="9" xfId="3" applyFont="1" applyBorder="1" applyAlignment="1">
      <alignment horizontal="center" wrapText="1"/>
    </xf>
    <xf numFmtId="0" fontId="6" fillId="0" borderId="5" xfId="3" applyFont="1" applyBorder="1" applyAlignment="1">
      <alignment wrapText="1"/>
    </xf>
    <xf numFmtId="0" fontId="0" fillId="0" borderId="0" xfId="0" applyAlignment="1">
      <alignment horizontal="left"/>
    </xf>
    <xf numFmtId="0" fontId="6" fillId="0" borderId="5" xfId="3" applyFont="1" applyBorder="1" applyAlignment="1">
      <alignment horizontal="center" wrapText="1"/>
    </xf>
    <xf numFmtId="0" fontId="0" fillId="0" borderId="0" xfId="0" applyAlignment="1">
      <alignment horizontal="center"/>
    </xf>
    <xf numFmtId="166" fontId="6" fillId="0" borderId="10" xfId="3" applyNumberFormat="1" applyFont="1" applyBorder="1" applyAlignment="1">
      <alignment vertical="center"/>
    </xf>
    <xf numFmtId="3" fontId="6" fillId="0" borderId="5" xfId="3" applyNumberFormat="1" applyFont="1" applyBorder="1"/>
    <xf numFmtId="0" fontId="5" fillId="0" borderId="8" xfId="3" applyFont="1" applyBorder="1"/>
    <xf numFmtId="0" fontId="6" fillId="0" borderId="4" xfId="3" applyFont="1" applyBorder="1" applyAlignment="1">
      <alignment horizontal="left"/>
    </xf>
    <xf numFmtId="0" fontId="11" fillId="0" borderId="0" xfId="6" applyFont="1" applyAlignment="1">
      <alignment wrapText="1"/>
    </xf>
    <xf numFmtId="0" fontId="11" fillId="0" borderId="0" xfId="6" applyFont="1" applyAlignment="1">
      <alignment horizontal="center"/>
    </xf>
    <xf numFmtId="0" fontId="11" fillId="0" borderId="0" xfId="6" applyFont="1"/>
    <xf numFmtId="0" fontId="13" fillId="0" borderId="0" xfId="5" applyFont="1" applyAlignment="1">
      <alignment horizontal="center" vertical="center" wrapText="1"/>
    </xf>
    <xf numFmtId="0" fontId="13" fillId="0" borderId="0" xfId="5" applyFont="1" applyAlignment="1">
      <alignment vertical="center" wrapText="1"/>
    </xf>
    <xf numFmtId="167" fontId="13" fillId="0" borderId="0" xfId="5" applyNumberFormat="1" applyFont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vertical="center" wrapText="1"/>
    </xf>
    <xf numFmtId="169" fontId="13" fillId="0" borderId="0" xfId="7" applyNumberFormat="1" applyFont="1" applyAlignment="1">
      <alignment horizontal="right" vertical="center" wrapText="1"/>
    </xf>
    <xf numFmtId="0" fontId="13" fillId="0" borderId="15" xfId="5" applyFont="1" applyBorder="1" applyAlignment="1">
      <alignment vertical="center" wrapText="1"/>
    </xf>
    <xf numFmtId="0" fontId="13" fillId="0" borderId="16" xfId="5" applyFont="1" applyBorder="1" applyAlignment="1">
      <alignment vertical="center" wrapText="1"/>
    </xf>
    <xf numFmtId="169" fontId="11" fillId="0" borderId="0" xfId="6" applyNumberFormat="1" applyFont="1"/>
    <xf numFmtId="0" fontId="16" fillId="0" borderId="0" xfId="6" applyFont="1"/>
    <xf numFmtId="4" fontId="15" fillId="0" borderId="15" xfId="5" applyNumberFormat="1" applyFont="1" applyBorder="1" applyAlignment="1">
      <alignment horizontal="center" vertical="center"/>
    </xf>
    <xf numFmtId="164" fontId="15" fillId="0" borderId="17" xfId="10" applyFont="1" applyBorder="1" applyAlignment="1">
      <alignment horizontal="right" vertical="center"/>
    </xf>
    <xf numFmtId="3" fontId="17" fillId="0" borderId="0" xfId="6" applyNumberFormat="1" applyFont="1" applyAlignment="1">
      <alignment vertical="center" wrapText="1"/>
    </xf>
    <xf numFmtId="4" fontId="15" fillId="0" borderId="16" xfId="5" applyNumberFormat="1" applyFont="1" applyBorder="1" applyAlignment="1">
      <alignment horizontal="center" vertical="center"/>
    </xf>
    <xf numFmtId="3" fontId="15" fillId="0" borderId="16" xfId="5" applyNumberFormat="1" applyFont="1" applyBorder="1" applyAlignment="1">
      <alignment horizontal="right" vertical="center"/>
    </xf>
    <xf numFmtId="167" fontId="10" fillId="0" borderId="16" xfId="9" applyNumberFormat="1" applyFont="1" applyBorder="1" applyAlignment="1">
      <alignment horizontal="center" vertical="center" wrapText="1"/>
    </xf>
    <xf numFmtId="2" fontId="18" fillId="0" borderId="16" xfId="9" applyNumberFormat="1" applyFont="1" applyBorder="1" applyAlignment="1">
      <alignment horizontal="center" vertical="center" wrapText="1"/>
    </xf>
    <xf numFmtId="169" fontId="10" fillId="0" borderId="17" xfId="9" applyNumberFormat="1" applyFont="1" applyBorder="1" applyAlignment="1">
      <alignment horizontal="center" vertical="center" wrapText="1"/>
    </xf>
    <xf numFmtId="3" fontId="17" fillId="0" borderId="0" xfId="6" applyNumberFormat="1" applyFont="1" applyAlignment="1">
      <alignment horizontal="center" vertical="center" wrapText="1"/>
    </xf>
    <xf numFmtId="4" fontId="17" fillId="0" borderId="0" xfId="6" applyNumberFormat="1" applyFont="1" applyAlignment="1">
      <alignment vertical="center" wrapText="1"/>
    </xf>
    <xf numFmtId="4" fontId="17" fillId="0" borderId="0" xfId="6" applyNumberFormat="1" applyFont="1" applyAlignment="1">
      <alignment horizontal="center" vertical="center"/>
    </xf>
    <xf numFmtId="4" fontId="17" fillId="0" borderId="0" xfId="6" applyNumberFormat="1" applyFont="1" applyAlignment="1">
      <alignment vertical="center"/>
    </xf>
    <xf numFmtId="3" fontId="17" fillId="0" borderId="0" xfId="6" applyNumberFormat="1" applyFont="1" applyAlignment="1">
      <alignment horizontal="right" vertical="center"/>
    </xf>
    <xf numFmtId="3" fontId="19" fillId="0" borderId="0" xfId="6" applyNumberFormat="1" applyFont="1" applyAlignment="1">
      <alignment horizontal="center" vertical="center" wrapText="1"/>
    </xf>
    <xf numFmtId="4" fontId="19" fillId="0" borderId="0" xfId="6" applyNumberFormat="1" applyFont="1" applyAlignment="1">
      <alignment vertical="center" wrapText="1"/>
    </xf>
    <xf numFmtId="3" fontId="19" fillId="0" borderId="0" xfId="6" applyNumberFormat="1" applyFont="1" applyAlignment="1">
      <alignment horizontal="right" vertical="center"/>
    </xf>
    <xf numFmtId="0" fontId="17" fillId="0" borderId="0" xfId="6" applyFont="1"/>
    <xf numFmtId="0" fontId="17" fillId="0" borderId="0" xfId="6" applyFont="1" applyAlignment="1">
      <alignment wrapText="1"/>
    </xf>
    <xf numFmtId="0" fontId="17" fillId="0" borderId="0" xfId="6" applyFont="1" applyAlignment="1">
      <alignment horizontal="center" wrapText="1"/>
    </xf>
    <xf numFmtId="2" fontId="17" fillId="0" borderId="0" xfId="6" applyNumberFormat="1" applyFont="1" applyAlignment="1">
      <alignment vertical="center"/>
    </xf>
    <xf numFmtId="4" fontId="19" fillId="0" borderId="0" xfId="6" applyNumberFormat="1" applyFont="1" applyAlignment="1">
      <alignment horizontal="center" vertical="center"/>
    </xf>
    <xf numFmtId="4" fontId="19" fillId="0" borderId="0" xfId="6" applyNumberFormat="1" applyFont="1" applyAlignment="1">
      <alignment vertical="center"/>
    </xf>
    <xf numFmtId="0" fontId="17" fillId="0" borderId="0" xfId="6" applyFont="1" applyAlignment="1">
      <alignment vertical="center"/>
    </xf>
    <xf numFmtId="0" fontId="17" fillId="0" borderId="0" xfId="6" applyFont="1" applyAlignment="1">
      <alignment horizontal="center"/>
    </xf>
    <xf numFmtId="0" fontId="17" fillId="0" borderId="0" xfId="6" applyFont="1" applyAlignment="1">
      <alignment horizontal="right" vertical="center"/>
    </xf>
    <xf numFmtId="0" fontId="6" fillId="0" borderId="6" xfId="3" applyFont="1" applyBorder="1" applyAlignment="1">
      <alignment wrapText="1"/>
    </xf>
    <xf numFmtId="166" fontId="6" fillId="0" borderId="13" xfId="3" applyNumberFormat="1" applyFont="1" applyBorder="1"/>
    <xf numFmtId="0" fontId="13" fillId="0" borderId="20" xfId="5" applyFont="1" applyBorder="1" applyAlignment="1">
      <alignment vertical="center" wrapText="1"/>
    </xf>
    <xf numFmtId="0" fontId="13" fillId="0" borderId="18" xfId="5" applyFont="1" applyBorder="1" applyAlignment="1">
      <alignment vertical="center" wrapText="1"/>
    </xf>
    <xf numFmtId="4" fontId="15" fillId="0" borderId="21" xfId="5" applyNumberFormat="1" applyFont="1" applyBorder="1" applyAlignment="1">
      <alignment horizontal="left" vertical="center" wrapText="1"/>
    </xf>
    <xf numFmtId="167" fontId="10" fillId="0" borderId="21" xfId="9" applyNumberFormat="1" applyFont="1" applyBorder="1" applyAlignment="1">
      <alignment horizontal="center" vertical="center" wrapText="1"/>
    </xf>
    <xf numFmtId="164" fontId="10" fillId="0" borderId="21" xfId="10" applyFont="1" applyBorder="1" applyAlignment="1">
      <alignment horizontal="center" vertical="center" wrapText="1"/>
    </xf>
    <xf numFmtId="0" fontId="13" fillId="0" borderId="21" xfId="5" applyFont="1" applyBorder="1" applyAlignment="1">
      <alignment vertical="center" wrapText="1"/>
    </xf>
    <xf numFmtId="0" fontId="2" fillId="0" borderId="21" xfId="6" applyFont="1" applyBorder="1" applyAlignment="1">
      <alignment horizontal="left" vertical="center"/>
    </xf>
    <xf numFmtId="4" fontId="15" fillId="0" borderId="21" xfId="5" applyNumberFormat="1" applyFont="1" applyBorder="1" applyAlignment="1">
      <alignment vertical="center" wrapText="1"/>
    </xf>
    <xf numFmtId="0" fontId="9" fillId="0" borderId="21" xfId="6" applyBorder="1" applyAlignment="1">
      <alignment horizontal="center" vertical="center" wrapText="1"/>
    </xf>
    <xf numFmtId="0" fontId="9" fillId="0" borderId="21" xfId="6" applyBorder="1" applyAlignment="1">
      <alignment vertical="center" wrapText="1"/>
    </xf>
    <xf numFmtId="169" fontId="10" fillId="0" borderId="21" xfId="9" applyNumberFormat="1" applyFont="1" applyBorder="1" applyAlignment="1">
      <alignment horizontal="center" vertical="center" wrapText="1"/>
    </xf>
    <xf numFmtId="0" fontId="13" fillId="0" borderId="0" xfId="5" applyFont="1" applyBorder="1" applyAlignment="1">
      <alignment vertical="center" wrapText="1"/>
    </xf>
    <xf numFmtId="167" fontId="10" fillId="0" borderId="0" xfId="9" applyNumberFormat="1" applyFont="1" applyBorder="1" applyAlignment="1">
      <alignment horizontal="center" vertical="center" wrapText="1"/>
    </xf>
    <xf numFmtId="0" fontId="13" fillId="0" borderId="27" xfId="5" applyFont="1" applyBorder="1" applyAlignment="1">
      <alignment horizontal="center" vertical="center" wrapText="1"/>
    </xf>
    <xf numFmtId="164" fontId="13" fillId="0" borderId="28" xfId="5" applyNumberFormat="1" applyFont="1" applyBorder="1" applyAlignment="1">
      <alignment horizontal="center" vertical="center" wrapText="1"/>
    </xf>
    <xf numFmtId="0" fontId="13" fillId="0" borderId="28" xfId="5" applyFont="1" applyBorder="1" applyAlignment="1">
      <alignment horizontal="center" vertical="center" wrapText="1"/>
    </xf>
    <xf numFmtId="169" fontId="13" fillId="0" borderId="28" xfId="5" applyNumberFormat="1" applyFont="1" applyBorder="1" applyAlignment="1">
      <alignment horizontal="center" vertical="center" wrapText="1"/>
    </xf>
    <xf numFmtId="4" fontId="15" fillId="0" borderId="27" xfId="5" applyNumberFormat="1" applyFont="1" applyBorder="1" applyAlignment="1">
      <alignment horizontal="center" vertical="center"/>
    </xf>
    <xf numFmtId="0" fontId="9" fillId="0" borderId="27" xfId="6" applyBorder="1" applyAlignment="1">
      <alignment horizontal="center" vertical="center"/>
    </xf>
    <xf numFmtId="169" fontId="10" fillId="0" borderId="28" xfId="9" applyNumberFormat="1" applyFont="1" applyBorder="1" applyAlignment="1">
      <alignment horizontal="center" vertical="center" wrapText="1"/>
    </xf>
    <xf numFmtId="0" fontId="10" fillId="0" borderId="17" xfId="5" applyFont="1" applyBorder="1" applyAlignment="1">
      <alignment horizontal="center" vertical="center" wrapText="1"/>
    </xf>
    <xf numFmtId="4" fontId="15" fillId="0" borderId="15" xfId="5" applyNumberFormat="1" applyFont="1" applyBorder="1" applyAlignment="1">
      <alignment horizontal="center" vertical="center"/>
    </xf>
    <xf numFmtId="4" fontId="15" fillId="0" borderId="19" xfId="5" applyNumberFormat="1" applyFont="1" applyBorder="1" applyAlignment="1">
      <alignment horizontal="center" vertical="center"/>
    </xf>
    <xf numFmtId="4" fontId="15" fillId="0" borderId="22" xfId="5" applyNumberFormat="1" applyFont="1" applyBorder="1" applyAlignment="1">
      <alignment horizontal="center" vertical="center"/>
    </xf>
    <xf numFmtId="4" fontId="15" fillId="0" borderId="23" xfId="5" applyNumberFormat="1" applyFont="1" applyBorder="1" applyAlignment="1">
      <alignment horizontal="center" vertical="center"/>
    </xf>
    <xf numFmtId="164" fontId="15" fillId="0" borderId="24" xfId="10" applyFont="1" applyBorder="1" applyAlignment="1">
      <alignment horizontal="right" vertical="center"/>
    </xf>
    <xf numFmtId="164" fontId="15" fillId="0" borderId="25" xfId="10" applyFont="1" applyBorder="1" applyAlignment="1">
      <alignment horizontal="right" vertical="center"/>
    </xf>
    <xf numFmtId="164" fontId="15" fillId="0" borderId="26" xfId="10" applyFont="1" applyBorder="1" applyAlignment="1">
      <alignment horizontal="right" vertical="center"/>
    </xf>
    <xf numFmtId="0" fontId="5" fillId="0" borderId="10" xfId="3" applyFont="1" applyBorder="1" applyAlignment="1">
      <alignment wrapText="1"/>
    </xf>
    <xf numFmtId="0" fontId="5" fillId="0" borderId="14" xfId="3" applyFont="1" applyBorder="1"/>
    <xf numFmtId="0" fontId="5" fillId="0" borderId="6" xfId="3" applyFont="1" applyBorder="1"/>
    <xf numFmtId="0" fontId="5" fillId="0" borderId="13" xfId="3" applyFont="1" applyBorder="1"/>
    <xf numFmtId="0" fontId="5" fillId="0" borderId="8" xfId="3" applyFont="1" applyBorder="1" applyAlignment="1">
      <alignment wrapText="1"/>
    </xf>
    <xf numFmtId="4" fontId="21" fillId="0" borderId="0" xfId="6" applyNumberFormat="1" applyFont="1" applyAlignment="1">
      <alignment horizontal="center" vertical="center" wrapText="1"/>
    </xf>
    <xf numFmtId="4" fontId="22" fillId="0" borderId="0" xfId="7" applyNumberFormat="1" applyFont="1" applyAlignment="1">
      <alignment horizontal="center" vertical="center" wrapText="1"/>
    </xf>
    <xf numFmtId="4" fontId="21" fillId="0" borderId="0" xfId="7" applyNumberFormat="1" applyFont="1" applyAlignment="1">
      <alignment horizontal="center" vertical="center" wrapText="1"/>
    </xf>
  </cellXfs>
  <cellStyles count="11">
    <cellStyle name="Milliers" xfId="1" builtinId="3"/>
    <cellStyle name="Milliers [0] 2" xfId="10" xr:uid="{1EF1E90B-BEB4-469B-BB12-BF6CBF041804}"/>
    <cellStyle name="Milliers 2" xfId="4" xr:uid="{00000000-0005-0000-0000-000001000000}"/>
    <cellStyle name="Milliers 2 2" xfId="8" xr:uid="{BDB1176C-FCB3-4BFB-90A1-22005CC43676}"/>
    <cellStyle name="Normal" xfId="0" builtinId="0"/>
    <cellStyle name="Normal 2" xfId="2" xr:uid="{00000000-0005-0000-0000-000003000000}"/>
    <cellStyle name="Normal 2 2" xfId="5" xr:uid="{00000000-0005-0000-0000-000004000000}"/>
    <cellStyle name="Normal 3" xfId="6" xr:uid="{3FC30F31-927D-45DE-8F0F-F5AB49A4C849}"/>
    <cellStyle name="Normal 3 2" xfId="7" xr:uid="{4643D029-0ECD-4125-9001-725A85FF454A}"/>
    <cellStyle name="Normal 4" xfId="9" xr:uid="{C4D9510A-399D-40A2-90ED-44B287354D25}"/>
    <cellStyle name="Normal_Travaux Walter" xfId="3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05DA-DF29-49B4-B349-BE410DFD301E}">
  <dimension ref="A1:I120"/>
  <sheetViews>
    <sheetView tabSelected="1" zoomScaleNormal="100" zoomScaleSheetLayoutView="100" zoomScalePageLayoutView="55" workbookViewId="0">
      <selection activeCell="A5" sqref="A5"/>
    </sheetView>
  </sheetViews>
  <sheetFormatPr baseColWidth="10" defaultColWidth="11.44140625" defaultRowHeight="16.2" x14ac:dyDescent="0.35"/>
  <cols>
    <col min="1" max="1" width="7.5546875" style="77" customWidth="1"/>
    <col min="2" max="2" width="44.77734375" style="71" customWidth="1"/>
    <col min="3" max="3" width="12.6640625" style="78" customWidth="1"/>
    <col min="4" max="4" width="16.6640625" style="77" customWidth="1"/>
    <col min="5" max="5" width="18.21875" style="79" bestFit="1" customWidth="1"/>
    <col min="6" max="6" width="12.77734375" style="45" bestFit="1" customWidth="1"/>
    <col min="7" max="8" width="14.21875" style="45" bestFit="1" customWidth="1"/>
    <col min="9" max="9" width="7.44140625" style="45" customWidth="1"/>
    <col min="10" max="16384" width="11.44140625" style="45"/>
  </cols>
  <sheetData>
    <row r="1" spans="1:6" s="43" customFormat="1" ht="15.6" x14ac:dyDescent="0.3">
      <c r="A1" s="115" t="s">
        <v>91</v>
      </c>
      <c r="B1" s="115"/>
      <c r="C1" s="115"/>
      <c r="D1" s="115"/>
      <c r="E1" s="115"/>
    </row>
    <row r="2" spans="1:6" ht="15.6" x14ac:dyDescent="0.3">
      <c r="A2" s="115" t="s">
        <v>61</v>
      </c>
      <c r="B2" s="115"/>
      <c r="C2" s="115"/>
      <c r="D2" s="115"/>
      <c r="E2" s="115"/>
      <c r="F2" s="44"/>
    </row>
    <row r="3" spans="1:6" ht="15.6" x14ac:dyDescent="0.3">
      <c r="A3" s="116" t="s">
        <v>83</v>
      </c>
      <c r="B3" s="117"/>
      <c r="C3" s="117"/>
      <c r="D3" s="117"/>
      <c r="E3" s="117"/>
    </row>
    <row r="4" spans="1:6" ht="18" customHeight="1" thickBot="1" x14ac:dyDescent="0.35">
      <c r="A4" s="46"/>
      <c r="B4" s="47"/>
      <c r="C4" s="48"/>
      <c r="D4" s="49"/>
      <c r="E4" s="50"/>
    </row>
    <row r="5" spans="1:6" ht="16.8" customHeight="1" thickBot="1" x14ac:dyDescent="0.35">
      <c r="A5" s="51"/>
      <c r="B5" s="52" t="s">
        <v>62</v>
      </c>
      <c r="C5" s="60" t="s">
        <v>63</v>
      </c>
      <c r="D5" s="60" t="s">
        <v>64</v>
      </c>
      <c r="E5" s="102" t="s">
        <v>65</v>
      </c>
    </row>
    <row r="6" spans="1:6" ht="16.8" customHeight="1" x14ac:dyDescent="0.3">
      <c r="A6" s="82"/>
      <c r="B6" s="93"/>
      <c r="C6" s="94"/>
      <c r="D6" s="94"/>
      <c r="E6" s="83"/>
    </row>
    <row r="7" spans="1:6" ht="16.8" customHeight="1" x14ac:dyDescent="0.3">
      <c r="A7" s="95" t="s">
        <v>66</v>
      </c>
      <c r="B7" s="84" t="s">
        <v>70</v>
      </c>
      <c r="C7" s="85">
        <v>4</v>
      </c>
      <c r="D7" s="86"/>
      <c r="E7" s="96">
        <f>+C7*D7</f>
        <v>0</v>
      </c>
    </row>
    <row r="8" spans="1:6" ht="16.8" customHeight="1" x14ac:dyDescent="0.3">
      <c r="A8" s="95"/>
      <c r="B8" s="88"/>
      <c r="C8" s="85"/>
      <c r="D8" s="85"/>
      <c r="E8" s="97"/>
    </row>
    <row r="9" spans="1:6" ht="16.8" customHeight="1" x14ac:dyDescent="0.3">
      <c r="A9" s="95" t="s">
        <v>67</v>
      </c>
      <c r="B9" s="84" t="s">
        <v>71</v>
      </c>
      <c r="C9" s="85">
        <v>3</v>
      </c>
      <c r="D9" s="92"/>
      <c r="E9" s="98">
        <f>+C9*D9</f>
        <v>0</v>
      </c>
    </row>
    <row r="10" spans="1:6" ht="16.8" customHeight="1" x14ac:dyDescent="0.3">
      <c r="A10" s="95"/>
      <c r="B10" s="89"/>
      <c r="C10" s="85"/>
      <c r="D10" s="85"/>
      <c r="E10" s="98"/>
    </row>
    <row r="11" spans="1:6" ht="16.8" customHeight="1" x14ac:dyDescent="0.3">
      <c r="A11" s="95" t="s">
        <v>68</v>
      </c>
      <c r="B11" s="84" t="s">
        <v>72</v>
      </c>
      <c r="C11" s="85">
        <v>4</v>
      </c>
      <c r="D11" s="92"/>
      <c r="E11" s="98">
        <f t="shared" ref="E11:E19" si="0">+C11*D11</f>
        <v>0</v>
      </c>
    </row>
    <row r="12" spans="1:6" ht="16.8" customHeight="1" x14ac:dyDescent="0.3">
      <c r="A12" s="95"/>
      <c r="B12" s="87"/>
      <c r="C12" s="85"/>
      <c r="D12" s="85"/>
      <c r="E12" s="98"/>
    </row>
    <row r="13" spans="1:6" ht="16.8" customHeight="1" x14ac:dyDescent="0.3">
      <c r="A13" s="95" t="s">
        <v>79</v>
      </c>
      <c r="B13" s="84" t="s">
        <v>75</v>
      </c>
      <c r="C13" s="85">
        <v>1</v>
      </c>
      <c r="D13" s="85"/>
      <c r="E13" s="98">
        <f t="shared" si="0"/>
        <v>0</v>
      </c>
    </row>
    <row r="14" spans="1:6" ht="16.8" customHeight="1" x14ac:dyDescent="0.3">
      <c r="A14" s="95"/>
      <c r="B14" s="87"/>
      <c r="C14" s="85"/>
      <c r="D14" s="85"/>
      <c r="E14" s="98"/>
    </row>
    <row r="15" spans="1:6" x14ac:dyDescent="0.3">
      <c r="A15" s="99" t="s">
        <v>80</v>
      </c>
      <c r="B15" s="87" t="s">
        <v>76</v>
      </c>
      <c r="C15" s="85">
        <v>1</v>
      </c>
      <c r="D15" s="85"/>
      <c r="E15" s="98">
        <f t="shared" si="0"/>
        <v>0</v>
      </c>
    </row>
    <row r="16" spans="1:6" x14ac:dyDescent="0.3">
      <c r="A16" s="100"/>
      <c r="B16" s="87"/>
      <c r="C16" s="85"/>
      <c r="D16" s="85"/>
      <c r="E16" s="98">
        <f t="shared" si="0"/>
        <v>0</v>
      </c>
    </row>
    <row r="17" spans="1:8" x14ac:dyDescent="0.3">
      <c r="A17" s="99" t="s">
        <v>81</v>
      </c>
      <c r="B17" s="87" t="s">
        <v>77</v>
      </c>
      <c r="C17" s="85">
        <v>1</v>
      </c>
      <c r="D17" s="85"/>
      <c r="E17" s="98">
        <f t="shared" si="0"/>
        <v>0</v>
      </c>
    </row>
    <row r="18" spans="1:8" x14ac:dyDescent="0.3">
      <c r="A18" s="99"/>
      <c r="B18" s="87"/>
      <c r="C18" s="85"/>
      <c r="D18" s="85"/>
      <c r="E18" s="98">
        <f t="shared" si="0"/>
        <v>0</v>
      </c>
    </row>
    <row r="19" spans="1:8" x14ac:dyDescent="0.3">
      <c r="A19" s="99" t="s">
        <v>82</v>
      </c>
      <c r="B19" s="87" t="s">
        <v>78</v>
      </c>
      <c r="C19" s="85">
        <v>1</v>
      </c>
      <c r="D19" s="85"/>
      <c r="E19" s="98">
        <f t="shared" si="0"/>
        <v>0</v>
      </c>
    </row>
    <row r="20" spans="1:8" x14ac:dyDescent="0.3">
      <c r="A20" s="100"/>
      <c r="B20" s="91"/>
      <c r="C20" s="90"/>
      <c r="D20" s="92"/>
      <c r="E20" s="101"/>
      <c r="F20" s="53"/>
    </row>
    <row r="21" spans="1:8" ht="16.8" thickBot="1" x14ac:dyDescent="0.35">
      <c r="A21" s="105" t="s">
        <v>92</v>
      </c>
      <c r="B21" s="106"/>
      <c r="C21" s="107">
        <f>SUM(E7:E20)</f>
        <v>0</v>
      </c>
      <c r="D21" s="108"/>
      <c r="E21" s="109"/>
      <c r="F21" s="57"/>
      <c r="G21" s="57"/>
    </row>
    <row r="22" spans="1:8" ht="16.8" thickBot="1" x14ac:dyDescent="0.35">
      <c r="A22" s="55"/>
      <c r="B22" s="58" t="s">
        <v>69</v>
      </c>
      <c r="C22" s="59"/>
      <c r="D22" s="59"/>
      <c r="E22" s="56">
        <f>C21*0.18</f>
        <v>0</v>
      </c>
      <c r="F22" s="57"/>
      <c r="G22" s="57"/>
    </row>
    <row r="23" spans="1:8" ht="16.8" thickBot="1" x14ac:dyDescent="0.35">
      <c r="A23" s="103" t="s">
        <v>93</v>
      </c>
      <c r="B23" s="104"/>
      <c r="C23" s="60"/>
      <c r="D23" s="61"/>
      <c r="E23" s="62">
        <f>C21*1.18</f>
        <v>0</v>
      </c>
      <c r="G23" s="53"/>
      <c r="H23" s="53"/>
    </row>
    <row r="24" spans="1:8" s="54" customFormat="1" ht="15" customHeight="1" x14ac:dyDescent="0.3">
      <c r="A24" s="57"/>
      <c r="B24" s="57"/>
      <c r="C24" s="57"/>
      <c r="D24" s="57"/>
      <c r="E24" s="57"/>
    </row>
    <row r="25" spans="1:8" s="54" customFormat="1" ht="29.25" customHeight="1" x14ac:dyDescent="0.3">
      <c r="A25" s="63"/>
      <c r="B25" s="64"/>
      <c r="C25" s="65"/>
      <c r="D25" s="66"/>
      <c r="E25" s="67"/>
    </row>
    <row r="26" spans="1:8" s="54" customFormat="1" ht="29.25" customHeight="1" x14ac:dyDescent="0.3">
      <c r="A26" s="63"/>
      <c r="B26" s="64"/>
      <c r="C26" s="65"/>
      <c r="D26" s="66"/>
      <c r="E26" s="67"/>
    </row>
    <row r="27" spans="1:8" s="54" customFormat="1" ht="17.25" customHeight="1" x14ac:dyDescent="0.3">
      <c r="A27" s="63"/>
      <c r="B27" s="64"/>
      <c r="C27" s="65"/>
      <c r="D27" s="66"/>
      <c r="E27" s="67"/>
    </row>
    <row r="28" spans="1:8" s="54" customFormat="1" ht="15" customHeight="1" x14ac:dyDescent="0.3">
      <c r="A28" s="68"/>
      <c r="B28" s="69"/>
      <c r="C28" s="65"/>
      <c r="D28" s="66"/>
      <c r="E28" s="70"/>
    </row>
    <row r="29" spans="1:8" s="54" customFormat="1" ht="15" customHeight="1" x14ac:dyDescent="0.3">
      <c r="A29" s="68"/>
      <c r="B29" s="64"/>
      <c r="C29" s="65"/>
      <c r="D29" s="66"/>
      <c r="E29" s="67"/>
    </row>
    <row r="30" spans="1:8" s="54" customFormat="1" ht="27" customHeight="1" x14ac:dyDescent="0.3">
      <c r="A30" s="68"/>
      <c r="B30" s="69"/>
      <c r="C30" s="65"/>
      <c r="D30" s="66"/>
      <c r="E30" s="67"/>
    </row>
    <row r="31" spans="1:8" s="54" customFormat="1" ht="15" customHeight="1" x14ac:dyDescent="0.3">
      <c r="A31" s="63"/>
      <c r="B31" s="64"/>
      <c r="C31" s="65"/>
      <c r="D31" s="66"/>
      <c r="E31" s="67"/>
    </row>
    <row r="32" spans="1:8" s="54" customFormat="1" ht="15" customHeight="1" x14ac:dyDescent="0.3">
      <c r="A32" s="63"/>
      <c r="B32" s="64"/>
      <c r="C32" s="65"/>
      <c r="D32" s="66"/>
      <c r="E32" s="67"/>
    </row>
    <row r="33" spans="1:5" s="54" customFormat="1" ht="15" customHeight="1" x14ac:dyDescent="0.3">
      <c r="A33" s="63"/>
      <c r="B33" s="64"/>
      <c r="C33" s="65"/>
      <c r="D33" s="66"/>
      <c r="E33" s="67"/>
    </row>
    <row r="34" spans="1:5" s="54" customFormat="1" ht="30.75" customHeight="1" x14ac:dyDescent="0.3">
      <c r="A34" s="63"/>
      <c r="B34" s="64"/>
      <c r="C34" s="65"/>
      <c r="D34" s="66"/>
      <c r="E34" s="67"/>
    </row>
    <row r="35" spans="1:5" s="54" customFormat="1" ht="30" customHeight="1" x14ac:dyDescent="0.3">
      <c r="A35" s="63"/>
      <c r="B35" s="64"/>
      <c r="C35" s="65"/>
      <c r="D35" s="66"/>
      <c r="E35" s="67"/>
    </row>
    <row r="36" spans="1:5" s="54" customFormat="1" ht="30" customHeight="1" x14ac:dyDescent="0.3">
      <c r="A36" s="63"/>
      <c r="B36" s="64"/>
      <c r="C36" s="65"/>
      <c r="D36" s="66"/>
      <c r="E36" s="67"/>
    </row>
    <row r="37" spans="1:5" s="54" customFormat="1" ht="15.6" x14ac:dyDescent="0.3">
      <c r="A37" s="63"/>
      <c r="B37" s="64"/>
      <c r="C37" s="65"/>
      <c r="D37" s="66"/>
      <c r="E37" s="67"/>
    </row>
    <row r="38" spans="1:5" s="54" customFormat="1" ht="15.6" x14ac:dyDescent="0.3">
      <c r="A38" s="63"/>
      <c r="B38" s="64"/>
      <c r="C38" s="65"/>
      <c r="D38" s="66"/>
      <c r="E38" s="67"/>
    </row>
    <row r="39" spans="1:5" s="54" customFormat="1" x14ac:dyDescent="0.35">
      <c r="A39" s="63"/>
      <c r="B39" s="71"/>
      <c r="C39" s="65"/>
      <c r="D39" s="66"/>
      <c r="E39" s="67"/>
    </row>
    <row r="40" spans="1:5" s="54" customFormat="1" ht="45" customHeight="1" x14ac:dyDescent="0.3">
      <c r="A40" s="68"/>
      <c r="B40" s="69"/>
      <c r="C40" s="65"/>
      <c r="D40" s="66"/>
      <c r="E40" s="70"/>
    </row>
    <row r="41" spans="1:5" s="54" customFormat="1" ht="15" customHeight="1" x14ac:dyDescent="0.3">
      <c r="A41" s="68"/>
      <c r="B41" s="64"/>
      <c r="C41" s="65"/>
      <c r="D41" s="66"/>
      <c r="E41" s="67"/>
    </row>
    <row r="42" spans="1:5" s="54" customFormat="1" ht="30" customHeight="1" x14ac:dyDescent="0.3">
      <c r="A42" s="68"/>
      <c r="B42" s="69"/>
      <c r="C42" s="65"/>
      <c r="D42" s="66"/>
      <c r="E42" s="67"/>
    </row>
    <row r="43" spans="1:5" s="54" customFormat="1" ht="15.6" x14ac:dyDescent="0.3">
      <c r="A43" s="63"/>
      <c r="B43" s="64"/>
      <c r="C43" s="65"/>
      <c r="D43" s="66"/>
      <c r="E43" s="67"/>
    </row>
    <row r="44" spans="1:5" s="54" customFormat="1" ht="15.6" x14ac:dyDescent="0.3">
      <c r="A44" s="63"/>
      <c r="B44" s="64"/>
      <c r="C44" s="65"/>
      <c r="D44" s="66"/>
      <c r="E44" s="67"/>
    </row>
    <row r="45" spans="1:5" s="54" customFormat="1" ht="15.6" x14ac:dyDescent="0.3">
      <c r="A45" s="63"/>
      <c r="B45" s="64"/>
      <c r="C45" s="65"/>
      <c r="D45" s="66"/>
      <c r="E45" s="67"/>
    </row>
    <row r="46" spans="1:5" s="54" customFormat="1" ht="15.6" x14ac:dyDescent="0.3">
      <c r="A46" s="63"/>
      <c r="B46" s="64"/>
      <c r="C46" s="65"/>
      <c r="D46" s="66"/>
      <c r="E46" s="67"/>
    </row>
    <row r="47" spans="1:5" s="54" customFormat="1" ht="15.6" x14ac:dyDescent="0.3">
      <c r="A47" s="63"/>
      <c r="B47" s="64"/>
      <c r="C47" s="65"/>
      <c r="D47" s="66"/>
      <c r="E47" s="67"/>
    </row>
    <row r="48" spans="1:5" s="54" customFormat="1" ht="15.6" x14ac:dyDescent="0.3">
      <c r="A48" s="63"/>
      <c r="B48" s="64"/>
      <c r="C48" s="65"/>
      <c r="D48" s="66"/>
      <c r="E48" s="67"/>
    </row>
    <row r="49" spans="1:9" s="54" customFormat="1" ht="15.6" x14ac:dyDescent="0.3">
      <c r="A49" s="63"/>
      <c r="B49" s="64"/>
      <c r="C49" s="65"/>
      <c r="D49" s="66"/>
      <c r="E49" s="67"/>
    </row>
    <row r="50" spans="1:9" s="54" customFormat="1" ht="15.6" x14ac:dyDescent="0.3">
      <c r="A50" s="63"/>
      <c r="B50" s="64"/>
      <c r="C50" s="65"/>
      <c r="D50" s="66"/>
      <c r="E50" s="67"/>
    </row>
    <row r="51" spans="1:9" s="54" customFormat="1" ht="15.6" x14ac:dyDescent="0.3">
      <c r="A51" s="63"/>
      <c r="B51" s="64"/>
      <c r="C51" s="65"/>
      <c r="D51" s="66"/>
      <c r="E51" s="67"/>
    </row>
    <row r="52" spans="1:9" s="54" customFormat="1" ht="15.6" x14ac:dyDescent="0.3">
      <c r="A52" s="63"/>
      <c r="B52" s="64"/>
      <c r="C52" s="65"/>
      <c r="D52" s="66"/>
      <c r="E52" s="67"/>
    </row>
    <row r="53" spans="1:9" s="54" customFormat="1" ht="15.6" x14ac:dyDescent="0.3">
      <c r="A53" s="63"/>
      <c r="B53" s="64"/>
      <c r="C53" s="65"/>
      <c r="D53" s="66"/>
      <c r="E53" s="67"/>
    </row>
    <row r="54" spans="1:9" s="54" customFormat="1" ht="15.6" x14ac:dyDescent="0.3">
      <c r="A54" s="63"/>
      <c r="B54" s="64"/>
      <c r="C54" s="65"/>
      <c r="D54" s="66"/>
      <c r="E54" s="67"/>
    </row>
    <row r="55" spans="1:9" s="54" customFormat="1" ht="15.6" x14ac:dyDescent="0.3">
      <c r="A55" s="63"/>
      <c r="B55" s="64"/>
      <c r="C55" s="65"/>
      <c r="D55" s="66"/>
      <c r="E55" s="67"/>
    </row>
    <row r="56" spans="1:9" s="54" customFormat="1" ht="15.6" x14ac:dyDescent="0.3">
      <c r="A56" s="63"/>
      <c r="B56" s="64"/>
      <c r="C56" s="65"/>
      <c r="D56" s="66"/>
      <c r="E56" s="67"/>
    </row>
    <row r="57" spans="1:9" s="54" customFormat="1" ht="15.6" x14ac:dyDescent="0.3">
      <c r="A57" s="63"/>
      <c r="B57" s="64"/>
      <c r="C57" s="65"/>
      <c r="D57" s="66"/>
      <c r="E57" s="67"/>
    </row>
    <row r="58" spans="1:9" s="54" customFormat="1" ht="15.6" x14ac:dyDescent="0.3">
      <c r="A58" s="63"/>
      <c r="B58" s="64"/>
      <c r="C58" s="65"/>
      <c r="D58" s="66"/>
      <c r="E58" s="67"/>
    </row>
    <row r="59" spans="1:9" s="54" customFormat="1" ht="15.6" x14ac:dyDescent="0.3">
      <c r="A59" s="63"/>
      <c r="B59" s="64"/>
      <c r="C59" s="65"/>
      <c r="D59" s="66"/>
      <c r="E59" s="67"/>
    </row>
    <row r="60" spans="1:9" s="54" customFormat="1" x14ac:dyDescent="0.35">
      <c r="A60" s="63"/>
      <c r="B60" s="72"/>
      <c r="C60" s="73"/>
      <c r="D60" s="74"/>
      <c r="E60" s="67"/>
      <c r="F60" s="45"/>
    </row>
    <row r="61" spans="1:9" s="54" customFormat="1" ht="15" customHeight="1" x14ac:dyDescent="0.3">
      <c r="A61" s="63"/>
      <c r="B61" s="64"/>
      <c r="C61" s="65"/>
      <c r="D61" s="66"/>
      <c r="E61" s="67"/>
      <c r="F61" s="45"/>
    </row>
    <row r="62" spans="1:9" s="54" customFormat="1" ht="15" customHeight="1" x14ac:dyDescent="0.3">
      <c r="A62" s="63"/>
      <c r="B62" s="64"/>
      <c r="C62" s="65"/>
      <c r="D62" s="66"/>
      <c r="E62" s="67"/>
      <c r="F62" s="45"/>
      <c r="G62" s="45"/>
    </row>
    <row r="63" spans="1:9" s="54" customFormat="1" ht="15" customHeight="1" x14ac:dyDescent="0.3">
      <c r="A63" s="63"/>
      <c r="B63" s="64"/>
      <c r="C63" s="65"/>
      <c r="D63" s="66"/>
      <c r="E63" s="67"/>
      <c r="F63" s="45"/>
      <c r="G63" s="45"/>
    </row>
    <row r="64" spans="1:9" s="54" customFormat="1" ht="15" customHeight="1" x14ac:dyDescent="0.3">
      <c r="A64" s="63"/>
      <c r="B64" s="64"/>
      <c r="C64" s="65"/>
      <c r="D64" s="66"/>
      <c r="E64" s="67"/>
      <c r="G64" s="45"/>
      <c r="H64" s="45"/>
      <c r="I64" s="45"/>
    </row>
    <row r="65" spans="1:9" s="54" customFormat="1" ht="15" customHeight="1" x14ac:dyDescent="0.3">
      <c r="A65" s="63"/>
      <c r="B65" s="69"/>
      <c r="C65" s="75"/>
      <c r="D65" s="76"/>
      <c r="E65" s="70"/>
      <c r="G65" s="45"/>
      <c r="H65" s="45"/>
      <c r="I65" s="45"/>
    </row>
    <row r="66" spans="1:9" ht="15" customHeight="1" x14ac:dyDescent="0.3">
      <c r="A66" s="68"/>
      <c r="B66" s="69"/>
      <c r="C66" s="75"/>
      <c r="D66" s="76"/>
      <c r="E66" s="67"/>
      <c r="F66" s="54"/>
      <c r="G66" s="54"/>
    </row>
    <row r="67" spans="1:9" ht="15.6" x14ac:dyDescent="0.3">
      <c r="A67" s="68"/>
      <c r="B67" s="69"/>
      <c r="C67" s="75"/>
      <c r="D67" s="76"/>
      <c r="E67" s="67"/>
      <c r="G67" s="54"/>
    </row>
    <row r="68" spans="1:9" ht="15" customHeight="1" x14ac:dyDescent="0.3">
      <c r="A68" s="63"/>
      <c r="B68" s="64"/>
      <c r="C68" s="75"/>
      <c r="D68" s="76"/>
      <c r="E68" s="70"/>
      <c r="G68" s="54"/>
      <c r="H68" s="54"/>
      <c r="I68" s="54"/>
    </row>
    <row r="69" spans="1:9" s="54" customFormat="1" ht="15.6" x14ac:dyDescent="0.3">
      <c r="A69" s="63"/>
      <c r="B69" s="64"/>
      <c r="C69" s="65"/>
      <c r="D69" s="66"/>
      <c r="E69" s="67"/>
      <c r="F69" s="45"/>
      <c r="G69" s="45"/>
    </row>
    <row r="70" spans="1:9" s="54" customFormat="1" ht="15.6" x14ac:dyDescent="0.3">
      <c r="A70" s="63"/>
      <c r="B70" s="64"/>
      <c r="C70" s="65"/>
      <c r="D70" s="66"/>
      <c r="E70" s="67"/>
      <c r="F70" s="45"/>
      <c r="G70" s="45"/>
    </row>
    <row r="71" spans="1:9" s="54" customFormat="1" ht="15.6" x14ac:dyDescent="0.3">
      <c r="A71" s="63"/>
      <c r="B71" s="64"/>
      <c r="C71" s="65"/>
      <c r="D71" s="66"/>
      <c r="E71" s="67"/>
      <c r="F71" s="45"/>
      <c r="G71" s="45"/>
      <c r="H71" s="45"/>
      <c r="I71" s="45"/>
    </row>
    <row r="72" spans="1:9" ht="15.6" x14ac:dyDescent="0.3">
      <c r="A72" s="63"/>
      <c r="B72" s="64"/>
      <c r="C72" s="65"/>
      <c r="D72" s="66"/>
      <c r="E72" s="67"/>
      <c r="F72" s="54"/>
    </row>
    <row r="73" spans="1:9" ht="15.6" x14ac:dyDescent="0.3">
      <c r="A73" s="63"/>
      <c r="B73" s="64"/>
      <c r="C73" s="65"/>
      <c r="D73" s="66"/>
      <c r="E73" s="67"/>
      <c r="F73" s="54"/>
    </row>
    <row r="74" spans="1:9" ht="15.6" x14ac:dyDescent="0.3">
      <c r="A74" s="63"/>
      <c r="B74" s="64"/>
      <c r="C74" s="65"/>
      <c r="D74" s="66"/>
      <c r="E74" s="67"/>
      <c r="F74" s="54"/>
      <c r="G74" s="54"/>
    </row>
    <row r="75" spans="1:9" ht="15.6" x14ac:dyDescent="0.3">
      <c r="A75" s="63"/>
      <c r="B75" s="64"/>
      <c r="C75" s="65"/>
      <c r="D75" s="66"/>
      <c r="E75" s="67"/>
      <c r="F75" s="54"/>
      <c r="G75" s="54"/>
    </row>
    <row r="76" spans="1:9" ht="15.6" x14ac:dyDescent="0.3">
      <c r="A76" s="63"/>
      <c r="B76" s="64"/>
      <c r="C76" s="65"/>
      <c r="D76" s="66"/>
      <c r="E76" s="67"/>
      <c r="G76" s="54"/>
      <c r="H76" s="54"/>
      <c r="I76" s="54"/>
    </row>
    <row r="77" spans="1:9" s="54" customFormat="1" ht="15.6" x14ac:dyDescent="0.3">
      <c r="A77" s="63"/>
      <c r="B77" s="69"/>
      <c r="C77" s="65"/>
      <c r="D77" s="66"/>
      <c r="E77" s="70"/>
      <c r="F77" s="45"/>
    </row>
    <row r="78" spans="1:9" s="54" customFormat="1" ht="15.6" x14ac:dyDescent="0.3">
      <c r="A78" s="68"/>
      <c r="B78" s="69"/>
      <c r="C78" s="75"/>
      <c r="D78" s="76"/>
      <c r="E78" s="67"/>
      <c r="F78" s="45"/>
      <c r="G78" s="45"/>
    </row>
    <row r="79" spans="1:9" s="54" customFormat="1" ht="15.6" x14ac:dyDescent="0.3">
      <c r="A79" s="68"/>
      <c r="B79" s="69"/>
      <c r="C79" s="75"/>
      <c r="D79" s="76"/>
      <c r="E79" s="67"/>
      <c r="F79" s="45"/>
      <c r="G79" s="45"/>
    </row>
    <row r="80" spans="1:9" s="54" customFormat="1" ht="15.6" x14ac:dyDescent="0.3">
      <c r="A80" s="63"/>
      <c r="B80" s="64"/>
      <c r="C80" s="65"/>
      <c r="D80" s="66"/>
      <c r="E80" s="67"/>
      <c r="F80" s="45"/>
      <c r="G80" s="45"/>
      <c r="H80" s="45"/>
      <c r="I80" s="45"/>
    </row>
    <row r="81" spans="1:6" ht="15.6" x14ac:dyDescent="0.3">
      <c r="A81" s="63"/>
      <c r="B81" s="64"/>
      <c r="C81" s="65"/>
      <c r="D81" s="66"/>
      <c r="E81" s="67"/>
    </row>
    <row r="82" spans="1:6" ht="15.6" x14ac:dyDescent="0.3">
      <c r="A82" s="63"/>
      <c r="B82" s="64"/>
      <c r="C82" s="65"/>
      <c r="D82" s="66"/>
      <c r="E82" s="67"/>
    </row>
    <row r="83" spans="1:6" ht="15.6" x14ac:dyDescent="0.3">
      <c r="A83" s="63"/>
      <c r="B83" s="69"/>
      <c r="C83" s="75"/>
      <c r="D83" s="76"/>
      <c r="E83" s="70"/>
    </row>
    <row r="84" spans="1:6" ht="15.6" x14ac:dyDescent="0.3">
      <c r="A84" s="68"/>
      <c r="B84" s="69"/>
      <c r="C84" s="75"/>
      <c r="D84" s="76"/>
      <c r="E84" s="67"/>
    </row>
    <row r="85" spans="1:6" ht="15.6" x14ac:dyDescent="0.3">
      <c r="A85" s="68"/>
      <c r="B85" s="69"/>
      <c r="C85" s="75"/>
      <c r="D85" s="76"/>
      <c r="E85" s="67"/>
    </row>
    <row r="86" spans="1:6" ht="15.6" x14ac:dyDescent="0.3">
      <c r="A86" s="63"/>
      <c r="B86" s="64"/>
      <c r="C86" s="65"/>
      <c r="D86" s="66"/>
      <c r="E86" s="67"/>
    </row>
    <row r="87" spans="1:6" ht="15.6" x14ac:dyDescent="0.3">
      <c r="A87" s="63"/>
      <c r="B87" s="64"/>
      <c r="C87" s="65"/>
      <c r="D87" s="66"/>
      <c r="E87" s="67"/>
    </row>
    <row r="88" spans="1:6" ht="15.6" x14ac:dyDescent="0.3">
      <c r="A88" s="63"/>
      <c r="B88" s="64"/>
      <c r="C88" s="65"/>
      <c r="D88" s="66"/>
      <c r="E88" s="67"/>
    </row>
    <row r="89" spans="1:6" ht="15.6" x14ac:dyDescent="0.3">
      <c r="A89" s="63"/>
      <c r="B89" s="64"/>
      <c r="C89" s="65"/>
      <c r="D89" s="66"/>
      <c r="E89" s="67"/>
    </row>
    <row r="90" spans="1:6" x14ac:dyDescent="0.35">
      <c r="A90" s="63"/>
      <c r="B90" s="72"/>
      <c r="C90" s="65"/>
      <c r="D90" s="66"/>
      <c r="E90" s="67"/>
    </row>
    <row r="91" spans="1:6" ht="15.6" x14ac:dyDescent="0.3">
      <c r="A91" s="63"/>
      <c r="B91" s="69"/>
      <c r="C91" s="75"/>
      <c r="D91" s="76"/>
      <c r="E91" s="70"/>
    </row>
    <row r="92" spans="1:6" ht="15.6" x14ac:dyDescent="0.3">
      <c r="A92" s="68"/>
      <c r="B92" s="69"/>
      <c r="C92" s="75"/>
      <c r="D92" s="76"/>
      <c r="E92" s="67"/>
    </row>
    <row r="93" spans="1:6" ht="15.6" x14ac:dyDescent="0.3">
      <c r="A93" s="68"/>
      <c r="B93" s="69"/>
      <c r="C93" s="75"/>
      <c r="D93" s="76"/>
      <c r="E93" s="67"/>
    </row>
    <row r="94" spans="1:6" ht="15.6" x14ac:dyDescent="0.3">
      <c r="A94" s="63"/>
      <c r="B94" s="64"/>
      <c r="C94" s="65"/>
      <c r="D94" s="66"/>
      <c r="E94" s="67"/>
    </row>
    <row r="95" spans="1:6" ht="15.6" x14ac:dyDescent="0.3">
      <c r="A95" s="63"/>
      <c r="B95" s="64"/>
      <c r="C95" s="65"/>
      <c r="D95" s="66"/>
      <c r="E95" s="67"/>
    </row>
    <row r="96" spans="1:6" ht="15.6" x14ac:dyDescent="0.3">
      <c r="A96" s="63"/>
      <c r="B96" s="64"/>
      <c r="C96" s="65"/>
      <c r="D96" s="66"/>
      <c r="E96" s="67"/>
      <c r="F96" s="54"/>
    </row>
    <row r="97" spans="1:9" ht="15.6" x14ac:dyDescent="0.3">
      <c r="A97" s="63"/>
      <c r="B97" s="64"/>
      <c r="C97" s="65"/>
      <c r="D97" s="66"/>
      <c r="E97" s="67"/>
      <c r="F97" s="54"/>
    </row>
    <row r="98" spans="1:9" ht="15.6" x14ac:dyDescent="0.3">
      <c r="A98" s="63"/>
      <c r="B98" s="64"/>
      <c r="C98" s="65"/>
      <c r="D98" s="66"/>
      <c r="E98" s="67"/>
      <c r="F98" s="54"/>
      <c r="G98" s="54"/>
    </row>
    <row r="99" spans="1:9" ht="15.6" x14ac:dyDescent="0.3">
      <c r="A99" s="63"/>
      <c r="B99" s="64"/>
      <c r="C99" s="65"/>
      <c r="D99" s="66"/>
      <c r="E99" s="67"/>
      <c r="G99" s="54"/>
    </row>
    <row r="100" spans="1:9" ht="15.6" x14ac:dyDescent="0.3">
      <c r="A100" s="63"/>
      <c r="B100" s="64"/>
      <c r="C100" s="65"/>
      <c r="D100" s="66"/>
      <c r="E100" s="67"/>
      <c r="G100" s="54"/>
      <c r="H100" s="54"/>
      <c r="I100" s="54"/>
    </row>
    <row r="101" spans="1:9" s="54" customFormat="1" ht="15.6" x14ac:dyDescent="0.3">
      <c r="A101" s="63"/>
      <c r="B101" s="64"/>
      <c r="C101" s="65"/>
      <c r="D101" s="66"/>
      <c r="E101" s="67"/>
      <c r="F101" s="45"/>
      <c r="G101" s="45"/>
    </row>
    <row r="102" spans="1:9" s="54" customFormat="1" ht="15.6" x14ac:dyDescent="0.3">
      <c r="A102" s="63"/>
      <c r="B102" s="64"/>
      <c r="C102" s="65"/>
      <c r="D102" s="66"/>
      <c r="E102" s="67"/>
      <c r="G102" s="45"/>
    </row>
    <row r="103" spans="1:9" s="54" customFormat="1" ht="15.6" x14ac:dyDescent="0.3">
      <c r="A103" s="63"/>
      <c r="B103" s="64"/>
      <c r="C103" s="65"/>
      <c r="D103" s="66"/>
      <c r="E103" s="67"/>
      <c r="G103" s="45"/>
      <c r="H103" s="45"/>
      <c r="I103" s="45"/>
    </row>
    <row r="104" spans="1:9" ht="15.6" x14ac:dyDescent="0.3">
      <c r="A104" s="63"/>
      <c r="B104" s="64"/>
      <c r="C104" s="65"/>
      <c r="D104" s="66"/>
      <c r="E104" s="67"/>
      <c r="F104" s="54"/>
      <c r="G104" s="54"/>
    </row>
    <row r="105" spans="1:9" ht="15.6" x14ac:dyDescent="0.3">
      <c r="A105" s="63"/>
      <c r="B105" s="64"/>
      <c r="C105" s="65"/>
      <c r="D105" s="76"/>
      <c r="E105" s="67"/>
      <c r="F105" s="54"/>
      <c r="G105" s="54"/>
    </row>
    <row r="106" spans="1:9" ht="15.6" x14ac:dyDescent="0.3">
      <c r="A106" s="63"/>
      <c r="B106" s="64"/>
      <c r="C106" s="65"/>
      <c r="D106" s="66"/>
      <c r="E106" s="67"/>
      <c r="F106" s="54"/>
      <c r="G106" s="54"/>
      <c r="H106" s="54"/>
      <c r="I106" s="54"/>
    </row>
    <row r="107" spans="1:9" s="54" customFormat="1" ht="15.6" x14ac:dyDescent="0.3">
      <c r="A107" s="63"/>
      <c r="B107" s="64"/>
      <c r="C107" s="65"/>
      <c r="D107" s="66"/>
      <c r="E107" s="67"/>
    </row>
    <row r="108" spans="1:9" s="54" customFormat="1" ht="15.6" x14ac:dyDescent="0.3">
      <c r="A108" s="63"/>
      <c r="B108" s="64"/>
      <c r="C108" s="65"/>
      <c r="D108" s="66"/>
      <c r="E108" s="67"/>
    </row>
    <row r="109" spans="1:9" s="54" customFormat="1" ht="15.6" x14ac:dyDescent="0.3">
      <c r="A109" s="63"/>
      <c r="B109" s="64"/>
      <c r="C109" s="65"/>
      <c r="D109" s="66"/>
      <c r="E109" s="67"/>
    </row>
    <row r="110" spans="1:9" s="54" customFormat="1" ht="15.6" x14ac:dyDescent="0.3">
      <c r="A110" s="63"/>
      <c r="B110" s="69"/>
      <c r="C110" s="75"/>
      <c r="D110" s="76"/>
      <c r="E110" s="70"/>
      <c r="F110" s="45"/>
    </row>
    <row r="111" spans="1:9" s="54" customFormat="1" ht="15.6" x14ac:dyDescent="0.3">
      <c r="A111" s="68"/>
      <c r="B111" s="69"/>
      <c r="C111" s="75"/>
      <c r="D111" s="76"/>
      <c r="E111" s="67"/>
      <c r="F111" s="45"/>
    </row>
    <row r="112" spans="1:9" s="54" customFormat="1" ht="15.6" x14ac:dyDescent="0.3">
      <c r="A112" s="68"/>
      <c r="B112" s="69"/>
      <c r="C112" s="75"/>
      <c r="D112" s="76"/>
      <c r="E112" s="67"/>
      <c r="F112" s="45"/>
      <c r="G112" s="45"/>
    </row>
    <row r="113" spans="1:9" s="54" customFormat="1" ht="15.6" x14ac:dyDescent="0.3">
      <c r="A113" s="63"/>
      <c r="B113" s="64"/>
      <c r="C113" s="65"/>
      <c r="D113" s="66"/>
      <c r="E113" s="67"/>
      <c r="F113" s="45"/>
      <c r="G113" s="45"/>
    </row>
    <row r="114" spans="1:9" s="54" customFormat="1" ht="15.6" x14ac:dyDescent="0.3">
      <c r="A114" s="63"/>
      <c r="B114" s="69"/>
      <c r="C114" s="75"/>
      <c r="D114" s="76"/>
      <c r="E114" s="70"/>
      <c r="F114" s="45"/>
      <c r="G114" s="45"/>
      <c r="H114" s="45"/>
      <c r="I114" s="45"/>
    </row>
    <row r="115" spans="1:9" ht="15.6" x14ac:dyDescent="0.3">
      <c r="A115" s="63"/>
      <c r="B115" s="64"/>
      <c r="C115" s="65"/>
      <c r="D115" s="66"/>
      <c r="E115" s="67"/>
    </row>
    <row r="116" spans="1:9" ht="15.6" x14ac:dyDescent="0.3">
      <c r="A116" s="63"/>
      <c r="B116" s="64"/>
      <c r="C116" s="65"/>
      <c r="D116" s="66"/>
      <c r="E116" s="67"/>
    </row>
    <row r="117" spans="1:9" ht="15.6" x14ac:dyDescent="0.3">
      <c r="A117" s="63"/>
      <c r="B117" s="64"/>
      <c r="C117" s="65"/>
      <c r="D117" s="66"/>
      <c r="E117" s="67"/>
    </row>
    <row r="118" spans="1:9" ht="15.6" x14ac:dyDescent="0.3">
      <c r="A118" s="63"/>
      <c r="B118" s="69"/>
      <c r="C118" s="75"/>
      <c r="D118" s="76"/>
      <c r="E118" s="70"/>
    </row>
    <row r="119" spans="1:9" ht="15.6" x14ac:dyDescent="0.3">
      <c r="A119" s="68"/>
      <c r="B119" s="69"/>
      <c r="C119" s="75"/>
      <c r="D119" s="76"/>
      <c r="E119" s="70"/>
    </row>
    <row r="120" spans="1:9" ht="15.6" x14ac:dyDescent="0.3">
      <c r="A120" s="68"/>
      <c r="B120" s="69"/>
      <c r="C120" s="75"/>
      <c r="D120" s="76"/>
      <c r="E120" s="70"/>
    </row>
  </sheetData>
  <mergeCells count="6">
    <mergeCell ref="A23:B23"/>
    <mergeCell ref="A1:E1"/>
    <mergeCell ref="A2:E2"/>
    <mergeCell ref="A3:E3"/>
    <mergeCell ref="A21:B21"/>
    <mergeCell ref="C21:E21"/>
  </mergeCells>
  <printOptions horizontalCentered="1"/>
  <pageMargins left="0" right="0" top="0.98425196850393704" bottom="0.98425196850393704" header="0.511811023622047" footer="0.511811023622047"/>
  <pageSetup paperSize="9" scale="90" orientation="portrait" horizontalDpi="300" verticalDpi="300" r:id="rId1"/>
  <headerFooter alignWithMargins="0">
    <oddFooter>&amp;L
          Devis quantitatif et estimatif&amp;C&amp;P/&amp;N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93"/>
  <sheetViews>
    <sheetView zoomScaleNormal="100" workbookViewId="0">
      <selection activeCell="A2" sqref="A2:F2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15" t="s">
        <v>91</v>
      </c>
      <c r="B1" s="115"/>
      <c r="C1" s="115"/>
      <c r="D1" s="115"/>
      <c r="E1" s="115"/>
      <c r="F1" s="115"/>
    </row>
    <row r="2" spans="1:8" x14ac:dyDescent="0.3">
      <c r="A2" s="115" t="s">
        <v>61</v>
      </c>
      <c r="B2" s="115"/>
      <c r="C2" s="115"/>
      <c r="D2" s="115"/>
      <c r="E2" s="115"/>
      <c r="F2" s="115"/>
      <c r="H2" s="1"/>
    </row>
    <row r="3" spans="1:8" x14ac:dyDescent="0.3">
      <c r="A3" s="116" t="s">
        <v>84</v>
      </c>
      <c r="B3" s="116"/>
      <c r="C3" s="116"/>
      <c r="D3" s="116"/>
      <c r="E3" s="116"/>
      <c r="F3" s="116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14" t="s">
        <v>36</v>
      </c>
      <c r="B13" s="114"/>
      <c r="C13" s="114"/>
      <c r="D13" s="114"/>
      <c r="E13" s="114"/>
      <c r="F13" s="24">
        <f>+F7+F8+F9+F10+F12</f>
        <v>0</v>
      </c>
    </row>
    <row r="14" spans="1:8" x14ac:dyDescent="0.3">
      <c r="A14" s="14" t="s">
        <v>37</v>
      </c>
      <c r="B14" s="110" t="s">
        <v>38</v>
      </c>
      <c r="C14" s="110"/>
      <c r="D14" s="110"/>
      <c r="E14" s="110"/>
      <c r="F14" s="11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37.799999999999997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14" t="s">
        <v>43</v>
      </c>
      <c r="B19" s="114"/>
      <c r="C19" s="114"/>
      <c r="D19" s="114"/>
      <c r="E19" s="114"/>
      <c r="F19" s="24">
        <f>+F15+F16+F17+F18</f>
        <v>0</v>
      </c>
    </row>
    <row r="20" spans="1:7" x14ac:dyDescent="0.3">
      <c r="A20" s="14" t="s">
        <v>44</v>
      </c>
      <c r="B20" s="110" t="s">
        <v>45</v>
      </c>
      <c r="C20" s="110"/>
      <c r="D20" s="110"/>
      <c r="E20" s="110"/>
      <c r="F20" s="11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ref="F23" si="3">D23*E23</f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14" t="s">
        <v>48</v>
      </c>
      <c r="B25" s="114"/>
      <c r="C25" s="114"/>
      <c r="D25" s="114"/>
      <c r="E25" s="114"/>
      <c r="F25" s="24">
        <f>+F21+F22+F24</f>
        <v>0</v>
      </c>
    </row>
    <row r="26" spans="1:7" x14ac:dyDescent="0.3">
      <c r="A26" s="41" t="s">
        <v>49</v>
      </c>
      <c r="B26" s="110" t="s">
        <v>50</v>
      </c>
      <c r="C26" s="110"/>
      <c r="D26" s="110"/>
      <c r="E26" s="110"/>
      <c r="F26" s="11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4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4"/>
        <v>0</v>
      </c>
      <c r="G30" s="12"/>
    </row>
    <row r="31" spans="1:7" ht="27" x14ac:dyDescent="0.3">
      <c r="A31" s="19" t="s">
        <v>73</v>
      </c>
      <c r="B31" s="80" t="s">
        <v>74</v>
      </c>
      <c r="C31" s="21" t="s">
        <v>26</v>
      </c>
      <c r="D31" s="22">
        <f>33.2*3</f>
        <v>99.600000000000009</v>
      </c>
      <c r="E31" s="81"/>
      <c r="F31" s="9">
        <f t="shared" si="4"/>
        <v>0</v>
      </c>
      <c r="G31" s="12"/>
    </row>
    <row r="32" spans="1:7" x14ac:dyDescent="0.3">
      <c r="A32" s="111" t="s">
        <v>52</v>
      </c>
      <c r="B32" s="112"/>
      <c r="C32" s="112"/>
      <c r="D32" s="112"/>
      <c r="E32" s="11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1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A1:F1"/>
    <mergeCell ref="A2:F2"/>
    <mergeCell ref="A3:F3"/>
    <mergeCell ref="B26:F26"/>
    <mergeCell ref="A32:E32"/>
    <mergeCell ref="A13:E13"/>
    <mergeCell ref="B14:F14"/>
    <mergeCell ref="A19:E19"/>
    <mergeCell ref="B20:F20"/>
    <mergeCell ref="A25:E25"/>
  </mergeCells>
  <phoneticPr fontId="20" type="noConversion"/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0CCB-3A55-447C-BFA9-D29B22E26B61}">
  <dimension ref="A1:H2293"/>
  <sheetViews>
    <sheetView zoomScaleNormal="100" workbookViewId="0">
      <selection activeCell="A2" sqref="A2:F2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15" t="s">
        <v>91</v>
      </c>
      <c r="B1" s="115"/>
      <c r="C1" s="115"/>
      <c r="D1" s="115"/>
      <c r="E1" s="115"/>
      <c r="F1" s="115"/>
    </row>
    <row r="2" spans="1:8" x14ac:dyDescent="0.3">
      <c r="A2" s="115" t="s">
        <v>61</v>
      </c>
      <c r="B2" s="115"/>
      <c r="C2" s="115"/>
      <c r="D2" s="115"/>
      <c r="E2" s="115"/>
      <c r="F2" s="115"/>
      <c r="H2" s="1"/>
    </row>
    <row r="3" spans="1:8" x14ac:dyDescent="0.3">
      <c r="A3" s="116" t="s">
        <v>85</v>
      </c>
      <c r="B3" s="116"/>
      <c r="C3" s="116"/>
      <c r="D3" s="116"/>
      <c r="E3" s="116"/>
      <c r="F3" s="116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14" t="s">
        <v>36</v>
      </c>
      <c r="B13" s="114"/>
      <c r="C13" s="114"/>
      <c r="D13" s="114"/>
      <c r="E13" s="114"/>
      <c r="F13" s="24">
        <f>+F7+F8+F9+F10+F12</f>
        <v>0</v>
      </c>
    </row>
    <row r="14" spans="1:8" x14ac:dyDescent="0.3">
      <c r="A14" s="14" t="s">
        <v>37</v>
      </c>
      <c r="B14" s="110" t="s">
        <v>38</v>
      </c>
      <c r="C14" s="110"/>
      <c r="D14" s="110"/>
      <c r="E14" s="110"/>
      <c r="F14" s="11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39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14" t="s">
        <v>43</v>
      </c>
      <c r="B19" s="114"/>
      <c r="C19" s="114"/>
      <c r="D19" s="114"/>
      <c r="E19" s="114"/>
      <c r="F19" s="24">
        <f>+F15+F16+F17+F18</f>
        <v>0</v>
      </c>
    </row>
    <row r="20" spans="1:7" x14ac:dyDescent="0.3">
      <c r="A20" s="14" t="s">
        <v>44</v>
      </c>
      <c r="B20" s="110" t="s">
        <v>45</v>
      </c>
      <c r="C20" s="110"/>
      <c r="D20" s="110"/>
      <c r="E20" s="110"/>
      <c r="F20" s="11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si="2"/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14" t="s">
        <v>48</v>
      </c>
      <c r="B25" s="114"/>
      <c r="C25" s="114"/>
      <c r="D25" s="114"/>
      <c r="E25" s="114"/>
      <c r="F25" s="24">
        <f>+F21+F22+F24</f>
        <v>0</v>
      </c>
    </row>
    <row r="26" spans="1:7" x14ac:dyDescent="0.3">
      <c r="A26" s="41" t="s">
        <v>49</v>
      </c>
      <c r="B26" s="110" t="s">
        <v>50</v>
      </c>
      <c r="C26" s="110"/>
      <c r="D26" s="110"/>
      <c r="E26" s="110"/>
      <c r="F26" s="11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3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3"/>
        <v>0</v>
      </c>
      <c r="G30" s="12"/>
    </row>
    <row r="31" spans="1:7" ht="27" x14ac:dyDescent="0.3">
      <c r="A31" s="19" t="s">
        <v>73</v>
      </c>
      <c r="B31" s="80" t="s">
        <v>74</v>
      </c>
      <c r="C31" s="21" t="s">
        <v>26</v>
      </c>
      <c r="D31" s="22">
        <f>33.2*3</f>
        <v>99.600000000000009</v>
      </c>
      <c r="E31" s="81"/>
      <c r="F31" s="9">
        <f t="shared" si="3"/>
        <v>0</v>
      </c>
      <c r="G31" s="12"/>
    </row>
    <row r="32" spans="1:7" x14ac:dyDescent="0.3">
      <c r="A32" s="111" t="s">
        <v>52</v>
      </c>
      <c r="B32" s="112"/>
      <c r="C32" s="112"/>
      <c r="D32" s="112"/>
      <c r="E32" s="11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1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683A-F67F-443D-847E-C1AC3E24DF29}">
  <dimension ref="A1:H2293"/>
  <sheetViews>
    <sheetView zoomScaleNormal="100" workbookViewId="0">
      <selection activeCell="A3" sqref="A3:F3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15" t="s">
        <v>91</v>
      </c>
      <c r="B1" s="115"/>
      <c r="C1" s="115"/>
      <c r="D1" s="115"/>
      <c r="E1" s="115"/>
      <c r="F1" s="115"/>
    </row>
    <row r="2" spans="1:8" x14ac:dyDescent="0.3">
      <c r="A2" s="115" t="s">
        <v>61</v>
      </c>
      <c r="B2" s="115"/>
      <c r="C2" s="115"/>
      <c r="D2" s="115"/>
      <c r="E2" s="115"/>
      <c r="F2" s="115"/>
      <c r="H2" s="1"/>
    </row>
    <row r="3" spans="1:8" x14ac:dyDescent="0.3">
      <c r="A3" s="116" t="s">
        <v>86</v>
      </c>
      <c r="B3" s="116"/>
      <c r="C3" s="116"/>
      <c r="D3" s="116"/>
      <c r="E3" s="116"/>
      <c r="F3" s="116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14" t="s">
        <v>36</v>
      </c>
      <c r="B13" s="114"/>
      <c r="C13" s="114"/>
      <c r="D13" s="114"/>
      <c r="E13" s="114"/>
      <c r="F13" s="24">
        <f>+F7+F8+F9+F10+F12</f>
        <v>0</v>
      </c>
    </row>
    <row r="14" spans="1:8" x14ac:dyDescent="0.3">
      <c r="A14" s="14" t="s">
        <v>37</v>
      </c>
      <c r="B14" s="110" t="s">
        <v>38</v>
      </c>
      <c r="C14" s="110"/>
      <c r="D14" s="110"/>
      <c r="E14" s="110"/>
      <c r="F14" s="11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39.6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14" t="s">
        <v>43</v>
      </c>
      <c r="B19" s="114"/>
      <c r="C19" s="114"/>
      <c r="D19" s="114"/>
      <c r="E19" s="114"/>
      <c r="F19" s="24">
        <f>+F15+F16+F17+F18</f>
        <v>0</v>
      </c>
    </row>
    <row r="20" spans="1:7" x14ac:dyDescent="0.3">
      <c r="A20" s="14" t="s">
        <v>44</v>
      </c>
      <c r="B20" s="110" t="s">
        <v>45</v>
      </c>
      <c r="C20" s="110"/>
      <c r="D20" s="110"/>
      <c r="E20" s="110"/>
      <c r="F20" s="11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si="2"/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14" t="s">
        <v>48</v>
      </c>
      <c r="B25" s="114"/>
      <c r="C25" s="114"/>
      <c r="D25" s="114"/>
      <c r="E25" s="114"/>
      <c r="F25" s="24">
        <f>+F21+F22+F24</f>
        <v>0</v>
      </c>
    </row>
    <row r="26" spans="1:7" x14ac:dyDescent="0.3">
      <c r="A26" s="41" t="s">
        <v>49</v>
      </c>
      <c r="B26" s="110" t="s">
        <v>50</v>
      </c>
      <c r="C26" s="110"/>
      <c r="D26" s="110"/>
      <c r="E26" s="110"/>
      <c r="F26" s="11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3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3"/>
        <v>0</v>
      </c>
      <c r="G30" s="12"/>
    </row>
    <row r="31" spans="1:7" ht="27" x14ac:dyDescent="0.3">
      <c r="A31" s="19" t="s">
        <v>73</v>
      </c>
      <c r="B31" s="80" t="s">
        <v>74</v>
      </c>
      <c r="C31" s="21" t="s">
        <v>26</v>
      </c>
      <c r="D31" s="22">
        <f>33.2*3</f>
        <v>99.600000000000009</v>
      </c>
      <c r="E31" s="81"/>
      <c r="F31" s="9">
        <f t="shared" si="3"/>
        <v>0</v>
      </c>
      <c r="G31" s="12"/>
    </row>
    <row r="32" spans="1:7" x14ac:dyDescent="0.3">
      <c r="A32" s="111" t="s">
        <v>52</v>
      </c>
      <c r="B32" s="112"/>
      <c r="C32" s="112"/>
      <c r="D32" s="112"/>
      <c r="E32" s="11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0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128D-0C70-4388-A15A-8908987302BB}">
  <dimension ref="A1:H2293"/>
  <sheetViews>
    <sheetView zoomScaleNormal="100" workbookViewId="0">
      <selection activeCell="B6" sqref="B6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15" t="s">
        <v>91</v>
      </c>
      <c r="B1" s="115"/>
      <c r="C1" s="115"/>
      <c r="D1" s="115"/>
      <c r="E1" s="115"/>
      <c r="F1" s="115"/>
    </row>
    <row r="2" spans="1:8" x14ac:dyDescent="0.3">
      <c r="A2" s="115" t="s">
        <v>61</v>
      </c>
      <c r="B2" s="115"/>
      <c r="C2" s="115"/>
      <c r="D2" s="115"/>
      <c r="E2" s="115"/>
      <c r="F2" s="115"/>
      <c r="H2" s="1"/>
    </row>
    <row r="3" spans="1:8" x14ac:dyDescent="0.3">
      <c r="A3" s="116" t="s">
        <v>87</v>
      </c>
      <c r="B3" s="116"/>
      <c r="C3" s="116"/>
      <c r="D3" s="116"/>
      <c r="E3" s="116"/>
      <c r="F3" s="116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14" t="s">
        <v>36</v>
      </c>
      <c r="B13" s="114"/>
      <c r="C13" s="114"/>
      <c r="D13" s="114"/>
      <c r="E13" s="114"/>
      <c r="F13" s="24">
        <f>+F7+F8+F9+F10+F12</f>
        <v>0</v>
      </c>
    </row>
    <row r="14" spans="1:8" x14ac:dyDescent="0.3">
      <c r="A14" s="14" t="s">
        <v>37</v>
      </c>
      <c r="B14" s="110" t="s">
        <v>38</v>
      </c>
      <c r="C14" s="110"/>
      <c r="D14" s="110"/>
      <c r="E14" s="110"/>
      <c r="F14" s="11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36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14" t="s">
        <v>43</v>
      </c>
      <c r="B19" s="114"/>
      <c r="C19" s="114"/>
      <c r="D19" s="114"/>
      <c r="E19" s="114"/>
      <c r="F19" s="24">
        <f>+F15+F16+F17+F18</f>
        <v>0</v>
      </c>
    </row>
    <row r="20" spans="1:7" x14ac:dyDescent="0.3">
      <c r="A20" s="14" t="s">
        <v>44</v>
      </c>
      <c r="B20" s="110" t="s">
        <v>45</v>
      </c>
      <c r="C20" s="110"/>
      <c r="D20" s="110"/>
      <c r="E20" s="110"/>
      <c r="F20" s="11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si="2"/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14" t="s">
        <v>48</v>
      </c>
      <c r="B25" s="114"/>
      <c r="C25" s="114"/>
      <c r="D25" s="114"/>
      <c r="E25" s="114"/>
      <c r="F25" s="24">
        <f>+F21+F22+F24</f>
        <v>0</v>
      </c>
    </row>
    <row r="26" spans="1:7" x14ac:dyDescent="0.3">
      <c r="A26" s="41" t="s">
        <v>49</v>
      </c>
      <c r="B26" s="110" t="s">
        <v>50</v>
      </c>
      <c r="C26" s="110"/>
      <c r="D26" s="110"/>
      <c r="E26" s="110"/>
      <c r="F26" s="11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3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3"/>
        <v>0</v>
      </c>
      <c r="G30" s="12"/>
    </row>
    <row r="31" spans="1:7" ht="27" x14ac:dyDescent="0.3">
      <c r="A31" s="19" t="s">
        <v>73</v>
      </c>
      <c r="B31" s="80" t="s">
        <v>74</v>
      </c>
      <c r="C31" s="21" t="s">
        <v>26</v>
      </c>
      <c r="D31" s="22">
        <f>33.2*3</f>
        <v>99.600000000000009</v>
      </c>
      <c r="E31" s="81"/>
      <c r="F31" s="9">
        <f t="shared" si="3"/>
        <v>0</v>
      </c>
      <c r="G31" s="12"/>
    </row>
    <row r="32" spans="1:7" x14ac:dyDescent="0.3">
      <c r="A32" s="111" t="s">
        <v>52</v>
      </c>
      <c r="B32" s="112"/>
      <c r="C32" s="112"/>
      <c r="D32" s="112"/>
      <c r="E32" s="11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1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77851-628D-4930-A88E-B67187642192}">
  <dimension ref="A1:H2293"/>
  <sheetViews>
    <sheetView zoomScaleNormal="100" workbookViewId="0">
      <selection activeCell="A2" sqref="A2:F2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15" t="s">
        <v>91</v>
      </c>
      <c r="B1" s="115"/>
      <c r="C1" s="115"/>
      <c r="D1" s="115"/>
      <c r="E1" s="115"/>
      <c r="F1" s="115"/>
    </row>
    <row r="2" spans="1:8" x14ac:dyDescent="0.3">
      <c r="A2" s="115" t="s">
        <v>61</v>
      </c>
      <c r="B2" s="115"/>
      <c r="C2" s="115"/>
      <c r="D2" s="115"/>
      <c r="E2" s="115"/>
      <c r="F2" s="115"/>
      <c r="H2" s="1"/>
    </row>
    <row r="3" spans="1:8" x14ac:dyDescent="0.3">
      <c r="A3" s="116" t="s">
        <v>88</v>
      </c>
      <c r="B3" s="116"/>
      <c r="C3" s="116"/>
      <c r="D3" s="116"/>
      <c r="E3" s="116"/>
      <c r="F3" s="116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14" t="s">
        <v>36</v>
      </c>
      <c r="B13" s="114"/>
      <c r="C13" s="114"/>
      <c r="D13" s="114"/>
      <c r="E13" s="114"/>
      <c r="F13" s="24">
        <f>+F7+F8+F9+F10+F12</f>
        <v>0</v>
      </c>
    </row>
    <row r="14" spans="1:8" x14ac:dyDescent="0.3">
      <c r="A14" s="14" t="s">
        <v>37</v>
      </c>
      <c r="B14" s="110" t="s">
        <v>38</v>
      </c>
      <c r="C14" s="110"/>
      <c r="D14" s="110"/>
      <c r="E14" s="110"/>
      <c r="F14" s="11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37.799999999999997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14" t="s">
        <v>43</v>
      </c>
      <c r="B19" s="114"/>
      <c r="C19" s="114"/>
      <c r="D19" s="114"/>
      <c r="E19" s="114"/>
      <c r="F19" s="24">
        <f>+F15+F16+F17+F18</f>
        <v>0</v>
      </c>
    </row>
    <row r="20" spans="1:7" x14ac:dyDescent="0.3">
      <c r="A20" s="14" t="s">
        <v>44</v>
      </c>
      <c r="B20" s="110" t="s">
        <v>45</v>
      </c>
      <c r="C20" s="110"/>
      <c r="D20" s="110"/>
      <c r="E20" s="110"/>
      <c r="F20" s="11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si="2"/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14" t="s">
        <v>48</v>
      </c>
      <c r="B25" s="114"/>
      <c r="C25" s="114"/>
      <c r="D25" s="114"/>
      <c r="E25" s="114"/>
      <c r="F25" s="24">
        <f>+F21+F22+F24</f>
        <v>0</v>
      </c>
    </row>
    <row r="26" spans="1:7" x14ac:dyDescent="0.3">
      <c r="A26" s="41" t="s">
        <v>49</v>
      </c>
      <c r="B26" s="110" t="s">
        <v>50</v>
      </c>
      <c r="C26" s="110"/>
      <c r="D26" s="110"/>
      <c r="E26" s="110"/>
      <c r="F26" s="11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3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3"/>
        <v>0</v>
      </c>
      <c r="G30" s="12"/>
    </row>
    <row r="31" spans="1:7" ht="27" x14ac:dyDescent="0.3">
      <c r="A31" s="19" t="s">
        <v>73</v>
      </c>
      <c r="B31" s="80" t="s">
        <v>74</v>
      </c>
      <c r="C31" s="21" t="s">
        <v>26</v>
      </c>
      <c r="D31" s="22">
        <f>33.2*3</f>
        <v>99.600000000000009</v>
      </c>
      <c r="E31" s="81"/>
      <c r="F31" s="9">
        <f t="shared" si="3"/>
        <v>0</v>
      </c>
      <c r="G31" s="12"/>
    </row>
    <row r="32" spans="1:7" x14ac:dyDescent="0.3">
      <c r="A32" s="111" t="s">
        <v>52</v>
      </c>
      <c r="B32" s="112"/>
      <c r="C32" s="112"/>
      <c r="D32" s="112"/>
      <c r="E32" s="11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1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85DE4-3CE6-4B35-A0C5-7B7BAC4934D7}">
  <dimension ref="A1:H2293"/>
  <sheetViews>
    <sheetView zoomScaleNormal="100" workbookViewId="0">
      <selection sqref="A1:F1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15" t="s">
        <v>91</v>
      </c>
      <c r="B1" s="115"/>
      <c r="C1" s="115"/>
      <c r="D1" s="115"/>
      <c r="E1" s="115"/>
      <c r="F1" s="115"/>
    </row>
    <row r="2" spans="1:8" x14ac:dyDescent="0.3">
      <c r="A2" s="115" t="s">
        <v>61</v>
      </c>
      <c r="B2" s="115"/>
      <c r="C2" s="115"/>
      <c r="D2" s="115"/>
      <c r="E2" s="115"/>
      <c r="F2" s="115"/>
      <c r="H2" s="1"/>
    </row>
    <row r="3" spans="1:8" x14ac:dyDescent="0.3">
      <c r="A3" s="116" t="s">
        <v>89</v>
      </c>
      <c r="B3" s="116"/>
      <c r="C3" s="116"/>
      <c r="D3" s="116"/>
      <c r="E3" s="116"/>
      <c r="F3" s="116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14" t="s">
        <v>36</v>
      </c>
      <c r="B13" s="114"/>
      <c r="C13" s="114"/>
      <c r="D13" s="114"/>
      <c r="E13" s="114"/>
      <c r="F13" s="24">
        <f>+F7+F8+F9+F10+F12</f>
        <v>0</v>
      </c>
    </row>
    <row r="14" spans="1:8" x14ac:dyDescent="0.3">
      <c r="A14" s="14" t="s">
        <v>37</v>
      </c>
      <c r="B14" s="110" t="s">
        <v>38</v>
      </c>
      <c r="C14" s="110"/>
      <c r="D14" s="110"/>
      <c r="E14" s="110"/>
      <c r="F14" s="11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38.4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14" t="s">
        <v>43</v>
      </c>
      <c r="B19" s="114"/>
      <c r="C19" s="114"/>
      <c r="D19" s="114"/>
      <c r="E19" s="114"/>
      <c r="F19" s="24">
        <f>+F15+F16+F17+F18</f>
        <v>0</v>
      </c>
    </row>
    <row r="20" spans="1:7" x14ac:dyDescent="0.3">
      <c r="A20" s="14" t="s">
        <v>44</v>
      </c>
      <c r="B20" s="110" t="s">
        <v>45</v>
      </c>
      <c r="C20" s="110"/>
      <c r="D20" s="110"/>
      <c r="E20" s="110"/>
      <c r="F20" s="11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si="2"/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14" t="s">
        <v>48</v>
      </c>
      <c r="B25" s="114"/>
      <c r="C25" s="114"/>
      <c r="D25" s="114"/>
      <c r="E25" s="114"/>
      <c r="F25" s="24">
        <f>+F21+F22+F24</f>
        <v>0</v>
      </c>
    </row>
    <row r="26" spans="1:7" x14ac:dyDescent="0.3">
      <c r="A26" s="41" t="s">
        <v>49</v>
      </c>
      <c r="B26" s="110" t="s">
        <v>50</v>
      </c>
      <c r="C26" s="110"/>
      <c r="D26" s="110"/>
      <c r="E26" s="110"/>
      <c r="F26" s="11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3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3"/>
        <v>0</v>
      </c>
      <c r="G30" s="12"/>
    </row>
    <row r="31" spans="1:7" ht="27" x14ac:dyDescent="0.3">
      <c r="A31" s="19" t="s">
        <v>73</v>
      </c>
      <c r="B31" s="80" t="s">
        <v>74</v>
      </c>
      <c r="C31" s="21" t="s">
        <v>26</v>
      </c>
      <c r="D31" s="22">
        <f>33.2*3</f>
        <v>99.600000000000009</v>
      </c>
      <c r="E31" s="81"/>
      <c r="F31" s="9">
        <f t="shared" si="3"/>
        <v>0</v>
      </c>
      <c r="G31" s="12"/>
    </row>
    <row r="32" spans="1:7" x14ac:dyDescent="0.3">
      <c r="A32" s="111" t="s">
        <v>52</v>
      </c>
      <c r="B32" s="112"/>
      <c r="C32" s="112"/>
      <c r="D32" s="112"/>
      <c r="E32" s="11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1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E01C-22D4-4EAE-8216-07A6E0FA0D57}">
  <dimension ref="A1:H2293"/>
  <sheetViews>
    <sheetView zoomScaleNormal="100" workbookViewId="0">
      <selection activeCell="A3" sqref="A3:F3"/>
    </sheetView>
  </sheetViews>
  <sheetFormatPr baseColWidth="10" defaultRowHeight="14.4" x14ac:dyDescent="0.3"/>
  <cols>
    <col min="1" max="1" width="5.88671875" customWidth="1"/>
    <col min="2" max="2" width="40" customWidth="1"/>
    <col min="3" max="3" width="6.109375" customWidth="1"/>
    <col min="4" max="4" width="17.109375" customWidth="1"/>
    <col min="5" max="5" width="15.77734375" customWidth="1"/>
    <col min="6" max="6" width="15.88671875" customWidth="1"/>
  </cols>
  <sheetData>
    <row r="1" spans="1:8" x14ac:dyDescent="0.3">
      <c r="A1" s="115" t="s">
        <v>91</v>
      </c>
      <c r="B1" s="115"/>
      <c r="C1" s="115"/>
      <c r="D1" s="115"/>
      <c r="E1" s="115"/>
      <c r="F1" s="115"/>
    </row>
    <row r="2" spans="1:8" x14ac:dyDescent="0.3">
      <c r="A2" s="115" t="s">
        <v>61</v>
      </c>
      <c r="B2" s="115"/>
      <c r="C2" s="115"/>
      <c r="D2" s="115"/>
      <c r="E2" s="115"/>
      <c r="F2" s="115"/>
      <c r="H2" s="1"/>
    </row>
    <row r="3" spans="1:8" x14ac:dyDescent="0.3">
      <c r="A3" s="116" t="s">
        <v>90</v>
      </c>
      <c r="B3" s="116"/>
      <c r="C3" s="116"/>
      <c r="D3" s="116"/>
      <c r="E3" s="116"/>
      <c r="F3" s="116"/>
      <c r="H3" s="2"/>
    </row>
    <row r="4" spans="1:8" ht="15" thickBot="1" x14ac:dyDescent="0.35"/>
    <row r="5" spans="1:8" ht="15" thickTop="1" x14ac:dyDescent="0.3">
      <c r="A5" s="3" t="s">
        <v>0</v>
      </c>
      <c r="B5" s="4" t="s">
        <v>1</v>
      </c>
      <c r="C5" s="4" t="s">
        <v>16</v>
      </c>
      <c r="D5" s="5" t="s">
        <v>17</v>
      </c>
      <c r="E5" s="6" t="s">
        <v>18</v>
      </c>
      <c r="F5" s="7" t="s">
        <v>19</v>
      </c>
    </row>
    <row r="6" spans="1:8" ht="26.25" customHeight="1" x14ac:dyDescent="0.3">
      <c r="A6" s="14" t="s">
        <v>20</v>
      </c>
      <c r="B6" s="15" t="s">
        <v>21</v>
      </c>
      <c r="C6" s="16"/>
      <c r="D6" s="17"/>
      <c r="E6" s="18"/>
      <c r="F6" s="8"/>
    </row>
    <row r="7" spans="1:8" ht="19.5" customHeight="1" x14ac:dyDescent="0.3">
      <c r="A7" s="19" t="s">
        <v>22</v>
      </c>
      <c r="B7" s="20" t="s">
        <v>23</v>
      </c>
      <c r="C7" s="21" t="s">
        <v>2</v>
      </c>
      <c r="D7" s="22">
        <v>1</v>
      </c>
      <c r="E7" s="23"/>
      <c r="F7" s="9">
        <f>+E7*D7</f>
        <v>0</v>
      </c>
    </row>
    <row r="8" spans="1:8" ht="16.2" x14ac:dyDescent="0.3">
      <c r="A8" s="19" t="s">
        <v>24</v>
      </c>
      <c r="B8" s="20" t="s">
        <v>25</v>
      </c>
      <c r="C8" s="21" t="s">
        <v>26</v>
      </c>
      <c r="D8" s="22">
        <v>105.09</v>
      </c>
      <c r="E8" s="23"/>
      <c r="F8" s="9">
        <f t="shared" ref="F8:F12" si="0">+E8*D8</f>
        <v>0</v>
      </c>
    </row>
    <row r="9" spans="1:8" x14ac:dyDescent="0.3">
      <c r="A9" s="19" t="s">
        <v>27</v>
      </c>
      <c r="B9" s="20" t="s">
        <v>28</v>
      </c>
      <c r="C9" s="21" t="s">
        <v>2</v>
      </c>
      <c r="D9" s="22">
        <v>1</v>
      </c>
      <c r="E9" s="23"/>
      <c r="F9" s="9">
        <f t="shared" si="0"/>
        <v>0</v>
      </c>
    </row>
    <row r="10" spans="1:8" ht="23.25" customHeight="1" x14ac:dyDescent="0.3">
      <c r="A10" s="19" t="s">
        <v>29</v>
      </c>
      <c r="B10" s="20" t="s">
        <v>30</v>
      </c>
      <c r="C10" s="21" t="s">
        <v>31</v>
      </c>
      <c r="D10" s="22">
        <v>9.1</v>
      </c>
      <c r="E10" s="23"/>
      <c r="F10" s="9">
        <f t="shared" si="0"/>
        <v>0</v>
      </c>
    </row>
    <row r="11" spans="1:8" ht="23.25" customHeight="1" x14ac:dyDescent="0.3">
      <c r="A11" s="19" t="s">
        <v>32</v>
      </c>
      <c r="B11" s="20" t="s">
        <v>33</v>
      </c>
      <c r="C11" s="21" t="s">
        <v>31</v>
      </c>
      <c r="D11" s="22">
        <v>9.1</v>
      </c>
      <c r="E11" s="23"/>
      <c r="F11" s="9">
        <f t="shared" si="0"/>
        <v>0</v>
      </c>
    </row>
    <row r="12" spans="1:8" ht="27" customHeight="1" x14ac:dyDescent="0.3">
      <c r="A12" s="19" t="s">
        <v>34</v>
      </c>
      <c r="B12" s="20" t="s">
        <v>35</v>
      </c>
      <c r="C12" s="21" t="s">
        <v>31</v>
      </c>
      <c r="D12" s="22">
        <v>27.45</v>
      </c>
      <c r="E12" s="23"/>
      <c r="F12" s="9">
        <f t="shared" si="0"/>
        <v>0</v>
      </c>
    </row>
    <row r="13" spans="1:8" x14ac:dyDescent="0.3">
      <c r="A13" s="114" t="s">
        <v>36</v>
      </c>
      <c r="B13" s="114"/>
      <c r="C13" s="114"/>
      <c r="D13" s="114"/>
      <c r="E13" s="114"/>
      <c r="F13" s="24">
        <f>+F7+F8+F9+F10+F12</f>
        <v>0</v>
      </c>
    </row>
    <row r="14" spans="1:8" x14ac:dyDescent="0.3">
      <c r="A14" s="14" t="s">
        <v>37</v>
      </c>
      <c r="B14" s="110" t="s">
        <v>38</v>
      </c>
      <c r="C14" s="110"/>
      <c r="D14" s="110"/>
      <c r="E14" s="110"/>
      <c r="F14" s="110"/>
    </row>
    <row r="15" spans="1:8" ht="27" customHeight="1" x14ac:dyDescent="0.3">
      <c r="A15" s="19" t="s">
        <v>3</v>
      </c>
      <c r="B15" s="20" t="s">
        <v>39</v>
      </c>
      <c r="C15" s="21" t="s">
        <v>31</v>
      </c>
      <c r="D15" s="22">
        <v>1.28</v>
      </c>
      <c r="E15" s="23"/>
      <c r="F15" s="9">
        <f>+E15*D15</f>
        <v>0</v>
      </c>
    </row>
    <row r="16" spans="1:8" ht="30.75" customHeight="1" x14ac:dyDescent="0.3">
      <c r="A16" s="19" t="s">
        <v>4</v>
      </c>
      <c r="B16" s="20" t="s">
        <v>40</v>
      </c>
      <c r="C16" s="21" t="s">
        <v>31</v>
      </c>
      <c r="D16" s="22">
        <v>0.24</v>
      </c>
      <c r="E16" s="23"/>
      <c r="F16" s="9">
        <f t="shared" ref="F16:F18" si="1">+E16*D16</f>
        <v>0</v>
      </c>
    </row>
    <row r="17" spans="1:7" ht="16.5" customHeight="1" x14ac:dyDescent="0.3">
      <c r="A17" s="19" t="s">
        <v>6</v>
      </c>
      <c r="B17" s="20" t="s">
        <v>41</v>
      </c>
      <c r="C17" s="21" t="s">
        <v>26</v>
      </c>
      <c r="D17" s="13">
        <v>12.8</v>
      </c>
      <c r="E17" s="23"/>
      <c r="F17" s="9">
        <f t="shared" si="1"/>
        <v>0</v>
      </c>
    </row>
    <row r="18" spans="1:7" ht="39.6" customHeight="1" x14ac:dyDescent="0.3">
      <c r="A18" s="19" t="s">
        <v>42</v>
      </c>
      <c r="B18" s="25" t="s">
        <v>60</v>
      </c>
      <c r="C18" s="21" t="s">
        <v>5</v>
      </c>
      <c r="D18" s="22">
        <v>5.04</v>
      </c>
      <c r="E18" s="23"/>
      <c r="F18" s="9">
        <f t="shared" si="1"/>
        <v>0</v>
      </c>
    </row>
    <row r="19" spans="1:7" x14ac:dyDescent="0.3">
      <c r="A19" s="114" t="s">
        <v>43</v>
      </c>
      <c r="B19" s="114"/>
      <c r="C19" s="114"/>
      <c r="D19" s="114"/>
      <c r="E19" s="114"/>
      <c r="F19" s="24">
        <f>+F15+F16+F17+F18</f>
        <v>0</v>
      </c>
    </row>
    <row r="20" spans="1:7" x14ac:dyDescent="0.3">
      <c r="A20" s="14" t="s">
        <v>44</v>
      </c>
      <c r="B20" s="110" t="s">
        <v>45</v>
      </c>
      <c r="C20" s="110"/>
      <c r="D20" s="110"/>
      <c r="E20" s="110"/>
      <c r="F20" s="110"/>
    </row>
    <row r="21" spans="1:7" ht="31.5" customHeight="1" x14ac:dyDescent="0.3">
      <c r="A21" s="26" t="s">
        <v>7</v>
      </c>
      <c r="B21" s="27" t="s">
        <v>53</v>
      </c>
      <c r="C21" s="28" t="s">
        <v>31</v>
      </c>
      <c r="D21" s="29">
        <v>0.65</v>
      </c>
      <c r="E21" s="30"/>
      <c r="F21" s="9">
        <f t="shared" ref="F21:F24" si="2">D21*E21</f>
        <v>0</v>
      </c>
      <c r="G21" s="38"/>
    </row>
    <row r="22" spans="1:7" ht="21.75" customHeight="1" x14ac:dyDescent="0.3">
      <c r="A22" s="19" t="s">
        <v>8</v>
      </c>
      <c r="B22" s="20" t="s">
        <v>46</v>
      </c>
      <c r="C22" s="21" t="s">
        <v>26</v>
      </c>
      <c r="D22" s="22">
        <v>38.4</v>
      </c>
      <c r="E22" s="23"/>
      <c r="F22" s="9">
        <f t="shared" si="2"/>
        <v>0</v>
      </c>
    </row>
    <row r="23" spans="1:7" ht="21.75" customHeight="1" x14ac:dyDescent="0.3">
      <c r="A23" s="19" t="s">
        <v>9</v>
      </c>
      <c r="B23" s="20" t="s">
        <v>47</v>
      </c>
      <c r="C23" s="21" t="s">
        <v>26</v>
      </c>
      <c r="D23" s="22">
        <v>76.8</v>
      </c>
      <c r="E23" s="23"/>
      <c r="F23" s="9">
        <f t="shared" si="2"/>
        <v>0</v>
      </c>
    </row>
    <row r="24" spans="1:7" ht="18" customHeight="1" x14ac:dyDescent="0.3">
      <c r="A24" s="19" t="s">
        <v>10</v>
      </c>
      <c r="B24" s="34" t="s">
        <v>58</v>
      </c>
      <c r="C24" s="21" t="s">
        <v>26</v>
      </c>
      <c r="D24" s="22">
        <v>76.8</v>
      </c>
      <c r="E24" s="23"/>
      <c r="F24" s="9">
        <f t="shared" si="2"/>
        <v>0</v>
      </c>
      <c r="G24" t="s">
        <v>57</v>
      </c>
    </row>
    <row r="25" spans="1:7" x14ac:dyDescent="0.3">
      <c r="A25" s="114" t="s">
        <v>48</v>
      </c>
      <c r="B25" s="114"/>
      <c r="C25" s="114"/>
      <c r="D25" s="114"/>
      <c r="E25" s="114"/>
      <c r="F25" s="24">
        <f>+F21+F22+F24</f>
        <v>0</v>
      </c>
    </row>
    <row r="26" spans="1:7" x14ac:dyDescent="0.3">
      <c r="A26" s="41" t="s">
        <v>49</v>
      </c>
      <c r="B26" s="110" t="s">
        <v>50</v>
      </c>
      <c r="C26" s="110"/>
      <c r="D26" s="110"/>
      <c r="E26" s="110"/>
      <c r="F26" s="110"/>
    </row>
    <row r="27" spans="1:7" x14ac:dyDescent="0.3">
      <c r="A27" s="42">
        <v>3.1</v>
      </c>
      <c r="B27" s="35" t="s">
        <v>59</v>
      </c>
      <c r="C27" s="35" t="s">
        <v>14</v>
      </c>
      <c r="D27" s="37">
        <v>1</v>
      </c>
      <c r="E27" s="40"/>
      <c r="F27" s="9">
        <f>+E27*D27</f>
        <v>0</v>
      </c>
      <c r="G27" s="36"/>
    </row>
    <row r="28" spans="1:7" ht="20.25" customHeight="1" x14ac:dyDescent="0.3">
      <c r="A28" s="19" t="s">
        <v>11</v>
      </c>
      <c r="B28" s="20" t="s">
        <v>55</v>
      </c>
      <c r="C28" s="21" t="s">
        <v>15</v>
      </c>
      <c r="D28" s="22">
        <v>103.4</v>
      </c>
      <c r="E28" s="23"/>
      <c r="F28" s="9">
        <f>+E28*D28</f>
        <v>0</v>
      </c>
      <c r="G28" s="12"/>
    </row>
    <row r="29" spans="1:7" ht="18" customHeight="1" x14ac:dyDescent="0.3">
      <c r="A29" s="19" t="s">
        <v>12</v>
      </c>
      <c r="B29" s="20" t="s">
        <v>56</v>
      </c>
      <c r="C29" s="21" t="s">
        <v>15</v>
      </c>
      <c r="D29" s="22">
        <v>74.400000000000006</v>
      </c>
      <c r="E29" s="23"/>
      <c r="F29" s="39">
        <f t="shared" ref="F29:F31" si="3">+E29*D29</f>
        <v>0</v>
      </c>
      <c r="G29" s="12"/>
    </row>
    <row r="30" spans="1:7" ht="16.2" x14ac:dyDescent="0.3">
      <c r="A30" s="19" t="s">
        <v>13</v>
      </c>
      <c r="B30" s="20" t="s">
        <v>51</v>
      </c>
      <c r="C30" s="21" t="s">
        <v>26</v>
      </c>
      <c r="D30" s="22">
        <v>69.28</v>
      </c>
      <c r="E30" s="23"/>
      <c r="F30" s="9">
        <f t="shared" si="3"/>
        <v>0</v>
      </c>
      <c r="G30" s="12"/>
    </row>
    <row r="31" spans="1:7" ht="27" x14ac:dyDescent="0.3">
      <c r="A31" s="19" t="s">
        <v>73</v>
      </c>
      <c r="B31" s="80" t="s">
        <v>74</v>
      </c>
      <c r="C31" s="21" t="s">
        <v>26</v>
      </c>
      <c r="D31" s="22">
        <f>33.2*3</f>
        <v>99.600000000000009</v>
      </c>
      <c r="E31" s="81"/>
      <c r="F31" s="9">
        <f t="shared" si="3"/>
        <v>0</v>
      </c>
      <c r="G31" s="12"/>
    </row>
    <row r="32" spans="1:7" x14ac:dyDescent="0.3">
      <c r="A32" s="111" t="s">
        <v>52</v>
      </c>
      <c r="B32" s="112"/>
      <c r="C32" s="112"/>
      <c r="D32" s="112"/>
      <c r="E32" s="113"/>
      <c r="F32" s="24">
        <f>+F28+F29+F30+F31</f>
        <v>0</v>
      </c>
      <c r="G32" s="12"/>
    </row>
    <row r="33" spans="1:6" x14ac:dyDescent="0.3">
      <c r="A33" s="31"/>
      <c r="B33" s="32" t="s">
        <v>54</v>
      </c>
      <c r="C33" s="32"/>
      <c r="D33" s="32"/>
      <c r="E33" s="33"/>
      <c r="F33" s="11">
        <f>+F13+F19+F25+F32</f>
        <v>0</v>
      </c>
    </row>
    <row r="154" spans="6:6" x14ac:dyDescent="0.3">
      <c r="F154" t="s">
        <v>57</v>
      </c>
    </row>
    <row r="2293" spans="6:6" x14ac:dyDescent="0.3">
      <c r="F2293" t="s">
        <v>57</v>
      </c>
    </row>
  </sheetData>
  <mergeCells count="10">
    <mergeCell ref="B20:F20"/>
    <mergeCell ref="A25:E25"/>
    <mergeCell ref="B26:F26"/>
    <mergeCell ref="A32:E32"/>
    <mergeCell ref="A1:F1"/>
    <mergeCell ref="A2:F2"/>
    <mergeCell ref="A3:F3"/>
    <mergeCell ref="A13:E13"/>
    <mergeCell ref="B14:F14"/>
    <mergeCell ref="A19:E19"/>
  </mergeCells>
  <pageMargins left="0.7" right="0.7" top="0.75" bottom="0.75" header="0.3" footer="0.3"/>
  <pageSetup paperSize="9" scale="86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7" ma:contentTypeDescription="" ma:contentTypeScope="" ma:versionID="ca25fcb7912a6a2b0cc29b893c38c727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3b002fd9ff71fa376cc41683dbf7eea2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6BFDF4-D56D-4CC6-A1BF-34BBB725F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8DE037-5949-49EB-9F8A-E02DA2DE6C4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32A447C-994A-45FF-B192-9B61FEA44C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RECAP</vt:lpstr>
      <vt:lpstr>ETA POGNINI</vt:lpstr>
      <vt:lpstr>ETA KOUPELA SUD A</vt:lpstr>
      <vt:lpstr>ETA KOUPELA NORD</vt:lpstr>
      <vt:lpstr>ETA KOUPELA SUD B</vt:lpstr>
      <vt:lpstr>ETA DONSIN</vt:lpstr>
      <vt:lpstr>ETA GORBOKIN</vt:lpstr>
      <vt:lpstr>ETA DE SECTEUR 3A</vt:lpstr>
      <vt:lpstr>'ETA DE SECTEUR 3A'!Zone_d_impression</vt:lpstr>
      <vt:lpstr>'ETA DONSIN'!Zone_d_impression</vt:lpstr>
      <vt:lpstr>'ETA GORBOKIN'!Zone_d_impression</vt:lpstr>
      <vt:lpstr>'ETA KOUPELA NORD'!Zone_d_impression</vt:lpstr>
      <vt:lpstr>'ETA KOUPELA SUD A'!Zone_d_impression</vt:lpstr>
      <vt:lpstr>'ETA KOUPELA SUD B'!Zone_d_impression</vt:lpstr>
      <vt:lpstr>'ETA POGNINI'!Zone_d_impression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ARMEL</dc:creator>
  <cp:lastModifiedBy>Vander Auwera T</cp:lastModifiedBy>
  <cp:lastPrinted>2022-11-04T08:32:36Z</cp:lastPrinted>
  <dcterms:created xsi:type="dcterms:W3CDTF">2020-05-15T16:36:07Z</dcterms:created>
  <dcterms:modified xsi:type="dcterms:W3CDTF">2023-03-23T16:06:43Z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</Properties>
</file>