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4"/>
  <workbookPr defaultThemeVersion="124226"/>
  <mc:AlternateContent xmlns:mc="http://schemas.openxmlformats.org/markup-compatibility/2006">
    <mc:Choice Requires="x15">
      <x15ac:absPath xmlns:x15ac="http://schemas.microsoft.com/office/spreadsheetml/2010/11/ac" url="C:\Users\Vander Auwera T\ENABEL\BURKINA FASO - 🔒 Contracts\21_Marchés_Publics\BKF1803211_Entrepreneuriat\BKF1803211-10091 Construction marché Kando\2_CSC\"/>
    </mc:Choice>
  </mc:AlternateContent>
  <xr:revisionPtr revIDLastSave="19" documentId="13_ncr:1_{5932DEC4-17F6-4316-B4EA-7CEA8C616D89}" xr6:coauthVersionLast="36" xr6:coauthVersionMax="47" xr10:uidLastSave="{B79835A7-0422-4A31-A3D3-5DF8155E5D3B}"/>
  <bookViews>
    <workbookView xWindow="-108" yWindow="-108" windowWidth="23256" windowHeight="12456" xr2:uid="{00000000-000D-0000-FFFF-FFFF00000000}"/>
  </bookViews>
  <sheets>
    <sheet name="RECAPITULATIF LOT 3" sheetId="36" r:id="rId1"/>
    <sheet name="01-Boutiques de 5 " sheetId="1" r:id="rId2"/>
    <sheet name="02-Boutiques de 3" sheetId="33" r:id="rId3"/>
    <sheet name="2 blocs LATRINES" sheetId="20" r:id="rId4"/>
    <sheet name="01-POUBELLE" sheetId="31" r:id="rId5"/>
  </sheets>
  <definedNames>
    <definedName name="_xlnm.Print_Titles" localSheetId="1">'01-Boutiques de 5 '!$5:$5</definedName>
    <definedName name="_xlnm.Print_Titles" localSheetId="3">'2 blocs LATRINES'!$6:$6</definedName>
    <definedName name="_xlnm.Print_Area" localSheetId="1">'01-Boutiques de 5 '!$A$1:$F$118</definedName>
    <definedName name="_xlnm.Print_Area" localSheetId="2">'02-Boutiques de 3'!$A$1:$F$117</definedName>
    <definedName name="_xlnm.Print_Area" localSheetId="3">'2 blocs LATRINES'!$A$1:$F$77</definedName>
    <definedName name="_xlnm.Print_Area" localSheetId="0">'RECAPITULATIF LOT 3'!$A$1:$E$22</definedName>
  </definedNames>
  <calcPr calcId="191029"/>
</workbook>
</file>

<file path=xl/calcChain.xml><?xml version="1.0" encoding="utf-8"?>
<calcChain xmlns="http://schemas.openxmlformats.org/spreadsheetml/2006/main">
  <c r="F51" i="1" l="1"/>
  <c r="F51" i="33" l="1"/>
  <c r="E8" i="36" l="1"/>
  <c r="E10" i="36" l="1"/>
  <c r="E6" i="36"/>
  <c r="F46" i="31"/>
  <c r="F34" i="31" l="1"/>
  <c r="F74" i="20"/>
  <c r="F73" i="20"/>
  <c r="F75" i="20" s="1"/>
  <c r="F68" i="20"/>
  <c r="F69" i="20" s="1"/>
  <c r="F63" i="20"/>
  <c r="F62" i="20"/>
  <c r="F61" i="20"/>
  <c r="F60" i="20"/>
  <c r="F59" i="20"/>
  <c r="F54" i="20"/>
  <c r="F53" i="20"/>
  <c r="F48" i="20"/>
  <c r="F47" i="20"/>
  <c r="F46" i="20"/>
  <c r="F45" i="20"/>
  <c r="F44" i="20"/>
  <c r="F43" i="20"/>
  <c r="F42" i="20"/>
  <c r="F41" i="20"/>
  <c r="F40" i="20"/>
  <c r="F35" i="20"/>
  <c r="F34" i="20"/>
  <c r="F33" i="20"/>
  <c r="F32" i="20"/>
  <c r="F31" i="20"/>
  <c r="F30" i="20"/>
  <c r="F25" i="20"/>
  <c r="F26" i="20" s="1"/>
  <c r="F24" i="20"/>
  <c r="F23" i="20"/>
  <c r="F22" i="20"/>
  <c r="F21" i="20"/>
  <c r="F20" i="20"/>
  <c r="F19" i="20"/>
  <c r="F18" i="20"/>
  <c r="F13" i="20"/>
  <c r="F12" i="20"/>
  <c r="F11" i="20"/>
  <c r="F10" i="20"/>
  <c r="F9" i="20"/>
  <c r="F14" i="20" l="1"/>
  <c r="F64" i="20"/>
  <c r="F36" i="20"/>
  <c r="F55" i="20"/>
  <c r="F49" i="20"/>
  <c r="F61" i="1"/>
  <c r="F77" i="20" l="1"/>
  <c r="D16" i="36" s="1"/>
  <c r="E16" i="36" s="1"/>
  <c r="F116" i="1"/>
  <c r="F115" i="1"/>
  <c r="F114" i="1"/>
  <c r="F113" i="1"/>
  <c r="F112" i="1"/>
  <c r="F111" i="1"/>
  <c r="F91" i="1"/>
  <c r="F90" i="1"/>
  <c r="F89" i="1"/>
  <c r="F88" i="1"/>
  <c r="F87" i="1"/>
  <c r="F86" i="1"/>
  <c r="F85" i="1"/>
  <c r="F84" i="1"/>
  <c r="F83" i="1"/>
  <c r="F82" i="1"/>
  <c r="F80" i="1"/>
  <c r="F73" i="1"/>
  <c r="F72" i="1"/>
  <c r="F71" i="1"/>
  <c r="F70" i="1"/>
  <c r="F69" i="1"/>
  <c r="F68" i="1"/>
  <c r="F67" i="1"/>
  <c r="F66" i="1"/>
  <c r="F60" i="1"/>
  <c r="F59" i="1"/>
  <c r="F58" i="1"/>
  <c r="F53" i="1"/>
  <c r="F52" i="1"/>
  <c r="F50" i="1"/>
  <c r="F49" i="1"/>
  <c r="F44" i="1"/>
  <c r="F43" i="1"/>
  <c r="F42" i="1"/>
  <c r="F41" i="1"/>
  <c r="F40" i="1"/>
  <c r="F39" i="1"/>
  <c r="F38" i="1"/>
  <c r="F33" i="1"/>
  <c r="F32" i="1"/>
  <c r="F31" i="1"/>
  <c r="F30" i="1"/>
  <c r="F25" i="1"/>
  <c r="F24" i="1"/>
  <c r="F23" i="1"/>
  <c r="F22" i="1"/>
  <c r="F21" i="1"/>
  <c r="F20" i="1"/>
  <c r="F19" i="1"/>
  <c r="F14" i="1"/>
  <c r="F13" i="1"/>
  <c r="F12" i="1"/>
  <c r="F11" i="1"/>
  <c r="F10" i="1"/>
  <c r="F9" i="1"/>
  <c r="D39" i="33"/>
  <c r="F39" i="33" s="1"/>
  <c r="F115" i="33"/>
  <c r="F114" i="33"/>
  <c r="F113" i="33"/>
  <c r="F112" i="33"/>
  <c r="F111" i="33"/>
  <c r="F110" i="33"/>
  <c r="F90" i="33"/>
  <c r="F89" i="33"/>
  <c r="F88" i="33"/>
  <c r="F87" i="33"/>
  <c r="F86" i="33"/>
  <c r="F85" i="33"/>
  <c r="F84" i="33"/>
  <c r="F83" i="33"/>
  <c r="F82" i="33"/>
  <c r="F81" i="33"/>
  <c r="F79" i="33"/>
  <c r="F72" i="33"/>
  <c r="F71" i="33"/>
  <c r="F70" i="33"/>
  <c r="F69" i="33"/>
  <c r="F68" i="33"/>
  <c r="F67" i="33"/>
  <c r="F66" i="33"/>
  <c r="F65" i="33"/>
  <c r="F60" i="33"/>
  <c r="F59" i="33"/>
  <c r="F58" i="33"/>
  <c r="F53" i="33"/>
  <c r="F52" i="33"/>
  <c r="F50" i="33"/>
  <c r="F49" i="33"/>
  <c r="F44" i="33"/>
  <c r="F43" i="33"/>
  <c r="F42" i="33"/>
  <c r="F41" i="33"/>
  <c r="F40" i="33"/>
  <c r="F38" i="33"/>
  <c r="F33" i="33"/>
  <c r="F32" i="33"/>
  <c r="F31" i="33"/>
  <c r="F30" i="33"/>
  <c r="F25" i="33"/>
  <c r="F24" i="33"/>
  <c r="F23" i="33"/>
  <c r="F22" i="33"/>
  <c r="F21" i="33"/>
  <c r="F20" i="33"/>
  <c r="F19" i="33"/>
  <c r="F14" i="33"/>
  <c r="F13" i="33"/>
  <c r="F12" i="33"/>
  <c r="F11" i="33"/>
  <c r="F10" i="33"/>
  <c r="F9" i="33"/>
  <c r="F62" i="1" l="1"/>
  <c r="F54" i="33"/>
  <c r="F117" i="1"/>
  <c r="F74" i="1"/>
  <c r="F92" i="1"/>
  <c r="F107" i="1" s="1"/>
  <c r="F54" i="1"/>
  <c r="F45" i="1"/>
  <c r="F34" i="1"/>
  <c r="F26" i="1"/>
  <c r="F15" i="1"/>
  <c r="F91" i="33"/>
  <c r="F106" i="33" s="1"/>
  <c r="F45" i="33"/>
  <c r="F73" i="33"/>
  <c r="F116" i="33"/>
  <c r="F15" i="33"/>
  <c r="F34" i="33"/>
  <c r="F26" i="33"/>
  <c r="F61" i="33"/>
  <c r="F117" i="33" l="1"/>
  <c r="D14" i="36" s="1"/>
  <c r="F118" i="1"/>
  <c r="D12" i="36" s="1"/>
  <c r="E14" i="36" l="1"/>
  <c r="E12" i="36"/>
  <c r="F39" i="31" l="1"/>
  <c r="F47" i="31" l="1"/>
  <c r="F41" i="31"/>
  <c r="F40" i="31"/>
  <c r="F33" i="31"/>
  <c r="F35" i="31" s="1"/>
  <c r="F27" i="31"/>
  <c r="F26" i="31"/>
  <c r="F21" i="31"/>
  <c r="F32" i="31"/>
  <c r="F20" i="31"/>
  <c r="F19" i="31"/>
  <c r="F18" i="31"/>
  <c r="F17" i="31"/>
  <c r="F16" i="31"/>
  <c r="F11" i="31"/>
  <c r="F10" i="31"/>
  <c r="F9" i="31"/>
  <c r="F42" i="31" l="1"/>
  <c r="F12" i="31"/>
  <c r="F28" i="31"/>
  <c r="F22" i="31"/>
  <c r="F49" i="31" l="1"/>
  <c r="D18" i="36" s="1"/>
  <c r="E18" i="36" s="1"/>
  <c r="E20" i="36" s="1"/>
  <c r="E21" i="36" s="1"/>
  <c r="E22" i="36" s="1"/>
</calcChain>
</file>

<file path=xl/sharedStrings.xml><?xml version="1.0" encoding="utf-8"?>
<sst xmlns="http://schemas.openxmlformats.org/spreadsheetml/2006/main" count="765" uniqueCount="276">
  <si>
    <t xml:space="preserve"> DEVIS QUANTITATIF ET ESTIMATIF DES TRAVAUX</t>
  </si>
  <si>
    <t>N°</t>
  </si>
  <si>
    <t>Désignation des ouvrages</t>
  </si>
  <si>
    <t>ens</t>
  </si>
  <si>
    <t>3.1</t>
  </si>
  <si>
    <t>3.2</t>
  </si>
  <si>
    <t>3.4</t>
  </si>
  <si>
    <t>4.1</t>
  </si>
  <si>
    <t>m²</t>
  </si>
  <si>
    <t>ml</t>
  </si>
  <si>
    <t>u</t>
  </si>
  <si>
    <t>7.1</t>
  </si>
  <si>
    <t>6.1</t>
  </si>
  <si>
    <t>6.2</t>
  </si>
  <si>
    <t>7.2</t>
  </si>
  <si>
    <t>4.2</t>
  </si>
  <si>
    <t>Utés</t>
  </si>
  <si>
    <t>P. Unitaires</t>
  </si>
  <si>
    <t>P. Total</t>
  </si>
  <si>
    <t>Raccordement et calfeutrement des ouvertures</t>
  </si>
  <si>
    <t>2.1</t>
  </si>
  <si>
    <t>2.2</t>
  </si>
  <si>
    <t>2.4</t>
  </si>
  <si>
    <t>2.5</t>
  </si>
  <si>
    <t>3.3</t>
  </si>
  <si>
    <t>2.3</t>
  </si>
  <si>
    <t>2.6</t>
  </si>
  <si>
    <t>Film polyane pour étanchement de l'infrastructure y compris lit de sable épaisseur 5cm</t>
  </si>
  <si>
    <t>1.1</t>
  </si>
  <si>
    <t>1.2</t>
  </si>
  <si>
    <t>1.3</t>
  </si>
  <si>
    <t>1.4</t>
  </si>
  <si>
    <t>ff</t>
  </si>
  <si>
    <t>MACONNERIE - ENDUIT</t>
  </si>
  <si>
    <t>1.5</t>
  </si>
  <si>
    <t>6.3</t>
  </si>
  <si>
    <t>TRAVAUX PREPARATOIRES - TERRASSEMENTS</t>
  </si>
  <si>
    <t>I</t>
  </si>
  <si>
    <t>II</t>
  </si>
  <si>
    <t>III</t>
  </si>
  <si>
    <t>IV</t>
  </si>
  <si>
    <t>V</t>
  </si>
  <si>
    <t>VI</t>
  </si>
  <si>
    <t>VII</t>
  </si>
  <si>
    <t>IX</t>
  </si>
  <si>
    <t>Béton armé pour poteaux et raidisseurs verticaux  dosé à 350 kg/m3 de CPA 45 y compris coffrage, armatures et toutes sujétions</t>
  </si>
  <si>
    <t>ELECTRICITE - COURANT FORT - CLIMATISATION</t>
  </si>
  <si>
    <t>Décapage de la terre végétale (prof. moy.= 20 cm), y compris mise en dépôt, remblais complémentaires et nivellement de la plate-forme de construction</t>
  </si>
  <si>
    <t xml:space="preserve">Fouilles en puits  pour semelles isolées </t>
  </si>
  <si>
    <r>
      <t>m</t>
    </r>
    <r>
      <rPr>
        <vertAlign val="superscript"/>
        <sz val="10"/>
        <rFont val="Trebuchet MS"/>
        <family val="2"/>
      </rPr>
      <t>3</t>
    </r>
  </si>
  <si>
    <t>Fouilles en rigoles pour soubassement</t>
  </si>
  <si>
    <t xml:space="preserve">Remblai de déblais en fondations compacté par couches successives de 20 cm d'épaisseur à 95% de l'OPM </t>
  </si>
  <si>
    <t>Remblai d'apport en latérite compacté par couches successives de 20 cm d'épaisseur, compacté à 95% de l'OPM en fondation, formes de dallage, rampes et emmarchements</t>
  </si>
  <si>
    <t>TOTAL I</t>
  </si>
  <si>
    <t>FONDATIONS / INFRASTRUCTURES</t>
  </si>
  <si>
    <t xml:space="preserve">Béton de propreté dosé à 150 kg/m3  de CPA 45 de 5 cm d'épaisseur </t>
  </si>
  <si>
    <t>Béton armé pour les parties enterrées des poteaux dosé à 350 kg/m3 de CPA 45, compris coffrage, armature et toutes sujétions</t>
  </si>
  <si>
    <t>Maçonnerie en agglos pleins de 20 cm d'épaisseur en soubassement suivant plans de fondations</t>
  </si>
  <si>
    <t>Béton armé pour longrines dosé à 350 kg/m3 de CPA 45 compris coffrage, ferraillage</t>
  </si>
  <si>
    <t>TOTAL II</t>
  </si>
  <si>
    <t>BETON - BETON ARME EN SUPERSTRUCTURE</t>
  </si>
  <si>
    <t>TOTAL III</t>
  </si>
  <si>
    <t>TOTAL VI</t>
  </si>
  <si>
    <t>TOTAL V</t>
  </si>
  <si>
    <t>TOTAL IV</t>
  </si>
  <si>
    <t>TOTAL VII</t>
  </si>
  <si>
    <t>TOTAL IX</t>
  </si>
  <si>
    <t>3.5</t>
  </si>
  <si>
    <t>Qtés</t>
  </si>
  <si>
    <t>3.6</t>
  </si>
  <si>
    <t>Flinkote sur enduit extérieur en soubassement</t>
  </si>
  <si>
    <t>Béton armé pour bêches, formes de rampes, emmarchements et parois du bac à  fleurs, dosé à 350 kg/m3 de CPA 45 compris coffrage et armatures</t>
  </si>
  <si>
    <t>2.7</t>
  </si>
  <si>
    <t>4.4</t>
  </si>
  <si>
    <t>Appareils d'éclairage</t>
  </si>
  <si>
    <t>Petit appareillage</t>
  </si>
  <si>
    <t>Traitement préventif anti termite suivant descriptif</t>
  </si>
  <si>
    <t>U</t>
  </si>
  <si>
    <t>2.8</t>
  </si>
  <si>
    <t>COUVERTURE ET CHARPENTE</t>
  </si>
  <si>
    <t>AMENEE D'ENERGIE</t>
  </si>
  <si>
    <t>Fourniture et mise en place d'un circuit de terre (câblette en cuivre   S= 29 mm²) en fond de fouille, et relié aux éléments conducteurs de courant</t>
  </si>
  <si>
    <t>Prise de courant 2P+T   type mosaïc de chez LEGRAND</t>
  </si>
  <si>
    <t>MENUISERIE METALLIQUE</t>
  </si>
  <si>
    <t>Béton armé pour linteaux,chainages  horizontaux et allèges dosés à 350 kg/m3 de CPA 45 y compris coffrage, armatures et toutes sujétions</t>
  </si>
  <si>
    <t>Interrupteur double allumage type mosaïc de chez LEGRAND</t>
  </si>
  <si>
    <t>Raccordement au réseau Electrique existant y compris compteur</t>
  </si>
  <si>
    <t xml:space="preserve">Réglette LED de 120 cm
</t>
  </si>
  <si>
    <t>Chape ciment lisse</t>
  </si>
  <si>
    <t>REVETEMENTS</t>
  </si>
  <si>
    <t>Décapage et nivellement du sol</t>
  </si>
  <si>
    <t>Ens</t>
  </si>
  <si>
    <t xml:space="preserve">Fouilles en rigole pour semelles filantes </t>
  </si>
  <si>
    <t>Evacuation de déblais excédentaires</t>
  </si>
  <si>
    <t>Béton cyclopéen pour semelles filantes dosé à 300 kg/m3</t>
  </si>
  <si>
    <t xml:space="preserve">Béton armé pour chainage bas dosé à 350 kg/m3 </t>
  </si>
  <si>
    <t>Béton armé pour poteaux dosé à 350 kg/m3  (4HA 10 cadre HA 6 )</t>
  </si>
  <si>
    <t xml:space="preserve">Béton légèrement armé pour aire de dallage dosé à 300 kg/m3 ép=10 cm </t>
  </si>
  <si>
    <t>Maçonnerie en agglos plein de 20x20x40</t>
  </si>
  <si>
    <t>Rampe d'accès pour handicapé moteur</t>
  </si>
  <si>
    <t>Béton non armé pour acrotère dosé à 300 kg/m3</t>
  </si>
  <si>
    <t>Maçonnerie en agglos creux de 15x20x40</t>
  </si>
  <si>
    <t>Enduit intérieur et extérieur y compris raccordements et calfeutrements</t>
  </si>
  <si>
    <t>Peinture à huile nationale sur porte</t>
  </si>
  <si>
    <t>4.3</t>
  </si>
  <si>
    <t>VIII</t>
  </si>
  <si>
    <t>TOTAL VIII</t>
  </si>
  <si>
    <t xml:space="preserve">Réglette LED étanche de 60 cm
</t>
  </si>
  <si>
    <t>Béton armé pour rampe dosé à 350 kg/m3</t>
  </si>
  <si>
    <t>TOTAL GENERAL POUBELLE</t>
  </si>
  <si>
    <t xml:space="preserve">Maçonnerie en agglos creux de (15x40x20cm) </t>
  </si>
  <si>
    <t>Claustras pour ventilation</t>
  </si>
  <si>
    <t>Peinture sur menuiserie métallique</t>
  </si>
  <si>
    <t>7.3</t>
  </si>
  <si>
    <t>PROJET DE CONSTRUCTION DES INFRASTRUCTURES ECONOMIQUES DANS LA REGION DU CENTRE-EST</t>
  </si>
  <si>
    <t>4.5</t>
  </si>
  <si>
    <t>4.6</t>
  </si>
  <si>
    <t>4.7</t>
  </si>
  <si>
    <t>PM</t>
  </si>
  <si>
    <t>6.4</t>
  </si>
  <si>
    <t>6.5</t>
  </si>
  <si>
    <t>Enduit extérieur taloché</t>
  </si>
  <si>
    <t>Peinture tyrolienne sur mur externe et interne</t>
  </si>
  <si>
    <t xml:space="preserve"> </t>
  </si>
  <si>
    <t>Béton armé pour semelles isolées dosé à 350 kg/m3 de CPA 45, armatures et toutes sujétions</t>
  </si>
  <si>
    <t>Gros béton pour semelles filantes dosé 300 kg/m3 de CPA 45</t>
  </si>
  <si>
    <t>Béton armé dosé à 350 kg/m3 de CPA 45 pour aire de dallage de 12 cm d'épaisseur y compris renfort sous dallage, y compris joint de retrait, joint de construction, arrêt de dallage, etc.</t>
  </si>
  <si>
    <t>Béton armé pour appui des baies dosé à 350 kg/m3 de CPA 45, y compris coffrage, armatures et toutes sujétions</t>
  </si>
  <si>
    <t>Béton armé pour appui de toiture dosé à 350 kg/m3 de CPA 45, y compris coffrage, armatures et toutes sujétions</t>
  </si>
  <si>
    <t>Enduit intérieur lisse</t>
  </si>
  <si>
    <t>Réceptacle des eaux de pluie de 60x60x30 cm (en agglos pleins de 15x40x10cm,enduits sur les deux faces, rempli debolcs de granites et dotés de pvc de 100)</t>
  </si>
  <si>
    <t>5.1</t>
  </si>
  <si>
    <t>5.2</t>
  </si>
  <si>
    <r>
      <rPr>
        <b/>
        <u/>
        <sz val="10"/>
        <rFont val="Trebuchet MS"/>
        <family val="2"/>
      </rPr>
      <t>PMP2 :</t>
    </r>
    <r>
      <rPr>
        <sz val="10"/>
        <rFont val="Trebuchet MS"/>
        <family val="2"/>
      </rPr>
      <t xml:space="preserve"> Porte métallique pleine de 90 x 220 cm à un battant doté d'une
structure en tubes rectangulaires de 40x27 mm et revêtus de tôles de 12
(double face)</t>
    </r>
  </si>
  <si>
    <t>5.3</t>
  </si>
  <si>
    <r>
      <rPr>
        <b/>
        <u/>
        <sz val="10"/>
        <rFont val="Trebuchet MS"/>
        <family val="2"/>
      </rPr>
      <t>FMP1 :</t>
    </r>
    <r>
      <rPr>
        <sz val="10"/>
        <rFont val="Trebuchet MS"/>
        <family val="2"/>
      </rPr>
      <t xml:space="preserve"> Fenêtre métallique pleine double face ouvrant à la française de 100
x 120 cm à un battant doté d'une structure en tubes rectangulaires de
40x27 mm et revêtus de toles de 12mm (double face).</t>
    </r>
  </si>
  <si>
    <r>
      <rPr>
        <b/>
        <u/>
        <sz val="10"/>
        <rFont val="Trebuchet MS"/>
        <family val="2"/>
      </rPr>
      <t>GM 1 :</t>
    </r>
    <r>
      <rPr>
        <b/>
        <sz val="10"/>
        <rFont val="Trebuchet MS"/>
        <family val="2"/>
      </rPr>
      <t xml:space="preserve"> </t>
    </r>
    <r>
      <rPr>
        <sz val="10"/>
        <rFont val="Trebuchet MS"/>
        <family val="2"/>
      </rPr>
      <t xml:space="preserve">Grilles métalliques antinsectes pour claustras 180 x 40 cm avec des bordures en cornières de 30mm et des grillages antimoustiques et des chemilles d'ancrage de 9 cm au minimum
</t>
    </r>
  </si>
  <si>
    <r>
      <rPr>
        <b/>
        <u/>
        <sz val="10"/>
        <rFont val="Trebuchet MS"/>
        <family val="2"/>
      </rPr>
      <t>GM 2:</t>
    </r>
    <r>
      <rPr>
        <b/>
        <sz val="10"/>
        <rFont val="Trebuchet MS"/>
        <family val="2"/>
      </rPr>
      <t xml:space="preserve"> </t>
    </r>
    <r>
      <rPr>
        <sz val="10"/>
        <rFont val="Trebuchet MS"/>
        <family val="2"/>
      </rPr>
      <t xml:space="preserve">Grilles métalliques antinsectes pour claustras 300 x 40 cm avec des bordures en cornières de 30mm et des grillages antimoustiques et des fers plats de 30 mm pour scellement. 
</t>
    </r>
  </si>
  <si>
    <t xml:space="preserve"> ETANCHEITE</t>
  </si>
  <si>
    <t xml:space="preserve">Etanchéité pour cheneau en bitume </t>
  </si>
  <si>
    <t>chaux vive sur enduit interieure</t>
  </si>
  <si>
    <t>Peinture vinylique pour intérieur</t>
  </si>
  <si>
    <t>7.4</t>
  </si>
  <si>
    <t>Enduit tyrolien</t>
  </si>
  <si>
    <t>7.5</t>
  </si>
  <si>
    <t>7.6</t>
  </si>
  <si>
    <t>Faux plafond en contreplaquet de 6mm</t>
  </si>
  <si>
    <t>7.7</t>
  </si>
  <si>
    <t>Peinture acrylique sur faux plafond</t>
  </si>
  <si>
    <t>7.8</t>
  </si>
  <si>
    <t>Revêtement décoratif  en granite</t>
  </si>
  <si>
    <t>8.1</t>
  </si>
  <si>
    <t>8.1.1</t>
  </si>
  <si>
    <t>8.1.2</t>
  </si>
  <si>
    <t>Coffret électrique de 8 modules + 03 disjoncteurs différentiels de 16A-300mmA; 03 DPN de 10A; 03 DPN de 16A+ lot accessoire de cablage+ bornier + embouts</t>
  </si>
  <si>
    <t>Fourniture et pose d'un ensemble de fourreautage et filerie encastré y compris boîtes de dérivation, boîtes d'encastrement, les amenées d'énergie au droit des interrupteurs, d'appareils d'éclairage, de prises de courant et ventilation  etc. compris toute sujétion pour la réalisation complète des installations électriques du bâtiment</t>
  </si>
  <si>
    <t>8.1.3</t>
  </si>
  <si>
    <t>8.1.4</t>
  </si>
  <si>
    <t>8.1.5</t>
  </si>
  <si>
    <t>8.1.6</t>
  </si>
  <si>
    <t>8.1.7</t>
  </si>
  <si>
    <t>8.1.8</t>
  </si>
  <si>
    <t>8.1.9</t>
  </si>
  <si>
    <t>8.1.10</t>
  </si>
  <si>
    <t>8.1.11</t>
  </si>
  <si>
    <t>Boite carrée</t>
  </si>
  <si>
    <t>Sous total 8.1</t>
  </si>
  <si>
    <t>8.2</t>
  </si>
  <si>
    <t>8.2.1</t>
  </si>
  <si>
    <t>8.2.2</t>
  </si>
  <si>
    <t>Sous total 8.2</t>
  </si>
  <si>
    <t>8.3</t>
  </si>
  <si>
    <t>8.3.1</t>
  </si>
  <si>
    <t>8.3.2</t>
  </si>
  <si>
    <t>8.3.3</t>
  </si>
  <si>
    <t>Prise de courant 2P+T étanche type mosaïc de chez LEGRAND</t>
  </si>
  <si>
    <t>8.4</t>
  </si>
  <si>
    <t>Sécurité incendie</t>
  </si>
  <si>
    <t>8.4.1</t>
  </si>
  <si>
    <t>Extincteur a CO2 de 2kg</t>
  </si>
  <si>
    <t>9.1</t>
  </si>
  <si>
    <t>9.2</t>
  </si>
  <si>
    <t>Fourniture et pose de structure en IPN de 100</t>
  </si>
  <si>
    <t>9.3</t>
  </si>
  <si>
    <t>9.4</t>
  </si>
  <si>
    <t>Fourniture et pose de platine de 5mm de fixation des IPN (avec des tiges filetées de 14mm de diamètre)</t>
  </si>
  <si>
    <t>9.5</t>
  </si>
  <si>
    <t>9.6</t>
  </si>
  <si>
    <t>Fourniture et pose de canalisation des descentes EP(PVC normé SOTICI Diam 100) y compris accessoir(coude manchot,thé) et toute autre sujétion de pose</t>
  </si>
  <si>
    <t xml:space="preserve">TOTAL GENERAL Bloc de 3boutiques </t>
  </si>
  <si>
    <t xml:space="preserve">TOTAL GENERAL Bloc de 5 boutiques </t>
  </si>
  <si>
    <t>Etanchéité en paxaluminium pour appui de tôles</t>
  </si>
  <si>
    <t xml:space="preserve">Etanchéité en paxaluminium pour cheneau </t>
  </si>
  <si>
    <t>Latrines</t>
  </si>
  <si>
    <t>Fouille en excavation pour fosse</t>
  </si>
  <si>
    <t>Béton de proprieté pour semelle filante dosé à 150kg/m3</t>
  </si>
  <si>
    <t>Gros béton pour semelles filantes dosé à 300 kg/m3</t>
  </si>
  <si>
    <t>Béton armé pour radier dosé à 350 kg/m3</t>
  </si>
  <si>
    <t xml:space="preserve">Béton armé pour chainage bas de fosse dosé à 350 kg/m3 </t>
  </si>
  <si>
    <t>Béton armé dosé à 350kg/m3 pour chainage  haut de  la fosse</t>
  </si>
  <si>
    <t>Béton armé pour poutres dosé à 350 kg/m3 de CPA 45 compris coffrage et ferraillage</t>
  </si>
  <si>
    <t>Béton armé pour raidisseurs dosé à 350 kg/m3</t>
  </si>
  <si>
    <t xml:space="preserve">Béton pour appui de baie dosé à 350 kg/m3  </t>
  </si>
  <si>
    <t xml:space="preserve">Béton armé dosé à 350kg/m3 pour chainage </t>
  </si>
  <si>
    <t>Jarre en béton armé dosé à 350kg/m3</t>
  </si>
  <si>
    <t>Maçonnerie en agglos plein de 15x20x40 cmpour fosse</t>
  </si>
  <si>
    <t>Maçonnerie en agglos plein de 20x20x40 cm</t>
  </si>
  <si>
    <t xml:space="preserve">Enduits étanches sur parois intérieures des murs fosses  </t>
  </si>
  <si>
    <t>Maçonnerie en claustras</t>
  </si>
  <si>
    <t>ventillation des fosses en éléments de 30x30x20 cm béton moulé y compris</t>
  </si>
  <si>
    <t xml:space="preserve">Enduit intérieur </t>
  </si>
  <si>
    <t>4.8</t>
  </si>
  <si>
    <t>Maçonnerie en agglos plein de 20x20x40 cm pour support jarre en béton y compris enduit extérieur</t>
  </si>
  <si>
    <t>4.9</t>
  </si>
  <si>
    <t>Enduit extérieur y compris raccordements et calfeutrements</t>
  </si>
  <si>
    <t>Peinture tyrolienne écrasée sur mur interne</t>
  </si>
  <si>
    <t>Peinture tyrolienne sur mur externe</t>
  </si>
  <si>
    <t>Carreaux grès cérame antidérapant 30x30 cm</t>
  </si>
  <si>
    <t xml:space="preserve">Faïence sur mur </t>
  </si>
  <si>
    <t>PLOMBERIE ET SANITAIRES</t>
  </si>
  <si>
    <t>Fourniture, fouille et pose de canalisation allant de l'espace ablution à puit perdu  (PVC normé SOTICI diam. 100) y compris accessoire (coude, manchot, thé, siphon de sol) et toute autre sujétion de pose</t>
  </si>
  <si>
    <t xml:space="preserve">Puit perdu </t>
  </si>
  <si>
    <t>TOTAL GENERAL LATRINES</t>
  </si>
  <si>
    <t>PMB: Porte métallique en fers ronds noirs lourds de 60mm (épaisseur 3mm) de 300x100 cm à double battants identiques de 150x100 cm</t>
  </si>
  <si>
    <t>A</t>
  </si>
  <si>
    <t>B</t>
  </si>
  <si>
    <t xml:space="preserve">Implantationdes bornes de 1m de haut et de l'ensemble des ouvrages du projet par un géomètre qualifié </t>
  </si>
  <si>
    <t>D</t>
  </si>
  <si>
    <t>F</t>
  </si>
  <si>
    <t>G</t>
  </si>
  <si>
    <t>C</t>
  </si>
  <si>
    <t>Nombre</t>
  </si>
  <si>
    <t>Coût unitaire</t>
  </si>
  <si>
    <t>Coût total</t>
  </si>
  <si>
    <t>Poubelle</t>
  </si>
  <si>
    <t>E</t>
  </si>
  <si>
    <t>TVA à 18%</t>
  </si>
  <si>
    <t>Bloc de boutiques à 3 portes</t>
  </si>
  <si>
    <t>5.4</t>
  </si>
  <si>
    <r>
      <rPr>
        <b/>
        <u/>
        <sz val="10"/>
        <rFont val="Trebuchet MS"/>
        <family val="2"/>
      </rPr>
      <t>GM 1 :</t>
    </r>
    <r>
      <rPr>
        <b/>
        <sz val="10"/>
        <rFont val="Trebuchet MS"/>
        <family val="2"/>
      </rPr>
      <t xml:space="preserve"> </t>
    </r>
    <r>
      <rPr>
        <sz val="10"/>
        <rFont val="Trebuchet MS"/>
        <family val="2"/>
      </rPr>
      <t xml:space="preserve">Grilles métalliques antinsectes pour claustras 160 x 40 cm avec des bordures en cornières de 30mm et des grillages antimoustiques et des chemilles d'ancrage de 9 cm au minimum
</t>
    </r>
  </si>
  <si>
    <t>5.5</t>
  </si>
  <si>
    <t>Rouleau de tube gorgée de  20mm²</t>
  </si>
  <si>
    <t>Rouleau de fils 450v-750v/H07V-U (rouge 1x1,5mm²)</t>
  </si>
  <si>
    <t>Rouleau de fils 450v-750v /H07V-U (Bleu 1x1,5mm²)</t>
  </si>
  <si>
    <t>Rouleau de fils 450v-750v /H07V-U (jaune vert 1x1,5mm²)</t>
  </si>
  <si>
    <t>Rouleau de fils 450v-750v/H07V-U (rouge 1x2,5mm²)</t>
  </si>
  <si>
    <t>Rouleau de fils 450v-750v /H07V-U (Bleu 1x2,5mm²)</t>
  </si>
  <si>
    <t>Paquet de Domino 16mm²</t>
  </si>
  <si>
    <t>Rouleau de fils 450v-750v /H07V-U (jaune vert 1x2,5mm²)</t>
  </si>
  <si>
    <t>Rouleau fils 450v-750v /H07V-U (Bleu 1x1,5mm²)</t>
  </si>
  <si>
    <t>Béton légèrement armé pour aire de dallage dosé à 300 kg/m3 ép=10 cm y compris dallette amovible</t>
  </si>
  <si>
    <t>PMP : Porte métallique pleine de 80 x 220 cm à un battant doté d'une
structure en tubes rectangulaires de 40x27 mm et revêtus de tôles de 12
(double face) sur 80 x180 cm et grille de ventilation de 80x40 cm</t>
  </si>
  <si>
    <t>Béton armé pour couronnement dosé à 350 kg/m3</t>
  </si>
  <si>
    <t>Béton armé pour poteaux dosé à 350 kg/m3</t>
  </si>
  <si>
    <t>Béton armé pour potelet dosé à 350 kg/m3  (4HA 10 cadre HA 6 )</t>
  </si>
  <si>
    <t>Fourniture et pose de la couverture en tôle bac prélaquée 35/100 ème à 4 ondulations</t>
  </si>
  <si>
    <t>Fourniture et pose des pannes en tubes rectangulaires métalliques de 50x50 y compris toutes les sujétions de pose</t>
  </si>
  <si>
    <t>1.6</t>
  </si>
  <si>
    <t>Faux plafond en contreplaqué de 6mm</t>
  </si>
  <si>
    <t>Fourniture et pose de pannes en tubes rectangulaires métallique de 50x50  y compris toutes sujétions</t>
  </si>
  <si>
    <t>Fourniture, façonage et pose de chéneau en tôle noire de 10/10ème</t>
  </si>
  <si>
    <t>Fourniture et pose de couverture en tôle bac prélaquée 35/100 ème à 4 ondulations</t>
  </si>
  <si>
    <t xml:space="preserve">Fourniture et pose de pannes en tubes rectangulaires métalliques de 50x50 </t>
  </si>
  <si>
    <t>Fourniture, Façonage et pose de chéneau en tôle noire de 10/10ème</t>
  </si>
  <si>
    <t>Désignation</t>
  </si>
  <si>
    <t>Installation de chantier, élaboration du dossier d'exécution et des plans de recollement</t>
  </si>
  <si>
    <t>RECAPITULATIF GENERAL LOT 3 - Marché central KANDO</t>
  </si>
  <si>
    <t>Implantation de l'ensemble des ouvrages du lot 3</t>
  </si>
  <si>
    <t>COÛT TOTAL LOT 3 en HTVA</t>
  </si>
  <si>
    <t>COÛT TOTAL LOT 3 en TTC</t>
  </si>
  <si>
    <t>Lot 3 : Bloc de 3 Boutiques</t>
  </si>
  <si>
    <t>Lot 3 : bloc de latrines</t>
  </si>
  <si>
    <t>Lot 3 : POUBELLE</t>
  </si>
  <si>
    <t xml:space="preserve">Béton de propreté dosé à 150 kg/m3 </t>
  </si>
  <si>
    <t>Bloc de boutiques à 5 portes (tranche conditionnelle)</t>
  </si>
  <si>
    <t>Lot 3 : Bloc de 5 Boutiques (tranche conditionnelle)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</si>
</sst>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_-;\-* #,##0_-;_-* &quot;-&quot;_-;_-@_-"/>
    <numFmt numFmtId="165" formatCode="_-* #,##0.00\ _€_-;\-* #,##0.00\ _€_-;_-* &quot;-&quot;??\ _€_-;_-@_-"/>
    <numFmt numFmtId="166" formatCode="_-* #,##0\ _€_-;\-* #,##0\ _€_-;_-* &quot;-&quot;??\ _€_-;_-@_-"/>
    <numFmt numFmtId="167" formatCode="#,##0_ ;\-#,##0\ "/>
    <numFmt numFmtId="168" formatCode="_ * #,##0.00_)\ _$_ ;_ * \(#,##0.00\)\ _$_ ;_ * &quot;-&quot;??_)\ _$_ ;_ @_ "/>
    <numFmt numFmtId="169" formatCode="#,##0.0"/>
    <numFmt numFmtId="170" formatCode="0.0"/>
    <numFmt numFmtId="171" formatCode="#,##0\ _€"/>
  </numFmts>
  <fonts count="3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2"/>
      <name val="Arial Narrow"/>
      <family val="2"/>
    </font>
    <font>
      <sz val="12"/>
      <name val="Arial Narrow"/>
      <family val="2"/>
    </font>
    <font>
      <sz val="11"/>
      <color indexed="8"/>
      <name val="Calibri"/>
      <family val="2"/>
    </font>
    <font>
      <b/>
      <sz val="10"/>
      <name val="Trebuchet MS"/>
      <family val="2"/>
    </font>
    <font>
      <b/>
      <u/>
      <sz val="10"/>
      <name val="Trebuchet MS"/>
      <family val="2"/>
    </font>
    <font>
      <sz val="10"/>
      <name val="Trebuchet MS"/>
      <family val="2"/>
    </font>
    <font>
      <vertAlign val="superscript"/>
      <sz val="10"/>
      <name val="Trebuchet MS"/>
      <family val="2"/>
    </font>
    <font>
      <b/>
      <sz val="12"/>
      <name val="Trebuchet MS"/>
      <family val="2"/>
    </font>
    <font>
      <b/>
      <u/>
      <sz val="12"/>
      <name val="Trebuchet MS"/>
      <family val="2"/>
    </font>
    <font>
      <sz val="10"/>
      <name val="Arial Narrow"/>
      <family val="2"/>
    </font>
    <font>
      <b/>
      <sz val="10"/>
      <name val="Arial"/>
      <family val="2"/>
    </font>
    <font>
      <sz val="10"/>
      <color rgb="FFFF0000"/>
      <name val="Arial"/>
      <family val="2"/>
    </font>
    <font>
      <sz val="12"/>
      <color rgb="FFFF0000"/>
      <name val="Arial Narrow"/>
      <family val="2"/>
    </font>
    <font>
      <sz val="10"/>
      <color theme="1"/>
      <name val="Trebuchet MS"/>
      <family val="2"/>
    </font>
    <font>
      <sz val="10"/>
      <color rgb="FF000000"/>
      <name val="Trebuchet MS"/>
      <family val="2"/>
    </font>
    <font>
      <b/>
      <sz val="10"/>
      <color rgb="FF000000"/>
      <name val="Trebuchet MS"/>
      <family val="2"/>
    </font>
    <font>
      <b/>
      <sz val="10"/>
      <color theme="1"/>
      <name val="Trebuchet MS"/>
      <family val="2"/>
    </font>
    <font>
      <sz val="8"/>
      <name val="Arial"/>
      <family val="2"/>
    </font>
    <font>
      <sz val="8"/>
      <name val="Arial"/>
      <family val="2"/>
    </font>
    <font>
      <sz val="9"/>
      <name val="Trebuchet MS"/>
      <family val="2"/>
    </font>
    <font>
      <sz val="12"/>
      <name val="Trebuchet MS"/>
      <family val="2"/>
    </font>
    <font>
      <i/>
      <sz val="12"/>
      <name val="Trebuchet MS"/>
      <family val="2"/>
    </font>
    <font>
      <b/>
      <sz val="12"/>
      <color theme="1"/>
      <name val="Trebuchet MS"/>
      <family val="2"/>
    </font>
    <font>
      <b/>
      <u/>
      <sz val="12"/>
      <color theme="1"/>
      <name val="Trebuchet MS"/>
      <family val="2"/>
    </font>
    <font>
      <b/>
      <i/>
      <sz val="12"/>
      <name val="Trebuchet MS"/>
      <family val="2"/>
    </font>
    <font>
      <sz val="10"/>
      <name val="Arial"/>
      <family val="2"/>
    </font>
    <font>
      <b/>
      <sz val="9"/>
      <name val="Trebuchet MS"/>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rgb="FFFFFFFF"/>
        <bgColor indexed="64"/>
      </patternFill>
    </fill>
  </fills>
  <borders count="37">
    <border>
      <left/>
      <right/>
      <top/>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right/>
      <top style="hair">
        <color indexed="64"/>
      </top>
      <bottom style="hair">
        <color indexed="64"/>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thin">
        <color indexed="64"/>
      </left>
      <right style="thin">
        <color indexed="64"/>
      </right>
      <top/>
      <bottom style="hair">
        <color indexed="64"/>
      </bottom>
      <diagonal/>
    </border>
    <border>
      <left style="double">
        <color indexed="64"/>
      </left>
      <right style="thin">
        <color indexed="64"/>
      </right>
      <top/>
      <bottom/>
      <diagonal/>
    </border>
    <border>
      <left/>
      <right style="thin">
        <color indexed="64"/>
      </right>
      <top style="hair">
        <color indexed="64"/>
      </top>
      <bottom style="hair">
        <color indexed="64"/>
      </bottom>
      <diagonal/>
    </border>
    <border>
      <left style="double">
        <color indexed="64"/>
      </left>
      <right/>
      <top/>
      <bottom/>
      <diagonal/>
    </border>
    <border>
      <left style="thin">
        <color indexed="64"/>
      </left>
      <right/>
      <top style="hair">
        <color indexed="64"/>
      </top>
      <bottom style="hair">
        <color indexed="64"/>
      </bottom>
      <diagonal/>
    </border>
    <border>
      <left style="thin">
        <color indexed="64"/>
      </left>
      <right style="double">
        <color indexed="64"/>
      </right>
      <top style="hair">
        <color indexed="64"/>
      </top>
      <bottom style="thin">
        <color indexed="64"/>
      </bottom>
      <diagonal/>
    </border>
    <border>
      <left style="thin">
        <color indexed="64"/>
      </left>
      <right style="thin">
        <color indexed="64"/>
      </right>
      <top style="hair">
        <color indexed="64"/>
      </top>
      <bottom style="double">
        <color indexed="64"/>
      </bottom>
      <diagonal/>
    </border>
    <border>
      <left style="double">
        <color indexed="64"/>
      </left>
      <right style="thin">
        <color indexed="64"/>
      </right>
      <top style="double">
        <color indexed="64"/>
      </top>
      <bottom/>
      <diagonal/>
    </border>
    <border>
      <left style="thin">
        <color indexed="64"/>
      </left>
      <right style="double">
        <color indexed="64"/>
      </right>
      <top/>
      <bottom/>
      <diagonal/>
    </border>
    <border>
      <left style="double">
        <color indexed="64"/>
      </left>
      <right style="thin">
        <color indexed="64"/>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top style="medium">
        <color auto="1"/>
      </top>
      <bottom/>
      <diagonal/>
    </border>
    <border>
      <left style="thin">
        <color indexed="64"/>
      </left>
      <right style="thin">
        <color indexed="64"/>
      </right>
      <top style="medium">
        <color auto="1"/>
      </top>
      <bottom/>
      <diagonal/>
    </border>
    <border>
      <left/>
      <right style="medium">
        <color auto="1"/>
      </right>
      <top style="medium">
        <color auto="1"/>
      </top>
      <bottom/>
      <diagonal/>
    </border>
    <border>
      <left style="medium">
        <color auto="1"/>
      </left>
      <right/>
      <top/>
      <bottom style="hair">
        <color auto="1"/>
      </bottom>
      <diagonal/>
    </border>
    <border>
      <left/>
      <right style="medium">
        <color auto="1"/>
      </right>
      <top/>
      <bottom/>
      <diagonal/>
    </border>
    <border>
      <left style="medium">
        <color indexed="64"/>
      </left>
      <right style="thin">
        <color auto="1"/>
      </right>
      <top/>
      <bottom style="hair">
        <color auto="1"/>
      </bottom>
      <diagonal/>
    </border>
    <border>
      <left/>
      <right style="medium">
        <color indexed="64"/>
      </right>
      <top style="hair">
        <color auto="1"/>
      </top>
      <bottom style="hair">
        <color auto="1"/>
      </bottom>
      <diagonal/>
    </border>
    <border>
      <left style="thin">
        <color auto="1"/>
      </left>
      <right/>
      <top/>
      <bottom style="hair">
        <color auto="1"/>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auto="1"/>
      </top>
      <bottom/>
      <diagonal/>
    </border>
  </borders>
  <cellStyleXfs count="11">
    <xf numFmtId="0" fontId="0" fillId="0" borderId="0"/>
    <xf numFmtId="165" fontId="4" fillId="0" borderId="0" applyFont="0" applyFill="0" applyBorder="0" applyAlignment="0" applyProtection="0"/>
    <xf numFmtId="0" fontId="4" fillId="0" borderId="0"/>
    <xf numFmtId="0" fontId="7" fillId="0" borderId="0"/>
    <xf numFmtId="168" fontId="7" fillId="0" borderId="0" applyFont="0" applyFill="0" applyBorder="0" applyAlignment="0" applyProtection="0"/>
    <xf numFmtId="0" fontId="4" fillId="0" borderId="0"/>
    <xf numFmtId="0" fontId="3" fillId="0" borderId="0"/>
    <xf numFmtId="165" fontId="4" fillId="0" borderId="0" applyFont="0" applyFill="0" applyBorder="0" applyAlignment="0" applyProtection="0"/>
    <xf numFmtId="0" fontId="2" fillId="0" borderId="0"/>
    <xf numFmtId="165" fontId="1" fillId="0" borderId="0" applyFont="0" applyFill="0" applyBorder="0" applyAlignment="0" applyProtection="0"/>
    <xf numFmtId="164" fontId="30" fillId="0" borderId="0" applyFont="0" applyFill="0" applyBorder="0" applyAlignment="0" applyProtection="0"/>
  </cellStyleXfs>
  <cellXfs count="276">
    <xf numFmtId="0" fontId="0" fillId="0" borderId="0" xfId="0"/>
    <xf numFmtId="0" fontId="6" fillId="0" borderId="0" xfId="0" applyFont="1"/>
    <xf numFmtId="0" fontId="5" fillId="0" borderId="0" xfId="0" applyFont="1"/>
    <xf numFmtId="0" fontId="6" fillId="3" borderId="0" xfId="0" applyFont="1" applyFill="1"/>
    <xf numFmtId="4" fontId="10" fillId="0" borderId="5" xfId="0" applyNumberFormat="1" applyFont="1" applyBorder="1" applyAlignment="1">
      <alignment horizontal="center" vertical="center"/>
    </xf>
    <xf numFmtId="4" fontId="8" fillId="0" borderId="5" xfId="0" applyNumberFormat="1" applyFont="1" applyBorder="1" applyAlignment="1">
      <alignment horizontal="center" vertical="center"/>
    </xf>
    <xf numFmtId="4" fontId="10" fillId="3" borderId="5" xfId="0" applyNumberFormat="1" applyFont="1" applyFill="1" applyBorder="1" applyAlignment="1">
      <alignment horizontal="center" vertical="center"/>
    </xf>
    <xf numFmtId="3" fontId="8" fillId="0" borderId="0" xfId="0" applyNumberFormat="1" applyFont="1" applyAlignment="1">
      <alignment horizontal="center" vertical="center"/>
    </xf>
    <xf numFmtId="3" fontId="8" fillId="0" borderId="1" xfId="0" applyNumberFormat="1" applyFont="1" applyBorder="1" applyAlignment="1">
      <alignment horizontal="center" vertical="center" wrapText="1"/>
    </xf>
    <xf numFmtId="3" fontId="10" fillId="0" borderId="0" xfId="0" applyNumberFormat="1" applyFont="1" applyAlignment="1">
      <alignment horizontal="center" vertical="center" wrapText="1"/>
    </xf>
    <xf numFmtId="3" fontId="8" fillId="0" borderId="0" xfId="0" applyNumberFormat="1" applyFont="1" applyAlignment="1">
      <alignment horizontal="center" vertical="center" wrapText="1"/>
    </xf>
    <xf numFmtId="0" fontId="10" fillId="0" borderId="0" xfId="0" applyFont="1" applyAlignment="1">
      <alignment vertical="center"/>
    </xf>
    <xf numFmtId="4" fontId="8" fillId="0" borderId="0" xfId="0" applyNumberFormat="1" applyFont="1" applyAlignment="1">
      <alignment horizontal="centerContinuous" vertical="center"/>
    </xf>
    <xf numFmtId="4" fontId="8" fillId="0" borderId="2" xfId="0" applyNumberFormat="1" applyFont="1" applyBorder="1" applyAlignment="1">
      <alignment horizontal="center" vertical="center" wrapText="1"/>
    </xf>
    <xf numFmtId="4" fontId="10" fillId="0" borderId="0" xfId="0" applyNumberFormat="1" applyFont="1" applyAlignment="1">
      <alignment horizontal="center" vertical="center"/>
    </xf>
    <xf numFmtId="4" fontId="8" fillId="0" borderId="0" xfId="0" applyNumberFormat="1" applyFont="1" applyAlignment="1">
      <alignment horizontal="center" vertical="center"/>
    </xf>
    <xf numFmtId="3" fontId="8" fillId="0" borderId="0" xfId="0" applyNumberFormat="1" applyFont="1" applyAlignment="1">
      <alignment horizontal="right"/>
    </xf>
    <xf numFmtId="3" fontId="10" fillId="0" borderId="0" xfId="0" applyNumberFormat="1" applyFont="1" applyAlignment="1">
      <alignment horizontal="right" vertical="center"/>
    </xf>
    <xf numFmtId="4" fontId="8" fillId="0" borderId="0" xfId="0" applyNumberFormat="1" applyFont="1" applyAlignment="1">
      <alignment horizontal="centerContinuous"/>
    </xf>
    <xf numFmtId="0" fontId="8" fillId="0" borderId="5" xfId="2" applyFont="1" applyBorder="1" applyAlignment="1">
      <alignment horizontal="center" vertical="center" wrapText="1"/>
    </xf>
    <xf numFmtId="0" fontId="10" fillId="0" borderId="5" xfId="2" applyFont="1" applyBorder="1" applyAlignment="1">
      <alignment horizontal="center" vertical="center" wrapText="1"/>
    </xf>
    <xf numFmtId="0" fontId="8" fillId="3" borderId="5" xfId="2" applyFont="1" applyFill="1" applyBorder="1" applyAlignment="1">
      <alignment horizontal="center" vertical="center" wrapText="1"/>
    </xf>
    <xf numFmtId="0" fontId="10" fillId="0" borderId="5" xfId="0" applyFont="1" applyBorder="1" applyAlignment="1">
      <alignment horizontal="center" vertical="center" wrapText="1"/>
    </xf>
    <xf numFmtId="0" fontId="10" fillId="2" borderId="5" xfId="2" applyFont="1" applyFill="1" applyBorder="1" applyAlignment="1">
      <alignment horizontal="center" vertical="center" wrapText="1"/>
    </xf>
    <xf numFmtId="4" fontId="8" fillId="0" borderId="8" xfId="0" applyNumberFormat="1" applyFont="1" applyBorder="1" applyAlignment="1">
      <alignment horizontal="center" vertical="center" wrapText="1"/>
    </xf>
    <xf numFmtId="3" fontId="10" fillId="0" borderId="5" xfId="0" applyNumberFormat="1" applyFont="1" applyBorder="1" applyAlignment="1">
      <alignment horizontal="right" vertical="center" wrapText="1"/>
    </xf>
    <xf numFmtId="3" fontId="8" fillId="0" borderId="13" xfId="0" applyNumberFormat="1" applyFont="1" applyBorder="1" applyAlignment="1">
      <alignment horizontal="center" vertical="center" wrapText="1"/>
    </xf>
    <xf numFmtId="0" fontId="8" fillId="3" borderId="4" xfId="2" applyFont="1" applyFill="1" applyBorder="1" applyAlignment="1">
      <alignment horizontal="center" vertical="center" wrapText="1"/>
    </xf>
    <xf numFmtId="0" fontId="10" fillId="3" borderId="4" xfId="2" applyFont="1" applyFill="1" applyBorder="1" applyAlignment="1">
      <alignment horizontal="center" vertical="center" wrapText="1"/>
    </xf>
    <xf numFmtId="0" fontId="8" fillId="0" borderId="4" xfId="2" applyFont="1" applyBorder="1" applyAlignment="1">
      <alignment horizontal="center" vertical="center" wrapText="1"/>
    </xf>
    <xf numFmtId="2" fontId="10" fillId="0" borderId="4" xfId="2" applyNumberFormat="1" applyFont="1" applyBorder="1" applyAlignment="1">
      <alignment horizontal="center" vertical="center" wrapText="1"/>
    </xf>
    <xf numFmtId="0" fontId="10" fillId="0" borderId="4" xfId="2" applyFont="1" applyBorder="1" applyAlignment="1">
      <alignment horizontal="center" vertical="center" wrapText="1"/>
    </xf>
    <xf numFmtId="168" fontId="10" fillId="3" borderId="5" xfId="1" applyNumberFormat="1" applyFont="1" applyFill="1" applyBorder="1" applyAlignment="1">
      <alignment horizontal="center" vertical="center"/>
    </xf>
    <xf numFmtId="3" fontId="8" fillId="3" borderId="4" xfId="0" applyNumberFormat="1" applyFont="1" applyFill="1" applyBorder="1" applyAlignment="1">
      <alignment horizontal="center" vertical="center" wrapText="1"/>
    </xf>
    <xf numFmtId="4" fontId="8" fillId="3" borderId="5" xfId="0" applyNumberFormat="1" applyFont="1" applyFill="1" applyBorder="1" applyAlignment="1">
      <alignment horizontal="center" vertical="center"/>
    </xf>
    <xf numFmtId="0" fontId="5" fillId="3" borderId="0" xfId="0" applyFont="1" applyFill="1"/>
    <xf numFmtId="3" fontId="10" fillId="3" borderId="4" xfId="0" applyNumberFormat="1" applyFont="1" applyFill="1" applyBorder="1" applyAlignment="1">
      <alignment horizontal="center" vertical="center" wrapText="1"/>
    </xf>
    <xf numFmtId="0" fontId="0" fillId="3" borderId="0" xfId="0" applyFill="1"/>
    <xf numFmtId="0" fontId="14" fillId="0" borderId="0" xfId="0" applyFont="1"/>
    <xf numFmtId="0" fontId="6" fillId="0" borderId="9" xfId="0" applyFont="1" applyBorder="1"/>
    <xf numFmtId="3" fontId="8" fillId="0" borderId="4" xfId="0" applyNumberFormat="1" applyFont="1" applyBorder="1" applyAlignment="1">
      <alignment horizontal="center" vertical="center" wrapText="1"/>
    </xf>
    <xf numFmtId="0" fontId="15" fillId="0" borderId="0" xfId="0" applyFont="1"/>
    <xf numFmtId="3" fontId="8" fillId="0" borderId="10" xfId="0" applyNumberFormat="1" applyFont="1" applyBorder="1" applyAlignment="1">
      <alignment horizontal="right" vertical="center" wrapText="1"/>
    </xf>
    <xf numFmtId="4" fontId="8" fillId="0" borderId="11" xfId="0" applyNumberFormat="1" applyFont="1" applyBorder="1" applyAlignment="1">
      <alignment horizontal="right" vertical="center" wrapText="1"/>
    </xf>
    <xf numFmtId="4" fontId="8" fillId="2" borderId="6" xfId="0" applyNumberFormat="1" applyFont="1" applyFill="1" applyBorder="1" applyAlignment="1">
      <alignment horizontal="right" vertical="center" wrapText="1"/>
    </xf>
    <xf numFmtId="3" fontId="8" fillId="0" borderId="0" xfId="0" applyNumberFormat="1" applyFont="1" applyAlignment="1">
      <alignment horizontal="right" vertical="center"/>
    </xf>
    <xf numFmtId="167" fontId="8" fillId="3" borderId="6" xfId="1" applyNumberFormat="1" applyFont="1" applyFill="1" applyBorder="1" applyAlignment="1">
      <alignment horizontal="right" vertical="center"/>
    </xf>
    <xf numFmtId="0" fontId="6" fillId="4" borderId="0" xfId="0" applyFont="1" applyFill="1"/>
    <xf numFmtId="0" fontId="0" fillId="4" borderId="0" xfId="0" applyFill="1"/>
    <xf numFmtId="3" fontId="9" fillId="3" borderId="4" xfId="0" applyNumberFormat="1" applyFont="1" applyFill="1" applyBorder="1" applyAlignment="1">
      <alignment horizontal="center" vertical="center" wrapText="1"/>
    </xf>
    <xf numFmtId="3" fontId="9" fillId="0" borderId="4" xfId="0" applyNumberFormat="1" applyFont="1" applyBorder="1" applyAlignment="1">
      <alignment horizontal="center" vertical="center" wrapText="1"/>
    </xf>
    <xf numFmtId="0" fontId="5" fillId="4" borderId="0" xfId="0" applyFont="1" applyFill="1"/>
    <xf numFmtId="0" fontId="10" fillId="0" borderId="0" xfId="0" applyFont="1" applyAlignment="1">
      <alignment horizontal="center"/>
    </xf>
    <xf numFmtId="0" fontId="0" fillId="5" borderId="0" xfId="0" applyFill="1"/>
    <xf numFmtId="0" fontId="16" fillId="5" borderId="0" xfId="0" applyFont="1" applyFill="1"/>
    <xf numFmtId="0" fontId="4" fillId="0" borderId="0" xfId="0" applyFont="1"/>
    <xf numFmtId="0" fontId="6" fillId="0" borderId="0" xfId="0" applyFont="1" applyAlignment="1">
      <alignment wrapText="1"/>
    </xf>
    <xf numFmtId="168" fontId="10" fillId="0" borderId="8" xfId="1" applyNumberFormat="1" applyFont="1" applyFill="1" applyBorder="1" applyAlignment="1">
      <alignment horizontal="center" vertical="center" wrapText="1"/>
    </xf>
    <xf numFmtId="0" fontId="6" fillId="3" borderId="0" xfId="0" applyFont="1" applyFill="1" applyAlignment="1">
      <alignment vertical="top"/>
    </xf>
    <xf numFmtId="0" fontId="5" fillId="4" borderId="0" xfId="0" applyFont="1" applyFill="1" applyAlignment="1">
      <alignment vertical="top"/>
    </xf>
    <xf numFmtId="4" fontId="12" fillId="3" borderId="5" xfId="0" applyNumberFormat="1" applyFont="1" applyFill="1" applyBorder="1" applyAlignment="1">
      <alignment horizontal="center" vertical="center"/>
    </xf>
    <xf numFmtId="4" fontId="12" fillId="0" borderId="5" xfId="0" applyNumberFormat="1" applyFont="1" applyBorder="1" applyAlignment="1">
      <alignment horizontal="center" vertical="center"/>
    </xf>
    <xf numFmtId="3" fontId="10" fillId="0" borderId="4" xfId="0" applyNumberFormat="1" applyFont="1" applyBorder="1" applyAlignment="1">
      <alignment horizontal="center" vertical="center" wrapText="1"/>
    </xf>
    <xf numFmtId="3" fontId="10" fillId="3" borderId="4" xfId="0" applyNumberFormat="1" applyFont="1" applyFill="1" applyBorder="1" applyAlignment="1">
      <alignment horizontal="center" vertical="top" wrapText="1"/>
    </xf>
    <xf numFmtId="4" fontId="8" fillId="0" borderId="0" xfId="0" applyNumberFormat="1" applyFont="1" applyAlignment="1">
      <alignment horizontal="right" vertical="center"/>
    </xf>
    <xf numFmtId="0" fontId="4" fillId="0" borderId="0" xfId="0" applyFont="1" applyAlignment="1">
      <alignment horizontal="right"/>
    </xf>
    <xf numFmtId="3" fontId="8" fillId="0" borderId="5" xfId="0" applyNumberFormat="1" applyFont="1" applyBorder="1" applyAlignment="1">
      <alignment horizontal="right" vertical="center"/>
    </xf>
    <xf numFmtId="3" fontId="10" fillId="0" borderId="6" xfId="0" applyNumberFormat="1" applyFont="1" applyBorder="1" applyAlignment="1">
      <alignment horizontal="right" vertical="center"/>
    </xf>
    <xf numFmtId="4" fontId="8" fillId="0" borderId="2" xfId="0" applyNumberFormat="1" applyFont="1" applyBorder="1" applyAlignment="1">
      <alignment horizontal="center" vertical="center"/>
    </xf>
    <xf numFmtId="4" fontId="8" fillId="0" borderId="8" xfId="0" applyNumberFormat="1" applyFont="1" applyBorder="1" applyAlignment="1">
      <alignment horizontal="center" vertical="center"/>
    </xf>
    <xf numFmtId="3" fontId="8" fillId="0" borderId="6" xfId="0" applyNumberFormat="1" applyFont="1" applyBorder="1" applyAlignment="1">
      <alignment horizontal="right" vertical="center"/>
    </xf>
    <xf numFmtId="0" fontId="10" fillId="0" borderId="0" xfId="0" applyFont="1" applyAlignment="1">
      <alignment horizontal="right" vertical="center"/>
    </xf>
    <xf numFmtId="3" fontId="9" fillId="3" borderId="5" xfId="2" applyNumberFormat="1" applyFont="1" applyFill="1" applyBorder="1" applyAlignment="1">
      <alignment horizontal="left" vertical="center" wrapText="1"/>
    </xf>
    <xf numFmtId="0" fontId="10" fillId="0" borderId="5" xfId="0" applyFont="1" applyBorder="1" applyAlignment="1">
      <alignment horizontal="left" vertical="center" wrapText="1"/>
    </xf>
    <xf numFmtId="3" fontId="10" fillId="0" borderId="5" xfId="0" applyNumberFormat="1" applyFont="1" applyBorder="1" applyAlignment="1">
      <alignment horizontal="right" vertical="center"/>
    </xf>
    <xf numFmtId="0" fontId="10" fillId="0" borderId="5" xfId="0" applyFont="1" applyBorder="1" applyAlignment="1">
      <alignment vertical="center" wrapText="1"/>
    </xf>
    <xf numFmtId="3" fontId="8" fillId="3" borderId="6" xfId="0" applyNumberFormat="1" applyFont="1" applyFill="1" applyBorder="1" applyAlignment="1">
      <alignment horizontal="right" vertical="center"/>
    </xf>
    <xf numFmtId="3" fontId="10" fillId="3" borderId="6" xfId="0" applyNumberFormat="1" applyFont="1" applyFill="1" applyBorder="1" applyAlignment="1">
      <alignment horizontal="right" vertical="center"/>
    </xf>
    <xf numFmtId="3" fontId="8" fillId="0" borderId="2" xfId="0" applyNumberFormat="1" applyFont="1" applyBorder="1" applyAlignment="1">
      <alignment horizontal="center" vertical="center" wrapText="1"/>
    </xf>
    <xf numFmtId="3" fontId="10" fillId="3" borderId="5" xfId="0" applyNumberFormat="1" applyFont="1" applyFill="1" applyBorder="1" applyAlignment="1">
      <alignment horizontal="right" vertical="center"/>
    </xf>
    <xf numFmtId="4" fontId="8" fillId="0" borderId="3" xfId="0" applyNumberFormat="1" applyFont="1" applyBorder="1" applyAlignment="1">
      <alignment horizontal="center" vertical="center" wrapText="1"/>
    </xf>
    <xf numFmtId="0" fontId="10" fillId="0" borderId="5" xfId="2" applyFont="1" applyBorder="1" applyAlignment="1">
      <alignment horizontal="left" vertical="center" wrapText="1"/>
    </xf>
    <xf numFmtId="3" fontId="10" fillId="2" borderId="5" xfId="0" applyNumberFormat="1" applyFont="1" applyFill="1" applyBorder="1" applyAlignment="1">
      <alignment horizontal="right" vertical="center" wrapText="1"/>
    </xf>
    <xf numFmtId="3" fontId="10" fillId="0" borderId="6" xfId="0" applyNumberFormat="1" applyFont="1" applyBorder="1" applyAlignment="1">
      <alignment horizontal="right" vertical="center" wrapText="1"/>
    </xf>
    <xf numFmtId="3" fontId="8" fillId="3" borderId="5" xfId="0" applyNumberFormat="1" applyFont="1" applyFill="1" applyBorder="1" applyAlignment="1">
      <alignment horizontal="right" vertical="center"/>
    </xf>
    <xf numFmtId="168" fontId="10" fillId="3" borderId="5" xfId="7" applyNumberFormat="1" applyFont="1" applyFill="1" applyBorder="1" applyAlignment="1">
      <alignment horizontal="center" vertical="center" wrapText="1"/>
    </xf>
    <xf numFmtId="4" fontId="8" fillId="3" borderId="5" xfId="2" applyNumberFormat="1" applyFont="1" applyFill="1" applyBorder="1" applyAlignment="1">
      <alignment horizontal="center" vertical="center"/>
    </xf>
    <xf numFmtId="3" fontId="8" fillId="3" borderId="5" xfId="2" applyNumberFormat="1" applyFont="1" applyFill="1" applyBorder="1" applyAlignment="1">
      <alignment horizontal="right" vertical="center"/>
    </xf>
    <xf numFmtId="3" fontId="8" fillId="3" borderId="6" xfId="2" applyNumberFormat="1" applyFont="1" applyFill="1" applyBorder="1" applyAlignment="1">
      <alignment horizontal="right" vertical="center" wrapText="1"/>
    </xf>
    <xf numFmtId="3" fontId="8" fillId="3" borderId="4" xfId="2" applyNumberFormat="1" applyFont="1" applyFill="1" applyBorder="1" applyAlignment="1">
      <alignment horizontal="center" vertical="center" wrapText="1"/>
    </xf>
    <xf numFmtId="168" fontId="10" fillId="3" borderId="5" xfId="1" applyNumberFormat="1" applyFont="1" applyFill="1" applyBorder="1" applyAlignment="1">
      <alignment horizontal="center" vertical="center" wrapText="1"/>
    </xf>
    <xf numFmtId="168" fontId="8" fillId="0" borderId="5" xfId="1" applyNumberFormat="1" applyFont="1" applyFill="1" applyBorder="1" applyAlignment="1">
      <alignment horizontal="center" vertical="center"/>
    </xf>
    <xf numFmtId="168" fontId="8" fillId="3" borderId="5" xfId="1" applyNumberFormat="1" applyFont="1" applyFill="1" applyBorder="1" applyAlignment="1">
      <alignment horizontal="center" vertical="center"/>
    </xf>
    <xf numFmtId="0" fontId="10" fillId="0" borderId="0" xfId="0" applyFont="1" applyAlignment="1">
      <alignment horizontal="center" vertical="center"/>
    </xf>
    <xf numFmtId="4" fontId="8" fillId="0" borderId="0" xfId="0" applyNumberFormat="1" applyFont="1" applyAlignment="1">
      <alignment horizontal="left" vertical="center"/>
    </xf>
    <xf numFmtId="4" fontId="8" fillId="0" borderId="2" xfId="0" applyNumberFormat="1" applyFont="1" applyBorder="1" applyAlignment="1">
      <alignment horizontal="left" vertical="center" wrapText="1"/>
    </xf>
    <xf numFmtId="4" fontId="8" fillId="0" borderId="8" xfId="0" applyNumberFormat="1" applyFont="1" applyBorder="1" applyAlignment="1">
      <alignment horizontal="left" vertical="center" wrapText="1"/>
    </xf>
    <xf numFmtId="0" fontId="9" fillId="0" borderId="5" xfId="2" applyFont="1" applyBorder="1" applyAlignment="1">
      <alignment horizontal="left" vertical="center" wrapText="1"/>
    </xf>
    <xf numFmtId="3" fontId="8" fillId="3" borderId="5" xfId="2" applyNumberFormat="1" applyFont="1" applyFill="1" applyBorder="1" applyAlignment="1">
      <alignment horizontal="left" vertical="center" wrapText="1"/>
    </xf>
    <xf numFmtId="0" fontId="8" fillId="0" borderId="5" xfId="2" applyFont="1" applyBorder="1" applyAlignment="1">
      <alignment horizontal="left" vertical="center" wrapText="1"/>
    </xf>
    <xf numFmtId="4" fontId="8" fillId="3" borderId="5" xfId="0" applyNumberFormat="1" applyFont="1" applyFill="1" applyBorder="1" applyAlignment="1">
      <alignment horizontal="left" vertical="center" wrapText="1"/>
    </xf>
    <xf numFmtId="4" fontId="9" fillId="0" borderId="5" xfId="0" applyNumberFormat="1" applyFont="1" applyBorder="1" applyAlignment="1">
      <alignment horizontal="left" vertical="center" wrapText="1"/>
    </xf>
    <xf numFmtId="4" fontId="8" fillId="0" borderId="5" xfId="0" applyNumberFormat="1" applyFont="1" applyBorder="1" applyAlignment="1">
      <alignment horizontal="left" vertical="center" wrapText="1"/>
    </xf>
    <xf numFmtId="4" fontId="10" fillId="0" borderId="5" xfId="0" applyNumberFormat="1" applyFont="1" applyBorder="1" applyAlignment="1">
      <alignment horizontal="left" vertical="center" wrapText="1"/>
    </xf>
    <xf numFmtId="4" fontId="10" fillId="3" borderId="5" xfId="0" applyNumberFormat="1" applyFont="1" applyFill="1" applyBorder="1" applyAlignment="1">
      <alignment horizontal="left" vertical="center" wrapText="1"/>
    </xf>
    <xf numFmtId="0" fontId="8" fillId="0" borderId="5" xfId="0" applyFont="1" applyBorder="1" applyAlignment="1">
      <alignment horizontal="left" vertical="center" wrapText="1"/>
    </xf>
    <xf numFmtId="0" fontId="10" fillId="3" borderId="5" xfId="0" applyFont="1" applyFill="1" applyBorder="1" applyAlignment="1">
      <alignment horizontal="left" vertical="center" wrapText="1"/>
    </xf>
    <xf numFmtId="4" fontId="10" fillId="0" borderId="14" xfId="0" applyNumberFormat="1" applyFont="1" applyBorder="1" applyAlignment="1">
      <alignment horizontal="left" vertical="center" wrapText="1"/>
    </xf>
    <xf numFmtId="4" fontId="8" fillId="0" borderId="7" xfId="2" applyNumberFormat="1" applyFont="1" applyBorder="1" applyAlignment="1">
      <alignment horizontal="left" vertical="center" wrapText="1"/>
    </xf>
    <xf numFmtId="4" fontId="10" fillId="0" borderId="0" xfId="0" applyNumberFormat="1" applyFont="1" applyAlignment="1">
      <alignment horizontal="left" vertical="center" wrapText="1"/>
    </xf>
    <xf numFmtId="4" fontId="8" fillId="0" borderId="0" xfId="0" applyNumberFormat="1" applyFont="1" applyAlignment="1">
      <alignment horizontal="left" vertical="center" wrapText="1"/>
    </xf>
    <xf numFmtId="0" fontId="10" fillId="0" borderId="0" xfId="0" applyFont="1" applyAlignment="1">
      <alignment horizontal="left" vertical="center"/>
    </xf>
    <xf numFmtId="4" fontId="12" fillId="0" borderId="0" xfId="0" applyNumberFormat="1" applyFont="1" applyAlignment="1">
      <alignment vertical="center"/>
    </xf>
    <xf numFmtId="169" fontId="10" fillId="3" borderId="4" xfId="0" applyNumberFormat="1" applyFont="1" applyFill="1" applyBorder="1" applyAlignment="1">
      <alignment horizontal="center" vertical="center" wrapText="1"/>
    </xf>
    <xf numFmtId="169" fontId="8" fillId="0" borderId="4" xfId="0" applyNumberFormat="1" applyFont="1" applyBorder="1" applyAlignment="1">
      <alignment horizontal="center" vertical="center" wrapText="1"/>
    </xf>
    <xf numFmtId="4" fontId="10" fillId="3" borderId="5" xfId="0" applyNumberFormat="1" applyFont="1" applyFill="1" applyBorder="1" applyAlignment="1">
      <alignment horizontal="left" vertical="top" wrapText="1"/>
    </xf>
    <xf numFmtId="0" fontId="6" fillId="0" borderId="5" xfId="0" applyFont="1" applyBorder="1" applyAlignment="1">
      <alignment horizontal="left" vertical="center"/>
    </xf>
    <xf numFmtId="0" fontId="6" fillId="0" borderId="5" xfId="0" applyFont="1" applyBorder="1"/>
    <xf numFmtId="0" fontId="6" fillId="0" borderId="5" xfId="0" applyFont="1" applyBorder="1" applyAlignment="1">
      <alignment horizontal="center"/>
    </xf>
    <xf numFmtId="0" fontId="6" fillId="0" borderId="5" xfId="0" applyFont="1" applyBorder="1" applyAlignment="1">
      <alignment horizontal="right" vertical="center"/>
    </xf>
    <xf numFmtId="0" fontId="6" fillId="0" borderId="4" xfId="0" applyFont="1" applyBorder="1"/>
    <xf numFmtId="4" fontId="8" fillId="0" borderId="5" xfId="2" applyNumberFormat="1" applyFont="1" applyBorder="1" applyAlignment="1">
      <alignment horizontal="left" vertical="center" wrapText="1"/>
    </xf>
    <xf numFmtId="166" fontId="10" fillId="0" borderId="5" xfId="1" applyNumberFormat="1" applyFont="1" applyFill="1" applyBorder="1" applyAlignment="1">
      <alignment horizontal="center" vertical="center" wrapText="1"/>
    </xf>
    <xf numFmtId="3" fontId="10" fillId="0" borderId="5" xfId="0" applyNumberFormat="1" applyFont="1" applyBorder="1" applyAlignment="1">
      <alignment horizontal="center" vertical="center"/>
    </xf>
    <xf numFmtId="3" fontId="10" fillId="0" borderId="5" xfId="0" applyNumberFormat="1" applyFont="1" applyBorder="1" applyAlignment="1">
      <alignment vertical="center"/>
    </xf>
    <xf numFmtId="166" fontId="19" fillId="0" borderId="5" xfId="1" applyNumberFormat="1" applyFont="1" applyFill="1" applyBorder="1" applyAlignment="1">
      <alignment horizontal="center" vertical="center"/>
    </xf>
    <xf numFmtId="166" fontId="18" fillId="0" borderId="5" xfId="1" applyNumberFormat="1" applyFont="1" applyFill="1" applyBorder="1" applyAlignment="1">
      <alignment horizontal="center" vertical="center"/>
    </xf>
    <xf numFmtId="0" fontId="20" fillId="0" borderId="5" xfId="0" applyFont="1" applyBorder="1" applyAlignment="1">
      <alignment horizontal="right" vertical="center"/>
    </xf>
    <xf numFmtId="0" fontId="8" fillId="0" borderId="5" xfId="0" applyFont="1" applyBorder="1" applyAlignment="1">
      <alignment vertical="center" wrapText="1"/>
    </xf>
    <xf numFmtId="0" fontId="21" fillId="0" borderId="5" xfId="0" applyFont="1" applyBorder="1" applyAlignment="1">
      <alignment vertical="center" wrapText="1"/>
    </xf>
    <xf numFmtId="0" fontId="20" fillId="0" borderId="16" xfId="0" applyFont="1" applyBorder="1" applyAlignment="1">
      <alignment vertical="center"/>
    </xf>
    <xf numFmtId="0" fontId="20" fillId="0" borderId="18" xfId="0" applyFont="1" applyBorder="1" applyAlignment="1">
      <alignment vertical="center"/>
    </xf>
    <xf numFmtId="166" fontId="19" fillId="0" borderId="18" xfId="1" applyNumberFormat="1" applyFont="1" applyFill="1" applyBorder="1" applyAlignment="1">
      <alignment horizontal="center" vertical="center"/>
    </xf>
    <xf numFmtId="3" fontId="10" fillId="0" borderId="18" xfId="0" applyNumberFormat="1" applyFont="1" applyBorder="1" applyAlignment="1">
      <alignment vertical="center"/>
    </xf>
    <xf numFmtId="168" fontId="10" fillId="0" borderId="5" xfId="1" applyNumberFormat="1" applyFont="1" applyFill="1" applyBorder="1" applyAlignment="1">
      <alignment horizontal="center" vertical="center" wrapText="1"/>
    </xf>
    <xf numFmtId="0" fontId="16" fillId="0" borderId="0" xfId="0" applyFont="1"/>
    <xf numFmtId="4" fontId="8" fillId="0" borderId="10" xfId="0" applyNumberFormat="1" applyFont="1" applyBorder="1" applyAlignment="1">
      <alignment horizontal="left" vertical="center" wrapText="1"/>
    </xf>
    <xf numFmtId="4" fontId="8" fillId="0" borderId="10" xfId="0" applyNumberFormat="1" applyFont="1" applyBorder="1" applyAlignment="1">
      <alignment horizontal="center" vertical="center" wrapText="1"/>
    </xf>
    <xf numFmtId="4" fontId="8" fillId="0" borderId="10" xfId="0" applyNumberFormat="1" applyFont="1" applyBorder="1" applyAlignment="1">
      <alignment horizontal="center" vertical="center"/>
    </xf>
    <xf numFmtId="3" fontId="10" fillId="0" borderId="6" xfId="0" applyNumberFormat="1" applyFont="1" applyBorder="1" applyAlignment="1">
      <alignment vertical="center"/>
    </xf>
    <xf numFmtId="3" fontId="8" fillId="0" borderId="22" xfId="0" applyNumberFormat="1" applyFont="1" applyBorder="1" applyAlignment="1">
      <alignment vertical="center"/>
    </xf>
    <xf numFmtId="0" fontId="5" fillId="0" borderId="0" xfId="0" applyFont="1" applyAlignment="1">
      <alignment vertical="top"/>
    </xf>
    <xf numFmtId="0" fontId="10" fillId="3" borderId="5" xfId="2" applyFont="1" applyFill="1" applyBorder="1" applyAlignment="1">
      <alignment horizontal="left" vertical="center" wrapText="1"/>
    </xf>
    <xf numFmtId="4" fontId="10" fillId="0" borderId="5" xfId="0" applyNumberFormat="1" applyFont="1" applyBorder="1" applyAlignment="1">
      <alignment horizontal="right" vertical="center"/>
    </xf>
    <xf numFmtId="4" fontId="10" fillId="0" borderId="12" xfId="0" applyNumberFormat="1" applyFont="1" applyBorder="1" applyAlignment="1">
      <alignment horizontal="left" vertical="center" wrapText="1"/>
    </xf>
    <xf numFmtId="4" fontId="10" fillId="0" borderId="12" xfId="0" applyNumberFormat="1" applyFont="1" applyBorder="1" applyAlignment="1">
      <alignment horizontal="center" vertical="center"/>
    </xf>
    <xf numFmtId="4" fontId="10" fillId="3" borderId="5" xfId="2" applyNumberFormat="1" applyFont="1" applyFill="1" applyBorder="1" applyAlignment="1">
      <alignment horizontal="center" vertical="center"/>
    </xf>
    <xf numFmtId="4" fontId="10" fillId="0" borderId="5" xfId="2" applyNumberFormat="1" applyFont="1" applyBorder="1" applyAlignment="1">
      <alignment horizontal="center" vertical="center"/>
    </xf>
    <xf numFmtId="168" fontId="10" fillId="0" borderId="5" xfId="7" applyNumberFormat="1" applyFont="1" applyFill="1" applyBorder="1" applyAlignment="1">
      <alignment horizontal="center" vertical="center" wrapText="1"/>
    </xf>
    <xf numFmtId="169" fontId="10" fillId="0" borderId="4" xfId="0" applyNumberFormat="1" applyFont="1" applyBorder="1" applyAlignment="1">
      <alignment horizontal="left" vertical="center" wrapText="1" indent="1"/>
    </xf>
    <xf numFmtId="169" fontId="10" fillId="0" borderId="4" xfId="2" applyNumberFormat="1" applyFont="1" applyBorder="1" applyAlignment="1">
      <alignment horizontal="center" vertical="center" wrapText="1"/>
    </xf>
    <xf numFmtId="4" fontId="10" fillId="0" borderId="7" xfId="2" applyNumberFormat="1" applyFont="1" applyBorder="1" applyAlignment="1">
      <alignment horizontal="left" vertical="center" wrapText="1"/>
    </xf>
    <xf numFmtId="4" fontId="18" fillId="0" borderId="5" xfId="2" applyNumberFormat="1" applyFont="1" applyBorder="1" applyAlignment="1">
      <alignment horizontal="center" vertical="center"/>
    </xf>
    <xf numFmtId="3" fontId="10" fillId="0" borderId="5" xfId="2" applyNumberFormat="1" applyFont="1" applyBorder="1" applyAlignment="1">
      <alignment horizontal="right" vertical="center"/>
    </xf>
    <xf numFmtId="3" fontId="10" fillId="0" borderId="6" xfId="2" applyNumberFormat="1" applyFont="1" applyBorder="1" applyAlignment="1">
      <alignment horizontal="right" vertical="center" wrapText="1"/>
    </xf>
    <xf numFmtId="168" fontId="10" fillId="0" borderId="8" xfId="1" applyNumberFormat="1" applyFont="1" applyFill="1" applyBorder="1" applyAlignment="1">
      <alignment horizontal="right" vertical="center" wrapText="1"/>
    </xf>
    <xf numFmtId="0" fontId="18" fillId="0" borderId="5" xfId="0" applyFont="1" applyBorder="1" applyAlignment="1">
      <alignment vertical="center" wrapText="1"/>
    </xf>
    <xf numFmtId="170" fontId="10" fillId="0" borderId="4" xfId="2" applyNumberFormat="1" applyFont="1" applyBorder="1" applyAlignment="1">
      <alignment horizontal="center" vertical="center" wrapText="1"/>
    </xf>
    <xf numFmtId="170" fontId="10" fillId="0" borderId="4" xfId="2" applyNumberFormat="1" applyFont="1" applyBorder="1" applyAlignment="1">
      <alignment horizontal="left" vertical="center" wrapText="1" indent="1"/>
    </xf>
    <xf numFmtId="4" fontId="10" fillId="0" borderId="5" xfId="0" applyNumberFormat="1" applyFont="1" applyBorder="1" applyAlignment="1">
      <alignment horizontal="left" vertical="top" wrapText="1"/>
    </xf>
    <xf numFmtId="4" fontId="24" fillId="0" borderId="5" xfId="0" applyNumberFormat="1" applyFont="1" applyBorder="1" applyAlignment="1">
      <alignment horizontal="left" vertical="center" wrapText="1"/>
    </xf>
    <xf numFmtId="4" fontId="8" fillId="0" borderId="14" xfId="0" applyNumberFormat="1" applyFont="1" applyBorder="1" applyAlignment="1">
      <alignment horizontal="left" vertical="center" wrapText="1"/>
    </xf>
    <xf numFmtId="4" fontId="10" fillId="0" borderId="5" xfId="0" applyNumberFormat="1" applyFont="1" applyBorder="1" applyAlignment="1">
      <alignment horizontal="center" vertical="center" wrapText="1"/>
    </xf>
    <xf numFmtId="4" fontId="10" fillId="0" borderId="5" xfId="1" applyNumberFormat="1" applyFont="1" applyFill="1" applyBorder="1" applyAlignment="1">
      <alignment horizontal="center" vertical="center" wrapText="1"/>
    </xf>
    <xf numFmtId="4" fontId="18" fillId="0" borderId="5" xfId="1" applyNumberFormat="1" applyFont="1" applyFill="1" applyBorder="1" applyAlignment="1">
      <alignment horizontal="center" vertical="center"/>
    </xf>
    <xf numFmtId="4" fontId="10" fillId="0" borderId="5" xfId="9" applyNumberFormat="1" applyFont="1" applyFill="1" applyBorder="1" applyAlignment="1">
      <alignment horizontal="center" vertical="center" wrapText="1"/>
    </xf>
    <xf numFmtId="4" fontId="18" fillId="0" borderId="18" xfId="1" applyNumberFormat="1" applyFont="1" applyFill="1" applyBorder="1" applyAlignment="1">
      <alignment horizontal="center" vertical="center"/>
    </xf>
    <xf numFmtId="4" fontId="0" fillId="0" borderId="0" xfId="0" applyNumberFormat="1"/>
    <xf numFmtId="0" fontId="25" fillId="0" borderId="0" xfId="2" applyFont="1" applyAlignment="1">
      <alignment horizontal="center" vertical="center" wrapText="1"/>
    </xf>
    <xf numFmtId="0" fontId="25" fillId="0" borderId="0" xfId="2" applyFont="1" applyAlignment="1">
      <alignment vertical="center" wrapText="1"/>
    </xf>
    <xf numFmtId="171" fontId="25" fillId="0" borderId="0" xfId="2" applyNumberFormat="1" applyFont="1" applyAlignment="1">
      <alignment horizontal="center" vertical="center" wrapText="1"/>
    </xf>
    <xf numFmtId="2" fontId="26" fillId="0" borderId="0" xfId="4" applyNumberFormat="1" applyFont="1" applyFill="1" applyBorder="1" applyAlignment="1">
      <alignment horizontal="center" vertical="center" wrapText="1"/>
    </xf>
    <xf numFmtId="166" fontId="25" fillId="0" borderId="0" xfId="3" applyNumberFormat="1" applyFont="1" applyAlignment="1">
      <alignment horizontal="right" vertical="center" wrapText="1"/>
    </xf>
    <xf numFmtId="0" fontId="0" fillId="0" borderId="29" xfId="0" applyBorder="1" applyAlignment="1">
      <alignment horizontal="center" vertical="center"/>
    </xf>
    <xf numFmtId="0" fontId="0" fillId="0" borderId="8" xfId="0" applyBorder="1" applyAlignment="1">
      <alignment horizontal="left" vertical="center"/>
    </xf>
    <xf numFmtId="4" fontId="27" fillId="0" borderId="31" xfId="2" applyNumberFormat="1" applyFont="1" applyBorder="1" applyAlignment="1">
      <alignment horizontal="center" vertical="center"/>
    </xf>
    <xf numFmtId="4" fontId="28" fillId="0" borderId="5" xfId="2" applyNumberFormat="1" applyFont="1" applyBorder="1" applyAlignment="1">
      <alignment vertical="center" wrapText="1"/>
    </xf>
    <xf numFmtId="166" fontId="12" fillId="0" borderId="30" xfId="5" applyNumberFormat="1" applyFont="1" applyBorder="1" applyAlignment="1">
      <alignment horizontal="right" vertical="center" wrapText="1"/>
    </xf>
    <xf numFmtId="4" fontId="27" fillId="0" borderId="29" xfId="2" applyNumberFormat="1" applyFont="1" applyBorder="1" applyAlignment="1">
      <alignment horizontal="center" vertical="center"/>
    </xf>
    <xf numFmtId="4" fontId="28" fillId="0" borderId="8" xfId="2" applyNumberFormat="1" applyFont="1" applyBorder="1" applyAlignment="1">
      <alignment vertical="center" wrapText="1"/>
    </xf>
    <xf numFmtId="166" fontId="12" fillId="0" borderId="30" xfId="5" applyNumberFormat="1" applyFont="1" applyBorder="1" applyAlignment="1">
      <alignment vertical="center" wrapText="1"/>
    </xf>
    <xf numFmtId="4" fontId="28" fillId="0" borderId="5" xfId="2" applyNumberFormat="1" applyFont="1" applyBorder="1" applyAlignment="1">
      <alignment horizontal="left" vertical="center"/>
    </xf>
    <xf numFmtId="4" fontId="28" fillId="0" borderId="12" xfId="2" applyNumberFormat="1" applyFont="1" applyBorder="1" applyAlignment="1">
      <alignment horizontal="left" vertical="center"/>
    </xf>
    <xf numFmtId="171" fontId="12" fillId="0" borderId="33" xfId="5" applyNumberFormat="1" applyFont="1" applyBorder="1" applyAlignment="1">
      <alignment horizontal="center" vertical="center" wrapText="1"/>
    </xf>
    <xf numFmtId="0" fontId="0" fillId="0" borderId="8" xfId="0" applyBorder="1" applyAlignment="1">
      <alignment vertical="center" wrapText="1"/>
    </xf>
    <xf numFmtId="171" fontId="12" fillId="0" borderId="24" xfId="5" applyNumberFormat="1" applyFont="1" applyBorder="1" applyAlignment="1">
      <alignment horizontal="center" vertical="center" wrapText="1"/>
    </xf>
    <xf numFmtId="2" fontId="29" fillId="0" borderId="24" xfId="5" applyNumberFormat="1" applyFont="1" applyBorder="1" applyAlignment="1">
      <alignment horizontal="center" vertical="center" wrapText="1"/>
    </xf>
    <xf numFmtId="166" fontId="12" fillId="0" borderId="25" xfId="5" applyNumberFormat="1" applyFont="1" applyBorder="1" applyAlignment="1">
      <alignment horizontal="center" vertical="center" wrapText="1"/>
    </xf>
    <xf numFmtId="171" fontId="12" fillId="0" borderId="27" xfId="5" applyNumberFormat="1" applyFont="1" applyBorder="1" applyAlignment="1">
      <alignment vertical="center" wrapText="1"/>
    </xf>
    <xf numFmtId="171" fontId="12" fillId="0" borderId="5" xfId="5" applyNumberFormat="1" applyFont="1" applyBorder="1" applyAlignment="1">
      <alignment horizontal="center" vertical="center" wrapText="1"/>
    </xf>
    <xf numFmtId="0" fontId="12" fillId="0" borderId="25" xfId="2" applyFont="1" applyBorder="1" applyAlignment="1">
      <alignment horizontal="center" vertical="center" wrapText="1"/>
    </xf>
    <xf numFmtId="3" fontId="27" fillId="0" borderId="24" xfId="2" applyNumberFormat="1" applyFont="1" applyBorder="1" applyAlignment="1">
      <alignment vertical="center"/>
    </xf>
    <xf numFmtId="171" fontId="12" fillId="0" borderId="16" xfId="5" applyNumberFormat="1" applyFont="1" applyBorder="1" applyAlignment="1">
      <alignment horizontal="center" vertical="center" wrapText="1"/>
    </xf>
    <xf numFmtId="171" fontId="0" fillId="0" borderId="0" xfId="0" applyNumberFormat="1"/>
    <xf numFmtId="4" fontId="27" fillId="0" borderId="26" xfId="2" applyNumberFormat="1" applyFont="1" applyBorder="1" applyAlignment="1">
      <alignment horizontal="center" vertical="center"/>
    </xf>
    <xf numFmtId="166" fontId="12" fillId="0" borderId="28" xfId="5" applyNumberFormat="1" applyFont="1" applyBorder="1" applyAlignment="1">
      <alignment horizontal="right" vertical="center" wrapText="1"/>
    </xf>
    <xf numFmtId="171" fontId="12" fillId="0" borderId="35" xfId="5" applyNumberFormat="1" applyFont="1" applyBorder="1" applyAlignment="1">
      <alignment horizontal="center" vertical="center" wrapText="1"/>
    </xf>
    <xf numFmtId="171" fontId="12" fillId="0" borderId="27" xfId="5" applyNumberFormat="1" applyFont="1" applyBorder="1" applyAlignment="1">
      <alignment horizontal="center" vertical="center" wrapText="1"/>
    </xf>
    <xf numFmtId="171" fontId="12" fillId="0" borderId="12" xfId="5" applyNumberFormat="1" applyFont="1" applyBorder="1" applyAlignment="1">
      <alignment horizontal="center" vertical="center" wrapText="1"/>
    </xf>
    <xf numFmtId="171" fontId="12" fillId="0" borderId="36" xfId="5" applyNumberFormat="1" applyFont="1" applyBorder="1" applyAlignment="1">
      <alignment horizontal="center" vertical="center" wrapText="1"/>
    </xf>
    <xf numFmtId="4" fontId="28" fillId="0" borderId="8" xfId="2" applyNumberFormat="1" applyFont="1" applyBorder="1" applyAlignment="1">
      <alignment horizontal="left" vertical="center"/>
    </xf>
    <xf numFmtId="4" fontId="31" fillId="0" borderId="5" xfId="0" applyNumberFormat="1" applyFont="1" applyBorder="1" applyAlignment="1">
      <alignment horizontal="left" vertical="center" wrapText="1"/>
    </xf>
    <xf numFmtId="4" fontId="10" fillId="3" borderId="7" xfId="2" applyNumberFormat="1" applyFont="1" applyFill="1" applyBorder="1" applyAlignment="1">
      <alignment horizontal="left" vertical="center" wrapText="1"/>
    </xf>
    <xf numFmtId="169" fontId="10" fillId="6" borderId="4" xfId="2" applyNumberFormat="1" applyFont="1" applyFill="1" applyBorder="1" applyAlignment="1">
      <alignment horizontal="center" vertical="center" wrapText="1"/>
    </xf>
    <xf numFmtId="164" fontId="18" fillId="0" borderId="5" xfId="10" applyFont="1" applyBorder="1" applyAlignment="1">
      <alignment horizontal="right" vertical="center"/>
    </xf>
    <xf numFmtId="0" fontId="25" fillId="0" borderId="23" xfId="2" applyFont="1" applyBorder="1" applyAlignment="1">
      <alignment vertical="center" wrapText="1"/>
    </xf>
    <xf numFmtId="4" fontId="13" fillId="0" borderId="0" xfId="0" applyNumberFormat="1" applyFont="1" applyAlignment="1">
      <alignment horizontal="center" vertical="center"/>
    </xf>
    <xf numFmtId="3" fontId="8" fillId="0" borderId="19" xfId="0" applyNumberFormat="1" applyFont="1" applyBorder="1" applyAlignment="1">
      <alignment horizontal="center" vertical="center" wrapText="1"/>
    </xf>
    <xf numFmtId="49" fontId="8" fillId="0" borderId="4" xfId="0" applyNumberFormat="1" applyFont="1" applyBorder="1" applyAlignment="1">
      <alignment horizontal="left" vertical="center" wrapText="1"/>
    </xf>
    <xf numFmtId="49" fontId="19" fillId="0" borderId="4" xfId="0" applyNumberFormat="1" applyFont="1" applyBorder="1" applyAlignment="1">
      <alignment horizontal="left" vertical="center"/>
    </xf>
    <xf numFmtId="0" fontId="4" fillId="0" borderId="15" xfId="0" applyFont="1" applyBorder="1"/>
    <xf numFmtId="49" fontId="10" fillId="0" borderId="4" xfId="0" applyNumberFormat="1" applyFont="1" applyBorder="1" applyAlignment="1">
      <alignment horizontal="left" vertical="center"/>
    </xf>
    <xf numFmtId="0" fontId="20" fillId="0" borderId="4" xfId="0" applyFont="1" applyBorder="1" applyAlignment="1">
      <alignment horizontal="right" vertical="center"/>
    </xf>
    <xf numFmtId="169" fontId="10" fillId="0" borderId="4" xfId="0" applyNumberFormat="1" applyFont="1" applyBorder="1" applyAlignment="1">
      <alignment horizontal="center" vertical="center" wrapText="1"/>
    </xf>
    <xf numFmtId="0" fontId="20" fillId="0" borderId="21" xfId="0" applyFont="1" applyBorder="1" applyAlignment="1">
      <alignment vertical="center"/>
    </xf>
    <xf numFmtId="0" fontId="20" fillId="7" borderId="4" xfId="0" applyFont="1" applyFill="1" applyBorder="1" applyAlignment="1">
      <alignment vertical="center"/>
    </xf>
    <xf numFmtId="0" fontId="20" fillId="7" borderId="5" xfId="0" applyFont="1" applyFill="1" applyBorder="1" applyAlignment="1">
      <alignment vertical="center"/>
    </xf>
    <xf numFmtId="166" fontId="19" fillId="7" borderId="5" xfId="1" applyNumberFormat="1" applyFont="1" applyFill="1" applyBorder="1" applyAlignment="1">
      <alignment horizontal="center" vertical="center"/>
    </xf>
    <xf numFmtId="4" fontId="18" fillId="7" borderId="5" xfId="1" applyNumberFormat="1" applyFont="1" applyFill="1" applyBorder="1" applyAlignment="1">
      <alignment horizontal="center" vertical="center"/>
    </xf>
    <xf numFmtId="3" fontId="10" fillId="7" borderId="5" xfId="0" applyNumberFormat="1" applyFont="1" applyFill="1" applyBorder="1" applyAlignment="1">
      <alignment horizontal="right" vertical="center"/>
    </xf>
    <xf numFmtId="3" fontId="8" fillId="7" borderId="6" xfId="0" applyNumberFormat="1" applyFont="1" applyFill="1" applyBorder="1" applyAlignment="1">
      <alignment horizontal="right" vertical="center"/>
    </xf>
    <xf numFmtId="0" fontId="4" fillId="7" borderId="15" xfId="0" applyFont="1" applyFill="1" applyBorder="1"/>
    <xf numFmtId="0" fontId="20" fillId="7" borderId="16" xfId="0" applyFont="1" applyFill="1" applyBorder="1" applyAlignment="1">
      <alignment vertical="center"/>
    </xf>
    <xf numFmtId="3" fontId="10" fillId="7" borderId="5" xfId="0" applyNumberFormat="1" applyFont="1" applyFill="1" applyBorder="1" applyAlignment="1">
      <alignment horizontal="right" vertical="center" wrapText="1"/>
    </xf>
    <xf numFmtId="0" fontId="20" fillId="7" borderId="13" xfId="0" applyFont="1" applyFill="1" applyBorder="1" applyAlignment="1">
      <alignment vertical="center"/>
    </xf>
    <xf numFmtId="0" fontId="20" fillId="7" borderId="7" xfId="0" applyFont="1" applyFill="1" applyBorder="1" applyAlignment="1">
      <alignment vertical="center"/>
    </xf>
    <xf numFmtId="166" fontId="19" fillId="7" borderId="8" xfId="1" applyNumberFormat="1" applyFont="1" applyFill="1" applyBorder="1" applyAlignment="1">
      <alignment horizontal="center" vertical="center"/>
    </xf>
    <xf numFmtId="4" fontId="18" fillId="7" borderId="8" xfId="1" applyNumberFormat="1" applyFont="1" applyFill="1" applyBorder="1" applyAlignment="1">
      <alignment horizontal="center" vertical="center"/>
    </xf>
    <xf numFmtId="3" fontId="10" fillId="7" borderId="8" xfId="0" applyNumberFormat="1" applyFont="1" applyFill="1" applyBorder="1" applyAlignment="1">
      <alignment vertical="center"/>
    </xf>
    <xf numFmtId="3" fontId="8" fillId="7" borderId="20" xfId="0" applyNumberFormat="1" applyFont="1" applyFill="1" applyBorder="1" applyAlignment="1">
      <alignment horizontal="right" vertical="center"/>
    </xf>
    <xf numFmtId="3" fontId="8" fillId="7" borderId="1" xfId="0" applyNumberFormat="1" applyFont="1" applyFill="1" applyBorder="1" applyAlignment="1">
      <alignment horizontal="center" vertical="center" wrapText="1"/>
    </xf>
    <xf numFmtId="4" fontId="8" fillId="7" borderId="2" xfId="0" applyNumberFormat="1" applyFont="1" applyFill="1" applyBorder="1" applyAlignment="1">
      <alignment horizontal="left" vertical="center" wrapText="1"/>
    </xf>
    <xf numFmtId="4" fontId="8" fillId="7" borderId="2" xfId="0" applyNumberFormat="1" applyFont="1" applyFill="1" applyBorder="1" applyAlignment="1">
      <alignment horizontal="center" vertical="center"/>
    </xf>
    <xf numFmtId="3" fontId="8" fillId="7" borderId="2" xfId="0" applyNumberFormat="1" applyFont="1" applyFill="1" applyBorder="1" applyAlignment="1">
      <alignment horizontal="right" vertical="center"/>
    </xf>
    <xf numFmtId="3" fontId="8" fillId="7" borderId="3" xfId="0" applyNumberFormat="1" applyFont="1" applyFill="1" applyBorder="1" applyAlignment="1">
      <alignment horizontal="right" vertical="center"/>
    </xf>
    <xf numFmtId="166" fontId="18" fillId="7" borderId="5" xfId="1" applyNumberFormat="1" applyFont="1" applyFill="1" applyBorder="1" applyAlignment="1">
      <alignment horizontal="center" vertical="center"/>
    </xf>
    <xf numFmtId="3" fontId="10" fillId="7" borderId="4" xfId="2" applyNumberFormat="1" applyFont="1" applyFill="1" applyBorder="1" applyAlignment="1">
      <alignment horizontal="center" vertical="center" wrapText="1"/>
    </xf>
    <xf numFmtId="4" fontId="8" fillId="7" borderId="5" xfId="2" applyNumberFormat="1" applyFont="1" applyFill="1" applyBorder="1" applyAlignment="1">
      <alignment horizontal="left" vertical="center" wrapText="1"/>
    </xf>
    <xf numFmtId="4" fontId="8" fillId="7" borderId="5" xfId="2" applyNumberFormat="1" applyFont="1" applyFill="1" applyBorder="1" applyAlignment="1">
      <alignment horizontal="center" vertical="center"/>
    </xf>
    <xf numFmtId="3" fontId="8" fillId="7" borderId="5" xfId="2" applyNumberFormat="1" applyFont="1" applyFill="1" applyBorder="1" applyAlignment="1">
      <alignment horizontal="right" vertical="center"/>
    </xf>
    <xf numFmtId="3" fontId="8" fillId="7" borderId="17" xfId="2" applyNumberFormat="1" applyFont="1" applyFill="1" applyBorder="1" applyAlignment="1">
      <alignment horizontal="right" vertical="center" wrapText="1"/>
    </xf>
    <xf numFmtId="3" fontId="10" fillId="7" borderId="4" xfId="0" applyNumberFormat="1" applyFont="1" applyFill="1" applyBorder="1" applyAlignment="1">
      <alignment horizontal="center" vertical="center" wrapText="1"/>
    </xf>
    <xf numFmtId="4" fontId="8" fillId="7" borderId="5" xfId="0" applyNumberFormat="1" applyFont="1" applyFill="1" applyBorder="1" applyAlignment="1">
      <alignment horizontal="left" vertical="center" wrapText="1"/>
    </xf>
    <xf numFmtId="4" fontId="10" fillId="7" borderId="5" xfId="0" applyNumberFormat="1" applyFont="1" applyFill="1" applyBorder="1" applyAlignment="1">
      <alignment horizontal="center" vertical="center"/>
    </xf>
    <xf numFmtId="3" fontId="8" fillId="7" borderId="4" xfId="0" applyNumberFormat="1" applyFont="1" applyFill="1" applyBorder="1" applyAlignment="1">
      <alignment horizontal="center" vertical="center" wrapText="1"/>
    </xf>
    <xf numFmtId="4" fontId="12" fillId="7" borderId="5" xfId="0" applyNumberFormat="1" applyFont="1" applyFill="1" applyBorder="1" applyAlignment="1">
      <alignment horizontal="center" vertical="center"/>
    </xf>
    <xf numFmtId="4" fontId="8" fillId="7" borderId="5" xfId="0" applyNumberFormat="1" applyFont="1" applyFill="1" applyBorder="1" applyAlignment="1">
      <alignment horizontal="center" vertical="center"/>
    </xf>
    <xf numFmtId="3" fontId="8" fillId="7" borderId="5" xfId="0" applyNumberFormat="1" applyFont="1" applyFill="1" applyBorder="1" applyAlignment="1">
      <alignment horizontal="right" vertical="center"/>
    </xf>
    <xf numFmtId="3" fontId="9" fillId="7" borderId="4" xfId="0" applyNumberFormat="1" applyFont="1" applyFill="1" applyBorder="1" applyAlignment="1">
      <alignment horizontal="center" vertical="center" wrapText="1"/>
    </xf>
    <xf numFmtId="3" fontId="10" fillId="8" borderId="4" xfId="0" applyNumberFormat="1" applyFont="1" applyFill="1" applyBorder="1" applyAlignment="1">
      <alignment horizontal="center" vertical="center" wrapText="1"/>
    </xf>
    <xf numFmtId="2" fontId="10" fillId="7" borderId="4" xfId="2" applyNumberFormat="1" applyFont="1" applyFill="1" applyBorder="1" applyAlignment="1">
      <alignment horizontal="center" vertical="center" wrapText="1"/>
    </xf>
    <xf numFmtId="167" fontId="8" fillId="7" borderId="6" xfId="1" applyNumberFormat="1" applyFont="1" applyFill="1" applyBorder="1" applyAlignment="1">
      <alignment horizontal="right" vertical="center"/>
    </xf>
    <xf numFmtId="0" fontId="8" fillId="7" borderId="4" xfId="2" applyFont="1" applyFill="1" applyBorder="1" applyAlignment="1">
      <alignment horizontal="center" vertical="center" wrapText="1"/>
    </xf>
    <xf numFmtId="3" fontId="8" fillId="7" borderId="5" xfId="2" applyNumberFormat="1" applyFont="1" applyFill="1" applyBorder="1" applyAlignment="1">
      <alignment horizontal="left" vertical="center" wrapText="1"/>
    </xf>
    <xf numFmtId="0" fontId="8" fillId="7" borderId="5" xfId="2" applyFont="1" applyFill="1" applyBorder="1" applyAlignment="1">
      <alignment horizontal="center" vertical="center" wrapText="1"/>
    </xf>
    <xf numFmtId="168" fontId="10" fillId="7" borderId="5" xfId="1" applyNumberFormat="1" applyFont="1" applyFill="1" applyBorder="1" applyAlignment="1">
      <alignment horizontal="center" vertical="center" wrapText="1"/>
    </xf>
    <xf numFmtId="0" fontId="10" fillId="7" borderId="4" xfId="2" applyFont="1" applyFill="1" applyBorder="1" applyAlignment="1">
      <alignment horizontal="center" vertical="center" wrapText="1"/>
    </xf>
    <xf numFmtId="168" fontId="8" fillId="7" borderId="5" xfId="1" applyNumberFormat="1" applyFont="1" applyFill="1" applyBorder="1" applyAlignment="1">
      <alignment horizontal="center" vertical="center"/>
    </xf>
    <xf numFmtId="164" fontId="27" fillId="0" borderId="32" xfId="10" applyFont="1" applyBorder="1"/>
    <xf numFmtId="164" fontId="27" fillId="0" borderId="25" xfId="10" applyFont="1" applyBorder="1" applyAlignment="1">
      <alignment vertical="center"/>
    </xf>
    <xf numFmtId="4" fontId="27" fillId="0" borderId="23" xfId="2" applyNumberFormat="1" applyFont="1" applyBorder="1" applyAlignment="1">
      <alignment horizontal="center" vertical="center"/>
    </xf>
    <xf numFmtId="4" fontId="27" fillId="0" borderId="34" xfId="2" applyNumberFormat="1" applyFont="1" applyBorder="1" applyAlignment="1">
      <alignment horizontal="center" vertical="center"/>
    </xf>
    <xf numFmtId="4" fontId="28" fillId="0" borderId="27" xfId="2" applyNumberFormat="1" applyFont="1" applyBorder="1" applyAlignment="1">
      <alignment horizontal="left" vertical="center" wrapText="1"/>
    </xf>
    <xf numFmtId="4" fontId="28" fillId="0" borderId="34" xfId="2" applyNumberFormat="1" applyFont="1" applyBorder="1" applyAlignment="1">
      <alignment horizontal="center" vertical="center"/>
    </xf>
    <xf numFmtId="4" fontId="28" fillId="0" borderId="5" xfId="2" applyNumberFormat="1" applyFont="1" applyBorder="1" applyAlignment="1">
      <alignment horizontal="left" vertical="center" wrapText="1"/>
    </xf>
    <xf numFmtId="4" fontId="27" fillId="0" borderId="23" xfId="2" applyNumberFormat="1" applyFont="1" applyBorder="1" applyAlignment="1">
      <alignment horizontal="center" vertical="center"/>
    </xf>
    <xf numFmtId="4" fontId="27" fillId="0" borderId="34" xfId="2" applyNumberFormat="1" applyFont="1" applyBorder="1" applyAlignment="1">
      <alignment horizontal="center" vertical="center"/>
    </xf>
    <xf numFmtId="166" fontId="12" fillId="0" borderId="0" xfId="5" applyNumberFormat="1" applyFont="1" applyAlignment="1">
      <alignment horizontal="right" vertical="center" wrapText="1"/>
    </xf>
    <xf numFmtId="0" fontId="0" fillId="0" borderId="0" xfId="0" applyAlignment="1">
      <alignment horizontal="right" vertical="center" wrapText="1"/>
    </xf>
    <xf numFmtId="4" fontId="12" fillId="0" borderId="0" xfId="0" applyNumberFormat="1" applyFont="1" applyAlignment="1">
      <alignment horizontal="center" vertical="center" wrapText="1"/>
    </xf>
    <xf numFmtId="4" fontId="13" fillId="0" borderId="0" xfId="3" applyNumberFormat="1" applyFont="1" applyAlignment="1">
      <alignment horizontal="center" vertical="center" wrapText="1"/>
    </xf>
    <xf numFmtId="4" fontId="12" fillId="0" borderId="0" xfId="3" applyNumberFormat="1" applyFont="1" applyAlignment="1">
      <alignment horizontal="center" vertical="center" wrapText="1"/>
    </xf>
    <xf numFmtId="4" fontId="13" fillId="0" borderId="0" xfId="0" applyNumberFormat="1" applyFont="1" applyAlignment="1">
      <alignment horizontal="center" vertical="center"/>
    </xf>
    <xf numFmtId="4" fontId="12" fillId="0" borderId="0" xfId="0" applyNumberFormat="1" applyFont="1" applyAlignment="1">
      <alignment horizontal="center" vertical="center"/>
    </xf>
    <xf numFmtId="0" fontId="17" fillId="3" borderId="15" xfId="0" applyFont="1" applyFill="1" applyBorder="1" applyAlignment="1">
      <alignment horizontal="center" vertical="center"/>
    </xf>
    <xf numFmtId="0" fontId="17" fillId="3" borderId="0" xfId="0" applyFont="1" applyFill="1" applyAlignment="1">
      <alignment horizontal="center" vertical="center"/>
    </xf>
  </cellXfs>
  <cellStyles count="11">
    <cellStyle name="Comma 2" xfId="9" xr:uid="{00000000-0005-0000-0000-000000000000}"/>
    <cellStyle name="Milliers" xfId="1" builtinId="3"/>
    <cellStyle name="Milliers [0]" xfId="10" builtinId="6"/>
    <cellStyle name="Milliers 2" xfId="4" xr:uid="{00000000-0005-0000-0000-000002000000}"/>
    <cellStyle name="Milliers 3" xfId="7" xr:uid="{00000000-0005-0000-0000-000003000000}"/>
    <cellStyle name="Normal" xfId="0" builtinId="0"/>
    <cellStyle name="Normal 2 2" xfId="2" xr:uid="{00000000-0005-0000-0000-000005000000}"/>
    <cellStyle name="Normal 3" xfId="3" xr:uid="{00000000-0005-0000-0000-000006000000}"/>
    <cellStyle name="Normal 4" xfId="5" xr:uid="{00000000-0005-0000-0000-000007000000}"/>
    <cellStyle name="Normal 5" xfId="6" xr:uid="{00000000-0005-0000-0000-000008000000}"/>
    <cellStyle name="Normal 5 2" xfId="8" xr:uid="{00000000-0005-0000-0000-000009000000}"/>
  </cellStyles>
  <dxfs count="57">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s>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I22"/>
  <sheetViews>
    <sheetView tabSelected="1" zoomScaleNormal="100" zoomScaleSheetLayoutView="100" workbookViewId="0">
      <selection activeCell="D12" sqref="D12"/>
    </sheetView>
  </sheetViews>
  <sheetFormatPr baseColWidth="10" defaultRowHeight="13.2" x14ac:dyDescent="0.25"/>
  <cols>
    <col min="1" max="1" width="2.44140625" bestFit="1" customWidth="1"/>
    <col min="2" max="2" width="51.5546875" customWidth="1"/>
    <col min="3" max="3" width="9.21875" bestFit="1" customWidth="1"/>
    <col min="4" max="4" width="17.33203125" customWidth="1"/>
    <col min="5" max="5" width="26.6640625" bestFit="1" customWidth="1"/>
    <col min="6" max="7" width="11.21875" bestFit="1" customWidth="1"/>
  </cols>
  <sheetData>
    <row r="1" spans="1:9" ht="16.2" x14ac:dyDescent="0.25">
      <c r="A1" s="269" t="s">
        <v>114</v>
      </c>
      <c r="B1" s="269"/>
      <c r="C1" s="269"/>
      <c r="D1" s="269"/>
      <c r="E1" s="269"/>
    </row>
    <row r="2" spans="1:9" ht="16.2" x14ac:dyDescent="0.25">
      <c r="A2" s="269" t="s">
        <v>0</v>
      </c>
      <c r="B2" s="269"/>
      <c r="C2" s="269"/>
      <c r="D2" s="269"/>
      <c r="E2" s="269"/>
    </row>
    <row r="3" spans="1:9" ht="16.2" x14ac:dyDescent="0.25">
      <c r="A3" s="270" t="s">
        <v>266</v>
      </c>
      <c r="B3" s="271"/>
      <c r="C3" s="271"/>
      <c r="D3" s="271"/>
      <c r="E3" s="271"/>
    </row>
    <row r="4" spans="1:9" ht="16.8" thickBot="1" x14ac:dyDescent="0.3">
      <c r="A4" s="168"/>
      <c r="B4" s="169"/>
      <c r="C4" s="170"/>
      <c r="D4" s="171"/>
      <c r="E4" s="172"/>
    </row>
    <row r="5" spans="1:9" ht="15.6" customHeight="1" thickBot="1" x14ac:dyDescent="0.3">
      <c r="A5" s="205"/>
      <c r="B5" s="188" t="s">
        <v>264</v>
      </c>
      <c r="C5" s="188" t="s">
        <v>231</v>
      </c>
      <c r="D5" s="196" t="s">
        <v>232</v>
      </c>
      <c r="E5" s="190" t="s">
        <v>233</v>
      </c>
    </row>
    <row r="6" spans="1:9" ht="33.6" customHeight="1" x14ac:dyDescent="0.25">
      <c r="A6" s="194" t="s">
        <v>224</v>
      </c>
      <c r="B6" s="262" t="s">
        <v>265</v>
      </c>
      <c r="C6" s="197">
        <v>1</v>
      </c>
      <c r="D6" s="199">
        <v>0</v>
      </c>
      <c r="E6" s="195">
        <f>D6*C6</f>
        <v>0</v>
      </c>
    </row>
    <row r="7" spans="1:9" ht="16.2" x14ac:dyDescent="0.25">
      <c r="A7" s="173"/>
      <c r="B7" s="174"/>
      <c r="C7" s="198"/>
      <c r="D7" s="183"/>
      <c r="E7" s="180"/>
    </row>
    <row r="8" spans="1:9" ht="33.6" customHeight="1" x14ac:dyDescent="0.25">
      <c r="A8" s="175" t="s">
        <v>225</v>
      </c>
      <c r="B8" s="264" t="s">
        <v>267</v>
      </c>
      <c r="C8" s="198">
        <v>1</v>
      </c>
      <c r="D8" s="183">
        <v>0</v>
      </c>
      <c r="E8" s="177">
        <f>C8*D8</f>
        <v>0</v>
      </c>
    </row>
    <row r="9" spans="1:9" ht="16.8" customHeight="1" x14ac:dyDescent="0.25">
      <c r="A9" s="175"/>
      <c r="B9" s="181"/>
      <c r="C9" s="198"/>
      <c r="D9" s="183"/>
      <c r="E9" s="177"/>
    </row>
    <row r="10" spans="1:9" ht="48.6" x14ac:dyDescent="0.25">
      <c r="A10" s="175" t="s">
        <v>230</v>
      </c>
      <c r="B10" s="176" t="s">
        <v>226</v>
      </c>
      <c r="C10" s="189">
        <v>1</v>
      </c>
      <c r="D10" s="192">
        <v>0</v>
      </c>
      <c r="E10" s="177">
        <f>D10*C10</f>
        <v>0</v>
      </c>
      <c r="I10" s="267"/>
    </row>
    <row r="11" spans="1:9" ht="16.2" x14ac:dyDescent="0.25">
      <c r="A11" s="178"/>
      <c r="B11" s="179"/>
      <c r="C11" s="189"/>
      <c r="D11" s="192"/>
      <c r="E11" s="180"/>
      <c r="I11" s="268"/>
    </row>
    <row r="12" spans="1:9" ht="32.4" x14ac:dyDescent="0.35">
      <c r="A12" s="175" t="s">
        <v>227</v>
      </c>
      <c r="B12" s="264" t="s">
        <v>274</v>
      </c>
      <c r="C12" s="189">
        <v>1</v>
      </c>
      <c r="D12" s="192">
        <f>'01-Boutiques de 5 '!F118</f>
        <v>0</v>
      </c>
      <c r="E12" s="258">
        <f>D12*C12</f>
        <v>0</v>
      </c>
    </row>
    <row r="13" spans="1:9" ht="16.2" x14ac:dyDescent="0.35">
      <c r="A13" s="178"/>
      <c r="B13" s="179"/>
      <c r="C13" s="189"/>
      <c r="D13" s="192"/>
      <c r="E13" s="258"/>
    </row>
    <row r="14" spans="1:9" ht="16.2" x14ac:dyDescent="0.35">
      <c r="A14" s="175" t="s">
        <v>235</v>
      </c>
      <c r="B14" s="181" t="s">
        <v>237</v>
      </c>
      <c r="C14" s="189">
        <v>2</v>
      </c>
      <c r="D14" s="192">
        <f>'02-Boutiques de 3'!F117</f>
        <v>0</v>
      </c>
      <c r="E14" s="258">
        <f>D14*C14</f>
        <v>0</v>
      </c>
    </row>
    <row r="15" spans="1:9" ht="16.2" x14ac:dyDescent="0.35">
      <c r="A15" s="178"/>
      <c r="B15" s="179"/>
      <c r="C15" s="189"/>
      <c r="D15" s="192"/>
      <c r="E15" s="258"/>
    </row>
    <row r="16" spans="1:9" ht="16.2" x14ac:dyDescent="0.35">
      <c r="A16" s="175" t="s">
        <v>228</v>
      </c>
      <c r="B16" s="182" t="s">
        <v>193</v>
      </c>
      <c r="C16" s="189">
        <v>2</v>
      </c>
      <c r="D16" s="192">
        <f>'2 blocs LATRINES'!F77</f>
        <v>0</v>
      </c>
      <c r="E16" s="258">
        <f t="shared" ref="E16" si="0">D16*C16</f>
        <v>0</v>
      </c>
    </row>
    <row r="17" spans="1:7" ht="16.2" x14ac:dyDescent="0.35">
      <c r="A17" s="178"/>
      <c r="B17" s="200"/>
      <c r="C17" s="189"/>
      <c r="D17" s="192"/>
      <c r="E17" s="258"/>
    </row>
    <row r="18" spans="1:7" ht="16.2" x14ac:dyDescent="0.35">
      <c r="A18" s="178" t="s">
        <v>229</v>
      </c>
      <c r="B18" s="181" t="s">
        <v>234</v>
      </c>
      <c r="C18" s="189">
        <v>1</v>
      </c>
      <c r="D18" s="192">
        <f>'01-POUBELLE'!F49</f>
        <v>0</v>
      </c>
      <c r="E18" s="258">
        <f>C18*D18</f>
        <v>0</v>
      </c>
    </row>
    <row r="19" spans="1:7" ht="16.8" thickBot="1" x14ac:dyDescent="0.4">
      <c r="A19" s="173"/>
      <c r="B19" s="184"/>
      <c r="C19" s="189"/>
      <c r="D19" s="192"/>
      <c r="E19" s="258"/>
    </row>
    <row r="20" spans="1:7" ht="16.8" thickBot="1" x14ac:dyDescent="0.3">
      <c r="A20" s="265" t="s">
        <v>268</v>
      </c>
      <c r="B20" s="266"/>
      <c r="C20" s="191"/>
      <c r="D20" s="191"/>
      <c r="E20" s="259">
        <f>SUM(E6:E19)</f>
        <v>0</v>
      </c>
      <c r="F20" s="193"/>
      <c r="G20" s="193"/>
    </row>
    <row r="21" spans="1:7" ht="16.8" thickBot="1" x14ac:dyDescent="0.3">
      <c r="A21" s="260"/>
      <c r="B21" s="261" t="s">
        <v>236</v>
      </c>
      <c r="C21" s="191"/>
      <c r="D21" s="191"/>
      <c r="E21" s="259">
        <f>E20*0.18</f>
        <v>0</v>
      </c>
      <c r="F21" s="193"/>
      <c r="G21" s="193"/>
    </row>
    <row r="22" spans="1:7" ht="16.8" thickBot="1" x14ac:dyDescent="0.3">
      <c r="A22" s="260"/>
      <c r="B22" s="263" t="s">
        <v>269</v>
      </c>
      <c r="C22" s="185"/>
      <c r="D22" s="186"/>
      <c r="E22" s="187">
        <f>E20+E21</f>
        <v>0</v>
      </c>
    </row>
  </sheetData>
  <mergeCells count="5">
    <mergeCell ref="A20:B20"/>
    <mergeCell ref="I10:I11"/>
    <mergeCell ref="A1:E1"/>
    <mergeCell ref="A2:E2"/>
    <mergeCell ref="A3:E3"/>
  </mergeCells>
  <pageMargins left="0.7" right="0.7" top="0.75" bottom="0.75" header="0.3" footer="0.3"/>
  <pageSetup paperSize="9" scale="83" orientation="portrait" r:id="rId1"/>
  <headerFooter>
    <oddFooter>&amp;LRécapitulatif&amp;C&amp;P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CU285"/>
  <sheetViews>
    <sheetView zoomScaleNormal="100" zoomScaleSheetLayoutView="110" zoomScalePageLayoutView="85" workbookViewId="0">
      <selection activeCell="A4" sqref="A4"/>
    </sheetView>
  </sheetViews>
  <sheetFormatPr baseColWidth="10" defaultColWidth="11.44140625" defaultRowHeight="16.2" x14ac:dyDescent="0.35"/>
  <cols>
    <col min="1" max="1" width="7.5546875" style="11" customWidth="1"/>
    <col min="2" max="2" width="39.21875" style="111" customWidth="1"/>
    <col min="3" max="3" width="6" style="52" customWidth="1"/>
    <col min="4" max="4" width="13.21875" style="93" customWidth="1"/>
    <col min="5" max="5" width="11" style="71" customWidth="1"/>
    <col min="6" max="6" width="14" style="71" customWidth="1"/>
    <col min="7" max="9" width="11.44140625" style="1"/>
    <col min="10" max="10" width="7.44140625" style="1" customWidth="1"/>
    <col min="11" max="16384" width="11.44140625" style="1"/>
  </cols>
  <sheetData>
    <row r="1" spans="1:81" s="56" customFormat="1" ht="36.75" customHeight="1" x14ac:dyDescent="0.3">
      <c r="A1" s="269" t="s">
        <v>114</v>
      </c>
      <c r="B1" s="269"/>
      <c r="C1" s="269"/>
      <c r="D1" s="269"/>
      <c r="E1" s="269"/>
      <c r="F1" s="269"/>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row>
    <row r="2" spans="1:81" ht="25.5" customHeight="1" x14ac:dyDescent="0.3">
      <c r="A2" s="269" t="s">
        <v>0</v>
      </c>
      <c r="B2" s="269"/>
      <c r="C2" s="269"/>
      <c r="D2" s="269"/>
      <c r="E2" s="269"/>
      <c r="F2" s="269"/>
    </row>
    <row r="3" spans="1:81" x14ac:dyDescent="0.3">
      <c r="A3" s="272" t="s">
        <v>275</v>
      </c>
      <c r="B3" s="273"/>
      <c r="C3" s="273"/>
      <c r="D3" s="273"/>
      <c r="E3" s="273"/>
      <c r="F3" s="273"/>
    </row>
    <row r="4" spans="1:81" thickBot="1" x14ac:dyDescent="0.35">
      <c r="A4" s="7"/>
      <c r="B4" s="94"/>
      <c r="C4" s="14"/>
      <c r="D4" s="15"/>
      <c r="E4" s="45"/>
      <c r="F4" s="64"/>
    </row>
    <row r="5" spans="1:81" s="38" customFormat="1" ht="30" thickTop="1" thickBot="1" x14ac:dyDescent="0.35">
      <c r="A5" s="8" t="s">
        <v>1</v>
      </c>
      <c r="B5" s="95" t="s">
        <v>2</v>
      </c>
      <c r="C5" s="13" t="s">
        <v>16</v>
      </c>
      <c r="D5" s="68" t="s">
        <v>68</v>
      </c>
      <c r="E5" s="78" t="s">
        <v>17</v>
      </c>
      <c r="F5" s="80" t="s">
        <v>18</v>
      </c>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3"/>
      <c r="BF5" s="3"/>
      <c r="BG5" s="3"/>
      <c r="BH5" s="3"/>
      <c r="BI5" s="3"/>
      <c r="BJ5" s="3"/>
      <c r="BK5" s="3"/>
      <c r="BL5" s="3"/>
      <c r="BM5" s="3"/>
      <c r="BN5" s="3"/>
      <c r="BO5" s="3"/>
      <c r="BP5" s="3"/>
      <c r="BQ5" s="3"/>
      <c r="BR5" s="3"/>
      <c r="BS5" s="3"/>
      <c r="BT5" s="3"/>
      <c r="BU5" s="3"/>
      <c r="BV5" s="3"/>
      <c r="BW5" s="3"/>
      <c r="BX5" s="3"/>
      <c r="BY5" s="3"/>
      <c r="BZ5" s="3"/>
      <c r="CA5" s="3"/>
      <c r="CB5" s="3"/>
      <c r="CC5" s="3"/>
    </row>
    <row r="6" spans="1:81" thickTop="1" x14ac:dyDescent="0.3">
      <c r="A6" s="26"/>
      <c r="B6" s="96"/>
      <c r="C6" s="24"/>
      <c r="D6" s="69"/>
      <c r="E6" s="42"/>
      <c r="F6" s="43"/>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c r="BB6" s="35"/>
      <c r="BC6" s="35"/>
      <c r="BD6" s="35"/>
      <c r="BE6" s="3"/>
      <c r="BF6" s="3"/>
      <c r="BG6" s="3"/>
      <c r="BH6" s="3"/>
      <c r="BI6" s="3"/>
      <c r="BJ6" s="3"/>
      <c r="BK6" s="3"/>
      <c r="BL6" s="3"/>
      <c r="BM6" s="3"/>
      <c r="BN6" s="3"/>
      <c r="BO6" s="3"/>
      <c r="BP6" s="3"/>
      <c r="BQ6" s="3"/>
      <c r="BR6" s="3"/>
      <c r="BS6" s="3"/>
      <c r="BT6" s="3"/>
      <c r="BU6" s="3"/>
      <c r="BV6" s="3"/>
      <c r="BW6" s="3"/>
      <c r="BX6" s="3"/>
      <c r="BY6" s="3"/>
      <c r="BZ6" s="3"/>
      <c r="CA6" s="3"/>
      <c r="CB6" s="3"/>
      <c r="CC6" s="3"/>
    </row>
    <row r="7" spans="1:81" ht="28.8" x14ac:dyDescent="0.3">
      <c r="A7" s="29" t="s">
        <v>37</v>
      </c>
      <c r="B7" s="97" t="s">
        <v>36</v>
      </c>
      <c r="C7" s="19"/>
      <c r="D7" s="91"/>
      <c r="E7" s="82"/>
      <c r="F7" s="44"/>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3"/>
      <c r="BF7" s="3"/>
      <c r="BG7" s="3"/>
      <c r="BH7" s="3"/>
      <c r="BI7" s="3"/>
      <c r="BJ7" s="3"/>
      <c r="BK7" s="3"/>
      <c r="BL7" s="3"/>
      <c r="BM7" s="3"/>
      <c r="BN7" s="3"/>
      <c r="BO7" s="3"/>
      <c r="BP7" s="3"/>
      <c r="BQ7" s="3"/>
      <c r="BR7" s="3"/>
      <c r="BS7" s="3"/>
      <c r="BT7" s="3"/>
      <c r="BU7" s="3"/>
      <c r="BV7" s="3"/>
      <c r="BW7" s="3"/>
      <c r="BX7" s="3"/>
      <c r="BY7" s="3"/>
      <c r="BZ7" s="3"/>
      <c r="CA7" s="3"/>
      <c r="CB7" s="3"/>
      <c r="CC7" s="3"/>
    </row>
    <row r="8" spans="1:81" ht="15.6" x14ac:dyDescent="0.3">
      <c r="A8" s="29"/>
      <c r="B8" s="97"/>
      <c r="C8" s="19"/>
      <c r="D8" s="91"/>
      <c r="E8" s="74"/>
      <c r="F8" s="83"/>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row>
    <row r="9" spans="1:81" ht="57.6" x14ac:dyDescent="0.3">
      <c r="A9" s="31" t="s">
        <v>28</v>
      </c>
      <c r="B9" s="73" t="s">
        <v>47</v>
      </c>
      <c r="C9" s="23" t="s">
        <v>8</v>
      </c>
      <c r="D9" s="90">
        <v>200</v>
      </c>
      <c r="E9" s="74"/>
      <c r="F9" s="83">
        <f t="shared" ref="F9:F14" si="0">D9*E9</f>
        <v>0</v>
      </c>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row>
    <row r="10" spans="1:81" x14ac:dyDescent="0.3">
      <c r="A10" s="31" t="s">
        <v>29</v>
      </c>
      <c r="B10" s="81" t="s">
        <v>48</v>
      </c>
      <c r="C10" s="20" t="s">
        <v>49</v>
      </c>
      <c r="D10" s="57">
        <v>23.63</v>
      </c>
      <c r="E10" s="74"/>
      <c r="F10" s="83">
        <f t="shared" si="0"/>
        <v>0</v>
      </c>
      <c r="G10" s="274"/>
      <c r="H10" s="275"/>
      <c r="I10" s="275"/>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row>
    <row r="11" spans="1:81" x14ac:dyDescent="0.3">
      <c r="A11" s="31" t="s">
        <v>30</v>
      </c>
      <c r="B11" s="81" t="s">
        <v>50</v>
      </c>
      <c r="C11" s="20" t="s">
        <v>49</v>
      </c>
      <c r="D11" s="57">
        <v>22.71</v>
      </c>
      <c r="E11" s="74"/>
      <c r="F11" s="83">
        <f t="shared" si="0"/>
        <v>0</v>
      </c>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row>
    <row r="12" spans="1:81" ht="43.2" x14ac:dyDescent="0.3">
      <c r="A12" s="31" t="s">
        <v>31</v>
      </c>
      <c r="B12" s="142" t="s">
        <v>51</v>
      </c>
      <c r="C12" s="20" t="s">
        <v>49</v>
      </c>
      <c r="D12" s="57">
        <v>12.95</v>
      </c>
      <c r="E12" s="79"/>
      <c r="F12" s="83">
        <f t="shared" si="0"/>
        <v>0</v>
      </c>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row>
    <row r="13" spans="1:81" ht="72" x14ac:dyDescent="0.3">
      <c r="A13" s="31" t="s">
        <v>34</v>
      </c>
      <c r="B13" s="142" t="s">
        <v>52</v>
      </c>
      <c r="C13" s="20" t="s">
        <v>49</v>
      </c>
      <c r="D13" s="57">
        <v>56</v>
      </c>
      <c r="E13" s="74"/>
      <c r="F13" s="83">
        <f t="shared" si="0"/>
        <v>0</v>
      </c>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row>
    <row r="14" spans="1:81" s="2" customFormat="1" ht="28.8" x14ac:dyDescent="0.3">
      <c r="A14" s="31" t="s">
        <v>257</v>
      </c>
      <c r="B14" s="81" t="s">
        <v>76</v>
      </c>
      <c r="C14" s="20" t="s">
        <v>8</v>
      </c>
      <c r="D14" s="57">
        <v>139.91999999999999</v>
      </c>
      <c r="E14" s="74"/>
      <c r="F14" s="83">
        <f t="shared" si="0"/>
        <v>0</v>
      </c>
      <c r="BE14" s="1"/>
      <c r="BF14" s="1"/>
      <c r="BG14" s="1"/>
      <c r="BH14" s="1"/>
      <c r="BI14" s="1"/>
      <c r="BJ14" s="1"/>
      <c r="BK14" s="1"/>
      <c r="BL14" s="1"/>
      <c r="BM14" s="1"/>
      <c r="BN14" s="1"/>
      <c r="BO14" s="1"/>
      <c r="BP14" s="1"/>
      <c r="BQ14" s="1"/>
      <c r="BR14" s="1"/>
      <c r="BS14" s="1"/>
      <c r="BT14" s="1"/>
      <c r="BU14" s="1"/>
      <c r="BV14" s="1"/>
      <c r="BW14" s="1"/>
      <c r="BX14" s="1"/>
      <c r="BY14" s="1"/>
      <c r="BZ14" s="1"/>
      <c r="CA14" s="1"/>
      <c r="CB14" s="1"/>
      <c r="CC14" s="1"/>
    </row>
    <row r="15" spans="1:81" ht="15.6" x14ac:dyDescent="0.3">
      <c r="A15" s="256"/>
      <c r="B15" s="253" t="s">
        <v>53</v>
      </c>
      <c r="C15" s="254"/>
      <c r="D15" s="257"/>
      <c r="E15" s="219"/>
      <c r="F15" s="220">
        <f>SUM(F9:F14)</f>
        <v>0</v>
      </c>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row>
    <row r="16" spans="1:81" ht="15.6" x14ac:dyDescent="0.3">
      <c r="A16" s="29"/>
      <c r="B16" s="99"/>
      <c r="C16" s="19"/>
      <c r="D16" s="91"/>
      <c r="E16" s="74" t="s">
        <v>123</v>
      </c>
      <c r="F16" s="67"/>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row>
    <row r="17" spans="1:81" s="3" customFormat="1" ht="15.6" x14ac:dyDescent="0.3">
      <c r="A17" s="29" t="s">
        <v>38</v>
      </c>
      <c r="B17" s="97" t="s">
        <v>54</v>
      </c>
      <c r="C17" s="19"/>
      <c r="D17" s="91"/>
      <c r="E17" s="74"/>
      <c r="F17" s="67"/>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1"/>
      <c r="BF17" s="1"/>
      <c r="BG17" s="1"/>
      <c r="BH17" s="1"/>
      <c r="BI17" s="1"/>
      <c r="BJ17" s="1"/>
      <c r="BK17" s="1"/>
      <c r="BL17" s="1"/>
      <c r="BM17" s="1"/>
      <c r="BN17" s="1"/>
      <c r="BO17" s="1"/>
      <c r="BP17" s="1"/>
      <c r="BQ17" s="1"/>
      <c r="BR17" s="1"/>
      <c r="BS17" s="1"/>
      <c r="BT17" s="1"/>
      <c r="BU17" s="1"/>
      <c r="BV17" s="1"/>
      <c r="BW17" s="1"/>
      <c r="BX17" s="1"/>
      <c r="BY17" s="1"/>
      <c r="BZ17" s="1"/>
      <c r="CA17" s="1"/>
      <c r="CB17" s="1"/>
      <c r="CC17" s="1"/>
    </row>
    <row r="18" spans="1:81" ht="15.6" x14ac:dyDescent="0.3">
      <c r="A18" s="29"/>
      <c r="B18" s="97"/>
      <c r="C18" s="19"/>
      <c r="D18" s="91"/>
      <c r="E18" s="74"/>
      <c r="F18" s="67"/>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row>
    <row r="19" spans="1:81" ht="28.8" x14ac:dyDescent="0.3">
      <c r="A19" s="31" t="s">
        <v>20</v>
      </c>
      <c r="B19" s="81" t="s">
        <v>55</v>
      </c>
      <c r="C19" s="20" t="s">
        <v>49</v>
      </c>
      <c r="D19" s="134">
        <v>2.27</v>
      </c>
      <c r="E19" s="74"/>
      <c r="F19" s="67">
        <f t="shared" ref="F19:F25" si="1">D19*E19</f>
        <v>0</v>
      </c>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row>
    <row r="20" spans="1:81" ht="43.2" x14ac:dyDescent="0.3">
      <c r="A20" s="31" t="s">
        <v>21</v>
      </c>
      <c r="B20" s="81" t="s">
        <v>124</v>
      </c>
      <c r="C20" s="20" t="s">
        <v>49</v>
      </c>
      <c r="D20" s="57">
        <v>5.2</v>
      </c>
      <c r="E20" s="74"/>
      <c r="F20" s="67">
        <f t="shared" si="1"/>
        <v>0</v>
      </c>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row>
    <row r="21" spans="1:81" ht="28.8" x14ac:dyDescent="0.3">
      <c r="A21" s="31" t="s">
        <v>25</v>
      </c>
      <c r="B21" s="81" t="s">
        <v>125</v>
      </c>
      <c r="C21" s="20" t="s">
        <v>49</v>
      </c>
      <c r="D21" s="134">
        <v>9.08</v>
      </c>
      <c r="E21" s="74"/>
      <c r="F21" s="67">
        <f t="shared" si="1"/>
        <v>0</v>
      </c>
      <c r="H21" s="3"/>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row>
    <row r="22" spans="1:81" ht="57.6" x14ac:dyDescent="0.3">
      <c r="A22" s="31" t="s">
        <v>22</v>
      </c>
      <c r="B22" s="81" t="s">
        <v>56</v>
      </c>
      <c r="C22" s="20" t="s">
        <v>49</v>
      </c>
      <c r="D22" s="57">
        <v>1</v>
      </c>
      <c r="E22" s="74"/>
      <c r="F22" s="67">
        <f>D22*E22</f>
        <v>0</v>
      </c>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row>
    <row r="23" spans="1:81" ht="57.6" x14ac:dyDescent="0.3">
      <c r="A23" s="31" t="s">
        <v>23</v>
      </c>
      <c r="B23" s="81" t="s">
        <v>71</v>
      </c>
      <c r="C23" s="20" t="s">
        <v>49</v>
      </c>
      <c r="D23" s="134">
        <v>2.82</v>
      </c>
      <c r="E23" s="74"/>
      <c r="F23" s="67">
        <f t="shared" si="1"/>
        <v>0</v>
      </c>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row>
    <row r="24" spans="1:81" ht="43.2" x14ac:dyDescent="0.3">
      <c r="A24" s="31" t="s">
        <v>26</v>
      </c>
      <c r="B24" s="81" t="s">
        <v>58</v>
      </c>
      <c r="C24" s="20" t="s">
        <v>49</v>
      </c>
      <c r="D24" s="134">
        <v>4.2300000000000004</v>
      </c>
      <c r="E24" s="74"/>
      <c r="F24" s="67">
        <f t="shared" si="1"/>
        <v>0</v>
      </c>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row>
    <row r="25" spans="1:81" ht="72" x14ac:dyDescent="0.3">
      <c r="A25" s="31" t="s">
        <v>72</v>
      </c>
      <c r="B25" s="81" t="s">
        <v>126</v>
      </c>
      <c r="C25" s="20" t="s">
        <v>49</v>
      </c>
      <c r="D25" s="134">
        <v>16.79</v>
      </c>
      <c r="E25" s="74"/>
      <c r="F25" s="67">
        <f t="shared" si="1"/>
        <v>0</v>
      </c>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row>
    <row r="26" spans="1:81" ht="15.6" x14ac:dyDescent="0.3">
      <c r="A26" s="252"/>
      <c r="B26" s="253" t="s">
        <v>59</v>
      </c>
      <c r="C26" s="254"/>
      <c r="D26" s="255"/>
      <c r="E26" s="219"/>
      <c r="F26" s="251">
        <f>SUM(F19:F25)</f>
        <v>0</v>
      </c>
      <c r="G26" s="17"/>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row>
    <row r="27" spans="1:81" ht="15.6" x14ac:dyDescent="0.3">
      <c r="A27" s="29"/>
      <c r="B27" s="99"/>
      <c r="C27" s="19"/>
      <c r="D27" s="134"/>
      <c r="E27" s="74"/>
      <c r="F27" s="67"/>
      <c r="G27" s="17"/>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row>
    <row r="28" spans="1:81" ht="28.8" x14ac:dyDescent="0.3">
      <c r="A28" s="27" t="s">
        <v>39</v>
      </c>
      <c r="B28" s="97" t="s">
        <v>60</v>
      </c>
      <c r="C28" s="19"/>
      <c r="D28" s="134"/>
      <c r="E28" s="74"/>
      <c r="F28" s="67"/>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row>
    <row r="29" spans="1:81" ht="15.6" x14ac:dyDescent="0.3">
      <c r="A29" s="27"/>
      <c r="B29" s="97"/>
      <c r="C29" s="19"/>
      <c r="D29" s="134"/>
      <c r="E29" s="74"/>
      <c r="F29" s="67"/>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row>
    <row r="30" spans="1:81" ht="57.6" x14ac:dyDescent="0.3">
      <c r="A30" s="30" t="s">
        <v>4</v>
      </c>
      <c r="B30" s="81" t="s">
        <v>45</v>
      </c>
      <c r="C30" s="20" t="s">
        <v>49</v>
      </c>
      <c r="D30" s="134">
        <v>4.75</v>
      </c>
      <c r="E30" s="74"/>
      <c r="F30" s="67">
        <f>D30*E30</f>
        <v>0</v>
      </c>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3"/>
      <c r="BF30" s="3"/>
      <c r="BG30" s="3"/>
      <c r="BH30" s="3"/>
      <c r="BI30" s="3"/>
      <c r="BJ30" s="3"/>
      <c r="BK30" s="3"/>
      <c r="BL30" s="3"/>
      <c r="BM30" s="3"/>
      <c r="BN30" s="3"/>
      <c r="BO30" s="3"/>
      <c r="BP30" s="3"/>
      <c r="BQ30" s="3"/>
      <c r="BR30" s="3"/>
      <c r="BS30" s="3"/>
      <c r="BT30" s="3"/>
      <c r="BU30" s="3"/>
      <c r="BV30" s="3"/>
      <c r="BW30" s="3"/>
      <c r="BX30" s="3"/>
      <c r="BY30" s="3"/>
      <c r="BZ30" s="3"/>
      <c r="CA30" s="3"/>
      <c r="CB30" s="3"/>
      <c r="CC30" s="3"/>
    </row>
    <row r="31" spans="1:81" s="3" customFormat="1" ht="57.6" x14ac:dyDescent="0.3">
      <c r="A31" s="158" t="s">
        <v>5</v>
      </c>
      <c r="B31" s="81" t="s">
        <v>84</v>
      </c>
      <c r="C31" s="20" t="s">
        <v>49</v>
      </c>
      <c r="D31" s="134">
        <v>4.2300000000000004</v>
      </c>
      <c r="E31" s="74"/>
      <c r="F31" s="67">
        <f>D31*E31</f>
        <v>0</v>
      </c>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row>
    <row r="32" spans="1:81" ht="43.2" x14ac:dyDescent="0.3">
      <c r="A32" s="30" t="s">
        <v>24</v>
      </c>
      <c r="B32" s="81" t="s">
        <v>127</v>
      </c>
      <c r="C32" s="20" t="s">
        <v>49</v>
      </c>
      <c r="D32" s="134">
        <v>1.9</v>
      </c>
      <c r="E32" s="74"/>
      <c r="F32" s="67">
        <f>D32*E32</f>
        <v>0</v>
      </c>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row>
    <row r="33" spans="1:81" ht="43.2" x14ac:dyDescent="0.3">
      <c r="A33" s="158" t="s">
        <v>6</v>
      </c>
      <c r="B33" s="81" t="s">
        <v>128</v>
      </c>
      <c r="C33" s="20" t="s">
        <v>49</v>
      </c>
      <c r="D33" s="134">
        <v>2.4</v>
      </c>
      <c r="E33" s="74"/>
      <c r="F33" s="67">
        <f>D33*E33</f>
        <v>0</v>
      </c>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row>
    <row r="34" spans="1:81" s="39" customFormat="1" ht="15.6" x14ac:dyDescent="0.3">
      <c r="A34" s="250"/>
      <c r="B34" s="242" t="s">
        <v>61</v>
      </c>
      <c r="C34" s="246"/>
      <c r="D34" s="246"/>
      <c r="E34" s="247"/>
      <c r="F34" s="251">
        <f>SUM(F30:F33)</f>
        <v>0</v>
      </c>
      <c r="G34" s="1"/>
      <c r="H34" s="1"/>
      <c r="I34" s="1"/>
      <c r="J34" s="1"/>
      <c r="K34" s="1"/>
      <c r="L34" s="1"/>
      <c r="M34" s="1"/>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1"/>
      <c r="BF34" s="1"/>
      <c r="BG34" s="1"/>
      <c r="BH34" s="1"/>
      <c r="BI34" s="1"/>
      <c r="BJ34" s="1"/>
      <c r="BK34" s="1"/>
      <c r="BL34" s="1"/>
      <c r="BM34" s="1"/>
      <c r="BN34" s="1"/>
      <c r="BO34" s="1"/>
      <c r="BP34" s="1"/>
      <c r="BQ34" s="1"/>
      <c r="BR34" s="1"/>
      <c r="BS34" s="1"/>
      <c r="BT34" s="1"/>
      <c r="BU34" s="1"/>
      <c r="BV34" s="1"/>
      <c r="BW34" s="1"/>
      <c r="BX34" s="1"/>
      <c r="BY34" s="1"/>
      <c r="BZ34" s="1"/>
      <c r="CA34" s="1"/>
      <c r="CB34" s="1"/>
      <c r="CC34" s="1"/>
    </row>
    <row r="35" spans="1:81" ht="15.6" x14ac:dyDescent="0.3">
      <c r="A35" s="33"/>
      <c r="B35" s="100"/>
      <c r="C35" s="34"/>
      <c r="D35" s="34"/>
      <c r="E35" s="84"/>
      <c r="F35" s="46"/>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row>
    <row r="36" spans="1:81" ht="15.6" x14ac:dyDescent="0.3">
      <c r="A36" s="27" t="s">
        <v>40</v>
      </c>
      <c r="B36" s="72" t="s">
        <v>33</v>
      </c>
      <c r="C36" s="21"/>
      <c r="D36" s="32"/>
      <c r="E36" s="79"/>
      <c r="F36" s="76"/>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row>
    <row r="37" spans="1:81" ht="15.6" x14ac:dyDescent="0.3">
      <c r="A37" s="27"/>
      <c r="B37" s="72"/>
      <c r="C37" s="21"/>
      <c r="D37" s="32"/>
      <c r="E37" s="79"/>
      <c r="F37" s="76"/>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38"/>
      <c r="BF37" s="38"/>
      <c r="BG37" s="38"/>
      <c r="BH37" s="38"/>
      <c r="BI37" s="38"/>
      <c r="BJ37" s="38"/>
      <c r="BK37" s="38"/>
      <c r="BL37" s="38"/>
      <c r="BM37" s="38"/>
      <c r="BN37" s="38"/>
      <c r="BO37" s="38"/>
      <c r="BP37" s="38"/>
      <c r="BQ37" s="38"/>
      <c r="BR37" s="38"/>
      <c r="BS37" s="38"/>
      <c r="BT37" s="38"/>
      <c r="BU37" s="38"/>
      <c r="BV37" s="38"/>
      <c r="BW37" s="38"/>
      <c r="BX37" s="38"/>
      <c r="BY37" s="38"/>
      <c r="BZ37" s="38"/>
      <c r="CA37" s="38"/>
      <c r="CB37" s="38"/>
      <c r="CC37" s="38"/>
    </row>
    <row r="38" spans="1:81" ht="43.2" x14ac:dyDescent="0.3">
      <c r="A38" s="28" t="s">
        <v>7</v>
      </c>
      <c r="B38" s="81" t="s">
        <v>57</v>
      </c>
      <c r="C38" s="20" t="s">
        <v>8</v>
      </c>
      <c r="D38" s="155">
        <v>70.53</v>
      </c>
      <c r="E38" s="79"/>
      <c r="F38" s="77">
        <f t="shared" ref="F38:F44" si="2">D38*E38</f>
        <v>0</v>
      </c>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row>
    <row r="39" spans="1:81" ht="28.8" x14ac:dyDescent="0.3">
      <c r="A39" s="28" t="s">
        <v>15</v>
      </c>
      <c r="B39" s="81" t="s">
        <v>110</v>
      </c>
      <c r="C39" s="20" t="s">
        <v>8</v>
      </c>
      <c r="D39" s="143">
        <v>290</v>
      </c>
      <c r="E39" s="74"/>
      <c r="F39" s="67">
        <f t="shared" si="2"/>
        <v>0</v>
      </c>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row>
    <row r="40" spans="1:81" ht="15.6" x14ac:dyDescent="0.3">
      <c r="A40" s="28" t="s">
        <v>104</v>
      </c>
      <c r="B40" s="144" t="s">
        <v>111</v>
      </c>
      <c r="C40" s="145" t="s">
        <v>10</v>
      </c>
      <c r="D40" s="143">
        <v>356</v>
      </c>
      <c r="E40" s="74"/>
      <c r="F40" s="67">
        <f t="shared" si="2"/>
        <v>0</v>
      </c>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row>
    <row r="41" spans="1:81" ht="15.6" x14ac:dyDescent="0.3">
      <c r="A41" s="28" t="s">
        <v>73</v>
      </c>
      <c r="B41" s="144" t="s">
        <v>129</v>
      </c>
      <c r="C41" s="20" t="s">
        <v>8</v>
      </c>
      <c r="D41" s="143">
        <v>264</v>
      </c>
      <c r="E41" s="74"/>
      <c r="F41" s="67">
        <f t="shared" si="2"/>
        <v>0</v>
      </c>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row>
    <row r="42" spans="1:81" ht="15.6" x14ac:dyDescent="0.3">
      <c r="A42" s="28" t="s">
        <v>115</v>
      </c>
      <c r="B42" s="144" t="s">
        <v>121</v>
      </c>
      <c r="C42" s="20" t="s">
        <v>8</v>
      </c>
      <c r="D42" s="143">
        <v>267.16000000000003</v>
      </c>
      <c r="E42" s="74"/>
      <c r="F42" s="67">
        <f t="shared" si="2"/>
        <v>0</v>
      </c>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row>
    <row r="43" spans="1:81" s="3" customFormat="1" ht="28.8" x14ac:dyDescent="0.3">
      <c r="A43" s="28" t="s">
        <v>116</v>
      </c>
      <c r="B43" s="144" t="s">
        <v>19</v>
      </c>
      <c r="C43" s="145" t="s">
        <v>32</v>
      </c>
      <c r="D43" s="143">
        <v>1</v>
      </c>
      <c r="E43" s="74"/>
      <c r="F43" s="67">
        <f t="shared" si="2"/>
        <v>0</v>
      </c>
      <c r="G43" s="1"/>
      <c r="H43" s="1"/>
      <c r="I43" s="1"/>
      <c r="J43" s="1"/>
      <c r="K43" s="1"/>
      <c r="L43" s="1"/>
      <c r="M43" s="1"/>
      <c r="N43" s="1"/>
      <c r="O43" s="1"/>
      <c r="P43" s="1"/>
      <c r="Q43" s="1"/>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1"/>
      <c r="BF43" s="1"/>
      <c r="BG43" s="1"/>
      <c r="BH43" s="1"/>
      <c r="BI43" s="1"/>
      <c r="BJ43" s="1"/>
      <c r="BK43" s="1"/>
      <c r="BL43" s="1"/>
      <c r="BM43" s="1"/>
      <c r="BN43" s="1"/>
      <c r="BO43" s="1"/>
      <c r="BP43" s="1"/>
      <c r="BQ43" s="1"/>
      <c r="BR43" s="1"/>
      <c r="BS43" s="1"/>
      <c r="BT43" s="1"/>
      <c r="BU43" s="1"/>
      <c r="BV43" s="1"/>
      <c r="BW43" s="1"/>
      <c r="BX43" s="1"/>
      <c r="BY43" s="1"/>
      <c r="BZ43" s="1"/>
      <c r="CA43" s="1"/>
      <c r="CB43" s="1"/>
      <c r="CC43" s="1"/>
    </row>
    <row r="44" spans="1:81" s="3" customFormat="1" ht="57.6" x14ac:dyDescent="0.3">
      <c r="A44" s="28" t="s">
        <v>117</v>
      </c>
      <c r="B44" s="144" t="s">
        <v>130</v>
      </c>
      <c r="C44" s="145" t="s">
        <v>10</v>
      </c>
      <c r="D44" s="143">
        <v>2</v>
      </c>
      <c r="E44" s="74"/>
      <c r="F44" s="67">
        <f t="shared" si="2"/>
        <v>0</v>
      </c>
      <c r="G44" s="1"/>
      <c r="H44" s="1"/>
      <c r="I44" s="1"/>
      <c r="J44" s="1"/>
      <c r="K44" s="1"/>
      <c r="L44" s="1"/>
      <c r="M44" s="1"/>
      <c r="N44" s="1"/>
      <c r="O44" s="1"/>
      <c r="P44" s="1"/>
      <c r="Q44" s="1"/>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1"/>
      <c r="BF44" s="1"/>
      <c r="BG44" s="1"/>
      <c r="BH44" s="1"/>
      <c r="BI44" s="1"/>
      <c r="BJ44" s="1"/>
      <c r="BK44" s="1"/>
      <c r="BL44" s="1"/>
      <c r="BM44" s="1"/>
      <c r="BN44" s="1"/>
      <c r="BO44" s="1"/>
      <c r="BP44" s="1"/>
      <c r="BQ44" s="1"/>
      <c r="BR44" s="1"/>
      <c r="BS44" s="1"/>
      <c r="BT44" s="1"/>
      <c r="BU44" s="1"/>
      <c r="BV44" s="1"/>
      <c r="BW44" s="1"/>
      <c r="BX44" s="1"/>
      <c r="BY44" s="1"/>
      <c r="BZ44" s="1"/>
      <c r="CA44" s="1"/>
      <c r="CB44" s="1"/>
      <c r="CC44" s="1"/>
    </row>
    <row r="45" spans="1:81" s="3" customFormat="1" ht="15.6" x14ac:dyDescent="0.3">
      <c r="A45" s="241"/>
      <c r="B45" s="242" t="s">
        <v>64</v>
      </c>
      <c r="C45" s="243"/>
      <c r="D45" s="243"/>
      <c r="E45" s="219"/>
      <c r="F45" s="220">
        <f>SUM(F38:F44)</f>
        <v>0</v>
      </c>
      <c r="G45" s="1"/>
      <c r="H45" s="1"/>
      <c r="I45" s="1"/>
      <c r="J45" s="1"/>
      <c r="K45" s="1"/>
      <c r="L45" s="1"/>
      <c r="M45" s="1"/>
      <c r="N45" s="1"/>
      <c r="O45" s="1"/>
      <c r="P45" s="1"/>
      <c r="Q45" s="1"/>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1"/>
      <c r="BF45" s="1"/>
      <c r="BG45" s="1"/>
      <c r="BH45" s="1"/>
      <c r="BI45" s="1"/>
      <c r="BJ45" s="1"/>
      <c r="BK45" s="1"/>
      <c r="BL45" s="1"/>
      <c r="BM45" s="1"/>
      <c r="BN45" s="1"/>
      <c r="BO45" s="1"/>
      <c r="BP45" s="1"/>
      <c r="BQ45" s="1"/>
      <c r="BR45" s="1"/>
      <c r="BS45" s="1"/>
      <c r="BT45" s="1"/>
      <c r="BU45" s="1"/>
      <c r="BV45" s="1"/>
      <c r="BW45" s="1"/>
      <c r="BX45" s="1"/>
      <c r="BY45" s="1"/>
      <c r="BZ45" s="1"/>
      <c r="CA45" s="1"/>
      <c r="CB45" s="1"/>
      <c r="CC45" s="1"/>
    </row>
    <row r="46" spans="1:81" s="3" customFormat="1" ht="15.6" x14ac:dyDescent="0.3">
      <c r="A46" s="33"/>
      <c r="B46" s="100"/>
      <c r="C46" s="34"/>
      <c r="D46" s="34"/>
      <c r="E46" s="84"/>
      <c r="F46" s="46"/>
      <c r="G46" s="1"/>
      <c r="H46" s="1"/>
      <c r="I46" s="1"/>
      <c r="J46" s="1"/>
      <c r="K46" s="1"/>
      <c r="L46" s="1"/>
      <c r="M46" s="1"/>
      <c r="N46" s="1"/>
      <c r="O46" s="1"/>
      <c r="P46" s="1"/>
      <c r="Q46" s="1"/>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1"/>
      <c r="BF46" s="1"/>
      <c r="BG46" s="1"/>
      <c r="BH46" s="1"/>
      <c r="BI46" s="1"/>
      <c r="BJ46" s="1"/>
      <c r="BK46" s="1"/>
      <c r="BL46" s="1"/>
      <c r="BM46" s="1"/>
      <c r="BN46" s="1"/>
      <c r="BO46" s="1"/>
      <c r="BP46" s="1"/>
      <c r="BQ46" s="1"/>
      <c r="BR46" s="1"/>
      <c r="BS46" s="1"/>
      <c r="BT46" s="1"/>
      <c r="BU46" s="1"/>
      <c r="BV46" s="1"/>
      <c r="BW46" s="1"/>
      <c r="BX46" s="1"/>
      <c r="BY46" s="1"/>
      <c r="BZ46" s="1"/>
      <c r="CA46" s="1"/>
      <c r="CB46" s="1"/>
      <c r="CC46" s="1"/>
    </row>
    <row r="47" spans="1:81" s="3" customFormat="1" ht="15.6" x14ac:dyDescent="0.3">
      <c r="A47" s="40" t="s">
        <v>41</v>
      </c>
      <c r="B47" s="101" t="s">
        <v>83</v>
      </c>
      <c r="C47" s="4"/>
      <c r="D47" s="4"/>
      <c r="E47" s="74"/>
      <c r="F47" s="46"/>
      <c r="G47" s="1"/>
      <c r="H47" s="1"/>
      <c r="I47" s="1"/>
      <c r="J47" s="1"/>
      <c r="K47" s="1"/>
      <c r="L47" s="1"/>
      <c r="M47" s="1"/>
      <c r="N47" s="1"/>
      <c r="O47" s="1"/>
      <c r="P47" s="1"/>
      <c r="Q47" s="1"/>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1"/>
      <c r="BF47" s="1"/>
      <c r="BG47" s="1"/>
      <c r="BH47" s="1"/>
      <c r="BI47" s="1"/>
      <c r="BJ47" s="1"/>
      <c r="BK47" s="1"/>
      <c r="BL47" s="1"/>
      <c r="BM47" s="1"/>
      <c r="BN47" s="1"/>
      <c r="BO47" s="1"/>
      <c r="BP47" s="1"/>
      <c r="BQ47" s="1"/>
      <c r="BR47" s="1"/>
      <c r="BS47" s="1"/>
      <c r="BT47" s="1"/>
      <c r="BU47" s="1"/>
      <c r="BV47" s="1"/>
      <c r="BW47" s="1"/>
      <c r="BX47" s="1"/>
      <c r="BY47" s="1"/>
      <c r="BZ47" s="1"/>
      <c r="CA47" s="1"/>
      <c r="CB47" s="1"/>
      <c r="CC47" s="1"/>
    </row>
    <row r="48" spans="1:81" s="3" customFormat="1" ht="15.6" x14ac:dyDescent="0.3">
      <c r="A48" s="120"/>
      <c r="B48" s="116"/>
      <c r="C48" s="117"/>
      <c r="D48" s="118"/>
      <c r="E48" s="119"/>
      <c r="F48" s="46"/>
      <c r="G48" s="1"/>
      <c r="H48" s="1"/>
      <c r="I48" s="1"/>
      <c r="J48" s="1"/>
      <c r="K48" s="1"/>
      <c r="L48" s="1"/>
      <c r="M48" s="1"/>
      <c r="N48" s="1"/>
      <c r="O48" s="1"/>
      <c r="P48" s="1"/>
      <c r="Q48" s="1"/>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1"/>
      <c r="BF48" s="1"/>
      <c r="BG48" s="1"/>
      <c r="BH48" s="1"/>
      <c r="BI48" s="1"/>
      <c r="BJ48" s="1"/>
      <c r="BK48" s="1"/>
      <c r="BL48" s="1"/>
      <c r="BM48" s="1"/>
      <c r="BN48" s="1"/>
      <c r="BO48" s="1"/>
      <c r="BP48" s="1"/>
      <c r="BQ48" s="1"/>
      <c r="BR48" s="1"/>
      <c r="BS48" s="1"/>
      <c r="BT48" s="1"/>
      <c r="BU48" s="1"/>
      <c r="BV48" s="1"/>
      <c r="BW48" s="1"/>
      <c r="BX48" s="1"/>
      <c r="BY48" s="1"/>
      <c r="BZ48" s="1"/>
      <c r="CA48" s="1"/>
      <c r="CB48" s="1"/>
      <c r="CC48" s="1"/>
    </row>
    <row r="49" spans="1:81" s="47" customFormat="1" ht="72" x14ac:dyDescent="0.3">
      <c r="A49" s="113" t="s">
        <v>131</v>
      </c>
      <c r="B49" s="115" t="s">
        <v>133</v>
      </c>
      <c r="C49" s="146" t="s">
        <v>77</v>
      </c>
      <c r="D49" s="85">
        <v>5</v>
      </c>
      <c r="E49" s="79"/>
      <c r="F49" s="77">
        <f>E49*D49</f>
        <v>0</v>
      </c>
      <c r="G49" s="1"/>
      <c r="H49" s="1"/>
      <c r="I49" s="1"/>
      <c r="J49" s="1"/>
      <c r="K49" s="1"/>
      <c r="L49" s="1"/>
      <c r="M49" s="1"/>
      <c r="N49" s="1"/>
      <c r="O49" s="1"/>
      <c r="P49" s="1"/>
      <c r="Q49" s="1"/>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row>
    <row r="50" spans="1:81" s="35" customFormat="1" ht="86.4" x14ac:dyDescent="0.3">
      <c r="A50" s="113" t="s">
        <v>132</v>
      </c>
      <c r="B50" s="104" t="s">
        <v>135</v>
      </c>
      <c r="C50" s="146" t="s">
        <v>77</v>
      </c>
      <c r="D50" s="85">
        <v>5</v>
      </c>
      <c r="E50" s="79"/>
      <c r="F50" s="77">
        <f>E50*D50</f>
        <v>0</v>
      </c>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row>
    <row r="51" spans="1:81" s="35" customFormat="1" ht="86.4" x14ac:dyDescent="0.3">
      <c r="A51" s="113" t="s">
        <v>134</v>
      </c>
      <c r="B51" s="159" t="s">
        <v>239</v>
      </c>
      <c r="C51" s="146" t="s">
        <v>77</v>
      </c>
      <c r="D51" s="85">
        <v>10</v>
      </c>
      <c r="E51" s="79"/>
      <c r="F51" s="77">
        <f>E51*D51</f>
        <v>0</v>
      </c>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row>
    <row r="52" spans="1:81" s="35" customFormat="1" ht="86.4" x14ac:dyDescent="0.3">
      <c r="A52" s="113" t="s">
        <v>238</v>
      </c>
      <c r="B52" s="159" t="s">
        <v>136</v>
      </c>
      <c r="C52" s="147" t="s">
        <v>77</v>
      </c>
      <c r="D52" s="148">
        <v>2</v>
      </c>
      <c r="E52" s="74"/>
      <c r="F52" s="67">
        <f>E52*D52</f>
        <v>0</v>
      </c>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row>
    <row r="53" spans="1:81" s="35" customFormat="1" ht="86.4" x14ac:dyDescent="0.3">
      <c r="A53" s="113" t="s">
        <v>240</v>
      </c>
      <c r="B53" s="159" t="s">
        <v>137</v>
      </c>
      <c r="C53" s="147" t="s">
        <v>77</v>
      </c>
      <c r="D53" s="148">
        <v>5</v>
      </c>
      <c r="E53" s="74"/>
      <c r="F53" s="67">
        <f>E53*D53</f>
        <v>0</v>
      </c>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row>
    <row r="54" spans="1:81" s="35" customFormat="1" ht="15.6" x14ac:dyDescent="0.3">
      <c r="A54" s="244"/>
      <c r="B54" s="242" t="s">
        <v>63</v>
      </c>
      <c r="C54" s="243"/>
      <c r="D54" s="243"/>
      <c r="E54" s="247"/>
      <c r="F54" s="220">
        <f>SUM(F49:F53)</f>
        <v>0</v>
      </c>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row>
    <row r="55" spans="1:81" s="35" customFormat="1" ht="15.6" x14ac:dyDescent="0.3">
      <c r="A55" s="40"/>
      <c r="B55" s="102"/>
      <c r="C55" s="4"/>
      <c r="D55" s="5"/>
      <c r="E55" s="66"/>
      <c r="F55" s="67"/>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row>
    <row r="56" spans="1:81" s="35" customFormat="1" ht="15.6" x14ac:dyDescent="0.3">
      <c r="A56" s="40" t="s">
        <v>42</v>
      </c>
      <c r="B56" s="101" t="s">
        <v>138</v>
      </c>
      <c r="C56" s="4"/>
      <c r="D56" s="5"/>
      <c r="E56" s="66"/>
      <c r="F56" s="67"/>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row>
    <row r="57" spans="1:81" s="35" customFormat="1" ht="15.6" x14ac:dyDescent="0.3">
      <c r="A57" s="40"/>
      <c r="B57" s="102"/>
      <c r="C57" s="4"/>
      <c r="D57" s="5"/>
      <c r="E57" s="66"/>
      <c r="F57" s="67"/>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row>
    <row r="58" spans="1:81" s="35" customFormat="1" ht="28.8" x14ac:dyDescent="0.3">
      <c r="A58" s="149" t="s">
        <v>12</v>
      </c>
      <c r="B58" s="103" t="s">
        <v>70</v>
      </c>
      <c r="C58" s="4" t="s">
        <v>8</v>
      </c>
      <c r="D58" s="134">
        <v>39.159999999999997</v>
      </c>
      <c r="E58" s="74"/>
      <c r="F58" s="67">
        <f>D58*E58</f>
        <v>0</v>
      </c>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row>
    <row r="59" spans="1:81" s="35" customFormat="1" ht="43.2" x14ac:dyDescent="0.3">
      <c r="A59" s="149" t="s">
        <v>13</v>
      </c>
      <c r="B59" s="103" t="s">
        <v>27</v>
      </c>
      <c r="C59" s="4" t="s">
        <v>8</v>
      </c>
      <c r="D59" s="57">
        <v>145</v>
      </c>
      <c r="E59" s="74"/>
      <c r="F59" s="67">
        <f>D59*E59</f>
        <v>0</v>
      </c>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row>
    <row r="60" spans="1:81" s="35" customFormat="1" ht="15.6" x14ac:dyDescent="0.3">
      <c r="A60" s="149" t="s">
        <v>35</v>
      </c>
      <c r="B60" s="103" t="s">
        <v>192</v>
      </c>
      <c r="C60" s="4" t="s">
        <v>8</v>
      </c>
      <c r="D60" s="57">
        <v>14.49</v>
      </c>
      <c r="E60" s="74"/>
      <c r="F60" s="67">
        <f>E60*D60</f>
        <v>0</v>
      </c>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row>
    <row r="61" spans="1:81" s="35" customFormat="1" ht="28.8" x14ac:dyDescent="0.3">
      <c r="A61" s="149"/>
      <c r="B61" s="103" t="s">
        <v>191</v>
      </c>
      <c r="C61" s="4"/>
      <c r="D61" s="57">
        <v>31.25</v>
      </c>
      <c r="E61" s="74"/>
      <c r="F61" s="67">
        <f>E61*D61</f>
        <v>0</v>
      </c>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row>
    <row r="62" spans="1:81" s="35" customFormat="1" ht="15.6" x14ac:dyDescent="0.3">
      <c r="A62" s="248"/>
      <c r="B62" s="242" t="s">
        <v>62</v>
      </c>
      <c r="C62" s="246"/>
      <c r="D62" s="246"/>
      <c r="E62" s="247"/>
      <c r="F62" s="220">
        <f>SUM(F58:F61)</f>
        <v>0</v>
      </c>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row>
    <row r="63" spans="1:81" s="35" customFormat="1" ht="15.6" x14ac:dyDescent="0.3">
      <c r="A63" s="50"/>
      <c r="B63" s="101"/>
      <c r="C63" s="5"/>
      <c r="D63" s="5"/>
      <c r="E63" s="66"/>
      <c r="F63" s="67"/>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row>
    <row r="64" spans="1:81" s="35" customFormat="1" ht="15.6" x14ac:dyDescent="0.3">
      <c r="A64" s="40" t="s">
        <v>43</v>
      </c>
      <c r="B64" s="101" t="s">
        <v>89</v>
      </c>
      <c r="C64" s="5"/>
      <c r="D64" s="5"/>
      <c r="E64" s="66"/>
      <c r="F64" s="67"/>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row>
    <row r="65" spans="1:81" s="35" customFormat="1" ht="15.6" x14ac:dyDescent="0.3">
      <c r="A65" s="40"/>
      <c r="B65" s="101"/>
      <c r="C65" s="5"/>
      <c r="D65" s="5"/>
      <c r="E65" s="66"/>
      <c r="F65" s="67"/>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row>
    <row r="66" spans="1:81" s="35" customFormat="1" ht="15.6" x14ac:dyDescent="0.3">
      <c r="A66" s="36" t="s">
        <v>11</v>
      </c>
      <c r="B66" s="104" t="s">
        <v>88</v>
      </c>
      <c r="C66" s="6" t="s">
        <v>8</v>
      </c>
      <c r="D66" s="134">
        <v>109.68</v>
      </c>
      <c r="E66" s="79"/>
      <c r="F66" s="77">
        <f t="shared" ref="F66:F73" si="3">D66*E66</f>
        <v>0</v>
      </c>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row>
    <row r="67" spans="1:81" ht="15.6" x14ac:dyDescent="0.3">
      <c r="A67" s="36" t="s">
        <v>14</v>
      </c>
      <c r="B67" s="104" t="s">
        <v>140</v>
      </c>
      <c r="C67" s="6" t="s">
        <v>8</v>
      </c>
      <c r="D67" s="90">
        <v>264</v>
      </c>
      <c r="E67" s="79"/>
      <c r="F67" s="77">
        <f t="shared" si="3"/>
        <v>0</v>
      </c>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row>
    <row r="68" spans="1:81" ht="15.6" x14ac:dyDescent="0.3">
      <c r="A68" s="36" t="s">
        <v>113</v>
      </c>
      <c r="B68" s="103" t="s">
        <v>141</v>
      </c>
      <c r="C68" s="4" t="s">
        <v>8</v>
      </c>
      <c r="D68" s="134">
        <v>264</v>
      </c>
      <c r="E68" s="74"/>
      <c r="F68" s="77">
        <f t="shared" si="3"/>
        <v>0</v>
      </c>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row>
    <row r="69" spans="1:81" ht="15.6" x14ac:dyDescent="0.3">
      <c r="A69" s="36" t="s">
        <v>142</v>
      </c>
      <c r="B69" s="103" t="s">
        <v>143</v>
      </c>
      <c r="C69" s="4" t="s">
        <v>8</v>
      </c>
      <c r="D69" s="134">
        <v>267.08</v>
      </c>
      <c r="E69" s="74"/>
      <c r="F69" s="77">
        <f t="shared" si="3"/>
        <v>0</v>
      </c>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row>
    <row r="70" spans="1:81" ht="15.6" x14ac:dyDescent="0.3">
      <c r="A70" s="249" t="s">
        <v>144</v>
      </c>
      <c r="B70" s="103" t="s">
        <v>112</v>
      </c>
      <c r="C70" s="4" t="s">
        <v>8</v>
      </c>
      <c r="D70" s="134">
        <v>41.26</v>
      </c>
      <c r="E70" s="74"/>
      <c r="F70" s="77">
        <f t="shared" si="3"/>
        <v>0</v>
      </c>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row>
    <row r="71" spans="1:81" ht="15.6" x14ac:dyDescent="0.3">
      <c r="A71" s="36" t="s">
        <v>145</v>
      </c>
      <c r="B71" s="103" t="s">
        <v>146</v>
      </c>
      <c r="C71" s="4" t="s">
        <v>8</v>
      </c>
      <c r="D71" s="134">
        <v>80</v>
      </c>
      <c r="E71" s="74"/>
      <c r="F71" s="77">
        <f t="shared" si="3"/>
        <v>0</v>
      </c>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row>
    <row r="72" spans="1:81" ht="15.6" x14ac:dyDescent="0.3">
      <c r="A72" s="36" t="s">
        <v>147</v>
      </c>
      <c r="B72" s="103" t="s">
        <v>148</v>
      </c>
      <c r="C72" s="4" t="s">
        <v>8</v>
      </c>
      <c r="D72" s="134">
        <v>80</v>
      </c>
      <c r="E72" s="74"/>
      <c r="F72" s="77">
        <f t="shared" si="3"/>
        <v>0</v>
      </c>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row>
    <row r="73" spans="1:81" x14ac:dyDescent="0.3">
      <c r="A73" s="36" t="s">
        <v>149</v>
      </c>
      <c r="B73" s="103" t="s">
        <v>150</v>
      </c>
      <c r="C73" s="20" t="s">
        <v>49</v>
      </c>
      <c r="D73" s="134">
        <v>22.78</v>
      </c>
      <c r="E73" s="74"/>
      <c r="F73" s="77">
        <f t="shared" si="3"/>
        <v>0</v>
      </c>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row>
    <row r="74" spans="1:81" s="3" customFormat="1" ht="15.6" x14ac:dyDescent="0.3">
      <c r="A74" s="244"/>
      <c r="B74" s="242" t="s">
        <v>65</v>
      </c>
      <c r="C74" s="246"/>
      <c r="D74" s="246"/>
      <c r="E74" s="247"/>
      <c r="F74" s="220">
        <f>SUM(F66:F73)</f>
        <v>0</v>
      </c>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2"/>
      <c r="BF74" s="2"/>
      <c r="BG74" s="2"/>
      <c r="BH74" s="2"/>
      <c r="BI74" s="2"/>
      <c r="BJ74" s="2"/>
      <c r="BK74" s="2"/>
      <c r="BL74" s="2"/>
      <c r="BM74" s="2"/>
      <c r="BN74" s="2"/>
      <c r="BO74" s="2"/>
      <c r="BP74" s="2"/>
      <c r="BQ74" s="2"/>
      <c r="BR74" s="2"/>
      <c r="BS74" s="2"/>
      <c r="BT74" s="2"/>
      <c r="BU74" s="2"/>
      <c r="BV74" s="2"/>
      <c r="BW74" s="2"/>
      <c r="BX74" s="2"/>
      <c r="BY74" s="2"/>
      <c r="BZ74" s="2"/>
      <c r="CA74" s="2"/>
      <c r="CB74" s="2"/>
      <c r="CC74" s="2"/>
    </row>
    <row r="75" spans="1:81" s="3" customFormat="1" ht="15.6" x14ac:dyDescent="0.3">
      <c r="A75" s="40"/>
      <c r="B75" s="100"/>
      <c r="C75" s="4"/>
      <c r="D75" s="5"/>
      <c r="E75" s="66"/>
      <c r="F75" s="70"/>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2"/>
      <c r="BF75" s="2"/>
      <c r="BG75" s="2"/>
      <c r="BH75" s="2"/>
      <c r="BI75" s="2"/>
      <c r="BJ75" s="2"/>
      <c r="BK75" s="2"/>
      <c r="BL75" s="2"/>
      <c r="BM75" s="2"/>
      <c r="BN75" s="2"/>
      <c r="BO75" s="2"/>
      <c r="BP75" s="2"/>
      <c r="BQ75" s="2"/>
      <c r="BR75" s="2"/>
      <c r="BS75" s="2"/>
      <c r="BT75" s="2"/>
      <c r="BU75" s="2"/>
      <c r="BV75" s="2"/>
      <c r="BW75" s="2"/>
      <c r="BX75" s="2"/>
      <c r="BY75" s="2"/>
      <c r="BZ75" s="2"/>
      <c r="CA75" s="2"/>
      <c r="CB75" s="2"/>
      <c r="CC75" s="2"/>
    </row>
    <row r="76" spans="1:81" s="3" customFormat="1" ht="28.8" x14ac:dyDescent="0.3">
      <c r="A76" s="40" t="s">
        <v>105</v>
      </c>
      <c r="B76" s="101" t="s">
        <v>46</v>
      </c>
      <c r="C76" s="4"/>
      <c r="D76" s="5"/>
      <c r="E76" s="66"/>
      <c r="F76" s="67"/>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2"/>
      <c r="BF76" s="2"/>
      <c r="BG76" s="2"/>
      <c r="BH76" s="2"/>
      <c r="BI76" s="2"/>
      <c r="BJ76" s="2"/>
      <c r="BK76" s="2"/>
      <c r="BL76" s="2"/>
      <c r="BM76" s="2"/>
      <c r="BN76" s="2"/>
      <c r="BO76" s="2"/>
      <c r="BP76" s="2"/>
      <c r="BQ76" s="2"/>
      <c r="BR76" s="2"/>
      <c r="BS76" s="2"/>
      <c r="BT76" s="2"/>
      <c r="BU76" s="2"/>
      <c r="BV76" s="2"/>
      <c r="BW76" s="2"/>
      <c r="BX76" s="2"/>
      <c r="BY76" s="2"/>
      <c r="BZ76" s="2"/>
      <c r="CA76" s="2"/>
      <c r="CB76" s="2"/>
      <c r="CC76" s="2"/>
    </row>
    <row r="77" spans="1:81" s="3" customFormat="1" ht="15.6" x14ac:dyDescent="0.3">
      <c r="A77" s="62"/>
      <c r="B77" s="101"/>
      <c r="C77" s="4"/>
      <c r="D77" s="5"/>
      <c r="E77" s="66"/>
      <c r="F77" s="67"/>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row>
    <row r="78" spans="1:81" s="3" customFormat="1" ht="15.6" x14ac:dyDescent="0.3">
      <c r="A78" s="114" t="s">
        <v>151</v>
      </c>
      <c r="B78" s="102" t="s">
        <v>80</v>
      </c>
      <c r="C78" s="4"/>
      <c r="D78" s="5"/>
      <c r="E78" s="66"/>
      <c r="F78" s="67"/>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1"/>
      <c r="BF78" s="1"/>
      <c r="BG78" s="1"/>
      <c r="BH78" s="1"/>
      <c r="BI78" s="1"/>
      <c r="BJ78" s="1"/>
      <c r="BK78" s="1"/>
      <c r="BL78" s="1"/>
      <c r="BM78" s="1"/>
      <c r="BN78" s="1"/>
      <c r="BO78" s="1"/>
      <c r="BP78" s="1"/>
      <c r="BQ78" s="1"/>
      <c r="BR78" s="1"/>
      <c r="BS78" s="1"/>
      <c r="BT78" s="1"/>
      <c r="BU78" s="1"/>
      <c r="BV78" s="1"/>
      <c r="BW78" s="1"/>
      <c r="BX78" s="1"/>
      <c r="BY78" s="1"/>
      <c r="BZ78" s="1"/>
      <c r="CA78" s="1"/>
      <c r="CB78" s="1"/>
      <c r="CC78" s="1"/>
    </row>
    <row r="79" spans="1:81" s="3" customFormat="1" ht="28.8" x14ac:dyDescent="0.3">
      <c r="A79" s="36" t="s">
        <v>152</v>
      </c>
      <c r="B79" s="103" t="s">
        <v>86</v>
      </c>
      <c r="C79" s="4" t="s">
        <v>3</v>
      </c>
      <c r="D79" s="6">
        <v>1</v>
      </c>
      <c r="E79" s="74" t="s">
        <v>118</v>
      </c>
      <c r="F79" s="74" t="s">
        <v>118</v>
      </c>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1"/>
      <c r="BF79" s="1"/>
      <c r="BG79" s="1"/>
      <c r="BH79" s="1"/>
      <c r="BI79" s="1"/>
      <c r="BJ79" s="1"/>
      <c r="BK79" s="1"/>
      <c r="BL79" s="1"/>
      <c r="BM79" s="1"/>
      <c r="BN79" s="1"/>
      <c r="BO79" s="1"/>
      <c r="BP79" s="1"/>
      <c r="BQ79" s="1"/>
      <c r="BR79" s="1"/>
      <c r="BS79" s="1"/>
      <c r="BT79" s="1"/>
      <c r="BU79" s="1"/>
      <c r="BV79" s="1"/>
      <c r="BW79" s="1"/>
      <c r="BX79" s="1"/>
      <c r="BY79" s="1"/>
      <c r="BZ79" s="1"/>
      <c r="CA79" s="1"/>
      <c r="CB79" s="1"/>
      <c r="CC79" s="1"/>
    </row>
    <row r="80" spans="1:81" s="3" customFormat="1" ht="57.6" x14ac:dyDescent="0.3">
      <c r="A80" s="36" t="s">
        <v>153</v>
      </c>
      <c r="B80" s="103" t="s">
        <v>154</v>
      </c>
      <c r="C80" s="4" t="s">
        <v>10</v>
      </c>
      <c r="D80" s="4">
        <v>5</v>
      </c>
      <c r="E80" s="74"/>
      <c r="F80" s="67">
        <f>+E80*D80</f>
        <v>0</v>
      </c>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row>
    <row r="81" spans="1:81" s="3" customFormat="1" ht="105.6" x14ac:dyDescent="0.3">
      <c r="A81" s="36"/>
      <c r="B81" s="201" t="s">
        <v>155</v>
      </c>
      <c r="C81" s="4"/>
      <c r="D81" s="4"/>
      <c r="E81" s="74"/>
      <c r="F81" s="67"/>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row>
    <row r="82" spans="1:81" s="3" customFormat="1" ht="15.6" x14ac:dyDescent="0.3">
      <c r="A82" s="36" t="s">
        <v>156</v>
      </c>
      <c r="B82" s="103" t="s">
        <v>241</v>
      </c>
      <c r="C82" s="4" t="s">
        <v>10</v>
      </c>
      <c r="D82" s="4">
        <v>2</v>
      </c>
      <c r="E82" s="74"/>
      <c r="F82" s="67">
        <f t="shared" ref="F82:F90" si="4">+E82*D82</f>
        <v>0</v>
      </c>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row>
    <row r="83" spans="1:81" s="3" customFormat="1" ht="12" customHeight="1" x14ac:dyDescent="0.3">
      <c r="A83" s="36" t="s">
        <v>157</v>
      </c>
      <c r="B83" s="103" t="s">
        <v>242</v>
      </c>
      <c r="C83" s="4" t="s">
        <v>10</v>
      </c>
      <c r="D83" s="4">
        <v>2</v>
      </c>
      <c r="E83" s="74"/>
      <c r="F83" s="67">
        <f t="shared" si="4"/>
        <v>0</v>
      </c>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2"/>
      <c r="BF83" s="2"/>
      <c r="BG83" s="2"/>
      <c r="BH83" s="2"/>
      <c r="BI83" s="2"/>
      <c r="BJ83" s="2"/>
      <c r="BK83" s="2"/>
      <c r="BL83" s="2"/>
      <c r="BM83" s="2"/>
      <c r="BN83" s="2"/>
      <c r="BO83" s="2"/>
      <c r="BP83" s="2"/>
      <c r="BQ83" s="2"/>
      <c r="BR83" s="2"/>
      <c r="BS83" s="2"/>
      <c r="BT83" s="2"/>
      <c r="BU83" s="2"/>
      <c r="BV83" s="2"/>
      <c r="BW83" s="2"/>
      <c r="BX83" s="2"/>
      <c r="BY83" s="2"/>
      <c r="BZ83" s="2"/>
      <c r="CA83" s="2"/>
      <c r="CB83" s="2"/>
      <c r="CC83" s="2"/>
    </row>
    <row r="84" spans="1:81" s="3" customFormat="1" ht="28.8" x14ac:dyDescent="0.3">
      <c r="A84" s="36" t="s">
        <v>158</v>
      </c>
      <c r="B84" s="103" t="s">
        <v>249</v>
      </c>
      <c r="C84" s="4" t="s">
        <v>10</v>
      </c>
      <c r="D84" s="4">
        <v>2</v>
      </c>
      <c r="E84" s="74"/>
      <c r="F84" s="67">
        <f t="shared" si="4"/>
        <v>0</v>
      </c>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row>
    <row r="85" spans="1:81" s="3" customFormat="1" ht="18" customHeight="1" x14ac:dyDescent="0.3">
      <c r="A85" s="36" t="s">
        <v>159</v>
      </c>
      <c r="B85" s="103" t="s">
        <v>244</v>
      </c>
      <c r="C85" s="4" t="s">
        <v>10</v>
      </c>
      <c r="D85" s="4">
        <v>2</v>
      </c>
      <c r="E85" s="74"/>
      <c r="F85" s="67">
        <f t="shared" si="4"/>
        <v>0</v>
      </c>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row>
    <row r="86" spans="1:81" ht="22.95" customHeight="1" x14ac:dyDescent="0.3">
      <c r="A86" s="36" t="s">
        <v>160</v>
      </c>
      <c r="B86" s="103" t="s">
        <v>245</v>
      </c>
      <c r="C86" s="4" t="s">
        <v>10</v>
      </c>
      <c r="D86" s="4">
        <v>2</v>
      </c>
      <c r="E86" s="74"/>
      <c r="F86" s="67">
        <f t="shared" si="4"/>
        <v>0</v>
      </c>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row>
    <row r="87" spans="1:81" s="3" customFormat="1" ht="28.8" x14ac:dyDescent="0.3">
      <c r="A87" s="36" t="s">
        <v>161</v>
      </c>
      <c r="B87" s="103" t="s">
        <v>246</v>
      </c>
      <c r="C87" s="4" t="s">
        <v>10</v>
      </c>
      <c r="D87" s="4">
        <v>2</v>
      </c>
      <c r="E87" s="74"/>
      <c r="F87" s="67">
        <f t="shared" si="4"/>
        <v>0</v>
      </c>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row>
    <row r="88" spans="1:81" s="3" customFormat="1" ht="9.6" customHeight="1" x14ac:dyDescent="0.3">
      <c r="A88" s="36" t="s">
        <v>162</v>
      </c>
      <c r="B88" s="103" t="s">
        <v>248</v>
      </c>
      <c r="C88" s="4" t="s">
        <v>10</v>
      </c>
      <c r="D88" s="4">
        <v>2</v>
      </c>
      <c r="E88" s="74"/>
      <c r="F88" s="67">
        <f t="shared" si="4"/>
        <v>0</v>
      </c>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row>
    <row r="89" spans="1:81" s="3" customFormat="1" ht="15.6" x14ac:dyDescent="0.3">
      <c r="A89" s="36" t="s">
        <v>163</v>
      </c>
      <c r="B89" s="103" t="s">
        <v>247</v>
      </c>
      <c r="C89" s="4" t="s">
        <v>10</v>
      </c>
      <c r="D89" s="4">
        <v>6</v>
      </c>
      <c r="E89" s="74"/>
      <c r="F89" s="67">
        <f t="shared" si="4"/>
        <v>0</v>
      </c>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2"/>
      <c r="BF89" s="2"/>
      <c r="BG89" s="2"/>
      <c r="BH89" s="2"/>
      <c r="BI89" s="2"/>
      <c r="BJ89" s="2"/>
      <c r="BK89" s="2"/>
      <c r="BL89" s="2"/>
      <c r="BM89" s="2"/>
      <c r="BN89" s="2"/>
      <c r="BO89" s="2"/>
      <c r="BP89" s="2"/>
      <c r="BQ89" s="2"/>
      <c r="BR89" s="2"/>
      <c r="BS89" s="2"/>
      <c r="BT89" s="2"/>
      <c r="BU89" s="2"/>
      <c r="BV89" s="2"/>
      <c r="BW89" s="2"/>
      <c r="BX89" s="2"/>
      <c r="BY89" s="2"/>
      <c r="BZ89" s="2"/>
      <c r="CA89" s="2"/>
      <c r="CB89" s="2"/>
      <c r="CC89" s="2"/>
    </row>
    <row r="90" spans="1:81" s="3" customFormat="1" ht="32.549999999999997" customHeight="1" x14ac:dyDescent="0.3">
      <c r="A90" s="36" t="s">
        <v>164</v>
      </c>
      <c r="B90" s="103" t="s">
        <v>165</v>
      </c>
      <c r="C90" s="4" t="s">
        <v>10</v>
      </c>
      <c r="D90" s="4">
        <v>20</v>
      </c>
      <c r="E90" s="74"/>
      <c r="F90" s="67">
        <f t="shared" si="4"/>
        <v>0</v>
      </c>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2"/>
      <c r="BF90" s="2"/>
      <c r="BG90" s="2"/>
      <c r="BH90" s="2"/>
      <c r="BI90" s="2"/>
      <c r="BJ90" s="2"/>
      <c r="BK90" s="2"/>
      <c r="BL90" s="2"/>
      <c r="BM90" s="2"/>
      <c r="BN90" s="2"/>
      <c r="BO90" s="2"/>
      <c r="BP90" s="2"/>
      <c r="BQ90" s="2"/>
      <c r="BR90" s="2"/>
      <c r="BS90" s="2"/>
      <c r="BT90" s="2"/>
      <c r="BU90" s="2"/>
      <c r="BV90" s="2"/>
      <c r="BW90" s="2"/>
      <c r="BX90" s="2"/>
      <c r="BY90" s="2"/>
      <c r="BZ90" s="2"/>
      <c r="CA90" s="2"/>
      <c r="CB90" s="2"/>
      <c r="CC90" s="2"/>
    </row>
    <row r="91" spans="1:81" s="3" customFormat="1" ht="65.400000000000006" customHeight="1" x14ac:dyDescent="0.3">
      <c r="A91" s="36" t="s">
        <v>157</v>
      </c>
      <c r="B91" s="73" t="s">
        <v>81</v>
      </c>
      <c r="C91" s="4" t="s">
        <v>3</v>
      </c>
      <c r="D91" s="6">
        <v>1</v>
      </c>
      <c r="E91" s="74"/>
      <c r="F91" s="67">
        <f>+E91*D91</f>
        <v>0</v>
      </c>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2"/>
      <c r="BF91" s="2"/>
      <c r="BG91" s="2"/>
      <c r="BH91" s="2"/>
      <c r="BI91" s="2"/>
      <c r="BJ91" s="2"/>
      <c r="BK91" s="2"/>
      <c r="BL91" s="2"/>
      <c r="BM91" s="2"/>
      <c r="BN91" s="2"/>
      <c r="BO91" s="2"/>
      <c r="BP91" s="2"/>
      <c r="BQ91" s="2"/>
      <c r="BR91" s="2"/>
      <c r="BS91" s="2"/>
      <c r="BT91" s="2"/>
      <c r="BU91" s="2"/>
      <c r="BV91" s="2"/>
      <c r="BW91" s="2"/>
      <c r="BX91" s="2"/>
      <c r="BY91" s="2"/>
      <c r="BZ91" s="2"/>
      <c r="CA91" s="2"/>
      <c r="CB91" s="2"/>
      <c r="CC91" s="2"/>
    </row>
    <row r="92" spans="1:81" s="3" customFormat="1" ht="31.2" customHeight="1" x14ac:dyDescent="0.3">
      <c r="A92" s="244"/>
      <c r="B92" s="242" t="s">
        <v>166</v>
      </c>
      <c r="C92" s="245"/>
      <c r="D92" s="245"/>
      <c r="E92" s="219"/>
      <c r="F92" s="220">
        <f>SUM(F79:F91)</f>
        <v>0</v>
      </c>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2"/>
      <c r="BF92" s="2"/>
      <c r="BG92" s="2"/>
      <c r="BH92" s="2"/>
      <c r="BI92" s="2"/>
      <c r="BJ92" s="2"/>
      <c r="BK92" s="2"/>
      <c r="BL92" s="2"/>
      <c r="BM92" s="2"/>
      <c r="BN92" s="2"/>
      <c r="BO92" s="2"/>
      <c r="BP92" s="2"/>
      <c r="BQ92" s="2"/>
      <c r="BR92" s="2"/>
      <c r="BS92" s="2"/>
      <c r="BT92" s="2"/>
      <c r="BU92" s="2"/>
      <c r="BV92" s="2"/>
      <c r="BW92" s="2"/>
      <c r="BX92" s="2"/>
      <c r="BY92" s="2"/>
      <c r="BZ92" s="2"/>
      <c r="CA92" s="2"/>
      <c r="CB92" s="2"/>
      <c r="CC92" s="2"/>
    </row>
    <row r="93" spans="1:81" s="3" customFormat="1" ht="15.6" x14ac:dyDescent="0.3">
      <c r="A93" s="62"/>
      <c r="B93" s="105"/>
      <c r="C93" s="4"/>
      <c r="D93" s="6"/>
      <c r="E93" s="74"/>
      <c r="F93" s="67"/>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2"/>
      <c r="BF93" s="2"/>
      <c r="BG93" s="2"/>
      <c r="BH93" s="2"/>
      <c r="BI93" s="2"/>
      <c r="BJ93" s="2"/>
      <c r="BK93" s="2"/>
      <c r="BL93" s="2"/>
      <c r="BM93" s="2"/>
      <c r="BN93" s="2"/>
      <c r="BO93" s="2"/>
      <c r="BP93" s="2"/>
      <c r="BQ93" s="2"/>
      <c r="BR93" s="2"/>
      <c r="BS93" s="2"/>
      <c r="BT93" s="2"/>
      <c r="BU93" s="2"/>
      <c r="BV93" s="2"/>
      <c r="BW93" s="2"/>
      <c r="BX93" s="2"/>
      <c r="BY93" s="2"/>
      <c r="BZ93" s="2"/>
      <c r="CA93" s="2"/>
      <c r="CB93" s="2"/>
      <c r="CC93" s="2"/>
    </row>
    <row r="94" spans="1:81" s="3" customFormat="1" ht="15.6" x14ac:dyDescent="0.3">
      <c r="A94" s="114" t="s">
        <v>167</v>
      </c>
      <c r="B94" s="105" t="s">
        <v>74</v>
      </c>
      <c r="C94" s="4"/>
      <c r="D94" s="6"/>
      <c r="E94" s="74"/>
      <c r="F94" s="67"/>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2"/>
      <c r="BF94" s="2"/>
      <c r="BG94" s="2"/>
      <c r="BH94" s="2"/>
      <c r="BI94" s="2"/>
      <c r="BJ94" s="2"/>
      <c r="BK94" s="2"/>
      <c r="BL94" s="2"/>
      <c r="BM94" s="2"/>
      <c r="BN94" s="2"/>
      <c r="BO94" s="2"/>
      <c r="BP94" s="2"/>
      <c r="BQ94" s="2"/>
      <c r="BR94" s="2"/>
      <c r="BS94" s="2"/>
      <c r="BT94" s="2"/>
      <c r="BU94" s="2"/>
      <c r="BV94" s="2"/>
      <c r="BW94" s="2"/>
      <c r="BX94" s="2"/>
      <c r="BY94" s="2"/>
      <c r="BZ94" s="2"/>
      <c r="CA94" s="2"/>
      <c r="CB94" s="2"/>
      <c r="CC94" s="2"/>
    </row>
    <row r="95" spans="1:81" s="58" customFormat="1" ht="43.2" x14ac:dyDescent="0.3">
      <c r="A95" s="63" t="s">
        <v>168</v>
      </c>
      <c r="B95" s="115" t="s">
        <v>87</v>
      </c>
      <c r="C95" s="6" t="s">
        <v>10</v>
      </c>
      <c r="D95" s="6">
        <v>5</v>
      </c>
      <c r="E95" s="74" t="s">
        <v>118</v>
      </c>
      <c r="F95" s="77" t="s">
        <v>118</v>
      </c>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2"/>
      <c r="BF95" s="2"/>
      <c r="BG95" s="2"/>
      <c r="BH95" s="2"/>
      <c r="BI95" s="2"/>
      <c r="BJ95" s="2"/>
      <c r="BK95" s="2"/>
      <c r="BL95" s="2"/>
      <c r="BM95" s="2"/>
      <c r="BN95" s="2"/>
      <c r="BO95" s="2"/>
      <c r="BP95" s="2"/>
      <c r="BQ95" s="2"/>
      <c r="BR95" s="2"/>
      <c r="BS95" s="2"/>
      <c r="BT95" s="2"/>
      <c r="BU95" s="2"/>
      <c r="BV95" s="2"/>
      <c r="BW95" s="2"/>
      <c r="BX95" s="2"/>
      <c r="BY95" s="2"/>
      <c r="BZ95" s="2"/>
      <c r="CA95" s="2"/>
      <c r="CB95" s="2"/>
      <c r="CC95" s="2"/>
    </row>
    <row r="96" spans="1:81" s="58" customFormat="1" ht="43.2" x14ac:dyDescent="0.3">
      <c r="A96" s="63" t="s">
        <v>169</v>
      </c>
      <c r="B96" s="115" t="s">
        <v>107</v>
      </c>
      <c r="C96" s="6" t="s">
        <v>10</v>
      </c>
      <c r="D96" s="6">
        <v>10</v>
      </c>
      <c r="E96" s="74" t="s">
        <v>118</v>
      </c>
      <c r="F96" s="77" t="s">
        <v>118</v>
      </c>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2"/>
      <c r="BF96" s="2"/>
      <c r="BG96" s="2"/>
      <c r="BH96" s="2"/>
      <c r="BI96" s="2"/>
      <c r="BJ96" s="2"/>
      <c r="BK96" s="2"/>
      <c r="BL96" s="2"/>
      <c r="BM96" s="2"/>
      <c r="BN96" s="2"/>
      <c r="BO96" s="2"/>
      <c r="BP96" s="2"/>
      <c r="BQ96" s="2"/>
      <c r="BR96" s="2"/>
      <c r="BS96" s="2"/>
      <c r="BT96" s="2"/>
      <c r="BU96" s="2"/>
      <c r="BV96" s="2"/>
      <c r="BW96" s="2"/>
      <c r="BX96" s="2"/>
      <c r="BY96" s="2"/>
      <c r="BZ96" s="2"/>
      <c r="CA96" s="2"/>
      <c r="CB96" s="2"/>
      <c r="CC96" s="2"/>
    </row>
    <row r="97" spans="1:81" s="58" customFormat="1" ht="15.6" x14ac:dyDescent="0.3">
      <c r="A97" s="62"/>
      <c r="B97" s="105" t="s">
        <v>170</v>
      </c>
      <c r="C97" s="4"/>
      <c r="D97" s="6"/>
      <c r="E97" s="74"/>
      <c r="F97" s="70" t="s">
        <v>118</v>
      </c>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2"/>
      <c r="BF97" s="2"/>
      <c r="BG97" s="2"/>
      <c r="BH97" s="2"/>
      <c r="BI97" s="2"/>
      <c r="BJ97" s="2"/>
      <c r="BK97" s="2"/>
      <c r="BL97" s="2"/>
      <c r="BM97" s="2"/>
      <c r="BN97" s="2"/>
      <c r="BO97" s="2"/>
      <c r="BP97" s="2"/>
      <c r="BQ97" s="2"/>
      <c r="BR97" s="2"/>
      <c r="BS97" s="2"/>
      <c r="BT97" s="2"/>
      <c r="BU97" s="2"/>
      <c r="BV97" s="2"/>
      <c r="BW97" s="2"/>
      <c r="BX97" s="2"/>
      <c r="BY97" s="2"/>
      <c r="BZ97" s="2"/>
      <c r="CA97" s="2"/>
      <c r="CB97" s="2"/>
      <c r="CC97" s="2"/>
    </row>
    <row r="98" spans="1:81" s="58" customFormat="1" ht="15.6" x14ac:dyDescent="0.3">
      <c r="A98" s="62"/>
      <c r="B98" s="103"/>
      <c r="C98" s="4"/>
      <c r="D98" s="6"/>
      <c r="E98" s="74"/>
      <c r="F98" s="67"/>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2"/>
      <c r="BF98" s="2"/>
      <c r="BG98" s="2"/>
      <c r="BH98" s="2"/>
      <c r="BI98" s="2"/>
      <c r="BJ98" s="2"/>
      <c r="BK98" s="2"/>
      <c r="BL98" s="2"/>
      <c r="BM98" s="2"/>
      <c r="BN98" s="2"/>
      <c r="BO98" s="2"/>
      <c r="BP98" s="2"/>
      <c r="BQ98" s="2"/>
      <c r="BR98" s="2"/>
      <c r="BS98" s="2"/>
      <c r="BT98" s="2"/>
      <c r="BU98" s="2"/>
      <c r="BV98" s="2"/>
      <c r="BW98" s="2"/>
      <c r="BX98" s="2"/>
      <c r="BY98" s="2"/>
      <c r="BZ98" s="2"/>
      <c r="CA98" s="2"/>
      <c r="CB98" s="2"/>
      <c r="CC98" s="2"/>
    </row>
    <row r="99" spans="1:81" s="58" customFormat="1" ht="15.6" x14ac:dyDescent="0.3">
      <c r="A99" s="114" t="s">
        <v>171</v>
      </c>
      <c r="B99" s="105" t="s">
        <v>75</v>
      </c>
      <c r="C99" s="4"/>
      <c r="D99" s="6"/>
      <c r="E99" s="74"/>
      <c r="F99" s="67"/>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2"/>
      <c r="BF99" s="2"/>
      <c r="BG99" s="2"/>
      <c r="BH99" s="2"/>
      <c r="BI99" s="2"/>
      <c r="BJ99" s="2"/>
      <c r="BK99" s="2"/>
      <c r="BL99" s="2"/>
      <c r="BM99" s="2"/>
      <c r="BN99" s="2"/>
      <c r="BO99" s="2"/>
      <c r="BP99" s="2"/>
      <c r="BQ99" s="2"/>
      <c r="BR99" s="2"/>
      <c r="BS99" s="2"/>
      <c r="BT99" s="2"/>
      <c r="BU99" s="2"/>
      <c r="BV99" s="2"/>
      <c r="BW99" s="2"/>
      <c r="BX99" s="2"/>
      <c r="BY99" s="2"/>
      <c r="BZ99" s="2"/>
      <c r="CA99" s="2"/>
      <c r="CB99" s="2"/>
      <c r="CC99" s="2"/>
    </row>
    <row r="100" spans="1:81" s="58" customFormat="1" ht="28.8" x14ac:dyDescent="0.3">
      <c r="A100" s="36" t="s">
        <v>172</v>
      </c>
      <c r="B100" s="106" t="s">
        <v>85</v>
      </c>
      <c r="C100" s="6" t="s">
        <v>10</v>
      </c>
      <c r="D100" s="6">
        <v>5</v>
      </c>
      <c r="E100" s="74" t="s">
        <v>118</v>
      </c>
      <c r="F100" s="77" t="s">
        <v>118</v>
      </c>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row>
    <row r="101" spans="1:81" s="3" customFormat="1" ht="28.8" x14ac:dyDescent="0.3">
      <c r="A101" s="36" t="s">
        <v>173</v>
      </c>
      <c r="B101" s="107" t="s">
        <v>82</v>
      </c>
      <c r="C101" s="6" t="s">
        <v>10</v>
      </c>
      <c r="D101" s="4">
        <v>10</v>
      </c>
      <c r="E101" s="74" t="s">
        <v>118</v>
      </c>
      <c r="F101" s="77" t="s">
        <v>118</v>
      </c>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row>
    <row r="102" spans="1:81" s="3" customFormat="1" ht="28.8" x14ac:dyDescent="0.3">
      <c r="A102" s="36" t="s">
        <v>174</v>
      </c>
      <c r="B102" s="107" t="s">
        <v>175</v>
      </c>
      <c r="C102" s="6" t="s">
        <v>10</v>
      </c>
      <c r="D102" s="4">
        <v>5</v>
      </c>
      <c r="E102" s="74" t="s">
        <v>118</v>
      </c>
      <c r="F102" s="77" t="s">
        <v>118</v>
      </c>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row>
    <row r="103" spans="1:81" ht="15.6" x14ac:dyDescent="0.3">
      <c r="A103" s="36"/>
      <c r="B103" s="105" t="s">
        <v>170</v>
      </c>
      <c r="C103" s="6"/>
      <c r="D103" s="4"/>
      <c r="E103" s="74"/>
      <c r="F103" s="77" t="s">
        <v>118</v>
      </c>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row>
    <row r="104" spans="1:81" ht="15.6" x14ac:dyDescent="0.3">
      <c r="A104" s="36"/>
      <c r="B104" s="107"/>
      <c r="C104" s="6"/>
      <c r="D104" s="4"/>
      <c r="E104" s="74"/>
      <c r="F104" s="77"/>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row>
    <row r="105" spans="1:81" ht="13.5" customHeight="1" x14ac:dyDescent="0.3">
      <c r="A105" s="36" t="s">
        <v>176</v>
      </c>
      <c r="B105" s="161" t="s">
        <v>177</v>
      </c>
      <c r="C105" s="6"/>
      <c r="D105" s="4"/>
      <c r="E105" s="74"/>
      <c r="F105" s="77"/>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row>
    <row r="106" spans="1:81" ht="21.75" customHeight="1" x14ac:dyDescent="0.3">
      <c r="A106" s="36" t="s">
        <v>178</v>
      </c>
      <c r="B106" s="107" t="s">
        <v>179</v>
      </c>
      <c r="C106" s="6" t="s">
        <v>10</v>
      </c>
      <c r="D106" s="4">
        <v>2</v>
      </c>
      <c r="E106" s="74" t="s">
        <v>118</v>
      </c>
      <c r="F106" s="77" t="s">
        <v>118</v>
      </c>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row>
    <row r="107" spans="1:81" ht="15.6" x14ac:dyDescent="0.3">
      <c r="A107" s="241"/>
      <c r="B107" s="242" t="s">
        <v>106</v>
      </c>
      <c r="C107" s="243"/>
      <c r="D107" s="243"/>
      <c r="E107" s="219"/>
      <c r="F107" s="220">
        <f>F92</f>
        <v>0</v>
      </c>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row>
    <row r="108" spans="1:81" ht="15.6" x14ac:dyDescent="0.3">
      <c r="A108" s="62"/>
      <c r="B108" s="103"/>
      <c r="C108" s="4"/>
      <c r="D108" s="6"/>
      <c r="E108" s="74"/>
      <c r="F108" s="67"/>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row>
    <row r="109" spans="1:81" s="35" customFormat="1" ht="15.6" x14ac:dyDescent="0.3">
      <c r="A109" s="89" t="s">
        <v>44</v>
      </c>
      <c r="B109" s="108" t="s">
        <v>79</v>
      </c>
      <c r="C109" s="86"/>
      <c r="D109" s="86"/>
      <c r="E109" s="87"/>
      <c r="F109" s="88"/>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row>
    <row r="110" spans="1:81" ht="15.6" x14ac:dyDescent="0.3">
      <c r="A110" s="89"/>
      <c r="B110" s="121"/>
      <c r="C110" s="86"/>
      <c r="D110" s="86"/>
      <c r="E110" s="87"/>
      <c r="F110" s="88"/>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row>
    <row r="111" spans="1:81" ht="28.8" x14ac:dyDescent="0.3">
      <c r="A111" s="150" t="s">
        <v>180</v>
      </c>
      <c r="B111" s="151" t="s">
        <v>261</v>
      </c>
      <c r="C111" s="152" t="s">
        <v>8</v>
      </c>
      <c r="D111" s="147">
        <v>135</v>
      </c>
      <c r="E111" s="153"/>
      <c r="F111" s="154">
        <f t="shared" ref="F111:F116" si="5">E111*D111</f>
        <v>0</v>
      </c>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row>
    <row r="112" spans="1:81" ht="28.8" x14ac:dyDescent="0.3">
      <c r="A112" s="150" t="s">
        <v>181</v>
      </c>
      <c r="B112" s="151" t="s">
        <v>182</v>
      </c>
      <c r="C112" s="147" t="s">
        <v>9</v>
      </c>
      <c r="D112" s="147">
        <v>24.2</v>
      </c>
      <c r="E112" s="153"/>
      <c r="F112" s="154">
        <f t="shared" si="5"/>
        <v>0</v>
      </c>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row>
    <row r="113" spans="1:81" ht="28.8" x14ac:dyDescent="0.3">
      <c r="A113" s="203" t="s">
        <v>183</v>
      </c>
      <c r="B113" s="151" t="s">
        <v>262</v>
      </c>
      <c r="C113" s="147" t="s">
        <v>9</v>
      </c>
      <c r="D113" s="147">
        <v>150.4</v>
      </c>
      <c r="E113" s="153"/>
      <c r="F113" s="154">
        <f t="shared" si="5"/>
        <v>0</v>
      </c>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row>
    <row r="114" spans="1:81" s="3" customFormat="1" ht="43.2" x14ac:dyDescent="0.3">
      <c r="A114" s="150" t="s">
        <v>184</v>
      </c>
      <c r="B114" s="202" t="s">
        <v>185</v>
      </c>
      <c r="C114" s="147" t="s">
        <v>10</v>
      </c>
      <c r="D114" s="147">
        <v>8</v>
      </c>
      <c r="E114" s="153"/>
      <c r="F114" s="154">
        <f t="shared" si="5"/>
        <v>0</v>
      </c>
      <c r="G114" s="2"/>
      <c r="H114" s="2"/>
      <c r="I114" s="2"/>
      <c r="J114" s="2"/>
      <c r="K114" s="2"/>
      <c r="L114" s="2"/>
      <c r="M114" s="2"/>
      <c r="N114" s="2"/>
      <c r="O114" s="2"/>
      <c r="P114" s="2"/>
      <c r="Q114" s="2"/>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row>
    <row r="115" spans="1:81" s="3" customFormat="1" ht="28.8" x14ac:dyDescent="0.3">
      <c r="A115" s="150" t="s">
        <v>186</v>
      </c>
      <c r="B115" s="151" t="s">
        <v>263</v>
      </c>
      <c r="C115" s="147"/>
      <c r="D115" s="147">
        <v>22</v>
      </c>
      <c r="E115" s="153"/>
      <c r="F115" s="154">
        <f t="shared" si="5"/>
        <v>0</v>
      </c>
      <c r="G115" s="35"/>
      <c r="H115" s="35"/>
      <c r="I115" s="35"/>
      <c r="J115" s="35"/>
      <c r="K115" s="35"/>
      <c r="L115" s="35"/>
      <c r="M115" s="35"/>
      <c r="N115" s="35"/>
      <c r="O115" s="35"/>
      <c r="P115" s="35"/>
      <c r="Q115" s="35"/>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row>
    <row r="116" spans="1:81" s="3" customFormat="1" ht="57.6" x14ac:dyDescent="0.3">
      <c r="A116" s="150" t="s">
        <v>187</v>
      </c>
      <c r="B116" s="75" t="s">
        <v>188</v>
      </c>
      <c r="C116" s="22" t="s">
        <v>91</v>
      </c>
      <c r="D116" s="162">
        <v>1</v>
      </c>
      <c r="E116" s="74"/>
      <c r="F116" s="154">
        <f t="shared" si="5"/>
        <v>0</v>
      </c>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row>
    <row r="117" spans="1:81" thickBot="1" x14ac:dyDescent="0.35">
      <c r="A117" s="236"/>
      <c r="B117" s="237" t="s">
        <v>66</v>
      </c>
      <c r="C117" s="238"/>
      <c r="D117" s="238"/>
      <c r="E117" s="239"/>
      <c r="F117" s="240">
        <f>SUM(F111:F116)</f>
        <v>0</v>
      </c>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row>
    <row r="118" spans="1:81" ht="16.8" thickTop="1" thickBot="1" x14ac:dyDescent="0.35">
      <c r="A118" s="230"/>
      <c r="B118" s="231" t="s">
        <v>190</v>
      </c>
      <c r="C118" s="232"/>
      <c r="D118" s="232"/>
      <c r="E118" s="233"/>
      <c r="F118" s="234">
        <f>F117+F107+F74+F62+F54+F45+F34+F26+F15</f>
        <v>0</v>
      </c>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row>
    <row r="119" spans="1:81" s="35" customFormat="1" ht="19.5" customHeight="1" thickTop="1" x14ac:dyDescent="0.3">
      <c r="A119" s="9"/>
      <c r="B119" s="109"/>
      <c r="C119" s="14"/>
      <c r="D119" s="14"/>
      <c r="E119" s="17"/>
      <c r="F119" s="17"/>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row>
    <row r="120" spans="1:81" ht="15" customHeight="1" x14ac:dyDescent="0.3">
      <c r="A120" s="9"/>
      <c r="B120" s="109"/>
      <c r="C120" s="14"/>
      <c r="D120" s="14"/>
      <c r="E120" s="17"/>
      <c r="F120" s="17"/>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row>
    <row r="121" spans="1:81" ht="15.6" x14ac:dyDescent="0.3">
      <c r="A121" s="9"/>
      <c r="B121" s="109"/>
      <c r="C121" s="14"/>
      <c r="D121" s="15"/>
      <c r="E121" s="17"/>
      <c r="F121" s="17"/>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row>
    <row r="122" spans="1:81" ht="15.6" x14ac:dyDescent="0.3">
      <c r="A122" s="10"/>
      <c r="B122" s="109"/>
      <c r="C122" s="14"/>
      <c r="D122" s="14"/>
      <c r="E122" s="45"/>
      <c r="F122" s="17"/>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row>
    <row r="123" spans="1:81" ht="15.6" x14ac:dyDescent="0.3">
      <c r="A123" s="10"/>
      <c r="B123" s="109"/>
      <c r="C123" s="14"/>
      <c r="D123" s="14"/>
      <c r="E123" s="45"/>
      <c r="F123" s="17"/>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row>
    <row r="124" spans="1:81" ht="15.6" x14ac:dyDescent="0.3">
      <c r="A124" s="10"/>
      <c r="B124" s="109"/>
      <c r="C124" s="14"/>
      <c r="D124" s="14"/>
      <c r="E124" s="17"/>
      <c r="F124" s="17"/>
      <c r="G124" s="2"/>
      <c r="H124" s="2"/>
      <c r="I124" s="2"/>
      <c r="J124" s="2"/>
      <c r="K124" s="2"/>
      <c r="L124" s="2"/>
      <c r="M124" s="2"/>
      <c r="N124" s="2"/>
      <c r="O124" s="2"/>
      <c r="P124" s="2"/>
      <c r="Q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row>
    <row r="125" spans="1:81" s="2" customFormat="1" ht="15.6" x14ac:dyDescent="0.3">
      <c r="A125" s="9"/>
      <c r="B125" s="109"/>
      <c r="C125" s="14"/>
      <c r="D125" s="14"/>
      <c r="E125" s="17"/>
      <c r="F125" s="17"/>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row>
    <row r="126" spans="1:81" ht="15.6" x14ac:dyDescent="0.3">
      <c r="A126" s="9"/>
      <c r="B126" s="110"/>
      <c r="C126" s="15"/>
      <c r="D126" s="15"/>
      <c r="E126" s="45"/>
      <c r="F126" s="45"/>
      <c r="G126" s="2"/>
      <c r="H126" s="2"/>
      <c r="I126" s="2"/>
      <c r="J126" s="2"/>
      <c r="K126" s="2"/>
      <c r="L126" s="2"/>
      <c r="M126" s="2"/>
      <c r="N126" s="2"/>
      <c r="O126" s="2"/>
      <c r="P126" s="2"/>
      <c r="Q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row>
    <row r="127" spans="1:81" ht="15.6" x14ac:dyDescent="0.3">
      <c r="A127" s="9"/>
      <c r="B127" s="110"/>
      <c r="C127" s="15"/>
      <c r="D127" s="15"/>
      <c r="E127" s="45"/>
      <c r="F127" s="17"/>
      <c r="G127" s="2"/>
      <c r="H127" s="2"/>
      <c r="I127" s="2"/>
      <c r="J127" s="2"/>
      <c r="K127" s="2"/>
      <c r="L127" s="2"/>
      <c r="M127" s="2"/>
      <c r="N127" s="2"/>
      <c r="O127" s="2"/>
      <c r="P127" s="2"/>
      <c r="Q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row>
    <row r="128" spans="1:81" ht="18" customHeight="1" x14ac:dyDescent="0.3">
      <c r="A128" s="9"/>
      <c r="B128" s="110"/>
      <c r="C128" s="15"/>
      <c r="D128" s="15"/>
      <c r="E128" s="45"/>
      <c r="F128" s="17"/>
      <c r="G128" s="2"/>
      <c r="H128" s="2"/>
      <c r="I128" s="2"/>
      <c r="J128" s="2"/>
      <c r="K128" s="2"/>
      <c r="L128" s="2"/>
      <c r="M128" s="2"/>
      <c r="N128" s="2"/>
      <c r="O128" s="2"/>
      <c r="P128" s="2"/>
      <c r="Q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row>
    <row r="129" spans="1:81" ht="18" customHeight="1" x14ac:dyDescent="0.3">
      <c r="A129" s="9"/>
      <c r="B129" s="109"/>
      <c r="C129" s="14"/>
      <c r="D129" s="14"/>
      <c r="E129" s="17"/>
      <c r="F129" s="17"/>
      <c r="G129" s="2"/>
      <c r="H129" s="2"/>
      <c r="I129" s="2"/>
      <c r="J129" s="2"/>
      <c r="K129" s="2"/>
      <c r="L129" s="2"/>
      <c r="M129" s="2"/>
      <c r="N129" s="2"/>
      <c r="O129" s="2"/>
      <c r="P129" s="2"/>
      <c r="Q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row>
    <row r="130" spans="1:81" ht="18" customHeight="1" x14ac:dyDescent="0.3">
      <c r="A130" s="9"/>
      <c r="B130" s="110"/>
      <c r="C130" s="15"/>
      <c r="D130" s="15"/>
      <c r="E130" s="45"/>
      <c r="F130" s="45"/>
      <c r="G130" s="2"/>
      <c r="H130" s="2"/>
      <c r="I130" s="2"/>
      <c r="J130" s="2"/>
      <c r="K130" s="2"/>
      <c r="L130" s="2"/>
      <c r="M130" s="2"/>
      <c r="N130" s="2"/>
      <c r="O130" s="2"/>
      <c r="P130" s="2"/>
      <c r="Q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row>
    <row r="131" spans="1:81" ht="18" customHeight="1" x14ac:dyDescent="0.3">
      <c r="A131" s="9"/>
      <c r="B131" s="109"/>
      <c r="C131" s="14"/>
      <c r="D131" s="14"/>
      <c r="E131" s="17"/>
      <c r="F131" s="17"/>
      <c r="G131" s="2"/>
      <c r="H131" s="2"/>
      <c r="I131" s="2"/>
      <c r="J131" s="2"/>
      <c r="K131" s="2"/>
      <c r="L131" s="2"/>
      <c r="M131" s="2"/>
      <c r="N131" s="2"/>
      <c r="O131" s="2"/>
      <c r="P131" s="2"/>
      <c r="Q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row>
    <row r="132" spans="1:81" ht="19.5" customHeight="1" x14ac:dyDescent="0.3">
      <c r="A132" s="9"/>
      <c r="B132" s="109"/>
      <c r="C132" s="14"/>
      <c r="D132" s="14"/>
      <c r="E132" s="17"/>
      <c r="F132" s="17"/>
      <c r="G132" s="2"/>
      <c r="H132" s="2"/>
      <c r="I132" s="2"/>
      <c r="J132" s="2"/>
      <c r="K132" s="2"/>
      <c r="L132" s="2"/>
      <c r="M132" s="2"/>
      <c r="N132" s="2"/>
      <c r="O132" s="2"/>
      <c r="P132" s="2"/>
      <c r="Q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row>
    <row r="133" spans="1:81" ht="20.25" customHeight="1" x14ac:dyDescent="0.3">
      <c r="A133" s="9"/>
      <c r="B133" s="109"/>
      <c r="C133" s="14"/>
      <c r="D133" s="14"/>
      <c r="E133" s="17"/>
      <c r="F133" s="17"/>
      <c r="G133" s="2"/>
      <c r="H133" s="2"/>
      <c r="I133" s="2"/>
      <c r="J133" s="2"/>
      <c r="K133" s="2"/>
      <c r="L133" s="2"/>
      <c r="M133" s="2"/>
      <c r="N133" s="2"/>
      <c r="O133" s="2"/>
      <c r="P133" s="2"/>
      <c r="Q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row>
    <row r="134" spans="1:81" ht="22.5" customHeight="1" x14ac:dyDescent="0.3">
      <c r="A134" s="9"/>
      <c r="B134" s="110"/>
      <c r="C134" s="15"/>
      <c r="D134" s="15"/>
      <c r="E134" s="45"/>
      <c r="F134" s="45"/>
      <c r="G134" s="2"/>
      <c r="H134" s="2"/>
      <c r="I134" s="2"/>
      <c r="J134" s="2"/>
      <c r="K134" s="2"/>
      <c r="L134" s="2"/>
      <c r="M134" s="2"/>
      <c r="N134" s="2"/>
      <c r="O134" s="2"/>
      <c r="P134" s="2"/>
      <c r="Q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row>
    <row r="135" spans="1:81" ht="21.75" customHeight="1" x14ac:dyDescent="0.3">
      <c r="A135" s="9"/>
      <c r="B135" s="110"/>
      <c r="C135" s="15"/>
      <c r="D135" s="15"/>
      <c r="E135" s="45"/>
      <c r="F135" s="45"/>
      <c r="G135" s="2"/>
      <c r="H135" s="2"/>
      <c r="I135" s="2"/>
      <c r="J135" s="2"/>
      <c r="K135" s="2"/>
      <c r="L135" s="2"/>
      <c r="M135" s="2"/>
      <c r="N135" s="2"/>
      <c r="O135" s="2"/>
      <c r="P135" s="2"/>
      <c r="Q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row>
    <row r="136" spans="1:81" ht="18.75" customHeight="1" x14ac:dyDescent="0.3">
      <c r="A136" s="9"/>
      <c r="B136" s="110"/>
      <c r="C136" s="15"/>
      <c r="D136" s="15"/>
      <c r="E136" s="45"/>
      <c r="F136" s="45"/>
      <c r="G136" s="2"/>
      <c r="H136" s="2"/>
      <c r="I136" s="2"/>
      <c r="J136" s="2"/>
      <c r="K136" s="2"/>
      <c r="L136" s="2"/>
      <c r="M136" s="2"/>
      <c r="N136" s="2"/>
      <c r="O136" s="2"/>
      <c r="P136" s="2"/>
      <c r="Q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row>
    <row r="137" spans="1:81" ht="34.5" customHeight="1" x14ac:dyDescent="0.35">
      <c r="A137" s="9"/>
      <c r="G137" s="2"/>
      <c r="H137" s="2"/>
      <c r="I137" s="2"/>
      <c r="J137" s="2"/>
      <c r="K137" s="2"/>
      <c r="L137" s="2"/>
      <c r="M137" s="2"/>
      <c r="N137" s="2"/>
      <c r="O137" s="2"/>
      <c r="P137" s="2"/>
      <c r="Q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row>
    <row r="138" spans="1:81" s="3" customFormat="1" ht="36" customHeight="1" x14ac:dyDescent="0.35">
      <c r="A138" s="9"/>
      <c r="B138" s="111"/>
      <c r="C138" s="52"/>
      <c r="D138" s="93"/>
      <c r="E138" s="71"/>
      <c r="F138" s="71"/>
      <c r="G138" s="2"/>
      <c r="H138" s="2"/>
      <c r="I138" s="2"/>
      <c r="J138" s="2"/>
      <c r="K138" s="2"/>
      <c r="L138" s="2"/>
      <c r="M138" s="2"/>
      <c r="N138" s="2"/>
      <c r="O138" s="2"/>
      <c r="P138" s="2"/>
      <c r="Q138" s="2"/>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row>
    <row r="139" spans="1:81" s="3" customFormat="1" ht="36" customHeight="1" x14ac:dyDescent="0.35">
      <c r="A139" s="9"/>
      <c r="B139" s="111"/>
      <c r="C139" s="52"/>
      <c r="D139" s="93"/>
      <c r="E139" s="71"/>
      <c r="F139" s="71"/>
      <c r="G139" s="2"/>
      <c r="H139" s="2"/>
      <c r="I139" s="2"/>
      <c r="J139" s="2"/>
      <c r="K139" s="2"/>
      <c r="L139" s="2"/>
      <c r="M139" s="2"/>
      <c r="N139" s="2"/>
      <c r="O139" s="2"/>
      <c r="P139" s="2"/>
      <c r="Q139" s="2"/>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row>
    <row r="140" spans="1:81" ht="15" customHeight="1" x14ac:dyDescent="0.35">
      <c r="A140" s="9"/>
      <c r="G140" s="2"/>
      <c r="H140" s="2"/>
      <c r="I140" s="2"/>
      <c r="J140" s="2"/>
      <c r="K140" s="2"/>
      <c r="L140" s="2"/>
      <c r="M140" s="2"/>
      <c r="N140" s="2"/>
      <c r="O140" s="2"/>
      <c r="P140" s="2"/>
      <c r="Q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row>
    <row r="141" spans="1:81" ht="15" customHeight="1" x14ac:dyDescent="0.35">
      <c r="A141" s="9"/>
      <c r="G141" s="2"/>
      <c r="H141" s="2"/>
      <c r="I141" s="2"/>
      <c r="J141" s="2"/>
      <c r="K141" s="2"/>
      <c r="L141" s="2"/>
      <c r="M141" s="2"/>
      <c r="N141" s="2"/>
      <c r="O141" s="2"/>
      <c r="P141" s="2"/>
      <c r="Q141" s="2"/>
    </row>
    <row r="142" spans="1:81" ht="15" customHeight="1" x14ac:dyDescent="0.35">
      <c r="A142" s="9"/>
      <c r="G142" s="2"/>
      <c r="H142" s="2"/>
      <c r="I142" s="2"/>
      <c r="J142" s="2"/>
      <c r="K142" s="2"/>
      <c r="L142" s="2"/>
      <c r="M142" s="2"/>
      <c r="N142" s="2"/>
      <c r="O142" s="2"/>
      <c r="P142" s="2"/>
      <c r="Q142" s="2"/>
    </row>
    <row r="143" spans="1:81" ht="38.25" customHeight="1" x14ac:dyDescent="0.35">
      <c r="A143" s="9"/>
      <c r="G143" s="2"/>
      <c r="H143" s="2"/>
      <c r="I143" s="2"/>
      <c r="J143" s="2"/>
      <c r="K143" s="2"/>
      <c r="L143" s="2"/>
      <c r="M143" s="2"/>
      <c r="N143" s="2"/>
      <c r="O143" s="2"/>
      <c r="P143" s="2"/>
      <c r="Q143" s="2"/>
    </row>
    <row r="144" spans="1:81" ht="23.25" customHeight="1" x14ac:dyDescent="0.35">
      <c r="A144" s="9"/>
      <c r="G144" s="2"/>
      <c r="H144" s="2"/>
      <c r="I144" s="2"/>
      <c r="J144" s="2"/>
      <c r="K144" s="2"/>
      <c r="L144" s="2"/>
      <c r="M144" s="2"/>
      <c r="N144" s="2"/>
      <c r="O144" s="2"/>
      <c r="P144" s="2"/>
      <c r="Q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row>
    <row r="145" spans="1:99" s="38" customFormat="1" ht="24" customHeight="1" x14ac:dyDescent="0.35">
      <c r="A145" s="9"/>
      <c r="B145" s="111"/>
      <c r="C145" s="52"/>
      <c r="D145" s="93"/>
      <c r="E145" s="71"/>
      <c r="F145" s="71"/>
      <c r="G145" s="2"/>
      <c r="H145" s="2"/>
      <c r="I145" s="2"/>
      <c r="J145" s="2"/>
      <c r="K145" s="2"/>
      <c r="L145" s="2"/>
      <c r="M145" s="2"/>
      <c r="N145" s="2"/>
      <c r="O145" s="2"/>
      <c r="P145" s="2"/>
      <c r="Q145" s="2"/>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row>
    <row r="146" spans="1:99" ht="35.25" customHeight="1" x14ac:dyDescent="0.35">
      <c r="A146" s="9"/>
      <c r="G146" s="2"/>
      <c r="H146" s="2"/>
      <c r="I146" s="2"/>
      <c r="J146" s="2"/>
      <c r="K146" s="2"/>
      <c r="L146" s="2"/>
      <c r="M146" s="2"/>
      <c r="N146" s="2"/>
      <c r="O146" s="2"/>
      <c r="P146" s="2"/>
      <c r="Q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row>
    <row r="147" spans="1:99" x14ac:dyDescent="0.35">
      <c r="A147" s="9"/>
      <c r="G147" s="2"/>
      <c r="H147" s="2"/>
      <c r="I147" s="2"/>
      <c r="J147" s="2"/>
      <c r="K147" s="2"/>
      <c r="L147" s="2"/>
      <c r="M147" s="2"/>
      <c r="N147" s="2"/>
      <c r="O147" s="2"/>
      <c r="P147" s="2"/>
      <c r="Q147" s="2"/>
    </row>
    <row r="148" spans="1:99" ht="41.25" customHeight="1" x14ac:dyDescent="0.35">
      <c r="A148" s="10"/>
      <c r="G148" s="2"/>
      <c r="H148" s="2"/>
      <c r="I148" s="2"/>
      <c r="J148" s="2"/>
      <c r="K148" s="2"/>
      <c r="L148" s="2"/>
      <c r="M148" s="2"/>
      <c r="N148" s="2"/>
      <c r="O148" s="2"/>
      <c r="P148" s="2"/>
      <c r="Q148" s="2"/>
    </row>
    <row r="149" spans="1:99" x14ac:dyDescent="0.35">
      <c r="A149" s="10"/>
      <c r="G149" s="2"/>
      <c r="H149" s="2"/>
      <c r="I149" s="2"/>
      <c r="J149" s="2"/>
      <c r="K149" s="2"/>
      <c r="L149" s="2"/>
      <c r="M149" s="2"/>
      <c r="N149" s="2"/>
      <c r="O149" s="2"/>
      <c r="P149" s="2"/>
      <c r="Q149" s="2"/>
    </row>
    <row r="150" spans="1:99" s="3" customFormat="1" x14ac:dyDescent="0.35">
      <c r="A150" s="9"/>
      <c r="B150" s="111"/>
      <c r="C150" s="52"/>
      <c r="D150" s="93"/>
      <c r="E150" s="71"/>
      <c r="F150" s="71"/>
      <c r="G150" s="2"/>
      <c r="H150" s="2"/>
      <c r="I150" s="2"/>
      <c r="J150" s="2"/>
      <c r="K150" s="2"/>
      <c r="L150" s="2"/>
      <c r="M150" s="2"/>
      <c r="N150" s="2"/>
      <c r="O150" s="2"/>
      <c r="P150" s="2"/>
      <c r="Q150" s="2"/>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row>
    <row r="151" spans="1:99" s="47" customFormat="1" x14ac:dyDescent="0.35">
      <c r="A151" s="9"/>
      <c r="B151" s="111"/>
      <c r="C151" s="52"/>
      <c r="D151" s="93"/>
      <c r="E151" s="71"/>
      <c r="F151" s="71"/>
      <c r="G151" s="2"/>
      <c r="H151" s="2"/>
      <c r="I151" s="2"/>
      <c r="J151" s="2"/>
      <c r="K151" s="2"/>
      <c r="L151" s="2"/>
      <c r="M151" s="2"/>
      <c r="N151" s="2"/>
      <c r="O151" s="2"/>
      <c r="P151" s="2"/>
      <c r="Q151" s="2"/>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row>
    <row r="152" spans="1:99" s="51" customFormat="1" ht="17.25" customHeight="1" x14ac:dyDescent="0.35">
      <c r="A152" s="9"/>
      <c r="B152" s="111"/>
      <c r="C152" s="52"/>
      <c r="D152" s="93"/>
      <c r="E152" s="71"/>
      <c r="F152" s="71"/>
      <c r="G152" s="2"/>
      <c r="H152" s="2"/>
      <c r="I152" s="2"/>
      <c r="J152" s="2"/>
      <c r="K152" s="2"/>
      <c r="L152" s="2"/>
      <c r="M152" s="2"/>
      <c r="N152" s="2"/>
      <c r="O152" s="2"/>
      <c r="P152" s="2"/>
      <c r="Q152" s="2"/>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row>
    <row r="153" spans="1:99" s="2" customFormat="1" x14ac:dyDescent="0.35">
      <c r="A153" s="9"/>
      <c r="B153" s="111"/>
      <c r="C153" s="52"/>
      <c r="D153" s="93"/>
      <c r="E153" s="71"/>
      <c r="F153" s="7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row>
    <row r="154" spans="1:99" s="2" customFormat="1" ht="24" customHeight="1" x14ac:dyDescent="0.35">
      <c r="A154" s="9"/>
      <c r="B154" s="111"/>
      <c r="C154" s="52"/>
      <c r="D154" s="93"/>
      <c r="E154" s="71"/>
      <c r="F154" s="7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row>
    <row r="155" spans="1:99" s="2" customFormat="1" ht="18" customHeight="1" x14ac:dyDescent="0.35">
      <c r="A155" s="9"/>
      <c r="B155" s="111"/>
      <c r="C155" s="52"/>
      <c r="D155" s="93"/>
      <c r="E155" s="71"/>
      <c r="F155" s="7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row>
    <row r="156" spans="1:99" s="59" customFormat="1" ht="16.5" customHeight="1" x14ac:dyDescent="0.35">
      <c r="A156" s="9"/>
      <c r="B156" s="111"/>
      <c r="C156" s="52"/>
      <c r="D156" s="93"/>
      <c r="E156" s="71"/>
      <c r="F156" s="71"/>
      <c r="G156" s="2"/>
      <c r="H156" s="2"/>
      <c r="I156" s="2"/>
      <c r="J156" s="2"/>
      <c r="K156" s="2"/>
      <c r="L156" s="2"/>
      <c r="M156" s="2"/>
      <c r="N156" s="2"/>
      <c r="O156" s="2"/>
      <c r="P156" s="2"/>
      <c r="Q156" s="2"/>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41"/>
      <c r="CE156" s="141"/>
      <c r="CF156" s="141"/>
      <c r="CG156" s="141"/>
      <c r="CH156" s="141"/>
      <c r="CI156" s="141"/>
      <c r="CJ156" s="141"/>
      <c r="CK156" s="141"/>
      <c r="CL156" s="141"/>
      <c r="CM156" s="141"/>
      <c r="CN156" s="141"/>
      <c r="CO156" s="141"/>
      <c r="CP156" s="141"/>
      <c r="CQ156" s="141"/>
      <c r="CR156" s="141"/>
      <c r="CS156" s="141"/>
      <c r="CT156" s="141"/>
      <c r="CU156" s="141"/>
    </row>
    <row r="157" spans="1:99" s="51" customFormat="1" ht="19.5" customHeight="1" x14ac:dyDescent="0.35">
      <c r="A157" s="9"/>
      <c r="B157" s="111"/>
      <c r="C157" s="52"/>
      <c r="D157" s="93"/>
      <c r="E157" s="71"/>
      <c r="F157" s="71"/>
      <c r="G157" s="2"/>
      <c r="H157" s="2"/>
      <c r="I157" s="2"/>
      <c r="J157" s="2"/>
      <c r="K157" s="2"/>
      <c r="L157" s="2"/>
      <c r="M157" s="2"/>
      <c r="N157" s="2"/>
      <c r="O157" s="2"/>
      <c r="P157" s="2"/>
      <c r="Q157" s="2"/>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2"/>
      <c r="CE157" s="2"/>
      <c r="CF157" s="2"/>
      <c r="CG157" s="2"/>
      <c r="CH157" s="2"/>
      <c r="CI157" s="2"/>
      <c r="CJ157" s="2"/>
      <c r="CK157" s="2"/>
      <c r="CL157" s="2"/>
      <c r="CM157" s="2"/>
      <c r="CN157" s="2"/>
      <c r="CO157" s="2"/>
      <c r="CP157" s="2"/>
      <c r="CQ157" s="2"/>
      <c r="CR157" s="2"/>
      <c r="CS157" s="2"/>
      <c r="CT157" s="2"/>
      <c r="CU157" s="2"/>
    </row>
    <row r="158" spans="1:99" s="51" customFormat="1" x14ac:dyDescent="0.35">
      <c r="A158" s="9"/>
      <c r="B158" s="111"/>
      <c r="C158" s="52"/>
      <c r="D158" s="93"/>
      <c r="E158" s="71"/>
      <c r="F158" s="71"/>
      <c r="G158" s="2"/>
      <c r="H158" s="2"/>
      <c r="I158" s="2"/>
      <c r="J158" s="2"/>
      <c r="K158" s="2"/>
      <c r="L158" s="2"/>
      <c r="M158" s="2"/>
      <c r="N158" s="2"/>
      <c r="O158" s="2"/>
      <c r="P158" s="2"/>
      <c r="Q158" s="2"/>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2"/>
      <c r="CE158" s="2"/>
      <c r="CF158" s="2"/>
      <c r="CG158" s="2"/>
      <c r="CH158" s="2"/>
      <c r="CI158" s="2"/>
      <c r="CJ158" s="2"/>
      <c r="CK158" s="2"/>
      <c r="CL158" s="2"/>
      <c r="CM158" s="2"/>
      <c r="CN158" s="2"/>
      <c r="CO158" s="2"/>
      <c r="CP158" s="2"/>
      <c r="CQ158" s="2"/>
      <c r="CR158" s="2"/>
      <c r="CS158" s="2"/>
      <c r="CT158" s="2"/>
      <c r="CU158" s="2"/>
    </row>
    <row r="159" spans="1:99" s="51" customFormat="1" x14ac:dyDescent="0.35">
      <c r="A159" s="9"/>
      <c r="B159" s="111"/>
      <c r="C159" s="52"/>
      <c r="D159" s="93"/>
      <c r="E159" s="71"/>
      <c r="F159" s="71"/>
      <c r="G159" s="2"/>
      <c r="H159" s="2"/>
      <c r="I159" s="2"/>
      <c r="J159" s="2"/>
      <c r="K159" s="2"/>
      <c r="L159" s="2"/>
      <c r="M159" s="2"/>
      <c r="N159" s="2"/>
      <c r="O159" s="2"/>
      <c r="P159" s="2"/>
      <c r="Q159" s="2"/>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2"/>
      <c r="CE159" s="2"/>
      <c r="CF159" s="2"/>
      <c r="CG159" s="2"/>
      <c r="CH159" s="2"/>
      <c r="CI159" s="2"/>
      <c r="CJ159" s="2"/>
      <c r="CK159" s="2"/>
      <c r="CL159" s="2"/>
      <c r="CM159" s="2"/>
      <c r="CN159" s="2"/>
      <c r="CO159" s="2"/>
      <c r="CP159" s="2"/>
      <c r="CQ159" s="2"/>
      <c r="CR159" s="2"/>
      <c r="CS159" s="2"/>
      <c r="CT159" s="2"/>
      <c r="CU159" s="2"/>
    </row>
    <row r="160" spans="1:99" s="51" customFormat="1" x14ac:dyDescent="0.35">
      <c r="A160" s="10"/>
      <c r="B160" s="111"/>
      <c r="C160" s="52"/>
      <c r="D160" s="93"/>
      <c r="E160" s="71"/>
      <c r="F160" s="71"/>
      <c r="G160" s="2"/>
      <c r="H160" s="2"/>
      <c r="I160" s="2"/>
      <c r="J160" s="2"/>
      <c r="K160" s="2"/>
      <c r="L160" s="2"/>
      <c r="M160" s="2"/>
      <c r="N160" s="2"/>
      <c r="O160" s="2"/>
      <c r="P160" s="2"/>
      <c r="Q160" s="2"/>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2"/>
      <c r="CE160" s="2"/>
      <c r="CF160" s="2"/>
      <c r="CG160" s="2"/>
      <c r="CH160" s="2"/>
      <c r="CI160" s="2"/>
      <c r="CJ160" s="2"/>
      <c r="CK160" s="2"/>
      <c r="CL160" s="2"/>
      <c r="CM160" s="2"/>
      <c r="CN160" s="2"/>
      <c r="CO160" s="2"/>
      <c r="CP160" s="2"/>
      <c r="CQ160" s="2"/>
      <c r="CR160" s="2"/>
      <c r="CS160" s="2"/>
      <c r="CT160" s="2"/>
      <c r="CU160" s="2"/>
    </row>
    <row r="161" spans="1:99" s="51" customFormat="1" x14ac:dyDescent="0.35">
      <c r="A161" s="10"/>
      <c r="B161" s="111"/>
      <c r="C161" s="52"/>
      <c r="D161" s="93"/>
      <c r="E161" s="71"/>
      <c r="F161" s="71"/>
      <c r="G161" s="2"/>
      <c r="H161" s="2"/>
      <c r="I161" s="2"/>
      <c r="J161" s="2"/>
      <c r="K161" s="2"/>
      <c r="L161" s="2"/>
      <c r="M161" s="2"/>
      <c r="N161" s="2"/>
      <c r="O161" s="2"/>
      <c r="P161" s="2"/>
      <c r="Q161" s="2"/>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2"/>
      <c r="CE161" s="2"/>
      <c r="CF161" s="2"/>
      <c r="CG161" s="2"/>
      <c r="CH161" s="2"/>
      <c r="CI161" s="2"/>
      <c r="CJ161" s="2"/>
      <c r="CK161" s="2"/>
      <c r="CL161" s="2"/>
      <c r="CM161" s="2"/>
      <c r="CN161" s="2"/>
      <c r="CO161" s="2"/>
      <c r="CP161" s="2"/>
      <c r="CQ161" s="2"/>
      <c r="CR161" s="2"/>
      <c r="CS161" s="2"/>
      <c r="CT161" s="2"/>
      <c r="CU161" s="2"/>
    </row>
    <row r="162" spans="1:99" s="51" customFormat="1" x14ac:dyDescent="0.35">
      <c r="A162" s="9"/>
      <c r="B162" s="111"/>
      <c r="C162" s="52"/>
      <c r="D162" s="93"/>
      <c r="E162" s="71"/>
      <c r="F162" s="71"/>
      <c r="G162" s="2"/>
      <c r="H162" s="2"/>
      <c r="I162" s="2"/>
      <c r="J162" s="2"/>
      <c r="K162" s="2"/>
      <c r="L162" s="2"/>
      <c r="M162" s="2"/>
      <c r="N162" s="2"/>
      <c r="O162" s="2"/>
      <c r="P162" s="2"/>
      <c r="Q162" s="2"/>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2"/>
      <c r="CE162" s="2"/>
      <c r="CF162" s="2"/>
      <c r="CG162" s="2"/>
      <c r="CH162" s="2"/>
      <c r="CI162" s="2"/>
      <c r="CJ162" s="2"/>
      <c r="CK162" s="2"/>
      <c r="CL162" s="2"/>
      <c r="CM162" s="2"/>
      <c r="CN162" s="2"/>
      <c r="CO162" s="2"/>
      <c r="CP162" s="2"/>
      <c r="CQ162" s="2"/>
      <c r="CR162" s="2"/>
      <c r="CS162" s="2"/>
      <c r="CT162" s="2"/>
      <c r="CU162" s="2"/>
    </row>
    <row r="163" spans="1:99" s="51" customFormat="1" x14ac:dyDescent="0.35">
      <c r="A163" s="9"/>
      <c r="B163" s="111"/>
      <c r="C163" s="52"/>
      <c r="D163" s="93"/>
      <c r="E163" s="71"/>
      <c r="F163" s="71"/>
      <c r="G163" s="2"/>
      <c r="H163" s="2"/>
      <c r="I163" s="2"/>
      <c r="J163" s="2"/>
      <c r="K163" s="2"/>
      <c r="L163" s="2"/>
      <c r="M163" s="2"/>
      <c r="N163" s="2"/>
      <c r="O163" s="2"/>
      <c r="P163" s="2"/>
      <c r="Q163" s="2"/>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2"/>
      <c r="CE163" s="2"/>
      <c r="CF163" s="2"/>
      <c r="CG163" s="2"/>
      <c r="CH163" s="2"/>
      <c r="CI163" s="2"/>
      <c r="CJ163" s="2"/>
      <c r="CK163" s="2"/>
      <c r="CL163" s="2"/>
      <c r="CM163" s="2"/>
      <c r="CN163" s="2"/>
      <c r="CO163" s="2"/>
      <c r="CP163" s="2"/>
      <c r="CQ163" s="2"/>
      <c r="CR163" s="2"/>
      <c r="CS163" s="2"/>
      <c r="CT163" s="2"/>
      <c r="CU163" s="2"/>
    </row>
    <row r="164" spans="1:99" s="51" customFormat="1" x14ac:dyDescent="0.35">
      <c r="A164" s="9"/>
      <c r="B164" s="111"/>
      <c r="C164" s="52"/>
      <c r="D164" s="93"/>
      <c r="E164" s="71"/>
      <c r="F164" s="71"/>
      <c r="G164" s="2"/>
      <c r="H164" s="2"/>
      <c r="I164" s="2"/>
      <c r="J164" s="2"/>
      <c r="K164" s="2"/>
      <c r="L164" s="2"/>
      <c r="M164" s="2"/>
      <c r="N164" s="2"/>
      <c r="O164" s="2"/>
      <c r="P164" s="2"/>
      <c r="Q164" s="2"/>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2"/>
      <c r="CE164" s="2"/>
      <c r="CF164" s="2"/>
      <c r="CG164" s="2"/>
      <c r="CH164" s="2"/>
      <c r="CI164" s="2"/>
      <c r="CJ164" s="2"/>
      <c r="CK164" s="2"/>
      <c r="CL164" s="2"/>
      <c r="CM164" s="2"/>
      <c r="CN164" s="2"/>
      <c r="CO164" s="2"/>
      <c r="CP164" s="2"/>
      <c r="CQ164" s="2"/>
      <c r="CR164" s="2"/>
      <c r="CS164" s="2"/>
      <c r="CT164" s="2"/>
      <c r="CU164" s="2"/>
    </row>
    <row r="165" spans="1:99" s="51" customFormat="1" x14ac:dyDescent="0.35">
      <c r="A165" s="9"/>
      <c r="B165" s="111"/>
      <c r="C165" s="52"/>
      <c r="D165" s="93"/>
      <c r="E165" s="71"/>
      <c r="F165" s="71"/>
      <c r="G165" s="2"/>
      <c r="H165" s="2"/>
      <c r="I165" s="2"/>
      <c r="J165" s="2"/>
      <c r="K165" s="2"/>
      <c r="L165" s="2"/>
      <c r="M165" s="2"/>
      <c r="N165" s="2"/>
      <c r="O165" s="2"/>
      <c r="P165" s="2"/>
      <c r="Q165" s="2"/>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2"/>
      <c r="CE165" s="2"/>
      <c r="CF165" s="2"/>
      <c r="CG165" s="2"/>
      <c r="CH165" s="2"/>
      <c r="CI165" s="2"/>
      <c r="CJ165" s="2"/>
      <c r="CK165" s="2"/>
      <c r="CL165" s="2"/>
      <c r="CM165" s="2"/>
      <c r="CN165" s="2"/>
      <c r="CO165" s="2"/>
      <c r="CP165" s="2"/>
      <c r="CQ165" s="2"/>
      <c r="CR165" s="2"/>
      <c r="CS165" s="2"/>
      <c r="CT165" s="2"/>
      <c r="CU165" s="2"/>
    </row>
    <row r="166" spans="1:99" s="2" customFormat="1" x14ac:dyDescent="0.35">
      <c r="A166" s="10"/>
      <c r="B166" s="111"/>
      <c r="C166" s="52"/>
      <c r="D166" s="93"/>
      <c r="E166" s="71"/>
      <c r="F166" s="7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row>
    <row r="167" spans="1:99" s="2" customFormat="1" ht="33" customHeight="1" x14ac:dyDescent="0.35">
      <c r="A167" s="10"/>
      <c r="B167" s="111"/>
      <c r="C167" s="52"/>
      <c r="D167" s="93"/>
      <c r="E167" s="71"/>
      <c r="F167" s="71"/>
      <c r="G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row>
    <row r="168" spans="1:99" s="2" customFormat="1" ht="30.75" customHeight="1" x14ac:dyDescent="0.35">
      <c r="A168" s="9"/>
      <c r="B168" s="111"/>
      <c r="C168" s="52"/>
      <c r="D168" s="93"/>
      <c r="E168" s="71"/>
      <c r="F168" s="71"/>
      <c r="G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row>
    <row r="169" spans="1:99" s="51" customFormat="1" ht="29.25" customHeight="1" x14ac:dyDescent="0.35">
      <c r="A169" s="9"/>
      <c r="B169" s="111"/>
      <c r="C169" s="52"/>
      <c r="D169" s="93"/>
      <c r="E169" s="71"/>
      <c r="F169" s="71"/>
      <c r="G169" s="1"/>
      <c r="H169" s="1"/>
      <c r="I169" s="1"/>
      <c r="J169" s="1"/>
      <c r="K169" s="2"/>
      <c r="L169" s="2"/>
      <c r="M169" s="2"/>
      <c r="N169" s="2"/>
      <c r="O169" s="2"/>
      <c r="P169" s="2"/>
      <c r="Q169" s="2"/>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2"/>
      <c r="CE169" s="2"/>
      <c r="CF169" s="2"/>
      <c r="CG169" s="2"/>
      <c r="CH169" s="2"/>
      <c r="CI169" s="2"/>
      <c r="CJ169" s="2"/>
      <c r="CK169" s="2"/>
      <c r="CL169" s="2"/>
      <c r="CM169" s="2"/>
      <c r="CN169" s="2"/>
      <c r="CO169" s="2"/>
      <c r="CP169" s="2"/>
      <c r="CQ169" s="2"/>
      <c r="CR169" s="2"/>
      <c r="CS169" s="2"/>
      <c r="CT169" s="2"/>
      <c r="CU169" s="2"/>
    </row>
    <row r="170" spans="1:99" s="51" customFormat="1" ht="31.5" customHeight="1" x14ac:dyDescent="0.35">
      <c r="A170" s="9"/>
      <c r="B170" s="111"/>
      <c r="C170" s="52"/>
      <c r="D170" s="93"/>
      <c r="E170" s="71"/>
      <c r="F170" s="71"/>
      <c r="G170" s="1"/>
      <c r="H170" s="1"/>
      <c r="I170" s="1"/>
      <c r="J170" s="1"/>
      <c r="K170" s="2"/>
      <c r="L170" s="2"/>
      <c r="M170" s="2"/>
      <c r="N170" s="2"/>
      <c r="O170" s="2"/>
      <c r="P170" s="2"/>
      <c r="Q170" s="2"/>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2"/>
      <c r="CE170" s="2"/>
      <c r="CF170" s="2"/>
      <c r="CG170" s="2"/>
      <c r="CH170" s="2"/>
      <c r="CI170" s="2"/>
      <c r="CJ170" s="2"/>
      <c r="CK170" s="2"/>
      <c r="CL170" s="2"/>
      <c r="CM170" s="2"/>
      <c r="CN170" s="2"/>
      <c r="CO170" s="2"/>
      <c r="CP170" s="2"/>
      <c r="CQ170" s="2"/>
      <c r="CR170" s="2"/>
      <c r="CS170" s="2"/>
      <c r="CT170" s="2"/>
      <c r="CU170" s="2"/>
    </row>
    <row r="171" spans="1:99" s="51" customFormat="1" ht="22.5" customHeight="1" x14ac:dyDescent="0.35">
      <c r="A171" s="9"/>
      <c r="B171" s="111"/>
      <c r="C171" s="52"/>
      <c r="D171" s="93"/>
      <c r="E171" s="71"/>
      <c r="F171" s="71"/>
      <c r="G171" s="2"/>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2"/>
      <c r="CE171" s="2"/>
      <c r="CF171" s="2"/>
      <c r="CG171" s="2"/>
      <c r="CH171" s="2"/>
      <c r="CI171" s="2"/>
      <c r="CJ171" s="2"/>
      <c r="CK171" s="2"/>
      <c r="CL171" s="2"/>
      <c r="CM171" s="2"/>
      <c r="CN171" s="2"/>
      <c r="CO171" s="2"/>
      <c r="CP171" s="2"/>
      <c r="CQ171" s="2"/>
      <c r="CR171" s="2"/>
      <c r="CS171" s="2"/>
      <c r="CT171" s="2"/>
      <c r="CU171" s="2"/>
    </row>
    <row r="172" spans="1:99" s="51" customFormat="1" ht="18" customHeight="1" x14ac:dyDescent="0.35">
      <c r="A172" s="9"/>
      <c r="B172" s="111"/>
      <c r="C172" s="52"/>
      <c r="D172" s="93"/>
      <c r="E172" s="71"/>
      <c r="F172" s="71"/>
      <c r="G172" s="2"/>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2"/>
      <c r="CE172" s="2"/>
      <c r="CF172" s="2"/>
      <c r="CG172" s="2"/>
      <c r="CH172" s="2"/>
      <c r="CI172" s="2"/>
      <c r="CJ172" s="2"/>
      <c r="CK172" s="2"/>
      <c r="CL172" s="2"/>
      <c r="CM172" s="2"/>
      <c r="CN172" s="2"/>
      <c r="CO172" s="2"/>
      <c r="CP172" s="2"/>
      <c r="CQ172" s="2"/>
      <c r="CR172" s="2"/>
      <c r="CS172" s="2"/>
      <c r="CT172" s="2"/>
      <c r="CU172" s="2"/>
    </row>
    <row r="173" spans="1:99" s="51" customFormat="1" ht="17.25" customHeight="1" x14ac:dyDescent="0.35">
      <c r="A173" s="9"/>
      <c r="B173" s="111"/>
      <c r="C173" s="52"/>
      <c r="D173" s="93"/>
      <c r="E173" s="71"/>
      <c r="F173" s="71"/>
      <c r="G173" s="2"/>
      <c r="H173" s="2"/>
      <c r="I173" s="2"/>
      <c r="J173" s="2"/>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2"/>
      <c r="CE173" s="2"/>
      <c r="CF173" s="2"/>
      <c r="CG173" s="2"/>
      <c r="CH173" s="2"/>
      <c r="CI173" s="2"/>
      <c r="CJ173" s="2"/>
      <c r="CK173" s="2"/>
      <c r="CL173" s="2"/>
      <c r="CM173" s="2"/>
      <c r="CN173" s="2"/>
      <c r="CO173" s="2"/>
      <c r="CP173" s="2"/>
      <c r="CQ173" s="2"/>
      <c r="CR173" s="2"/>
      <c r="CS173" s="2"/>
      <c r="CT173" s="2"/>
      <c r="CU173" s="2"/>
    </row>
    <row r="174" spans="1:99" s="51" customFormat="1" ht="24" customHeight="1" x14ac:dyDescent="0.35">
      <c r="A174" s="10"/>
      <c r="B174" s="111"/>
      <c r="C174" s="52"/>
      <c r="D174" s="93"/>
      <c r="E174" s="71"/>
      <c r="F174" s="71"/>
      <c r="G174" s="1"/>
      <c r="H174" s="2"/>
      <c r="I174" s="2"/>
      <c r="J174" s="2"/>
      <c r="K174" s="2"/>
      <c r="L174" s="2"/>
      <c r="M174" s="2"/>
      <c r="N174" s="2"/>
      <c r="O174" s="2"/>
      <c r="P174" s="2"/>
      <c r="Q174" s="2"/>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2"/>
      <c r="CE174" s="2"/>
      <c r="CF174" s="2"/>
      <c r="CG174" s="2"/>
      <c r="CH174" s="2"/>
      <c r="CI174" s="2"/>
      <c r="CJ174" s="2"/>
      <c r="CK174" s="2"/>
      <c r="CL174" s="2"/>
      <c r="CM174" s="2"/>
      <c r="CN174" s="2"/>
      <c r="CO174" s="2"/>
      <c r="CP174" s="2"/>
      <c r="CQ174" s="2"/>
      <c r="CR174" s="2"/>
      <c r="CS174" s="2"/>
      <c r="CT174" s="2"/>
      <c r="CU174" s="2"/>
    </row>
    <row r="175" spans="1:99" x14ac:dyDescent="0.35">
      <c r="A175" s="10"/>
      <c r="H175" s="2"/>
      <c r="I175" s="2"/>
      <c r="J175" s="2"/>
      <c r="K175" s="2"/>
      <c r="L175" s="2"/>
      <c r="M175" s="2"/>
      <c r="N175" s="2"/>
      <c r="O175" s="2"/>
      <c r="P175" s="2"/>
      <c r="Q175" s="2"/>
    </row>
    <row r="176" spans="1:99" x14ac:dyDescent="0.35">
      <c r="A176" s="9"/>
      <c r="K176" s="2"/>
      <c r="L176" s="2"/>
      <c r="M176" s="2"/>
      <c r="N176" s="2"/>
      <c r="O176" s="2"/>
      <c r="P176" s="2"/>
      <c r="Q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row>
    <row r="177" spans="1:81" ht="108" customHeight="1" x14ac:dyDescent="0.35">
      <c r="A177" s="9"/>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row>
    <row r="178" spans="1:81" ht="24.75" customHeight="1" x14ac:dyDescent="0.35">
      <c r="A178" s="9"/>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row>
    <row r="179" spans="1:81" ht="19.5" customHeight="1" x14ac:dyDescent="0.35">
      <c r="A179" s="9"/>
      <c r="G179" s="2"/>
    </row>
    <row r="180" spans="1:81" s="2" customFormat="1" ht="18.75" customHeight="1" x14ac:dyDescent="0.35">
      <c r="A180" s="9"/>
      <c r="B180" s="111"/>
      <c r="C180" s="52"/>
      <c r="D180" s="93"/>
      <c r="E180" s="71"/>
      <c r="F180" s="7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row>
    <row r="181" spans="1:81" s="35" customFormat="1" ht="21" customHeight="1" x14ac:dyDescent="0.35">
      <c r="A181" s="9"/>
      <c r="B181" s="111"/>
      <c r="C181" s="52"/>
      <c r="D181" s="93"/>
      <c r="E181" s="71"/>
      <c r="F181" s="71"/>
      <c r="G181" s="2"/>
      <c r="H181" s="2"/>
      <c r="I181" s="2"/>
      <c r="J181" s="2"/>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row>
    <row r="182" spans="1:81" s="2" customFormat="1" ht="15" customHeight="1" x14ac:dyDescent="0.35">
      <c r="A182" s="9"/>
      <c r="B182" s="111"/>
      <c r="C182" s="52"/>
      <c r="D182" s="93"/>
      <c r="E182" s="71"/>
      <c r="F182" s="7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row>
    <row r="183" spans="1:81" s="2" customFormat="1" ht="26.25" customHeight="1" x14ac:dyDescent="0.35">
      <c r="A183" s="9"/>
      <c r="B183" s="111"/>
      <c r="C183" s="52"/>
      <c r="D183" s="93"/>
      <c r="E183" s="71"/>
      <c r="F183" s="71"/>
      <c r="G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row>
    <row r="184" spans="1:81" s="2" customFormat="1" ht="30.75" customHeight="1" x14ac:dyDescent="0.35">
      <c r="A184" s="9"/>
      <c r="B184" s="111"/>
      <c r="C184" s="52"/>
      <c r="D184" s="93"/>
      <c r="E184" s="71"/>
      <c r="F184" s="71"/>
      <c r="G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row>
    <row r="185" spans="1:81" s="2" customFormat="1" ht="30" customHeight="1" x14ac:dyDescent="0.35">
      <c r="A185" s="9"/>
      <c r="B185" s="111"/>
      <c r="C185" s="52"/>
      <c r="D185" s="93"/>
      <c r="E185" s="71"/>
      <c r="F185" s="71"/>
      <c r="G185" s="1"/>
      <c r="H185" s="1"/>
      <c r="I185" s="1"/>
      <c r="J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row>
    <row r="186" spans="1:81" s="2" customFormat="1" ht="15" customHeight="1" x14ac:dyDescent="0.35">
      <c r="A186" s="9"/>
      <c r="B186" s="111"/>
      <c r="C186" s="52"/>
      <c r="D186" s="93"/>
      <c r="E186" s="71"/>
      <c r="F186" s="7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row>
    <row r="187" spans="1:81" s="2" customFormat="1" ht="15" customHeight="1" x14ac:dyDescent="0.35">
      <c r="A187" s="9"/>
      <c r="B187" s="111"/>
      <c r="C187" s="52"/>
      <c r="D187" s="93"/>
      <c r="E187" s="71"/>
      <c r="F187" s="7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row>
    <row r="188" spans="1:81" s="2" customFormat="1" ht="15" customHeight="1" x14ac:dyDescent="0.35">
      <c r="A188" s="9"/>
      <c r="B188" s="111"/>
      <c r="C188" s="52"/>
      <c r="D188" s="93"/>
      <c r="E188" s="71"/>
      <c r="F188" s="7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row>
    <row r="189" spans="1:81" s="2" customFormat="1" ht="15" customHeight="1" x14ac:dyDescent="0.35">
      <c r="A189" s="9"/>
      <c r="B189" s="111"/>
      <c r="C189" s="52"/>
      <c r="D189" s="93"/>
      <c r="E189" s="71"/>
      <c r="F189" s="7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row>
    <row r="190" spans="1:81" s="2" customFormat="1" ht="15" customHeight="1" x14ac:dyDescent="0.35">
      <c r="A190" s="9"/>
      <c r="B190" s="111"/>
      <c r="C190" s="52"/>
      <c r="D190" s="93"/>
      <c r="E190" s="71"/>
      <c r="F190" s="7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row>
    <row r="191" spans="1:81" s="2" customFormat="1" ht="15" customHeight="1" x14ac:dyDescent="0.35">
      <c r="A191" s="9"/>
      <c r="B191" s="111"/>
      <c r="C191" s="52"/>
      <c r="D191" s="93"/>
      <c r="E191" s="71"/>
      <c r="F191" s="7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row>
    <row r="192" spans="1:81" s="2" customFormat="1" ht="15" customHeight="1" x14ac:dyDescent="0.35">
      <c r="A192" s="9"/>
      <c r="B192" s="111"/>
      <c r="C192" s="52"/>
      <c r="D192" s="93"/>
      <c r="E192" s="71"/>
      <c r="F192" s="7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row>
    <row r="193" spans="1:81" s="2" customFormat="1" ht="15" customHeight="1" x14ac:dyDescent="0.35">
      <c r="A193" s="10"/>
      <c r="B193" s="111"/>
      <c r="C193" s="52"/>
      <c r="D193" s="93"/>
      <c r="E193" s="71"/>
      <c r="F193" s="7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row>
    <row r="194" spans="1:81" s="2" customFormat="1" ht="15" customHeight="1" x14ac:dyDescent="0.35">
      <c r="A194" s="10"/>
      <c r="B194" s="111"/>
      <c r="C194" s="52"/>
      <c r="D194" s="93"/>
      <c r="E194" s="71"/>
      <c r="F194" s="7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row>
    <row r="195" spans="1:81" s="2" customFormat="1" ht="15" customHeight="1" x14ac:dyDescent="0.35">
      <c r="A195" s="9"/>
      <c r="B195" s="111"/>
      <c r="C195" s="52"/>
      <c r="D195" s="93"/>
      <c r="E195" s="71"/>
      <c r="F195" s="7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row>
    <row r="196" spans="1:81" s="2" customFormat="1" ht="29.25" customHeight="1" x14ac:dyDescent="0.35">
      <c r="A196" s="9"/>
      <c r="B196" s="111"/>
      <c r="C196" s="52"/>
      <c r="D196" s="93"/>
      <c r="E196" s="71"/>
      <c r="F196" s="7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row>
    <row r="197" spans="1:81" s="2" customFormat="1" ht="29.25" customHeight="1" x14ac:dyDescent="0.35">
      <c r="A197" s="9"/>
      <c r="B197" s="111"/>
      <c r="C197" s="52"/>
      <c r="D197" s="93"/>
      <c r="E197" s="71"/>
      <c r="F197" s="7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row>
    <row r="198" spans="1:81" s="2" customFormat="1" ht="17.25" customHeight="1" x14ac:dyDescent="0.35">
      <c r="A198" s="9"/>
      <c r="B198" s="111"/>
      <c r="C198" s="52"/>
      <c r="D198" s="93"/>
      <c r="E198" s="71"/>
      <c r="F198" s="7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row>
    <row r="199" spans="1:81" s="2" customFormat="1" ht="15" customHeight="1" x14ac:dyDescent="0.35">
      <c r="A199" s="9"/>
      <c r="B199" s="111"/>
      <c r="C199" s="52"/>
      <c r="D199" s="93"/>
      <c r="E199" s="71"/>
      <c r="F199" s="7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row>
    <row r="200" spans="1:81" s="2" customFormat="1" ht="15" customHeight="1" x14ac:dyDescent="0.35">
      <c r="A200" s="9"/>
      <c r="B200" s="111"/>
      <c r="C200" s="52"/>
      <c r="D200" s="93"/>
      <c r="E200" s="71"/>
      <c r="F200" s="7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row>
    <row r="201" spans="1:81" s="2" customFormat="1" ht="27" customHeight="1" x14ac:dyDescent="0.35">
      <c r="A201" s="10"/>
      <c r="B201" s="111"/>
      <c r="C201" s="52"/>
      <c r="D201" s="93"/>
      <c r="E201" s="71"/>
      <c r="F201" s="7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row>
    <row r="202" spans="1:81" s="2" customFormat="1" ht="15" customHeight="1" x14ac:dyDescent="0.35">
      <c r="A202" s="10"/>
      <c r="B202" s="111"/>
      <c r="C202" s="52"/>
      <c r="D202" s="93"/>
      <c r="E202" s="71"/>
      <c r="F202" s="7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row>
    <row r="203" spans="1:81" s="2" customFormat="1" ht="15" customHeight="1" x14ac:dyDescent="0.35">
      <c r="A203" s="11"/>
      <c r="B203" s="111"/>
      <c r="C203" s="52"/>
      <c r="D203" s="93"/>
      <c r="E203" s="71"/>
      <c r="F203" s="7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row>
    <row r="204" spans="1:81" s="2" customFormat="1" ht="15" customHeight="1" x14ac:dyDescent="0.35">
      <c r="A204" s="11"/>
      <c r="B204" s="111"/>
      <c r="C204" s="52"/>
      <c r="D204" s="93"/>
      <c r="E204" s="71"/>
      <c r="F204" s="7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row>
    <row r="205" spans="1:81" s="2" customFormat="1" ht="30.75" customHeight="1" x14ac:dyDescent="0.35">
      <c r="A205" s="11"/>
      <c r="B205" s="111"/>
      <c r="C205" s="52"/>
      <c r="D205" s="93"/>
      <c r="E205" s="71"/>
      <c r="F205" s="7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row>
    <row r="206" spans="1:81" s="2" customFormat="1" ht="30" customHeight="1" x14ac:dyDescent="0.35">
      <c r="A206" s="11"/>
      <c r="B206" s="111"/>
      <c r="C206" s="52"/>
      <c r="D206" s="93"/>
      <c r="E206" s="71"/>
      <c r="F206" s="71"/>
      <c r="G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row>
    <row r="207" spans="1:81" s="2" customFormat="1" ht="30" customHeight="1" x14ac:dyDescent="0.35">
      <c r="A207" s="11"/>
      <c r="B207" s="111"/>
      <c r="C207" s="52"/>
      <c r="D207" s="93"/>
      <c r="E207" s="71"/>
      <c r="F207" s="71"/>
      <c r="G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row>
    <row r="208" spans="1:81" s="2" customFormat="1" x14ac:dyDescent="0.35">
      <c r="A208" s="11"/>
      <c r="B208" s="111"/>
      <c r="C208" s="52"/>
      <c r="D208" s="93"/>
      <c r="E208" s="71"/>
      <c r="F208" s="71"/>
      <c r="G208" s="1"/>
      <c r="H208" s="1"/>
      <c r="I208" s="1"/>
      <c r="J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row>
    <row r="209" spans="1:81" s="2" customFormat="1" x14ac:dyDescent="0.35">
      <c r="A209" s="11"/>
      <c r="B209" s="111"/>
      <c r="C209" s="52"/>
      <c r="D209" s="93"/>
      <c r="E209" s="71"/>
      <c r="F209" s="7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row>
    <row r="210" spans="1:81" s="2" customFormat="1" x14ac:dyDescent="0.35">
      <c r="A210" s="11"/>
      <c r="B210" s="111"/>
      <c r="C210" s="52"/>
      <c r="D210" s="93"/>
      <c r="E210" s="71"/>
      <c r="F210" s="7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row>
    <row r="211" spans="1:81" s="2" customFormat="1" ht="45" customHeight="1" x14ac:dyDescent="0.35">
      <c r="A211" s="11"/>
      <c r="B211" s="111"/>
      <c r="C211" s="52"/>
      <c r="D211" s="93"/>
      <c r="E211" s="71"/>
      <c r="F211" s="7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row>
    <row r="212" spans="1:81" s="2" customFormat="1" ht="15" customHeight="1" x14ac:dyDescent="0.35">
      <c r="A212" s="11"/>
      <c r="B212" s="111"/>
      <c r="C212" s="52"/>
      <c r="D212" s="93"/>
      <c r="E212" s="71"/>
      <c r="F212" s="7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row>
    <row r="213" spans="1:81" s="2" customFormat="1" ht="30" customHeight="1" x14ac:dyDescent="0.35">
      <c r="A213" s="11"/>
      <c r="B213" s="111"/>
      <c r="C213" s="52"/>
      <c r="D213" s="93"/>
      <c r="E213" s="71"/>
      <c r="F213" s="7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row>
    <row r="214" spans="1:81" s="2" customFormat="1" x14ac:dyDescent="0.35">
      <c r="A214" s="11"/>
      <c r="B214" s="111"/>
      <c r="C214" s="52"/>
      <c r="D214" s="93"/>
      <c r="E214" s="71"/>
      <c r="F214" s="7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row>
    <row r="215" spans="1:81" s="2" customFormat="1" x14ac:dyDescent="0.35">
      <c r="A215" s="11"/>
      <c r="B215" s="111"/>
      <c r="C215" s="52"/>
      <c r="D215" s="93"/>
      <c r="E215" s="71"/>
      <c r="F215" s="7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row>
    <row r="216" spans="1:81" s="2" customFormat="1" x14ac:dyDescent="0.35">
      <c r="A216" s="11"/>
      <c r="B216" s="111"/>
      <c r="C216" s="52"/>
      <c r="D216" s="93"/>
      <c r="E216" s="71"/>
      <c r="F216" s="7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row>
    <row r="217" spans="1:81" s="2" customFormat="1" x14ac:dyDescent="0.35">
      <c r="A217" s="11"/>
      <c r="B217" s="111"/>
      <c r="C217" s="52"/>
      <c r="D217" s="93"/>
      <c r="E217" s="71"/>
      <c r="F217" s="71"/>
      <c r="G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row>
    <row r="218" spans="1:81" s="2" customFormat="1" x14ac:dyDescent="0.35">
      <c r="A218" s="11"/>
      <c r="B218" s="111"/>
      <c r="C218" s="52"/>
      <c r="D218" s="93"/>
      <c r="E218" s="71"/>
      <c r="F218" s="71"/>
      <c r="G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row>
    <row r="219" spans="1:81" s="2" customFormat="1" x14ac:dyDescent="0.35">
      <c r="A219" s="11"/>
      <c r="B219" s="111"/>
      <c r="C219" s="52"/>
      <c r="D219" s="93"/>
      <c r="E219" s="71"/>
      <c r="F219" s="71"/>
      <c r="G219" s="1"/>
      <c r="H219" s="1"/>
      <c r="I219" s="1"/>
      <c r="J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row>
    <row r="220" spans="1:81" s="2" customFormat="1" x14ac:dyDescent="0.35">
      <c r="A220" s="11"/>
      <c r="B220" s="111"/>
      <c r="C220" s="52"/>
      <c r="D220" s="93"/>
      <c r="E220" s="71"/>
      <c r="F220" s="7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row>
    <row r="221" spans="1:81" s="2" customFormat="1" x14ac:dyDescent="0.35">
      <c r="A221" s="11"/>
      <c r="B221" s="111"/>
      <c r="C221" s="52"/>
      <c r="D221" s="93"/>
      <c r="E221" s="71"/>
      <c r="F221" s="7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row>
    <row r="222" spans="1:81" s="2" customFormat="1" x14ac:dyDescent="0.35">
      <c r="A222" s="11"/>
      <c r="B222" s="111"/>
      <c r="C222" s="52"/>
      <c r="D222" s="93"/>
      <c r="E222" s="71"/>
      <c r="F222" s="7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row>
    <row r="223" spans="1:81" s="2" customFormat="1" x14ac:dyDescent="0.35">
      <c r="A223" s="11"/>
      <c r="B223" s="111"/>
      <c r="C223" s="52"/>
      <c r="D223" s="93"/>
      <c r="E223" s="71"/>
      <c r="F223" s="7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row>
    <row r="224" spans="1:81" s="2" customFormat="1" x14ac:dyDescent="0.35">
      <c r="A224" s="11"/>
      <c r="B224" s="111"/>
      <c r="C224" s="52"/>
      <c r="D224" s="93"/>
      <c r="E224" s="71"/>
      <c r="F224" s="7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row>
    <row r="225" spans="1:81" s="2" customFormat="1" x14ac:dyDescent="0.35">
      <c r="A225" s="11"/>
      <c r="B225" s="111"/>
      <c r="C225" s="52"/>
      <c r="D225" s="93"/>
      <c r="E225" s="71"/>
      <c r="F225" s="7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row>
    <row r="226" spans="1:81" s="2" customFormat="1" x14ac:dyDescent="0.35">
      <c r="A226" s="11"/>
      <c r="B226" s="111"/>
      <c r="C226" s="52"/>
      <c r="D226" s="93"/>
      <c r="E226" s="71"/>
      <c r="F226" s="7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row>
    <row r="227" spans="1:81" s="2" customFormat="1" x14ac:dyDescent="0.35">
      <c r="A227" s="11"/>
      <c r="B227" s="111"/>
      <c r="C227" s="52"/>
      <c r="D227" s="93"/>
      <c r="E227" s="71"/>
      <c r="F227" s="7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row>
    <row r="228" spans="1:81" s="2" customFormat="1" x14ac:dyDescent="0.35">
      <c r="A228" s="11"/>
      <c r="B228" s="111"/>
      <c r="C228" s="52"/>
      <c r="D228" s="93"/>
      <c r="E228" s="71"/>
      <c r="F228" s="7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row>
    <row r="229" spans="1:81" s="2" customFormat="1" x14ac:dyDescent="0.35">
      <c r="A229" s="11"/>
      <c r="B229" s="111"/>
      <c r="C229" s="52"/>
      <c r="D229" s="93"/>
      <c r="E229" s="71"/>
      <c r="F229" s="7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row>
    <row r="230" spans="1:81" s="2" customFormat="1" x14ac:dyDescent="0.35">
      <c r="A230" s="11"/>
      <c r="B230" s="111"/>
      <c r="C230" s="52"/>
      <c r="D230" s="93"/>
      <c r="E230" s="71"/>
      <c r="F230" s="7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row>
    <row r="231" spans="1:81" s="2" customFormat="1" x14ac:dyDescent="0.35">
      <c r="A231" s="11"/>
      <c r="B231" s="111"/>
      <c r="C231" s="52"/>
      <c r="D231" s="93"/>
      <c r="E231" s="71"/>
      <c r="F231" s="7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row>
    <row r="232" spans="1:81" s="2" customFormat="1" ht="15" customHeight="1" x14ac:dyDescent="0.35">
      <c r="A232" s="11"/>
      <c r="B232" s="111"/>
      <c r="C232" s="52"/>
      <c r="D232" s="93"/>
      <c r="E232" s="71"/>
      <c r="F232" s="7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row>
    <row r="233" spans="1:81" s="2" customFormat="1" ht="15" customHeight="1" x14ac:dyDescent="0.35">
      <c r="A233" s="11"/>
      <c r="B233" s="111"/>
      <c r="C233" s="52"/>
      <c r="D233" s="93"/>
      <c r="E233" s="71"/>
      <c r="F233" s="7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row>
    <row r="234" spans="1:81" s="2" customFormat="1" ht="15" customHeight="1" x14ac:dyDescent="0.35">
      <c r="A234" s="11"/>
      <c r="B234" s="111"/>
      <c r="C234" s="52"/>
      <c r="D234" s="93"/>
      <c r="E234" s="71"/>
      <c r="F234" s="7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row>
    <row r="235" spans="1:81" s="2" customFormat="1" ht="15" customHeight="1" x14ac:dyDescent="0.35">
      <c r="A235" s="11"/>
      <c r="B235" s="111"/>
      <c r="C235" s="52"/>
      <c r="D235" s="93"/>
      <c r="E235" s="71"/>
      <c r="F235" s="7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row>
    <row r="236" spans="1:81" s="2" customFormat="1" ht="15" customHeight="1" x14ac:dyDescent="0.35">
      <c r="A236" s="11"/>
      <c r="B236" s="111"/>
      <c r="C236" s="52"/>
      <c r="D236" s="93"/>
      <c r="E236" s="71"/>
      <c r="F236" s="7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row>
    <row r="237" spans="1:81" ht="15" customHeight="1" x14ac:dyDescent="0.35"/>
    <row r="239" spans="1:81" ht="15" customHeight="1" x14ac:dyDescent="0.35"/>
    <row r="240" spans="1:81" s="2" customFormat="1" x14ac:dyDescent="0.35">
      <c r="A240" s="11"/>
      <c r="B240" s="111"/>
      <c r="C240" s="52"/>
      <c r="D240" s="93"/>
      <c r="E240" s="71"/>
      <c r="F240" s="7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row>
    <row r="241" spans="1:81" s="2" customFormat="1" x14ac:dyDescent="0.35">
      <c r="A241" s="11"/>
      <c r="B241" s="111"/>
      <c r="C241" s="52"/>
      <c r="D241" s="93"/>
      <c r="E241" s="71"/>
      <c r="F241" s="7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row>
    <row r="242" spans="1:81" s="2" customFormat="1" x14ac:dyDescent="0.35">
      <c r="A242" s="11"/>
      <c r="B242" s="111"/>
      <c r="C242" s="52"/>
      <c r="D242" s="93"/>
      <c r="E242" s="71"/>
      <c r="F242" s="7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row>
    <row r="248" spans="1:81" s="2" customFormat="1" x14ac:dyDescent="0.35">
      <c r="A248" s="11"/>
      <c r="B248" s="111"/>
      <c r="C248" s="52"/>
      <c r="D248" s="93"/>
      <c r="E248" s="71"/>
      <c r="F248" s="7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row>
    <row r="249" spans="1:81" s="2" customFormat="1" x14ac:dyDescent="0.35">
      <c r="A249" s="11"/>
      <c r="B249" s="111"/>
      <c r="C249" s="52"/>
      <c r="D249" s="93"/>
      <c r="E249" s="71"/>
      <c r="F249" s="7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row>
    <row r="250" spans="1:81" s="2" customFormat="1" x14ac:dyDescent="0.35">
      <c r="A250" s="11"/>
      <c r="B250" s="111"/>
      <c r="C250" s="52"/>
      <c r="D250" s="93"/>
      <c r="E250" s="71"/>
      <c r="F250" s="7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row>
    <row r="251" spans="1:81" s="2" customFormat="1" x14ac:dyDescent="0.35">
      <c r="A251" s="11"/>
      <c r="B251" s="111"/>
      <c r="C251" s="52"/>
      <c r="D251" s="93"/>
      <c r="E251" s="71"/>
      <c r="F251" s="7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row>
    <row r="272" spans="1:81" s="2" customFormat="1" x14ac:dyDescent="0.35">
      <c r="A272" s="11"/>
      <c r="B272" s="111"/>
      <c r="C272" s="52"/>
      <c r="D272" s="93"/>
      <c r="E272" s="71"/>
      <c r="F272" s="7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row>
    <row r="273" spans="1:81" s="2" customFormat="1" x14ac:dyDescent="0.35">
      <c r="A273" s="11"/>
      <c r="B273" s="111"/>
      <c r="C273" s="52"/>
      <c r="D273" s="93"/>
      <c r="E273" s="71"/>
      <c r="F273" s="7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row>
    <row r="274" spans="1:81" s="2" customFormat="1" x14ac:dyDescent="0.35">
      <c r="A274" s="11"/>
      <c r="B274" s="111"/>
      <c r="C274" s="52"/>
      <c r="D274" s="93"/>
      <c r="E274" s="71"/>
      <c r="F274" s="7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row>
    <row r="278" spans="1:81" s="2" customFormat="1" x14ac:dyDescent="0.35">
      <c r="A278" s="11"/>
      <c r="B278" s="111"/>
      <c r="C278" s="52"/>
      <c r="D278" s="93"/>
      <c r="E278" s="71"/>
      <c r="F278" s="7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row>
    <row r="279" spans="1:81" s="2" customFormat="1" x14ac:dyDescent="0.35">
      <c r="A279" s="11"/>
      <c r="B279" s="111"/>
      <c r="C279" s="52"/>
      <c r="D279" s="93"/>
      <c r="E279" s="71"/>
      <c r="F279" s="7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row>
    <row r="280" spans="1:81" s="2" customFormat="1" x14ac:dyDescent="0.35">
      <c r="A280" s="11"/>
      <c r="B280" s="111"/>
      <c r="C280" s="52"/>
      <c r="D280" s="93"/>
      <c r="E280" s="71"/>
      <c r="F280" s="7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row>
    <row r="281" spans="1:81" s="2" customFormat="1" x14ac:dyDescent="0.35">
      <c r="A281" s="11"/>
      <c r="B281" s="111"/>
      <c r="C281" s="52"/>
      <c r="D281" s="93"/>
      <c r="E281" s="71"/>
      <c r="F281" s="7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row>
    <row r="282" spans="1:81" s="2" customFormat="1" x14ac:dyDescent="0.35">
      <c r="A282" s="11"/>
      <c r="B282" s="111"/>
      <c r="C282" s="52"/>
      <c r="D282" s="93"/>
      <c r="E282" s="71"/>
      <c r="F282" s="7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row>
    <row r="283" spans="1:81" s="2" customFormat="1" x14ac:dyDescent="0.35">
      <c r="A283" s="11"/>
      <c r="B283" s="111"/>
      <c r="C283" s="52"/>
      <c r="D283" s="93"/>
      <c r="E283" s="71"/>
      <c r="F283" s="7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row>
    <row r="284" spans="1:81" s="2" customFormat="1" x14ac:dyDescent="0.35">
      <c r="A284" s="11"/>
      <c r="B284" s="111"/>
      <c r="C284" s="52"/>
      <c r="D284" s="93"/>
      <c r="E284" s="71"/>
      <c r="F284" s="7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row>
    <row r="285" spans="1:81" s="2" customFormat="1" x14ac:dyDescent="0.35">
      <c r="A285" s="11"/>
      <c r="B285" s="111"/>
      <c r="C285" s="52"/>
      <c r="D285" s="93"/>
      <c r="E285" s="71"/>
      <c r="F285" s="7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row>
  </sheetData>
  <mergeCells count="4">
    <mergeCell ref="A1:F1"/>
    <mergeCell ref="A2:F2"/>
    <mergeCell ref="A3:F3"/>
    <mergeCell ref="G10:I10"/>
  </mergeCells>
  <phoneticPr fontId="0" type="noConversion"/>
  <dataValidations disablePrompts="1" count="2">
    <dataValidation type="list" allowBlank="1" showInputMessage="1" showErrorMessage="1" sqref="C100" xr:uid="{00000000-0002-0000-0100-000000000000}">
      <formula1>$K$28:$K$30</formula1>
    </dataValidation>
    <dataValidation type="list" allowBlank="1" showInputMessage="1" showErrorMessage="1" sqref="C79:C92" xr:uid="{00000000-0002-0000-0100-000001000000}">
      <formula1>$K$20:$K$21</formula1>
    </dataValidation>
  </dataValidations>
  <printOptions horizontalCentered="1"/>
  <pageMargins left="0" right="0" top="0.98425196850393704" bottom="0.98425196850393704" header="0.51181102362204722" footer="0.51181102362204722"/>
  <pageSetup paperSize="9" scale="95" orientation="portrait" horizontalDpi="300" verticalDpi="300" r:id="rId1"/>
  <headerFooter alignWithMargins="0">
    <oddFooter>&amp;L
          Devis quantitatif et estimatif - BOUTIQUES DE 5&amp;C&amp;P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H130"/>
  <sheetViews>
    <sheetView zoomScaleNormal="100" zoomScaleSheetLayoutView="112" zoomScalePageLayoutView="85" workbookViewId="0">
      <selection activeCell="A3" sqref="A3:F3"/>
    </sheetView>
  </sheetViews>
  <sheetFormatPr baseColWidth="10" defaultRowHeight="13.2" x14ac:dyDescent="0.25"/>
  <cols>
    <col min="2" max="2" width="39.109375" customWidth="1"/>
    <col min="6" max="6" width="11.109375" bestFit="1" customWidth="1"/>
  </cols>
  <sheetData>
    <row r="1" spans="1:8" ht="36" customHeight="1" x14ac:dyDescent="0.3">
      <c r="A1" s="269" t="s">
        <v>114</v>
      </c>
      <c r="B1" s="269"/>
      <c r="C1" s="269"/>
      <c r="D1" s="269"/>
      <c r="E1" s="269"/>
      <c r="F1" s="269"/>
      <c r="G1" s="56"/>
      <c r="H1" s="56"/>
    </row>
    <row r="2" spans="1:8" ht="16.2" x14ac:dyDescent="0.3">
      <c r="A2" s="269" t="s">
        <v>0</v>
      </c>
      <c r="B2" s="269"/>
      <c r="C2" s="269"/>
      <c r="D2" s="269"/>
      <c r="E2" s="269"/>
      <c r="F2" s="269"/>
      <c r="G2" s="1"/>
      <c r="H2" s="1"/>
    </row>
    <row r="3" spans="1:8" ht="16.2" x14ac:dyDescent="0.3">
      <c r="A3" s="272" t="s">
        <v>270</v>
      </c>
      <c r="B3" s="273"/>
      <c r="C3" s="273"/>
      <c r="D3" s="273"/>
      <c r="E3" s="273"/>
      <c r="F3" s="273"/>
      <c r="G3" s="1"/>
      <c r="H3" s="1"/>
    </row>
    <row r="4" spans="1:8" ht="16.2" thickBot="1" x14ac:dyDescent="0.35">
      <c r="A4" s="7"/>
      <c r="B4" s="94"/>
      <c r="C4" s="14"/>
      <c r="D4" s="15"/>
      <c r="E4" s="45"/>
      <c r="F4" s="64"/>
      <c r="G4" s="1"/>
      <c r="H4" s="1"/>
    </row>
    <row r="5" spans="1:8" ht="15.6" thickTop="1" thickBot="1" x14ac:dyDescent="0.35">
      <c r="A5" s="8" t="s">
        <v>1</v>
      </c>
      <c r="B5" s="95" t="s">
        <v>2</v>
      </c>
      <c r="C5" s="13" t="s">
        <v>16</v>
      </c>
      <c r="D5" s="68" t="s">
        <v>68</v>
      </c>
      <c r="E5" s="78" t="s">
        <v>17</v>
      </c>
      <c r="F5" s="80" t="s">
        <v>18</v>
      </c>
      <c r="G5" s="38"/>
      <c r="H5" s="38"/>
    </row>
    <row r="6" spans="1:8" ht="16.2" thickTop="1" x14ac:dyDescent="0.3">
      <c r="A6" s="26"/>
      <c r="B6" s="96"/>
      <c r="C6" s="24"/>
      <c r="D6" s="69"/>
      <c r="E6" s="42"/>
      <c r="F6" s="43"/>
      <c r="G6" s="1"/>
      <c r="H6" s="1"/>
    </row>
    <row r="7" spans="1:8" ht="29.25" customHeight="1" x14ac:dyDescent="0.3">
      <c r="A7" s="29" t="s">
        <v>37</v>
      </c>
      <c r="B7" s="97" t="s">
        <v>36</v>
      </c>
      <c r="C7" s="19"/>
      <c r="D7" s="91"/>
      <c r="E7" s="82"/>
      <c r="F7" s="44"/>
      <c r="G7" s="1"/>
      <c r="H7" s="1"/>
    </row>
    <row r="8" spans="1:8" ht="15.6" x14ac:dyDescent="0.3">
      <c r="A8" s="29"/>
      <c r="B8" s="97"/>
      <c r="C8" s="19"/>
      <c r="D8" s="91"/>
      <c r="E8" s="74"/>
      <c r="F8" s="83"/>
      <c r="G8" s="1"/>
      <c r="H8" s="1"/>
    </row>
    <row r="9" spans="1:8" ht="57.6" x14ac:dyDescent="0.3">
      <c r="A9" s="31" t="s">
        <v>28</v>
      </c>
      <c r="B9" s="73" t="s">
        <v>47</v>
      </c>
      <c r="C9" s="23" t="s">
        <v>8</v>
      </c>
      <c r="D9" s="90">
        <v>168.72</v>
      </c>
      <c r="E9" s="74"/>
      <c r="F9" s="83">
        <f t="shared" ref="F9:F14" si="0">D9*E9</f>
        <v>0</v>
      </c>
      <c r="G9" s="1"/>
      <c r="H9" s="1"/>
    </row>
    <row r="10" spans="1:8" ht="16.2" x14ac:dyDescent="0.3">
      <c r="A10" s="31" t="s">
        <v>29</v>
      </c>
      <c r="B10" s="81" t="s">
        <v>48</v>
      </c>
      <c r="C10" s="20" t="s">
        <v>49</v>
      </c>
      <c r="D10" s="57">
        <v>16.2</v>
      </c>
      <c r="E10" s="74"/>
      <c r="F10" s="83">
        <f t="shared" si="0"/>
        <v>0</v>
      </c>
      <c r="G10" s="1"/>
      <c r="H10" s="1"/>
    </row>
    <row r="11" spans="1:8" ht="16.2" x14ac:dyDescent="0.3">
      <c r="A11" s="31" t="s">
        <v>30</v>
      </c>
      <c r="B11" s="81" t="s">
        <v>50</v>
      </c>
      <c r="C11" s="20" t="s">
        <v>49</v>
      </c>
      <c r="D11" s="57">
        <v>12.63</v>
      </c>
      <c r="E11" s="74"/>
      <c r="F11" s="83">
        <f t="shared" si="0"/>
        <v>0</v>
      </c>
      <c r="G11" s="1"/>
      <c r="H11" s="1"/>
    </row>
    <row r="12" spans="1:8" ht="43.2" x14ac:dyDescent="0.3">
      <c r="A12" s="31" t="s">
        <v>31</v>
      </c>
      <c r="B12" s="142" t="s">
        <v>51</v>
      </c>
      <c r="C12" s="20" t="s">
        <v>49</v>
      </c>
      <c r="D12" s="57">
        <v>12.95</v>
      </c>
      <c r="E12" s="79"/>
      <c r="F12" s="83">
        <f t="shared" si="0"/>
        <v>0</v>
      </c>
      <c r="G12" s="1"/>
      <c r="H12" s="1"/>
    </row>
    <row r="13" spans="1:8" ht="72" x14ac:dyDescent="0.3">
      <c r="A13" s="31" t="s">
        <v>34</v>
      </c>
      <c r="B13" s="142" t="s">
        <v>52</v>
      </c>
      <c r="C13" s="20" t="s">
        <v>49</v>
      </c>
      <c r="D13" s="57">
        <v>37.35</v>
      </c>
      <c r="E13" s="74"/>
      <c r="F13" s="83">
        <f t="shared" si="0"/>
        <v>0</v>
      </c>
      <c r="G13" s="1"/>
      <c r="H13" s="1"/>
    </row>
    <row r="14" spans="1:8" ht="28.8" x14ac:dyDescent="0.3">
      <c r="A14" s="31" t="s">
        <v>257</v>
      </c>
      <c r="B14" s="81" t="s">
        <v>76</v>
      </c>
      <c r="C14" s="20" t="s">
        <v>8</v>
      </c>
      <c r="D14" s="57">
        <v>88</v>
      </c>
      <c r="E14" s="74"/>
      <c r="F14" s="83">
        <f t="shared" si="0"/>
        <v>0</v>
      </c>
      <c r="G14" s="1"/>
      <c r="H14" s="1"/>
    </row>
    <row r="15" spans="1:8" ht="15.3" customHeight="1" x14ac:dyDescent="0.3">
      <c r="A15" s="31"/>
      <c r="B15" s="98" t="s">
        <v>53</v>
      </c>
      <c r="C15" s="21"/>
      <c r="D15" s="92"/>
      <c r="E15" s="79"/>
      <c r="F15" s="76">
        <f>SUM(F9:F14)</f>
        <v>0</v>
      </c>
      <c r="G15" s="2"/>
      <c r="H15" s="2"/>
    </row>
    <row r="16" spans="1:8" ht="15.6" x14ac:dyDescent="0.3">
      <c r="A16" s="29"/>
      <c r="B16" s="99"/>
      <c r="C16" s="19"/>
      <c r="D16" s="91"/>
      <c r="E16" s="74" t="s">
        <v>123</v>
      </c>
      <c r="F16" s="67"/>
      <c r="G16" s="1"/>
      <c r="H16" s="1"/>
    </row>
    <row r="17" spans="1:8" ht="15.6" x14ac:dyDescent="0.3">
      <c r="A17" s="29" t="s">
        <v>38</v>
      </c>
      <c r="B17" s="97" t="s">
        <v>54</v>
      </c>
      <c r="C17" s="19"/>
      <c r="D17" s="91"/>
      <c r="E17" s="74"/>
      <c r="F17" s="67"/>
      <c r="G17" s="1"/>
      <c r="H17" s="1"/>
    </row>
    <row r="18" spans="1:8" ht="15.6" x14ac:dyDescent="0.3">
      <c r="A18" s="29"/>
      <c r="B18" s="97"/>
      <c r="C18" s="19"/>
      <c r="D18" s="91"/>
      <c r="E18" s="74"/>
      <c r="F18" s="67"/>
      <c r="G18" s="1"/>
      <c r="H18" s="1"/>
    </row>
    <row r="19" spans="1:8" ht="28.8" x14ac:dyDescent="0.3">
      <c r="A19" s="31" t="s">
        <v>20</v>
      </c>
      <c r="B19" s="81" t="s">
        <v>55</v>
      </c>
      <c r="C19" s="20" t="s">
        <v>49</v>
      </c>
      <c r="D19" s="134">
        <v>1.75</v>
      </c>
      <c r="E19" s="74"/>
      <c r="F19" s="67">
        <f t="shared" ref="F19:F25" si="1">D19*E19</f>
        <v>0</v>
      </c>
      <c r="G19" s="3"/>
      <c r="H19" s="3"/>
    </row>
    <row r="20" spans="1:8" ht="43.2" x14ac:dyDescent="0.3">
      <c r="A20" s="31" t="s">
        <v>21</v>
      </c>
      <c r="B20" s="81" t="s">
        <v>124</v>
      </c>
      <c r="C20" s="20" t="s">
        <v>49</v>
      </c>
      <c r="D20" s="57">
        <v>3.75</v>
      </c>
      <c r="E20" s="74"/>
      <c r="F20" s="67">
        <f t="shared" si="1"/>
        <v>0</v>
      </c>
      <c r="G20" s="1"/>
      <c r="H20" s="1"/>
    </row>
    <row r="21" spans="1:8" ht="28.8" x14ac:dyDescent="0.3">
      <c r="A21" s="31" t="s">
        <v>25</v>
      </c>
      <c r="B21" s="81" t="s">
        <v>125</v>
      </c>
      <c r="C21" s="20" t="s">
        <v>49</v>
      </c>
      <c r="D21" s="134">
        <v>6.31</v>
      </c>
      <c r="E21" s="74"/>
      <c r="F21" s="67">
        <f t="shared" si="1"/>
        <v>0</v>
      </c>
      <c r="G21" s="1"/>
      <c r="H21" s="1"/>
    </row>
    <row r="22" spans="1:8" ht="57.6" x14ac:dyDescent="0.3">
      <c r="A22" s="31" t="s">
        <v>22</v>
      </c>
      <c r="B22" s="81" t="s">
        <v>56</v>
      </c>
      <c r="C22" s="20" t="s">
        <v>49</v>
      </c>
      <c r="D22" s="57">
        <v>0.49</v>
      </c>
      <c r="E22" s="74"/>
      <c r="F22" s="67">
        <f>D22*E22</f>
        <v>0</v>
      </c>
      <c r="G22" s="1"/>
      <c r="H22" s="1"/>
    </row>
    <row r="23" spans="1:8" ht="57.6" x14ac:dyDescent="0.3">
      <c r="A23" s="31" t="s">
        <v>23</v>
      </c>
      <c r="B23" s="81" t="s">
        <v>71</v>
      </c>
      <c r="C23" s="20" t="s">
        <v>49</v>
      </c>
      <c r="D23" s="134">
        <v>2.82</v>
      </c>
      <c r="E23" s="74"/>
      <c r="F23" s="67">
        <f t="shared" si="1"/>
        <v>0</v>
      </c>
      <c r="G23" s="1"/>
      <c r="H23" s="1"/>
    </row>
    <row r="24" spans="1:8" ht="43.2" x14ac:dyDescent="0.3">
      <c r="A24" s="31" t="s">
        <v>26</v>
      </c>
      <c r="B24" s="81" t="s">
        <v>58</v>
      </c>
      <c r="C24" s="20" t="s">
        <v>49</v>
      </c>
      <c r="D24" s="134">
        <v>2.5299999999999998</v>
      </c>
      <c r="E24" s="74"/>
      <c r="F24" s="67">
        <f t="shared" si="1"/>
        <v>0</v>
      </c>
      <c r="G24" s="1"/>
      <c r="H24" s="1"/>
    </row>
    <row r="25" spans="1:8" ht="72" x14ac:dyDescent="0.3">
      <c r="A25" s="31" t="s">
        <v>72</v>
      </c>
      <c r="B25" s="81" t="s">
        <v>126</v>
      </c>
      <c r="C25" s="20" t="s">
        <v>49</v>
      </c>
      <c r="D25" s="134">
        <v>9.31</v>
      </c>
      <c r="E25" s="74"/>
      <c r="F25" s="67">
        <f t="shared" si="1"/>
        <v>0</v>
      </c>
      <c r="G25" s="1"/>
      <c r="H25" s="1"/>
    </row>
    <row r="26" spans="1:8" ht="15.6" x14ac:dyDescent="0.3">
      <c r="A26" s="27"/>
      <c r="B26" s="98" t="s">
        <v>59</v>
      </c>
      <c r="C26" s="21"/>
      <c r="D26" s="134"/>
      <c r="E26" s="79"/>
      <c r="F26" s="46">
        <f>SUM(F19:F25)</f>
        <v>0</v>
      </c>
      <c r="G26" s="1"/>
      <c r="H26" s="1"/>
    </row>
    <row r="27" spans="1:8" ht="15.6" x14ac:dyDescent="0.3">
      <c r="A27" s="29"/>
      <c r="B27" s="99"/>
      <c r="C27" s="19"/>
      <c r="D27" s="134"/>
      <c r="E27" s="74"/>
      <c r="F27" s="67"/>
      <c r="G27" s="1"/>
      <c r="H27" s="1"/>
    </row>
    <row r="28" spans="1:8" ht="28.8" x14ac:dyDescent="0.3">
      <c r="A28" s="27" t="s">
        <v>39</v>
      </c>
      <c r="B28" s="97" t="s">
        <v>60</v>
      </c>
      <c r="C28" s="19"/>
      <c r="D28" s="134"/>
      <c r="E28" s="74"/>
      <c r="F28" s="67"/>
      <c r="G28" s="1"/>
      <c r="H28" s="1"/>
    </row>
    <row r="29" spans="1:8" ht="15.6" x14ac:dyDescent="0.3">
      <c r="A29" s="27"/>
      <c r="B29" s="97"/>
      <c r="C29" s="19"/>
      <c r="D29" s="134"/>
      <c r="E29" s="74"/>
      <c r="F29" s="67"/>
      <c r="G29" s="1"/>
      <c r="H29" s="1"/>
    </row>
    <row r="30" spans="1:8" ht="57.6" x14ac:dyDescent="0.3">
      <c r="A30" s="30" t="s">
        <v>4</v>
      </c>
      <c r="B30" s="81" t="s">
        <v>45</v>
      </c>
      <c r="C30" s="20" t="s">
        <v>49</v>
      </c>
      <c r="D30" s="134">
        <v>1.64</v>
      </c>
      <c r="E30" s="74"/>
      <c r="F30" s="67">
        <f>D30*E30</f>
        <v>0</v>
      </c>
      <c r="G30" s="1"/>
      <c r="H30" s="1"/>
    </row>
    <row r="31" spans="1:8" ht="57.6" x14ac:dyDescent="0.3">
      <c r="A31" s="157" t="s">
        <v>5</v>
      </c>
      <c r="B31" s="81" t="s">
        <v>84</v>
      </c>
      <c r="C31" s="20" t="s">
        <v>49</v>
      </c>
      <c r="D31" s="134">
        <v>2.04</v>
      </c>
      <c r="E31" s="74"/>
      <c r="F31" s="67">
        <f>D31*E31</f>
        <v>0</v>
      </c>
      <c r="G31" s="1"/>
      <c r="H31" s="1"/>
    </row>
    <row r="32" spans="1:8" ht="43.2" x14ac:dyDescent="0.3">
      <c r="A32" s="30" t="s">
        <v>24</v>
      </c>
      <c r="B32" s="81" t="s">
        <v>127</v>
      </c>
      <c r="C32" s="20" t="s">
        <v>49</v>
      </c>
      <c r="D32" s="134">
        <v>0.43</v>
      </c>
      <c r="E32" s="74"/>
      <c r="F32" s="67">
        <f>D32*E32</f>
        <v>0</v>
      </c>
      <c r="G32" s="1"/>
      <c r="H32" s="1"/>
    </row>
    <row r="33" spans="1:8" ht="43.2" x14ac:dyDescent="0.3">
      <c r="A33" s="157" t="s">
        <v>6</v>
      </c>
      <c r="B33" s="81" t="s">
        <v>128</v>
      </c>
      <c r="C33" s="20" t="s">
        <v>49</v>
      </c>
      <c r="D33" s="134">
        <v>1.1000000000000001</v>
      </c>
      <c r="E33" s="74"/>
      <c r="F33" s="67">
        <f>D33*E33</f>
        <v>0</v>
      </c>
      <c r="G33" s="1"/>
      <c r="H33" s="1"/>
    </row>
    <row r="34" spans="1:8" ht="15.6" x14ac:dyDescent="0.3">
      <c r="A34" s="30"/>
      <c r="B34" s="100" t="s">
        <v>61</v>
      </c>
      <c r="C34" s="34"/>
      <c r="D34" s="34"/>
      <c r="E34" s="84"/>
      <c r="F34" s="46">
        <f>SUM(F30:F33)</f>
        <v>0</v>
      </c>
      <c r="G34" s="1"/>
      <c r="H34" s="1"/>
    </row>
    <row r="35" spans="1:8" ht="15.6" x14ac:dyDescent="0.3">
      <c r="A35" s="33"/>
      <c r="B35" s="100"/>
      <c r="C35" s="34"/>
      <c r="D35" s="34"/>
      <c r="E35" s="84"/>
      <c r="F35" s="46"/>
      <c r="G35" s="3"/>
      <c r="H35" s="3"/>
    </row>
    <row r="36" spans="1:8" ht="15.6" x14ac:dyDescent="0.3">
      <c r="A36" s="27" t="s">
        <v>40</v>
      </c>
      <c r="B36" s="72" t="s">
        <v>33</v>
      </c>
      <c r="C36" s="21"/>
      <c r="D36" s="32"/>
      <c r="E36" s="79"/>
      <c r="F36" s="76"/>
      <c r="G36" s="1"/>
      <c r="H36" s="1"/>
    </row>
    <row r="37" spans="1:8" ht="15.6" x14ac:dyDescent="0.3">
      <c r="A37" s="27"/>
      <c r="B37" s="72"/>
      <c r="C37" s="21"/>
      <c r="D37" s="32"/>
      <c r="E37" s="79"/>
      <c r="F37" s="76"/>
      <c r="G37" s="1"/>
      <c r="H37" s="1"/>
    </row>
    <row r="38" spans="1:8" ht="43.2" x14ac:dyDescent="0.3">
      <c r="A38" s="28" t="s">
        <v>7</v>
      </c>
      <c r="B38" s="81" t="s">
        <v>57</v>
      </c>
      <c r="C38" s="20" t="s">
        <v>8</v>
      </c>
      <c r="D38" s="155">
        <v>25.3</v>
      </c>
      <c r="E38" s="79"/>
      <c r="F38" s="77">
        <f t="shared" ref="F38:F44" si="2">D38*E38</f>
        <v>0</v>
      </c>
      <c r="G38" s="1"/>
      <c r="H38" s="1"/>
    </row>
    <row r="39" spans="1:8" ht="28.8" x14ac:dyDescent="0.3">
      <c r="A39" s="28" t="s">
        <v>15</v>
      </c>
      <c r="B39" s="81" t="s">
        <v>110</v>
      </c>
      <c r="C39" s="20" t="s">
        <v>8</v>
      </c>
      <c r="D39" s="143">
        <f>196.92+25.6</f>
        <v>222.51999999999998</v>
      </c>
      <c r="E39" s="74"/>
      <c r="F39" s="67">
        <f t="shared" si="2"/>
        <v>0</v>
      </c>
      <c r="G39" s="1"/>
      <c r="H39" s="1"/>
    </row>
    <row r="40" spans="1:8" ht="15.6" x14ac:dyDescent="0.3">
      <c r="A40" s="28" t="s">
        <v>104</v>
      </c>
      <c r="B40" s="144" t="s">
        <v>111</v>
      </c>
      <c r="C40" s="145" t="s">
        <v>10</v>
      </c>
      <c r="D40" s="143">
        <v>232</v>
      </c>
      <c r="E40" s="74"/>
      <c r="F40" s="67">
        <f t="shared" si="2"/>
        <v>0</v>
      </c>
      <c r="G40" s="1"/>
      <c r="H40" s="1"/>
    </row>
    <row r="41" spans="1:8" ht="15.6" x14ac:dyDescent="0.3">
      <c r="A41" s="28" t="s">
        <v>73</v>
      </c>
      <c r="B41" s="144" t="s">
        <v>129</v>
      </c>
      <c r="C41" s="20" t="s">
        <v>8</v>
      </c>
      <c r="D41" s="143">
        <v>144</v>
      </c>
      <c r="E41" s="74"/>
      <c r="F41" s="67">
        <f t="shared" si="2"/>
        <v>0</v>
      </c>
      <c r="G41" s="1"/>
      <c r="H41" s="1"/>
    </row>
    <row r="42" spans="1:8" ht="15.6" x14ac:dyDescent="0.3">
      <c r="A42" s="28" t="s">
        <v>115</v>
      </c>
      <c r="B42" s="144" t="s">
        <v>121</v>
      </c>
      <c r="C42" s="20" t="s">
        <v>8</v>
      </c>
      <c r="D42" s="143">
        <v>217.50299999999999</v>
      </c>
      <c r="E42" s="74"/>
      <c r="F42" s="67">
        <f t="shared" si="2"/>
        <v>0</v>
      </c>
      <c r="G42" s="1"/>
      <c r="H42" s="1"/>
    </row>
    <row r="43" spans="1:8" ht="28.8" x14ac:dyDescent="0.3">
      <c r="A43" s="28" t="s">
        <v>116</v>
      </c>
      <c r="B43" s="144" t="s">
        <v>19</v>
      </c>
      <c r="C43" s="145" t="s">
        <v>32</v>
      </c>
      <c r="D43" s="143">
        <v>1</v>
      </c>
      <c r="E43" s="74"/>
      <c r="F43" s="67">
        <f t="shared" si="2"/>
        <v>0</v>
      </c>
      <c r="G43" s="1"/>
      <c r="H43" s="1"/>
    </row>
    <row r="44" spans="1:8" ht="72" x14ac:dyDescent="0.3">
      <c r="A44" s="28" t="s">
        <v>117</v>
      </c>
      <c r="B44" s="144" t="s">
        <v>130</v>
      </c>
      <c r="C44" s="145" t="s">
        <v>10</v>
      </c>
      <c r="D44" s="143">
        <v>2</v>
      </c>
      <c r="E44" s="74"/>
      <c r="F44" s="67">
        <f t="shared" si="2"/>
        <v>0</v>
      </c>
      <c r="G44" s="1"/>
      <c r="H44" s="1"/>
    </row>
    <row r="45" spans="1:8" ht="15.6" x14ac:dyDescent="0.3">
      <c r="A45" s="36"/>
      <c r="B45" s="100" t="s">
        <v>64</v>
      </c>
      <c r="C45" s="6"/>
      <c r="D45" s="6"/>
      <c r="E45" s="79"/>
      <c r="F45" s="76">
        <f>SUM(F38:F44)</f>
        <v>0</v>
      </c>
      <c r="G45" s="1"/>
      <c r="H45" s="1"/>
    </row>
    <row r="46" spans="1:8" ht="15.6" x14ac:dyDescent="0.3">
      <c r="A46" s="33"/>
      <c r="B46" s="100"/>
      <c r="C46" s="34"/>
      <c r="D46" s="34"/>
      <c r="E46" s="84"/>
      <c r="F46" s="46"/>
      <c r="G46" s="1"/>
      <c r="H46" s="1"/>
    </row>
    <row r="47" spans="1:8" ht="15.6" x14ac:dyDescent="0.3">
      <c r="A47" s="40" t="s">
        <v>41</v>
      </c>
      <c r="B47" s="101" t="s">
        <v>83</v>
      </c>
      <c r="C47" s="4"/>
      <c r="D47" s="4"/>
      <c r="E47" s="74"/>
      <c r="F47" s="46"/>
      <c r="G47" s="1"/>
      <c r="H47" s="1"/>
    </row>
    <row r="48" spans="1:8" ht="15.6" x14ac:dyDescent="0.3">
      <c r="A48" s="120"/>
      <c r="B48" s="116"/>
      <c r="C48" s="117"/>
      <c r="D48" s="118"/>
      <c r="E48" s="119"/>
      <c r="F48" s="46"/>
      <c r="G48" s="1"/>
      <c r="H48" s="1"/>
    </row>
    <row r="49" spans="1:8" ht="81.599999999999994" customHeight="1" x14ac:dyDescent="0.3">
      <c r="A49" s="113" t="s">
        <v>131</v>
      </c>
      <c r="B49" s="115" t="s">
        <v>133</v>
      </c>
      <c r="C49" s="146" t="s">
        <v>77</v>
      </c>
      <c r="D49" s="85">
        <v>3</v>
      </c>
      <c r="E49" s="79"/>
      <c r="F49" s="77">
        <f>E49*D49</f>
        <v>0</v>
      </c>
      <c r="G49" s="1"/>
      <c r="H49" s="1"/>
    </row>
    <row r="50" spans="1:8" ht="86.4" x14ac:dyDescent="0.3">
      <c r="A50" s="113" t="s">
        <v>132</v>
      </c>
      <c r="B50" s="104" t="s">
        <v>135</v>
      </c>
      <c r="C50" s="146" t="s">
        <v>77</v>
      </c>
      <c r="D50" s="85">
        <v>3</v>
      </c>
      <c r="E50" s="79"/>
      <c r="F50" s="77">
        <f>E50*D50</f>
        <v>0</v>
      </c>
      <c r="G50" s="1"/>
      <c r="H50" s="1"/>
    </row>
    <row r="51" spans="1:8" ht="86.4" x14ac:dyDescent="0.3">
      <c r="A51" s="113" t="s">
        <v>134</v>
      </c>
      <c r="B51" s="159" t="s">
        <v>239</v>
      </c>
      <c r="C51" s="146" t="s">
        <v>77</v>
      </c>
      <c r="D51" s="85">
        <v>6</v>
      </c>
      <c r="E51" s="79"/>
      <c r="F51" s="77">
        <f>E51*D51</f>
        <v>0</v>
      </c>
      <c r="G51" s="1"/>
      <c r="H51" s="1"/>
    </row>
    <row r="52" spans="1:8" ht="86.4" x14ac:dyDescent="0.3">
      <c r="A52" s="113" t="s">
        <v>238</v>
      </c>
      <c r="B52" s="159" t="s">
        <v>136</v>
      </c>
      <c r="C52" s="147" t="s">
        <v>77</v>
      </c>
      <c r="D52" s="148">
        <v>2</v>
      </c>
      <c r="E52" s="74"/>
      <c r="F52" s="67">
        <f>E52*D52</f>
        <v>0</v>
      </c>
      <c r="G52" s="1"/>
      <c r="H52" s="1"/>
    </row>
    <row r="53" spans="1:8" ht="86.4" x14ac:dyDescent="0.3">
      <c r="A53" s="113" t="s">
        <v>240</v>
      </c>
      <c r="B53" s="159" t="s">
        <v>137</v>
      </c>
      <c r="C53" s="147" t="s">
        <v>77</v>
      </c>
      <c r="D53" s="148">
        <v>3</v>
      </c>
      <c r="E53" s="74"/>
      <c r="F53" s="67">
        <f>E53*D53</f>
        <v>0</v>
      </c>
      <c r="G53" s="1"/>
      <c r="H53" s="1"/>
    </row>
    <row r="54" spans="1:8" ht="15.6" x14ac:dyDescent="0.3">
      <c r="A54" s="33"/>
      <c r="B54" s="100" t="s">
        <v>63</v>
      </c>
      <c r="C54" s="6"/>
      <c r="D54" s="6"/>
      <c r="E54" s="84"/>
      <c r="F54" s="76">
        <f>SUM(F49:F53)</f>
        <v>0</v>
      </c>
      <c r="G54" s="1"/>
      <c r="H54" s="1"/>
    </row>
    <row r="55" spans="1:8" ht="15.6" x14ac:dyDescent="0.3">
      <c r="A55" s="40"/>
      <c r="B55" s="102"/>
      <c r="C55" s="4"/>
      <c r="D55" s="5"/>
      <c r="E55" s="66"/>
      <c r="F55" s="67"/>
      <c r="G55" s="1"/>
      <c r="H55" s="1"/>
    </row>
    <row r="56" spans="1:8" ht="15.6" x14ac:dyDescent="0.3">
      <c r="A56" s="40" t="s">
        <v>42</v>
      </c>
      <c r="B56" s="101" t="s">
        <v>138</v>
      </c>
      <c r="C56" s="4"/>
      <c r="D56" s="5"/>
      <c r="E56" s="66"/>
      <c r="F56" s="67"/>
      <c r="G56" s="35"/>
      <c r="H56" s="35"/>
    </row>
    <row r="57" spans="1:8" ht="15.6" x14ac:dyDescent="0.3">
      <c r="A57" s="40"/>
      <c r="B57" s="102"/>
      <c r="C57" s="4"/>
      <c r="D57" s="5"/>
      <c r="E57" s="66"/>
      <c r="F57" s="67"/>
      <c r="G57" s="35"/>
      <c r="H57" s="35"/>
    </row>
    <row r="58" spans="1:8" ht="28.8" x14ac:dyDescent="0.3">
      <c r="A58" s="149" t="s">
        <v>12</v>
      </c>
      <c r="B58" s="103" t="s">
        <v>70</v>
      </c>
      <c r="C58" s="4" t="s">
        <v>8</v>
      </c>
      <c r="D58" s="134">
        <v>32.03</v>
      </c>
      <c r="E58" s="74"/>
      <c r="F58" s="67">
        <f>D58*E58</f>
        <v>0</v>
      </c>
      <c r="G58" s="35"/>
      <c r="H58" s="35"/>
    </row>
    <row r="59" spans="1:8" ht="43.2" x14ac:dyDescent="0.3">
      <c r="A59" s="149" t="s">
        <v>13</v>
      </c>
      <c r="B59" s="103" t="s">
        <v>27</v>
      </c>
      <c r="C59" s="4" t="s">
        <v>8</v>
      </c>
      <c r="D59" s="57">
        <v>80</v>
      </c>
      <c r="E59" s="74"/>
      <c r="F59" s="67">
        <f>D59*E59</f>
        <v>0</v>
      </c>
      <c r="G59" s="35"/>
      <c r="H59" s="35"/>
    </row>
    <row r="60" spans="1:8" ht="15.6" x14ac:dyDescent="0.3">
      <c r="A60" s="149" t="s">
        <v>35</v>
      </c>
      <c r="B60" s="103" t="s">
        <v>139</v>
      </c>
      <c r="C60" s="4" t="s">
        <v>8</v>
      </c>
      <c r="D60" s="57">
        <v>14.49</v>
      </c>
      <c r="E60" s="74"/>
      <c r="F60" s="67">
        <f>E60*D60</f>
        <v>0</v>
      </c>
      <c r="G60" s="35"/>
      <c r="H60" s="35"/>
    </row>
    <row r="61" spans="1:8" ht="15.6" x14ac:dyDescent="0.3">
      <c r="A61" s="49"/>
      <c r="B61" s="100" t="s">
        <v>62</v>
      </c>
      <c r="C61" s="34"/>
      <c r="D61" s="34"/>
      <c r="E61" s="84"/>
      <c r="F61" s="76">
        <f>SUM(F58:F60)</f>
        <v>0</v>
      </c>
      <c r="G61" s="35"/>
      <c r="H61" s="35"/>
    </row>
    <row r="62" spans="1:8" ht="15.6" x14ac:dyDescent="0.3">
      <c r="A62" s="50"/>
      <c r="B62" s="101"/>
      <c r="C62" s="5"/>
      <c r="D62" s="5"/>
      <c r="E62" s="66"/>
      <c r="F62" s="67"/>
      <c r="G62" s="35"/>
      <c r="H62" s="35"/>
    </row>
    <row r="63" spans="1:8" ht="15.6" x14ac:dyDescent="0.3">
      <c r="A63" s="40" t="s">
        <v>43</v>
      </c>
      <c r="B63" s="101" t="s">
        <v>89</v>
      </c>
      <c r="C63" s="5"/>
      <c r="D63" s="5"/>
      <c r="E63" s="66"/>
      <c r="F63" s="67"/>
      <c r="G63" s="35"/>
      <c r="H63" s="35"/>
    </row>
    <row r="64" spans="1:8" ht="15.6" x14ac:dyDescent="0.3">
      <c r="A64" s="40"/>
      <c r="B64" s="101"/>
      <c r="C64" s="5"/>
      <c r="D64" s="5"/>
      <c r="E64" s="66"/>
      <c r="F64" s="67"/>
      <c r="G64" s="35"/>
      <c r="H64" s="35"/>
    </row>
    <row r="65" spans="1:8" ht="15.6" x14ac:dyDescent="0.3">
      <c r="A65" s="36" t="s">
        <v>11</v>
      </c>
      <c r="B65" s="104" t="s">
        <v>88</v>
      </c>
      <c r="C65" s="6" t="s">
        <v>8</v>
      </c>
      <c r="D65" s="90">
        <v>85</v>
      </c>
      <c r="E65" s="79"/>
      <c r="F65" s="77">
        <f t="shared" ref="F65:F72" si="3">D65*E65</f>
        <v>0</v>
      </c>
      <c r="G65" s="35"/>
      <c r="H65" s="35"/>
    </row>
    <row r="66" spans="1:8" ht="15.6" x14ac:dyDescent="0.3">
      <c r="A66" s="36" t="s">
        <v>14</v>
      </c>
      <c r="B66" s="104" t="s">
        <v>140</v>
      </c>
      <c r="C66" s="6" t="s">
        <v>8</v>
      </c>
      <c r="D66" s="90">
        <v>144</v>
      </c>
      <c r="E66" s="79"/>
      <c r="F66" s="77">
        <f t="shared" si="3"/>
        <v>0</v>
      </c>
      <c r="G66" s="35"/>
      <c r="H66" s="35"/>
    </row>
    <row r="67" spans="1:8" ht="15.6" x14ac:dyDescent="0.3">
      <c r="A67" s="36" t="s">
        <v>113</v>
      </c>
      <c r="B67" s="103" t="s">
        <v>141</v>
      </c>
      <c r="C67" s="4" t="s">
        <v>8</v>
      </c>
      <c r="D67" s="134">
        <v>144</v>
      </c>
      <c r="E67" s="74"/>
      <c r="F67" s="77">
        <f t="shared" si="3"/>
        <v>0</v>
      </c>
      <c r="G67" s="35"/>
      <c r="H67" s="35"/>
    </row>
    <row r="68" spans="1:8" ht="15.6" x14ac:dyDescent="0.3">
      <c r="A68" s="36" t="s">
        <v>142</v>
      </c>
      <c r="B68" s="103" t="s">
        <v>143</v>
      </c>
      <c r="C68" s="4" t="s">
        <v>8</v>
      </c>
      <c r="D68" s="134">
        <v>217.5</v>
      </c>
      <c r="E68" s="74"/>
      <c r="F68" s="77">
        <f t="shared" si="3"/>
        <v>0</v>
      </c>
      <c r="G68" s="35"/>
      <c r="H68" s="35"/>
    </row>
    <row r="69" spans="1:8" ht="15.6" x14ac:dyDescent="0.3">
      <c r="A69" s="36" t="s">
        <v>144</v>
      </c>
      <c r="B69" s="103" t="s">
        <v>112</v>
      </c>
      <c r="C69" s="4" t="s">
        <v>8</v>
      </c>
      <c r="D69" s="134">
        <v>25.46</v>
      </c>
      <c r="E69" s="74"/>
      <c r="F69" s="77">
        <f t="shared" si="3"/>
        <v>0</v>
      </c>
      <c r="G69" s="35"/>
      <c r="H69" s="35"/>
    </row>
    <row r="70" spans="1:8" ht="15.6" x14ac:dyDescent="0.3">
      <c r="A70" s="36" t="s">
        <v>145</v>
      </c>
      <c r="B70" s="103" t="s">
        <v>258</v>
      </c>
      <c r="C70" s="4" t="s">
        <v>8</v>
      </c>
      <c r="D70" s="134">
        <v>52.8</v>
      </c>
      <c r="E70" s="74"/>
      <c r="F70" s="77">
        <f t="shared" si="3"/>
        <v>0</v>
      </c>
      <c r="G70" s="35"/>
      <c r="H70" s="35"/>
    </row>
    <row r="71" spans="1:8" ht="15.6" x14ac:dyDescent="0.3">
      <c r="A71" s="36" t="s">
        <v>147</v>
      </c>
      <c r="B71" s="103" t="s">
        <v>148</v>
      </c>
      <c r="C71" s="4" t="s">
        <v>8</v>
      </c>
      <c r="D71" s="134">
        <v>52.8</v>
      </c>
      <c r="E71" s="74"/>
      <c r="F71" s="77">
        <f t="shared" si="3"/>
        <v>0</v>
      </c>
      <c r="G71" s="35"/>
      <c r="H71" s="35"/>
    </row>
    <row r="72" spans="1:8" ht="16.2" x14ac:dyDescent="0.3">
      <c r="A72" s="36" t="s">
        <v>149</v>
      </c>
      <c r="B72" s="103" t="s">
        <v>150</v>
      </c>
      <c r="C72" s="20" t="s">
        <v>49</v>
      </c>
      <c r="D72" s="134">
        <v>17.16</v>
      </c>
      <c r="E72" s="74"/>
      <c r="F72" s="77">
        <f t="shared" si="3"/>
        <v>0</v>
      </c>
      <c r="G72" s="35"/>
      <c r="H72" s="35"/>
    </row>
    <row r="73" spans="1:8" ht="15.6" x14ac:dyDescent="0.3">
      <c r="A73" s="33"/>
      <c r="B73" s="100" t="s">
        <v>65</v>
      </c>
      <c r="C73" s="34"/>
      <c r="D73" s="34"/>
      <c r="E73" s="84"/>
      <c r="F73" s="76">
        <f>SUM(F65:F72)</f>
        <v>0</v>
      </c>
      <c r="G73" s="35"/>
      <c r="H73" s="35"/>
    </row>
    <row r="74" spans="1:8" ht="59.25" customHeight="1" x14ac:dyDescent="0.3">
      <c r="A74" s="40"/>
      <c r="B74" s="100"/>
      <c r="C74" s="4"/>
      <c r="D74" s="5"/>
      <c r="E74" s="66"/>
      <c r="F74" s="70"/>
      <c r="G74" s="1"/>
      <c r="H74" s="1"/>
    </row>
    <row r="75" spans="1:8" ht="28.8" x14ac:dyDescent="0.3">
      <c r="A75" s="40" t="s">
        <v>105</v>
      </c>
      <c r="B75" s="101" t="s">
        <v>46</v>
      </c>
      <c r="C75" s="4"/>
      <c r="D75" s="5"/>
      <c r="E75" s="66"/>
      <c r="F75" s="67"/>
      <c r="G75" s="1"/>
      <c r="H75" s="1"/>
    </row>
    <row r="76" spans="1:8" ht="3.75" hidden="1" customHeight="1" x14ac:dyDescent="0.3">
      <c r="A76" s="62"/>
      <c r="B76" s="101"/>
      <c r="C76" s="4"/>
      <c r="D76" s="5"/>
      <c r="E76" s="66"/>
      <c r="F76" s="67"/>
      <c r="G76" s="1"/>
      <c r="H76" s="1"/>
    </row>
    <row r="77" spans="1:8" ht="15.6" x14ac:dyDescent="0.3">
      <c r="A77" s="114" t="s">
        <v>151</v>
      </c>
      <c r="B77" s="102" t="s">
        <v>80</v>
      </c>
      <c r="C77" s="4"/>
      <c r="D77" s="5"/>
      <c r="E77" s="66"/>
      <c r="F77" s="67"/>
      <c r="G77" s="1"/>
      <c r="H77" s="1"/>
    </row>
    <row r="78" spans="1:8" ht="28.8" x14ac:dyDescent="0.3">
      <c r="A78" s="36" t="s">
        <v>152</v>
      </c>
      <c r="B78" s="103" t="s">
        <v>86</v>
      </c>
      <c r="C78" s="4" t="s">
        <v>3</v>
      </c>
      <c r="D78" s="6">
        <v>1</v>
      </c>
      <c r="E78" s="74" t="s">
        <v>118</v>
      </c>
      <c r="F78" s="74" t="s">
        <v>118</v>
      </c>
      <c r="G78" s="1"/>
      <c r="H78" s="1"/>
    </row>
    <row r="79" spans="1:8" ht="57.6" x14ac:dyDescent="0.3">
      <c r="A79" s="36" t="s">
        <v>153</v>
      </c>
      <c r="B79" s="103" t="s">
        <v>154</v>
      </c>
      <c r="C79" s="4" t="s">
        <v>10</v>
      </c>
      <c r="D79" s="4">
        <v>3</v>
      </c>
      <c r="E79" s="74"/>
      <c r="F79" s="67">
        <f>+E79*D79</f>
        <v>0</v>
      </c>
      <c r="G79" s="1"/>
      <c r="H79" s="1"/>
    </row>
    <row r="80" spans="1:8" ht="92.4" x14ac:dyDescent="0.3">
      <c r="A80" s="36"/>
      <c r="B80" s="160" t="s">
        <v>155</v>
      </c>
      <c r="C80" s="4"/>
      <c r="D80" s="4"/>
      <c r="E80" s="74"/>
      <c r="F80" s="67"/>
      <c r="G80" s="1"/>
      <c r="H80" s="1"/>
    </row>
    <row r="81" spans="1:8" ht="24" customHeight="1" x14ac:dyDescent="0.3">
      <c r="A81" s="36" t="s">
        <v>156</v>
      </c>
      <c r="B81" s="103" t="s">
        <v>241</v>
      </c>
      <c r="C81" s="4" t="s">
        <v>10</v>
      </c>
      <c r="D81" s="4">
        <v>1</v>
      </c>
      <c r="E81" s="74"/>
      <c r="F81" s="67">
        <f t="shared" ref="F81:F89" si="4">+E81*D81</f>
        <v>0</v>
      </c>
      <c r="G81" s="3"/>
      <c r="H81" s="3"/>
    </row>
    <row r="82" spans="1:8" ht="27.75" customHeight="1" x14ac:dyDescent="0.3">
      <c r="A82" s="36" t="s">
        <v>157</v>
      </c>
      <c r="B82" s="103" t="s">
        <v>242</v>
      </c>
      <c r="C82" s="4" t="s">
        <v>10</v>
      </c>
      <c r="D82" s="4">
        <v>1</v>
      </c>
      <c r="E82" s="74"/>
      <c r="F82" s="67">
        <f t="shared" si="4"/>
        <v>0</v>
      </c>
      <c r="G82" s="3"/>
      <c r="H82" s="3"/>
    </row>
    <row r="83" spans="1:8" ht="28.8" x14ac:dyDescent="0.3">
      <c r="A83" s="36" t="s">
        <v>158</v>
      </c>
      <c r="B83" s="103" t="s">
        <v>243</v>
      </c>
      <c r="C83" s="4" t="s">
        <v>10</v>
      </c>
      <c r="D83" s="4">
        <v>1</v>
      </c>
      <c r="E83" s="74"/>
      <c r="F83" s="67">
        <f t="shared" si="4"/>
        <v>0</v>
      </c>
      <c r="G83" s="3"/>
      <c r="H83" s="3"/>
    </row>
    <row r="84" spans="1:8" ht="28.8" x14ac:dyDescent="0.3">
      <c r="A84" s="36" t="s">
        <v>159</v>
      </c>
      <c r="B84" s="103" t="s">
        <v>244</v>
      </c>
      <c r="C84" s="4" t="s">
        <v>10</v>
      </c>
      <c r="D84" s="4">
        <v>1</v>
      </c>
      <c r="E84" s="74"/>
      <c r="F84" s="67">
        <f t="shared" si="4"/>
        <v>0</v>
      </c>
      <c r="G84" s="3"/>
      <c r="H84" s="3"/>
    </row>
    <row r="85" spans="1:8" ht="28.8" x14ac:dyDescent="0.3">
      <c r="A85" s="36" t="s">
        <v>160</v>
      </c>
      <c r="B85" s="103" t="s">
        <v>245</v>
      </c>
      <c r="C85" s="4" t="s">
        <v>10</v>
      </c>
      <c r="D85" s="4">
        <v>1</v>
      </c>
      <c r="E85" s="74"/>
      <c r="F85" s="67">
        <f t="shared" si="4"/>
        <v>0</v>
      </c>
      <c r="G85" s="3"/>
      <c r="H85" s="3"/>
    </row>
    <row r="86" spans="1:8" ht="47.25" customHeight="1" x14ac:dyDescent="0.3">
      <c r="A86" s="36" t="s">
        <v>161</v>
      </c>
      <c r="B86" s="103" t="s">
        <v>246</v>
      </c>
      <c r="C86" s="4" t="s">
        <v>10</v>
      </c>
      <c r="D86" s="4">
        <v>1</v>
      </c>
      <c r="E86" s="74"/>
      <c r="F86" s="67">
        <f t="shared" si="4"/>
        <v>0</v>
      </c>
      <c r="G86" s="3"/>
      <c r="H86" s="3"/>
    </row>
    <row r="87" spans="1:8" ht="38.25" customHeight="1" x14ac:dyDescent="0.3">
      <c r="A87" s="36" t="s">
        <v>162</v>
      </c>
      <c r="B87" s="103" t="s">
        <v>248</v>
      </c>
      <c r="C87" s="4" t="s">
        <v>10</v>
      </c>
      <c r="D87" s="4">
        <v>1</v>
      </c>
      <c r="E87" s="74"/>
      <c r="F87" s="67">
        <f t="shared" si="4"/>
        <v>0</v>
      </c>
      <c r="G87" s="3"/>
      <c r="H87" s="3"/>
    </row>
    <row r="88" spans="1:8" ht="44.25" customHeight="1" x14ac:dyDescent="0.3">
      <c r="A88" s="36" t="s">
        <v>163</v>
      </c>
      <c r="B88" s="103" t="s">
        <v>247</v>
      </c>
      <c r="C88" s="4" t="s">
        <v>10</v>
      </c>
      <c r="D88" s="4">
        <v>3</v>
      </c>
      <c r="E88" s="74"/>
      <c r="F88" s="67">
        <f t="shared" si="4"/>
        <v>0</v>
      </c>
      <c r="G88" s="3"/>
      <c r="H88" s="3"/>
    </row>
    <row r="89" spans="1:8" ht="15.6" x14ac:dyDescent="0.3">
      <c r="A89" s="36" t="s">
        <v>164</v>
      </c>
      <c r="B89" s="103" t="s">
        <v>165</v>
      </c>
      <c r="C89" s="4" t="s">
        <v>10</v>
      </c>
      <c r="D89" s="4">
        <v>9</v>
      </c>
      <c r="E89" s="74"/>
      <c r="F89" s="67">
        <f t="shared" si="4"/>
        <v>0</v>
      </c>
      <c r="G89" s="3"/>
      <c r="H89" s="3"/>
    </row>
    <row r="90" spans="1:8" ht="57.6" x14ac:dyDescent="0.3">
      <c r="A90" s="36" t="s">
        <v>157</v>
      </c>
      <c r="B90" s="73" t="s">
        <v>81</v>
      </c>
      <c r="C90" s="4" t="s">
        <v>3</v>
      </c>
      <c r="D90" s="6">
        <v>1</v>
      </c>
      <c r="E90" s="74"/>
      <c r="F90" s="67">
        <f>+E90*D90</f>
        <v>0</v>
      </c>
      <c r="G90" s="3"/>
      <c r="H90" s="3"/>
    </row>
    <row r="91" spans="1:8" ht="16.2" x14ac:dyDescent="0.3">
      <c r="A91" s="33"/>
      <c r="B91" s="100" t="s">
        <v>166</v>
      </c>
      <c r="C91" s="61"/>
      <c r="D91" s="60"/>
      <c r="E91" s="74"/>
      <c r="F91" s="70">
        <f>SUM(F78:F90)</f>
        <v>0</v>
      </c>
      <c r="G91" s="3"/>
      <c r="H91" s="3"/>
    </row>
    <row r="92" spans="1:8" ht="24.9" customHeight="1" x14ac:dyDescent="0.3">
      <c r="A92" s="62"/>
      <c r="B92" s="105"/>
      <c r="C92" s="4"/>
      <c r="D92" s="6"/>
      <c r="E92" s="74"/>
      <c r="F92" s="67"/>
      <c r="G92" s="3"/>
      <c r="H92" s="3"/>
    </row>
    <row r="93" spans="1:8" ht="15.6" x14ac:dyDescent="0.3">
      <c r="A93" s="114" t="s">
        <v>167</v>
      </c>
      <c r="B93" s="105" t="s">
        <v>74</v>
      </c>
      <c r="C93" s="4"/>
      <c r="D93" s="6"/>
      <c r="E93" s="74"/>
      <c r="F93" s="67"/>
      <c r="G93" s="3"/>
      <c r="H93" s="3"/>
    </row>
    <row r="94" spans="1:8" ht="43.2" x14ac:dyDescent="0.3">
      <c r="A94" s="63" t="s">
        <v>168</v>
      </c>
      <c r="B94" s="115" t="s">
        <v>87</v>
      </c>
      <c r="C94" s="6" t="s">
        <v>10</v>
      </c>
      <c r="D94" s="6">
        <v>6</v>
      </c>
      <c r="E94" s="74" t="s">
        <v>118</v>
      </c>
      <c r="F94" s="77" t="s">
        <v>118</v>
      </c>
      <c r="G94" s="3"/>
      <c r="H94" s="3"/>
    </row>
    <row r="95" spans="1:8" ht="24" customHeight="1" x14ac:dyDescent="0.3">
      <c r="A95" s="63" t="s">
        <v>169</v>
      </c>
      <c r="B95" s="115" t="s">
        <v>107</v>
      </c>
      <c r="C95" s="6" t="s">
        <v>10</v>
      </c>
      <c r="D95" s="6">
        <v>6</v>
      </c>
      <c r="E95" s="74" t="s">
        <v>118</v>
      </c>
      <c r="F95" s="77" t="s">
        <v>118</v>
      </c>
      <c r="G95" s="3"/>
      <c r="H95" s="3"/>
    </row>
    <row r="96" spans="1:8" ht="24.6" customHeight="1" x14ac:dyDescent="0.3">
      <c r="A96" s="62"/>
      <c r="B96" s="105" t="s">
        <v>170</v>
      </c>
      <c r="C96" s="4"/>
      <c r="D96" s="6"/>
      <c r="E96" s="74"/>
      <c r="F96" s="70" t="s">
        <v>118</v>
      </c>
      <c r="G96" s="3"/>
      <c r="H96" s="3"/>
    </row>
    <row r="97" spans="1:8" ht="15.6" x14ac:dyDescent="0.3">
      <c r="A97" s="62"/>
      <c r="B97" s="103"/>
      <c r="C97" s="4"/>
      <c r="D97" s="6"/>
      <c r="E97" s="74"/>
      <c r="F97" s="67"/>
      <c r="G97" s="3"/>
      <c r="H97" s="3"/>
    </row>
    <row r="98" spans="1:8" ht="15.6" x14ac:dyDescent="0.3">
      <c r="A98" s="114" t="s">
        <v>171</v>
      </c>
      <c r="B98" s="105" t="s">
        <v>75</v>
      </c>
      <c r="C98" s="4"/>
      <c r="D98" s="6"/>
      <c r="E98" s="74"/>
      <c r="F98" s="67"/>
      <c r="G98" s="3"/>
      <c r="H98" s="3"/>
    </row>
    <row r="99" spans="1:8" ht="28.8" x14ac:dyDescent="0.3">
      <c r="A99" s="36" t="s">
        <v>172</v>
      </c>
      <c r="B99" s="106" t="s">
        <v>85</v>
      </c>
      <c r="C99" s="6" t="s">
        <v>10</v>
      </c>
      <c r="D99" s="6">
        <v>3</v>
      </c>
      <c r="E99" s="74" t="s">
        <v>118</v>
      </c>
      <c r="F99" s="77" t="s">
        <v>118</v>
      </c>
      <c r="G99" s="3"/>
      <c r="H99" s="3"/>
    </row>
    <row r="100" spans="1:8" ht="28.8" x14ac:dyDescent="0.3">
      <c r="A100" s="36" t="s">
        <v>173</v>
      </c>
      <c r="B100" s="107" t="s">
        <v>82</v>
      </c>
      <c r="C100" s="6" t="s">
        <v>10</v>
      </c>
      <c r="D100" s="4">
        <v>6</v>
      </c>
      <c r="E100" s="74" t="s">
        <v>118</v>
      </c>
      <c r="F100" s="77" t="s">
        <v>118</v>
      </c>
      <c r="G100" s="3"/>
      <c r="H100" s="3"/>
    </row>
    <row r="101" spans="1:8" ht="28.8" x14ac:dyDescent="0.3">
      <c r="A101" s="36" t="s">
        <v>174</v>
      </c>
      <c r="B101" s="107" t="s">
        <v>175</v>
      </c>
      <c r="C101" s="6" t="s">
        <v>10</v>
      </c>
      <c r="D101" s="4">
        <v>3</v>
      </c>
      <c r="E101" s="74" t="s">
        <v>118</v>
      </c>
      <c r="F101" s="77" t="s">
        <v>118</v>
      </c>
      <c r="G101" s="1"/>
      <c r="H101" s="1"/>
    </row>
    <row r="102" spans="1:8" ht="15.6" x14ac:dyDescent="0.3">
      <c r="A102" s="36"/>
      <c r="B102" s="105" t="s">
        <v>170</v>
      </c>
      <c r="C102" s="6"/>
      <c r="D102" s="4"/>
      <c r="E102" s="74"/>
      <c r="F102" s="77" t="s">
        <v>118</v>
      </c>
      <c r="G102" s="3"/>
      <c r="H102" s="3"/>
    </row>
    <row r="103" spans="1:8" ht="15.6" x14ac:dyDescent="0.3">
      <c r="A103" s="36"/>
      <c r="B103" s="107"/>
      <c r="C103" s="6"/>
      <c r="D103" s="4"/>
      <c r="E103" s="74"/>
      <c r="F103" s="77"/>
      <c r="G103" s="3"/>
      <c r="H103" s="3"/>
    </row>
    <row r="104" spans="1:8" ht="15.6" x14ac:dyDescent="0.3">
      <c r="A104" s="36" t="s">
        <v>176</v>
      </c>
      <c r="B104" s="161" t="s">
        <v>177</v>
      </c>
      <c r="C104" s="6"/>
      <c r="D104" s="4"/>
      <c r="E104" s="74"/>
      <c r="F104" s="77"/>
      <c r="G104" s="3"/>
      <c r="H104" s="3"/>
    </row>
    <row r="105" spans="1:8" ht="15.6" x14ac:dyDescent="0.3">
      <c r="A105" s="36" t="s">
        <v>178</v>
      </c>
      <c r="B105" s="107" t="s">
        <v>179</v>
      </c>
      <c r="C105" s="6" t="s">
        <v>10</v>
      </c>
      <c r="D105" s="4">
        <v>2</v>
      </c>
      <c r="E105" s="74" t="s">
        <v>118</v>
      </c>
      <c r="F105" s="77" t="s">
        <v>118</v>
      </c>
      <c r="G105" s="3"/>
      <c r="H105" s="3"/>
    </row>
    <row r="106" spans="1:8" ht="15.6" x14ac:dyDescent="0.3">
      <c r="A106" s="62"/>
      <c r="B106" s="100" t="s">
        <v>106</v>
      </c>
      <c r="C106" s="4"/>
      <c r="D106" s="6"/>
      <c r="E106" s="74"/>
      <c r="F106" s="70">
        <f>F91</f>
        <v>0</v>
      </c>
      <c r="G106" s="3"/>
      <c r="H106" s="3"/>
    </row>
    <row r="107" spans="1:8" ht="15.6" x14ac:dyDescent="0.3">
      <c r="A107" s="62"/>
      <c r="B107" s="103"/>
      <c r="C107" s="4"/>
      <c r="D107" s="6"/>
      <c r="E107" s="74"/>
      <c r="F107" s="67"/>
      <c r="G107" s="3"/>
      <c r="H107" s="3"/>
    </row>
    <row r="108" spans="1:8" ht="15.6" x14ac:dyDescent="0.3">
      <c r="A108" s="89" t="s">
        <v>44</v>
      </c>
      <c r="B108" s="108" t="s">
        <v>79</v>
      </c>
      <c r="C108" s="86"/>
      <c r="D108" s="86"/>
      <c r="E108" s="87"/>
      <c r="F108" s="88"/>
      <c r="G108" s="3"/>
      <c r="H108" s="3"/>
    </row>
    <row r="109" spans="1:8" ht="15.6" x14ac:dyDescent="0.3">
      <c r="A109" s="89"/>
      <c r="B109" s="121"/>
      <c r="C109" s="86"/>
      <c r="D109" s="86"/>
      <c r="E109" s="87"/>
      <c r="F109" s="88"/>
      <c r="G109" s="3"/>
      <c r="H109" s="3"/>
    </row>
    <row r="110" spans="1:8" ht="28.8" x14ac:dyDescent="0.3">
      <c r="A110" s="150" t="s">
        <v>180</v>
      </c>
      <c r="B110" s="151" t="s">
        <v>261</v>
      </c>
      <c r="C110" s="152" t="s">
        <v>8</v>
      </c>
      <c r="D110" s="147">
        <v>82.52</v>
      </c>
      <c r="E110" s="153"/>
      <c r="F110" s="154">
        <f t="shared" ref="F110:F115" si="5">E110*D110</f>
        <v>0</v>
      </c>
      <c r="G110" s="3"/>
      <c r="H110" s="3"/>
    </row>
    <row r="111" spans="1:8" ht="28.8" x14ac:dyDescent="0.3">
      <c r="A111" s="150" t="s">
        <v>181</v>
      </c>
      <c r="B111" s="151" t="s">
        <v>182</v>
      </c>
      <c r="C111" s="147" t="s">
        <v>9</v>
      </c>
      <c r="D111" s="147">
        <v>12.98</v>
      </c>
      <c r="E111" s="153"/>
      <c r="F111" s="154">
        <f t="shared" si="5"/>
        <v>0</v>
      </c>
      <c r="G111" s="3"/>
      <c r="H111" s="3"/>
    </row>
    <row r="112" spans="1:8" ht="43.2" x14ac:dyDescent="0.3">
      <c r="A112" s="150" t="s">
        <v>183</v>
      </c>
      <c r="B112" s="151" t="s">
        <v>259</v>
      </c>
      <c r="C112" s="147" t="s">
        <v>9</v>
      </c>
      <c r="D112" s="147">
        <v>83.16</v>
      </c>
      <c r="E112" s="153"/>
      <c r="F112" s="154">
        <f t="shared" si="5"/>
        <v>0</v>
      </c>
      <c r="G112" s="3"/>
      <c r="H112" s="3"/>
    </row>
    <row r="113" spans="1:8" ht="43.2" x14ac:dyDescent="0.3">
      <c r="A113" s="150" t="s">
        <v>184</v>
      </c>
      <c r="B113" s="202" t="s">
        <v>185</v>
      </c>
      <c r="C113" s="147" t="s">
        <v>10</v>
      </c>
      <c r="D113" s="147">
        <v>4</v>
      </c>
      <c r="E113" s="153"/>
      <c r="F113" s="154">
        <f t="shared" si="5"/>
        <v>0</v>
      </c>
      <c r="G113" s="3"/>
      <c r="H113" s="3"/>
    </row>
    <row r="114" spans="1:8" ht="28.8" x14ac:dyDescent="0.25">
      <c r="A114" s="150" t="s">
        <v>186</v>
      </c>
      <c r="B114" s="151" t="s">
        <v>260</v>
      </c>
      <c r="C114" s="147"/>
      <c r="D114" s="147">
        <v>14.49</v>
      </c>
      <c r="E114" s="153"/>
      <c r="F114" s="154">
        <f t="shared" si="5"/>
        <v>0</v>
      </c>
      <c r="G114" s="58"/>
      <c r="H114" s="58"/>
    </row>
    <row r="115" spans="1:8" ht="57.6" x14ac:dyDescent="0.25">
      <c r="A115" s="150" t="s">
        <v>187</v>
      </c>
      <c r="B115" s="75" t="s">
        <v>188</v>
      </c>
      <c r="C115" s="22" t="s">
        <v>91</v>
      </c>
      <c r="D115" s="162">
        <v>1</v>
      </c>
      <c r="E115" s="74"/>
      <c r="F115" s="154">
        <f t="shared" si="5"/>
        <v>0</v>
      </c>
      <c r="G115" s="58"/>
      <c r="H115" s="58"/>
    </row>
    <row r="116" spans="1:8" ht="16.2" thickBot="1" x14ac:dyDescent="0.3">
      <c r="A116" s="236"/>
      <c r="B116" s="237" t="s">
        <v>66</v>
      </c>
      <c r="C116" s="238"/>
      <c r="D116" s="238"/>
      <c r="E116" s="239"/>
      <c r="F116" s="240">
        <f>SUM(F110:F115)</f>
        <v>0</v>
      </c>
      <c r="G116" s="58"/>
      <c r="H116" s="58"/>
    </row>
    <row r="117" spans="1:8" ht="16.8" thickTop="1" thickBot="1" x14ac:dyDescent="0.3">
      <c r="A117" s="230"/>
      <c r="B117" s="231" t="s">
        <v>189</v>
      </c>
      <c r="C117" s="232"/>
      <c r="D117" s="232"/>
      <c r="E117" s="233"/>
      <c r="F117" s="234">
        <f>F116+F106+F73+F61+F54+F45+F34+F26+F15</f>
        <v>0</v>
      </c>
      <c r="G117" s="58"/>
      <c r="H117" s="58"/>
    </row>
    <row r="118" spans="1:8" ht="16.2" thickTop="1" x14ac:dyDescent="0.3">
      <c r="A118" s="9"/>
      <c r="B118" s="109"/>
      <c r="C118" s="14"/>
      <c r="D118" s="14"/>
      <c r="E118" s="17"/>
      <c r="F118" s="17"/>
      <c r="G118" s="1"/>
      <c r="H118" s="58"/>
    </row>
    <row r="119" spans="1:8" ht="15.6" x14ac:dyDescent="0.3">
      <c r="A119" s="1"/>
      <c r="B119" s="1"/>
      <c r="C119" s="1"/>
      <c r="D119" s="1"/>
      <c r="E119" s="1"/>
      <c r="F119" s="1"/>
      <c r="G119" s="1"/>
      <c r="H119" s="58"/>
    </row>
    <row r="120" spans="1:8" ht="15.6" x14ac:dyDescent="0.3">
      <c r="A120" s="1"/>
      <c r="B120" s="1"/>
      <c r="C120" s="1"/>
      <c r="D120" s="1"/>
      <c r="E120" s="1"/>
      <c r="F120" s="1"/>
      <c r="G120" s="1"/>
      <c r="H120" s="3"/>
    </row>
    <row r="121" spans="1:8" ht="15.6" x14ac:dyDescent="0.3">
      <c r="A121" s="1"/>
      <c r="B121" s="1"/>
      <c r="C121" s="1"/>
      <c r="D121" s="1"/>
      <c r="E121" s="1"/>
      <c r="F121" s="1"/>
      <c r="G121" s="1"/>
      <c r="H121" s="3"/>
    </row>
    <row r="122" spans="1:8" ht="15.6" x14ac:dyDescent="0.3">
      <c r="A122" s="1"/>
      <c r="B122" s="1"/>
      <c r="C122" s="1"/>
      <c r="D122" s="1"/>
      <c r="E122" s="1"/>
      <c r="F122" s="1"/>
      <c r="G122" s="1"/>
      <c r="H122" s="1"/>
    </row>
    <row r="123" spans="1:8" ht="15.6" x14ac:dyDescent="0.3">
      <c r="A123" s="1"/>
      <c r="B123" s="1"/>
      <c r="C123" s="1"/>
      <c r="D123" s="1"/>
      <c r="E123" s="1"/>
      <c r="F123" s="1"/>
      <c r="G123" s="1"/>
      <c r="H123" s="1"/>
    </row>
    <row r="124" spans="1:8" ht="15.6" x14ac:dyDescent="0.3">
      <c r="A124" s="2"/>
      <c r="B124" s="2"/>
      <c r="C124" s="2"/>
      <c r="D124" s="2"/>
      <c r="E124" s="2"/>
      <c r="F124" s="2"/>
      <c r="G124" s="1"/>
      <c r="H124" s="1"/>
    </row>
    <row r="125" spans="1:8" ht="15.6" x14ac:dyDescent="0.3">
      <c r="A125" s="35"/>
      <c r="B125" s="35"/>
      <c r="C125" s="35"/>
      <c r="D125" s="35"/>
      <c r="E125" s="35"/>
      <c r="F125" s="35"/>
      <c r="G125" s="2"/>
      <c r="H125" s="1"/>
    </row>
    <row r="126" spans="1:8" ht="15.6" x14ac:dyDescent="0.3">
      <c r="A126" s="2"/>
      <c r="B126" s="2"/>
      <c r="C126" s="2"/>
      <c r="D126" s="2"/>
      <c r="E126" s="2"/>
      <c r="F126" s="2"/>
      <c r="G126" s="35"/>
      <c r="H126" s="1"/>
    </row>
    <row r="127" spans="1:8" ht="15.6" x14ac:dyDescent="0.3">
      <c r="A127" s="2"/>
      <c r="B127" s="2"/>
      <c r="C127" s="2"/>
      <c r="D127" s="2"/>
      <c r="E127" s="2"/>
      <c r="F127" s="2"/>
      <c r="G127" s="2"/>
      <c r="H127" s="1"/>
    </row>
    <row r="128" spans="1:8" ht="15.6" x14ac:dyDescent="0.3">
      <c r="A128" s="2"/>
      <c r="B128" s="2"/>
      <c r="C128" s="2"/>
      <c r="D128" s="2"/>
      <c r="E128" s="2"/>
      <c r="F128" s="2"/>
      <c r="G128" s="2"/>
      <c r="H128" s="35"/>
    </row>
    <row r="129" spans="7:8" ht="15.6" x14ac:dyDescent="0.3">
      <c r="G129" s="2"/>
      <c r="H129" s="1"/>
    </row>
    <row r="130" spans="7:8" ht="15.6" x14ac:dyDescent="0.3">
      <c r="G130" s="2"/>
      <c r="H130" s="1"/>
    </row>
  </sheetData>
  <mergeCells count="3">
    <mergeCell ref="A1:F1"/>
    <mergeCell ref="A2:F2"/>
    <mergeCell ref="A3:F3"/>
  </mergeCells>
  <phoneticPr fontId="22" type="noConversion"/>
  <dataValidations count="2">
    <dataValidation type="list" allowBlank="1" showInputMessage="1" showErrorMessage="1" sqref="C78:C91" xr:uid="{00000000-0002-0000-0200-000000000000}">
      <formula1>$K$20:$K$21</formula1>
    </dataValidation>
    <dataValidation type="list" allowBlank="1" showInputMessage="1" showErrorMessage="1" sqref="C99" xr:uid="{00000000-0002-0000-0200-000001000000}">
      <formula1>$K$28:$K$30</formula1>
    </dataValidation>
  </dataValidations>
  <pageMargins left="0.7" right="0.7" top="0.75" bottom="0.75" header="0.3" footer="0.3"/>
  <pageSetup paperSize="9" scale="92" orientation="portrait" r:id="rId1"/>
  <headerFooter>
    <oddFooter>&amp;L
          Devis quantitatif et estimatif - BLOC DE 3 BOUTIQUES&amp;R&amp;P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AC138"/>
  <sheetViews>
    <sheetView zoomScale="115" zoomScaleNormal="115" zoomScaleSheetLayoutView="117" zoomScalePageLayoutView="85" workbookViewId="0">
      <selection activeCell="B3" sqref="B3:E3"/>
    </sheetView>
  </sheetViews>
  <sheetFormatPr baseColWidth="10" defaultColWidth="9.109375" defaultRowHeight="13.2" x14ac:dyDescent="0.25"/>
  <cols>
    <col min="1" max="1" width="6.6640625" style="55" customWidth="1"/>
    <col min="2" max="2" width="40" style="55" customWidth="1"/>
    <col min="3" max="3" width="7" style="55" customWidth="1"/>
    <col min="4" max="4" width="11" style="65" customWidth="1"/>
    <col min="5" max="5" width="10.21875" style="55" customWidth="1"/>
    <col min="6" max="6" width="13.6640625" style="55" customWidth="1"/>
  </cols>
  <sheetData>
    <row r="1" spans="1:7" ht="40.5" customHeight="1" x14ac:dyDescent="0.25">
      <c r="A1" s="269" t="s">
        <v>114</v>
      </c>
      <c r="B1" s="269"/>
      <c r="C1" s="269"/>
      <c r="D1" s="269"/>
      <c r="E1" s="269"/>
      <c r="F1" s="269"/>
    </row>
    <row r="2" spans="1:7" ht="16.2" customHeight="1" x14ac:dyDescent="0.25">
      <c r="A2" s="269" t="s">
        <v>0</v>
      </c>
      <c r="B2" s="269"/>
      <c r="C2" s="269"/>
      <c r="D2" s="269"/>
      <c r="E2" s="269"/>
      <c r="F2" s="269"/>
    </row>
    <row r="3" spans="1:7" ht="15.3" customHeight="1" x14ac:dyDescent="0.25">
      <c r="A3" s="206"/>
      <c r="B3" s="272" t="s">
        <v>271</v>
      </c>
      <c r="C3" s="272"/>
      <c r="D3" s="272"/>
      <c r="E3" s="272"/>
      <c r="F3" s="112"/>
    </row>
    <row r="4" spans="1:7" ht="15.45" customHeight="1" thickBot="1" x14ac:dyDescent="0.4">
      <c r="A4" s="7"/>
      <c r="B4" s="12"/>
      <c r="C4" s="14"/>
      <c r="D4" s="64"/>
      <c r="E4" s="16"/>
      <c r="F4" s="18"/>
      <c r="G4" s="112"/>
    </row>
    <row r="5" spans="1:7" ht="30" thickTop="1" thickBot="1" x14ac:dyDescent="0.3">
      <c r="A5" s="8" t="s">
        <v>1</v>
      </c>
      <c r="B5" s="95" t="s">
        <v>2</v>
      </c>
      <c r="C5" s="13" t="s">
        <v>16</v>
      </c>
      <c r="D5" s="68" t="s">
        <v>68</v>
      </c>
      <c r="E5" s="78" t="s">
        <v>17</v>
      </c>
      <c r="F5" s="80" t="s">
        <v>18</v>
      </c>
    </row>
    <row r="6" spans="1:7" ht="15" thickTop="1" x14ac:dyDescent="0.25">
      <c r="A6" s="207"/>
      <c r="B6" s="136"/>
      <c r="C6" s="137"/>
      <c r="D6" s="138"/>
      <c r="E6" s="42"/>
      <c r="F6" s="43"/>
    </row>
    <row r="7" spans="1:7" ht="28.8" x14ac:dyDescent="0.25">
      <c r="A7" s="208" t="s">
        <v>37</v>
      </c>
      <c r="B7" s="97" t="s">
        <v>36</v>
      </c>
      <c r="C7" s="122"/>
      <c r="D7" s="163"/>
      <c r="E7" s="124"/>
      <c r="F7" s="139"/>
    </row>
    <row r="8" spans="1:7" ht="14.4" x14ac:dyDescent="0.25">
      <c r="A8" s="208"/>
      <c r="B8" s="105"/>
      <c r="C8" s="122"/>
      <c r="D8" s="163"/>
      <c r="E8" s="123"/>
      <c r="F8" s="67"/>
    </row>
    <row r="9" spans="1:7" ht="14.4" x14ac:dyDescent="0.25">
      <c r="A9" s="209" t="s">
        <v>28</v>
      </c>
      <c r="B9" s="73" t="s">
        <v>90</v>
      </c>
      <c r="C9" s="22" t="s">
        <v>8</v>
      </c>
      <c r="D9" s="162">
        <v>35</v>
      </c>
      <c r="E9" s="25"/>
      <c r="F9" s="67">
        <f>E9*D9</f>
        <v>0</v>
      </c>
    </row>
    <row r="10" spans="1:7" s="37" customFormat="1" ht="16.2" x14ac:dyDescent="0.25">
      <c r="A10" s="209" t="s">
        <v>29</v>
      </c>
      <c r="B10" s="75" t="s">
        <v>92</v>
      </c>
      <c r="C10" s="22" t="s">
        <v>49</v>
      </c>
      <c r="D10" s="162">
        <v>2.85</v>
      </c>
      <c r="E10" s="25"/>
      <c r="F10" s="67">
        <f>E10*D10</f>
        <v>0</v>
      </c>
    </row>
    <row r="11" spans="1:7" ht="16.2" x14ac:dyDescent="0.25">
      <c r="A11" s="209" t="s">
        <v>30</v>
      </c>
      <c r="B11" s="75" t="s">
        <v>194</v>
      </c>
      <c r="C11" s="22" t="s">
        <v>49</v>
      </c>
      <c r="D11" s="162">
        <v>61</v>
      </c>
      <c r="E11" s="25"/>
      <c r="F11" s="67">
        <f>E11*D11</f>
        <v>0</v>
      </c>
    </row>
    <row r="12" spans="1:7" ht="16.2" x14ac:dyDescent="0.25">
      <c r="A12" s="209" t="s">
        <v>31</v>
      </c>
      <c r="B12" s="75" t="s">
        <v>93</v>
      </c>
      <c r="C12" s="22" t="s">
        <v>49</v>
      </c>
      <c r="D12" s="162">
        <v>23.952000000000002</v>
      </c>
      <c r="E12" s="25"/>
      <c r="F12" s="67">
        <f>E12*D12</f>
        <v>0</v>
      </c>
    </row>
    <row r="13" spans="1:7" ht="28.8" x14ac:dyDescent="0.25">
      <c r="A13" s="209" t="s">
        <v>34</v>
      </c>
      <c r="B13" s="81" t="s">
        <v>76</v>
      </c>
      <c r="C13" s="20" t="s">
        <v>8</v>
      </c>
      <c r="D13" s="57">
        <v>17.25</v>
      </c>
      <c r="E13" s="74"/>
      <c r="F13" s="83">
        <f>D13*E13</f>
        <v>0</v>
      </c>
    </row>
    <row r="14" spans="1:7" ht="14.4" x14ac:dyDescent="0.25">
      <c r="A14" s="221"/>
      <c r="B14" s="222" t="s">
        <v>53</v>
      </c>
      <c r="C14" s="217"/>
      <c r="D14" s="218"/>
      <c r="E14" s="223"/>
      <c r="F14" s="220">
        <f>SUM(F9:F13)</f>
        <v>0</v>
      </c>
    </row>
    <row r="15" spans="1:7" ht="14.4" x14ac:dyDescent="0.25">
      <c r="A15" s="210"/>
      <c r="B15" s="130"/>
      <c r="C15" s="125"/>
      <c r="D15" s="164"/>
      <c r="E15" s="25"/>
      <c r="F15" s="70"/>
    </row>
    <row r="16" spans="1:7" ht="14.4" x14ac:dyDescent="0.25">
      <c r="A16" s="208" t="s">
        <v>38</v>
      </c>
      <c r="B16" s="97" t="s">
        <v>54</v>
      </c>
      <c r="C16" s="122"/>
      <c r="D16" s="163"/>
      <c r="E16" s="74"/>
      <c r="F16" s="67"/>
    </row>
    <row r="17" spans="1:6" ht="14.4" x14ac:dyDescent="0.25">
      <c r="A17" s="208"/>
      <c r="B17" s="105"/>
      <c r="C17" s="122"/>
      <c r="D17" s="163"/>
      <c r="E17" s="74"/>
      <c r="F17" s="67"/>
    </row>
    <row r="18" spans="1:6" ht="28.8" x14ac:dyDescent="0.25">
      <c r="A18" s="209" t="s">
        <v>20</v>
      </c>
      <c r="B18" s="75" t="s">
        <v>195</v>
      </c>
      <c r="C18" s="22" t="s">
        <v>49</v>
      </c>
      <c r="D18" s="162">
        <v>1.03</v>
      </c>
      <c r="E18" s="25"/>
      <c r="F18" s="67">
        <f>E18*D18</f>
        <v>0</v>
      </c>
    </row>
    <row r="19" spans="1:6" ht="28.8" x14ac:dyDescent="0.25">
      <c r="A19" s="209" t="s">
        <v>21</v>
      </c>
      <c r="B19" s="75" t="s">
        <v>196</v>
      </c>
      <c r="C19" s="22" t="s">
        <v>49</v>
      </c>
      <c r="D19" s="162">
        <v>1.94</v>
      </c>
      <c r="E19" s="25"/>
      <c r="F19" s="67">
        <f t="shared" ref="F19:F24" si="0">E19*D19</f>
        <v>0</v>
      </c>
    </row>
    <row r="20" spans="1:6" ht="16.2" x14ac:dyDescent="0.25">
      <c r="A20" s="209" t="s">
        <v>25</v>
      </c>
      <c r="B20" s="75" t="s">
        <v>197</v>
      </c>
      <c r="C20" s="22" t="s">
        <v>49</v>
      </c>
      <c r="D20" s="162">
        <v>1.21</v>
      </c>
      <c r="E20" s="25"/>
      <c r="F20" s="67">
        <f t="shared" si="0"/>
        <v>0</v>
      </c>
    </row>
    <row r="21" spans="1:6" ht="28.8" x14ac:dyDescent="0.25">
      <c r="A21" s="209" t="s">
        <v>22</v>
      </c>
      <c r="B21" s="75" t="s">
        <v>198</v>
      </c>
      <c r="C21" s="22" t="s">
        <v>49</v>
      </c>
      <c r="D21" s="162">
        <v>0.59</v>
      </c>
      <c r="E21" s="25"/>
      <c r="F21" s="67">
        <f t="shared" si="0"/>
        <v>0</v>
      </c>
    </row>
    <row r="22" spans="1:6" ht="28.8" x14ac:dyDescent="0.25">
      <c r="A22" s="209" t="s">
        <v>23</v>
      </c>
      <c r="B22" s="75" t="s">
        <v>96</v>
      </c>
      <c r="C22" s="22" t="s">
        <v>49</v>
      </c>
      <c r="D22" s="162">
        <v>0.52</v>
      </c>
      <c r="E22" s="25"/>
      <c r="F22" s="67">
        <f t="shared" si="0"/>
        <v>0</v>
      </c>
    </row>
    <row r="23" spans="1:6" ht="43.2" x14ac:dyDescent="0.25">
      <c r="A23" s="209" t="s">
        <v>26</v>
      </c>
      <c r="B23" s="75" t="s">
        <v>250</v>
      </c>
      <c r="C23" s="22" t="s">
        <v>49</v>
      </c>
      <c r="D23" s="162">
        <v>1.75</v>
      </c>
      <c r="E23" s="25"/>
      <c r="F23" s="67">
        <f t="shared" si="0"/>
        <v>0</v>
      </c>
    </row>
    <row r="24" spans="1:6" ht="28.8" x14ac:dyDescent="0.25">
      <c r="A24" s="209" t="s">
        <v>72</v>
      </c>
      <c r="B24" s="75" t="s">
        <v>199</v>
      </c>
      <c r="C24" s="22" t="s">
        <v>49</v>
      </c>
      <c r="D24" s="162">
        <v>0.68</v>
      </c>
      <c r="E24" s="25"/>
      <c r="F24" s="67">
        <f t="shared" si="0"/>
        <v>0</v>
      </c>
    </row>
    <row r="25" spans="1:6" ht="28.8" x14ac:dyDescent="0.25">
      <c r="A25" s="209" t="s">
        <v>78</v>
      </c>
      <c r="B25" s="81" t="s">
        <v>200</v>
      </c>
      <c r="C25" s="20" t="s">
        <v>49</v>
      </c>
      <c r="D25" s="134">
        <v>0.56000000000000005</v>
      </c>
      <c r="E25" s="74"/>
      <c r="F25" s="67">
        <f t="shared" ref="F25" si="1">D25*E25</f>
        <v>0</v>
      </c>
    </row>
    <row r="26" spans="1:6" ht="14.4" x14ac:dyDescent="0.25">
      <c r="A26" s="215"/>
      <c r="B26" s="216" t="s">
        <v>59</v>
      </c>
      <c r="C26" s="217"/>
      <c r="D26" s="218"/>
      <c r="E26" s="219"/>
      <c r="F26" s="220">
        <f>SUM(F18:F25)</f>
        <v>0</v>
      </c>
    </row>
    <row r="27" spans="1:6" ht="14.4" x14ac:dyDescent="0.25">
      <c r="A27" s="212"/>
      <c r="B27" s="127"/>
      <c r="C27" s="125"/>
      <c r="D27" s="164"/>
      <c r="E27" s="74"/>
      <c r="F27" s="70"/>
    </row>
    <row r="28" spans="1:6" ht="28.8" x14ac:dyDescent="0.25">
      <c r="A28" s="208" t="s">
        <v>39</v>
      </c>
      <c r="B28" s="97" t="s">
        <v>60</v>
      </c>
      <c r="C28" s="122"/>
      <c r="D28" s="163"/>
      <c r="E28" s="74"/>
      <c r="F28" s="67"/>
    </row>
    <row r="29" spans="1:6" ht="14.4" x14ac:dyDescent="0.25">
      <c r="A29" s="208"/>
      <c r="B29" s="128"/>
      <c r="C29" s="122"/>
      <c r="D29" s="163"/>
      <c r="E29" s="74"/>
      <c r="F29" s="67"/>
    </row>
    <row r="30" spans="1:6" s="37" customFormat="1" ht="28.8" x14ac:dyDescent="0.25">
      <c r="A30" s="209" t="s">
        <v>4</v>
      </c>
      <c r="B30" s="75" t="s">
        <v>201</v>
      </c>
      <c r="C30" s="22" t="s">
        <v>49</v>
      </c>
      <c r="D30" s="162">
        <v>0.71</v>
      </c>
      <c r="E30" s="25"/>
      <c r="F30" s="67">
        <f t="shared" ref="F30:F35" si="2">E30*D30</f>
        <v>0</v>
      </c>
    </row>
    <row r="31" spans="1:6" s="37" customFormat="1" ht="16.2" x14ac:dyDescent="0.25">
      <c r="A31" s="209" t="s">
        <v>5</v>
      </c>
      <c r="B31" s="75" t="s">
        <v>108</v>
      </c>
      <c r="C31" s="22" t="s">
        <v>49</v>
      </c>
      <c r="D31" s="162">
        <v>0.4</v>
      </c>
      <c r="E31" s="25"/>
      <c r="F31" s="67">
        <f t="shared" si="2"/>
        <v>0</v>
      </c>
    </row>
    <row r="32" spans="1:6" s="37" customFormat="1" ht="28.8" x14ac:dyDescent="0.25">
      <c r="A32" s="209" t="s">
        <v>24</v>
      </c>
      <c r="B32" s="75" t="s">
        <v>100</v>
      </c>
      <c r="C32" s="22" t="s">
        <v>49</v>
      </c>
      <c r="D32" s="162">
        <v>0.31</v>
      </c>
      <c r="E32" s="25"/>
      <c r="F32" s="67">
        <f t="shared" si="2"/>
        <v>0</v>
      </c>
    </row>
    <row r="33" spans="1:6" s="37" customFormat="1" ht="16.2" x14ac:dyDescent="0.25">
      <c r="A33" s="209" t="s">
        <v>6</v>
      </c>
      <c r="B33" s="75" t="s">
        <v>202</v>
      </c>
      <c r="C33" s="22" t="s">
        <v>49</v>
      </c>
      <c r="D33" s="162">
        <v>0.11</v>
      </c>
      <c r="E33" s="25"/>
      <c r="F33" s="67">
        <f t="shared" si="2"/>
        <v>0</v>
      </c>
    </row>
    <row r="34" spans="1:6" s="37" customFormat="1" ht="16.2" x14ac:dyDescent="0.25">
      <c r="A34" s="209" t="s">
        <v>67</v>
      </c>
      <c r="B34" s="75" t="s">
        <v>203</v>
      </c>
      <c r="C34" s="22" t="s">
        <v>49</v>
      </c>
      <c r="D34" s="162">
        <v>0.2</v>
      </c>
      <c r="E34" s="25"/>
      <c r="F34" s="67">
        <f t="shared" si="2"/>
        <v>0</v>
      </c>
    </row>
    <row r="35" spans="1:6" s="37" customFormat="1" ht="14.4" x14ac:dyDescent="0.25">
      <c r="A35" s="209" t="s">
        <v>69</v>
      </c>
      <c r="B35" s="75" t="s">
        <v>204</v>
      </c>
      <c r="C35" s="22" t="s">
        <v>10</v>
      </c>
      <c r="D35" s="162">
        <v>2</v>
      </c>
      <c r="E35" s="25"/>
      <c r="F35" s="67">
        <f t="shared" si="2"/>
        <v>0</v>
      </c>
    </row>
    <row r="36" spans="1:6" s="37" customFormat="1" ht="14.4" x14ac:dyDescent="0.25">
      <c r="A36" s="215"/>
      <c r="B36" s="216" t="s">
        <v>61</v>
      </c>
      <c r="C36" s="217"/>
      <c r="D36" s="218"/>
      <c r="E36" s="219"/>
      <c r="F36" s="220">
        <f>SUM(F30:F35)</f>
        <v>0</v>
      </c>
    </row>
    <row r="37" spans="1:6" s="37" customFormat="1" ht="14.4" x14ac:dyDescent="0.25">
      <c r="A37" s="212"/>
      <c r="B37" s="127"/>
      <c r="C37" s="125"/>
      <c r="D37" s="164"/>
      <c r="E37" s="74"/>
      <c r="F37" s="70"/>
    </row>
    <row r="38" spans="1:6" s="37" customFormat="1" ht="18.75" customHeight="1" x14ac:dyDescent="0.25">
      <c r="A38" s="208" t="s">
        <v>40</v>
      </c>
      <c r="B38" s="97" t="s">
        <v>33</v>
      </c>
      <c r="C38" s="125"/>
      <c r="D38" s="164"/>
      <c r="E38" s="74"/>
      <c r="F38" s="70"/>
    </row>
    <row r="39" spans="1:6" s="37" customFormat="1" ht="14.4" x14ac:dyDescent="0.25">
      <c r="A39" s="208"/>
      <c r="B39" s="97"/>
      <c r="C39" s="125"/>
      <c r="D39" s="164"/>
      <c r="E39" s="74"/>
      <c r="F39" s="70"/>
    </row>
    <row r="40" spans="1:6" s="37" customFormat="1" ht="28.8" x14ac:dyDescent="0.25">
      <c r="A40" s="211" t="s">
        <v>7</v>
      </c>
      <c r="B40" s="75" t="s">
        <v>205</v>
      </c>
      <c r="C40" s="22" t="s">
        <v>8</v>
      </c>
      <c r="D40" s="162">
        <v>34.479999999999997</v>
      </c>
      <c r="E40" s="25"/>
      <c r="F40" s="67">
        <f t="shared" ref="F40:F48" si="3">E40*D40</f>
        <v>0</v>
      </c>
    </row>
    <row r="41" spans="1:6" s="37" customFormat="1" ht="14.4" x14ac:dyDescent="0.25">
      <c r="A41" s="211" t="s">
        <v>15</v>
      </c>
      <c r="B41" s="75" t="s">
        <v>206</v>
      </c>
      <c r="C41" s="22" t="s">
        <v>8</v>
      </c>
      <c r="D41" s="162">
        <v>2.42</v>
      </c>
      <c r="E41" s="25"/>
      <c r="F41" s="67">
        <f t="shared" si="3"/>
        <v>0</v>
      </c>
    </row>
    <row r="42" spans="1:6" s="37" customFormat="1" ht="28.8" x14ac:dyDescent="0.25">
      <c r="A42" s="211" t="s">
        <v>104</v>
      </c>
      <c r="B42" s="75" t="s">
        <v>207</v>
      </c>
      <c r="C42" s="22" t="s">
        <v>8</v>
      </c>
      <c r="D42" s="162">
        <v>34.479999999999997</v>
      </c>
      <c r="E42" s="25"/>
      <c r="F42" s="67">
        <f t="shared" si="3"/>
        <v>0</v>
      </c>
    </row>
    <row r="43" spans="1:6" s="37" customFormat="1" ht="14.4" x14ac:dyDescent="0.25">
      <c r="A43" s="211" t="s">
        <v>73</v>
      </c>
      <c r="B43" s="75" t="s">
        <v>101</v>
      </c>
      <c r="C43" s="22" t="s">
        <v>8</v>
      </c>
      <c r="D43" s="162">
        <v>49.4</v>
      </c>
      <c r="E43" s="25"/>
      <c r="F43" s="67">
        <f t="shared" si="3"/>
        <v>0</v>
      </c>
    </row>
    <row r="44" spans="1:6" s="37" customFormat="1" ht="14.4" x14ac:dyDescent="0.25">
      <c r="A44" s="211" t="s">
        <v>115</v>
      </c>
      <c r="B44" s="75" t="s">
        <v>208</v>
      </c>
      <c r="C44" s="22" t="s">
        <v>8</v>
      </c>
      <c r="D44" s="162">
        <v>24</v>
      </c>
      <c r="E44" s="25"/>
      <c r="F44" s="67">
        <f t="shared" si="3"/>
        <v>0</v>
      </c>
    </row>
    <row r="45" spans="1:6" s="37" customFormat="1" ht="28.8" x14ac:dyDescent="0.25">
      <c r="A45" s="211" t="s">
        <v>116</v>
      </c>
      <c r="B45" s="75" t="s">
        <v>209</v>
      </c>
      <c r="C45" s="22" t="s">
        <v>10</v>
      </c>
      <c r="D45" s="162">
        <v>3</v>
      </c>
      <c r="E45" s="204"/>
      <c r="F45" s="67">
        <f t="shared" si="3"/>
        <v>0</v>
      </c>
    </row>
    <row r="46" spans="1:6" s="37" customFormat="1" ht="14.4" x14ac:dyDescent="0.25">
      <c r="A46" s="211" t="s">
        <v>117</v>
      </c>
      <c r="B46" s="75" t="s">
        <v>210</v>
      </c>
      <c r="C46" s="22" t="s">
        <v>8</v>
      </c>
      <c r="D46" s="162">
        <v>19.5</v>
      </c>
      <c r="E46" s="25"/>
      <c r="F46" s="67">
        <f t="shared" si="3"/>
        <v>0</v>
      </c>
    </row>
    <row r="47" spans="1:6" s="37" customFormat="1" ht="43.2" x14ac:dyDescent="0.25">
      <c r="A47" s="211" t="s">
        <v>211</v>
      </c>
      <c r="B47" s="75" t="s">
        <v>212</v>
      </c>
      <c r="C47" s="22" t="s">
        <v>8</v>
      </c>
      <c r="D47" s="162">
        <v>0.8</v>
      </c>
      <c r="E47" s="25"/>
      <c r="F47" s="67">
        <f t="shared" si="3"/>
        <v>0</v>
      </c>
    </row>
    <row r="48" spans="1:6" s="37" customFormat="1" ht="28.8" x14ac:dyDescent="0.25">
      <c r="A48" s="211" t="s">
        <v>213</v>
      </c>
      <c r="B48" s="75" t="s">
        <v>214</v>
      </c>
      <c r="C48" s="22" t="s">
        <v>8</v>
      </c>
      <c r="D48" s="162">
        <v>64.510000000000005</v>
      </c>
      <c r="E48" s="25"/>
      <c r="F48" s="67">
        <f t="shared" si="3"/>
        <v>0</v>
      </c>
    </row>
    <row r="49" spans="1:6" s="37" customFormat="1" ht="14.4" x14ac:dyDescent="0.25">
      <c r="A49" s="215"/>
      <c r="B49" s="216" t="s">
        <v>64</v>
      </c>
      <c r="C49" s="217"/>
      <c r="D49" s="218"/>
      <c r="E49" s="219"/>
      <c r="F49" s="220">
        <f>SUM(F40:F48)</f>
        <v>0</v>
      </c>
    </row>
    <row r="50" spans="1:6" s="37" customFormat="1" ht="14.4" x14ac:dyDescent="0.25">
      <c r="A50" s="212"/>
      <c r="B50" s="127"/>
      <c r="C50" s="125"/>
      <c r="D50" s="164"/>
      <c r="E50" s="74"/>
      <c r="F50" s="70"/>
    </row>
    <row r="51" spans="1:6" s="37" customFormat="1" ht="14.4" x14ac:dyDescent="0.25">
      <c r="A51" s="208" t="s">
        <v>41</v>
      </c>
      <c r="B51" s="108" t="s">
        <v>79</v>
      </c>
      <c r="C51" s="122"/>
      <c r="D51" s="163"/>
      <c r="E51" s="74"/>
      <c r="F51" s="67"/>
    </row>
    <row r="52" spans="1:6" s="37" customFormat="1" ht="14.4" x14ac:dyDescent="0.25">
      <c r="A52" s="208"/>
      <c r="B52" s="129"/>
      <c r="C52" s="122"/>
      <c r="D52" s="163"/>
      <c r="E52" s="74"/>
      <c r="F52" s="67"/>
    </row>
    <row r="53" spans="1:6" s="37" customFormat="1" ht="43.2" x14ac:dyDescent="0.25">
      <c r="A53" s="209" t="s">
        <v>131</v>
      </c>
      <c r="B53" s="151" t="s">
        <v>256</v>
      </c>
      <c r="C53" s="22" t="s">
        <v>9</v>
      </c>
      <c r="D53" s="162">
        <v>8.5500000000000007</v>
      </c>
      <c r="E53" s="25"/>
      <c r="F53" s="67">
        <f>E53*D53</f>
        <v>0</v>
      </c>
    </row>
    <row r="54" spans="1:6" s="37" customFormat="1" ht="28.8" x14ac:dyDescent="0.25">
      <c r="A54" s="209" t="s">
        <v>132</v>
      </c>
      <c r="B54" s="151" t="s">
        <v>255</v>
      </c>
      <c r="C54" s="22" t="s">
        <v>8</v>
      </c>
      <c r="D54" s="162">
        <v>7.9</v>
      </c>
      <c r="E54" s="25"/>
      <c r="F54" s="67">
        <f>E54*D54</f>
        <v>0</v>
      </c>
    </row>
    <row r="55" spans="1:6" s="37" customFormat="1" ht="14.4" x14ac:dyDescent="0.25">
      <c r="A55" s="215"/>
      <c r="B55" s="216" t="s">
        <v>63</v>
      </c>
      <c r="C55" s="217"/>
      <c r="D55" s="218"/>
      <c r="E55" s="219"/>
      <c r="F55" s="220">
        <f>F54+F53</f>
        <v>0</v>
      </c>
    </row>
    <row r="56" spans="1:6" s="37" customFormat="1" ht="14.4" x14ac:dyDescent="0.25">
      <c r="A56" s="212"/>
      <c r="B56" s="127"/>
      <c r="C56" s="125"/>
      <c r="D56" s="164"/>
      <c r="E56" s="74"/>
      <c r="F56" s="70"/>
    </row>
    <row r="57" spans="1:6" s="37" customFormat="1" ht="14.4" x14ac:dyDescent="0.25">
      <c r="A57" s="208" t="s">
        <v>42</v>
      </c>
      <c r="B57" s="101" t="s">
        <v>89</v>
      </c>
      <c r="C57" s="122"/>
      <c r="D57" s="163"/>
      <c r="E57" s="74"/>
      <c r="F57" s="67"/>
    </row>
    <row r="58" spans="1:6" s="37" customFormat="1" ht="14.4" x14ac:dyDescent="0.25">
      <c r="A58" s="208"/>
      <c r="B58" s="105"/>
      <c r="C58" s="122"/>
      <c r="D58" s="163"/>
      <c r="E58" s="74"/>
      <c r="F58" s="67"/>
    </row>
    <row r="59" spans="1:6" s="37" customFormat="1" ht="14.4" x14ac:dyDescent="0.25">
      <c r="A59" s="209" t="s">
        <v>12</v>
      </c>
      <c r="B59" s="156" t="s">
        <v>215</v>
      </c>
      <c r="C59" s="22" t="s">
        <v>8</v>
      </c>
      <c r="D59" s="162">
        <v>19.5</v>
      </c>
      <c r="E59" s="25"/>
      <c r="F59" s="67">
        <f>E59*D59</f>
        <v>0</v>
      </c>
    </row>
    <row r="60" spans="1:6" s="37" customFormat="1" ht="14.4" x14ac:dyDescent="0.25">
      <c r="A60" s="209" t="s">
        <v>13</v>
      </c>
      <c r="B60" s="156" t="s">
        <v>216</v>
      </c>
      <c r="C60" s="22" t="s">
        <v>8</v>
      </c>
      <c r="D60" s="162">
        <v>43</v>
      </c>
      <c r="E60" s="25"/>
      <c r="F60" s="67">
        <f>E60*D60</f>
        <v>0</v>
      </c>
    </row>
    <row r="61" spans="1:6" s="37" customFormat="1" ht="14.4" x14ac:dyDescent="0.25">
      <c r="A61" s="209" t="s">
        <v>35</v>
      </c>
      <c r="B61" s="156" t="s">
        <v>103</v>
      </c>
      <c r="C61" s="22" t="s">
        <v>8</v>
      </c>
      <c r="D61" s="162">
        <v>6.16</v>
      </c>
      <c r="E61" s="25"/>
      <c r="F61" s="67">
        <f>E61*D61</f>
        <v>0</v>
      </c>
    </row>
    <row r="62" spans="1:6" s="37" customFormat="1" ht="28.8" x14ac:dyDescent="0.25">
      <c r="A62" s="209" t="s">
        <v>119</v>
      </c>
      <c r="B62" s="156" t="s">
        <v>217</v>
      </c>
      <c r="C62" s="22" t="s">
        <v>8</v>
      </c>
      <c r="D62" s="162">
        <v>64.510000000000005</v>
      </c>
      <c r="E62" s="25"/>
      <c r="F62" s="67">
        <f>E62*D62</f>
        <v>0</v>
      </c>
    </row>
    <row r="63" spans="1:6" s="37" customFormat="1" ht="14.4" x14ac:dyDescent="0.25">
      <c r="A63" s="209" t="s">
        <v>120</v>
      </c>
      <c r="B63" s="156" t="s">
        <v>218</v>
      </c>
      <c r="C63" s="22" t="s">
        <v>8</v>
      </c>
      <c r="D63" s="162">
        <v>38.049999999999997</v>
      </c>
      <c r="E63" s="25"/>
      <c r="F63" s="67">
        <f>E63*D63</f>
        <v>0</v>
      </c>
    </row>
    <row r="64" spans="1:6" s="37" customFormat="1" ht="14.4" x14ac:dyDescent="0.25">
      <c r="A64" s="215"/>
      <c r="B64" s="216" t="s">
        <v>62</v>
      </c>
      <c r="C64" s="217"/>
      <c r="D64" s="218"/>
      <c r="E64" s="219"/>
      <c r="F64" s="220">
        <f>SUM(F59:F63)</f>
        <v>0</v>
      </c>
    </row>
    <row r="65" spans="1:29" s="37" customFormat="1" ht="14.4" x14ac:dyDescent="0.25">
      <c r="A65" s="212"/>
      <c r="B65" s="127"/>
      <c r="C65" s="125"/>
      <c r="D65" s="164"/>
      <c r="E65" s="74"/>
      <c r="F65" s="70"/>
    </row>
    <row r="66" spans="1:29" s="37" customFormat="1" ht="14.4" x14ac:dyDescent="0.25">
      <c r="A66" s="208" t="s">
        <v>43</v>
      </c>
      <c r="B66" s="105" t="s">
        <v>83</v>
      </c>
      <c r="C66" s="122"/>
      <c r="D66" s="163"/>
      <c r="E66" s="74"/>
      <c r="F66" s="67"/>
    </row>
    <row r="67" spans="1:29" s="37" customFormat="1" ht="14.4" x14ac:dyDescent="0.25">
      <c r="A67" s="208"/>
      <c r="B67" s="105"/>
      <c r="C67" s="122"/>
      <c r="D67" s="163"/>
      <c r="E67" s="74"/>
      <c r="F67" s="67"/>
    </row>
    <row r="68" spans="1:29" s="37" customFormat="1" ht="86.4" x14ac:dyDescent="0.25">
      <c r="A68" s="209" t="s">
        <v>11</v>
      </c>
      <c r="B68" s="115" t="s">
        <v>251</v>
      </c>
      <c r="C68" s="22" t="s">
        <v>77</v>
      </c>
      <c r="D68" s="165">
        <v>2</v>
      </c>
      <c r="E68" s="25"/>
      <c r="F68" s="67">
        <f>E68*D68</f>
        <v>0</v>
      </c>
    </row>
    <row r="69" spans="1:29" ht="14.4" x14ac:dyDescent="0.25">
      <c r="A69" s="215"/>
      <c r="B69" s="216" t="s">
        <v>65</v>
      </c>
      <c r="C69" s="217"/>
      <c r="D69" s="218"/>
      <c r="E69" s="219"/>
      <c r="F69" s="220">
        <f>F68</f>
        <v>0</v>
      </c>
      <c r="G69" s="37"/>
    </row>
    <row r="70" spans="1:29" s="53" customFormat="1" ht="14.4" x14ac:dyDescent="0.25">
      <c r="A70" s="212"/>
      <c r="B70" s="127"/>
      <c r="C70" s="125"/>
      <c r="D70" s="164"/>
      <c r="E70" s="74"/>
      <c r="F70" s="70"/>
      <c r="G70"/>
      <c r="H70"/>
      <c r="I70"/>
      <c r="J70"/>
      <c r="K70"/>
      <c r="L70"/>
      <c r="M70"/>
      <c r="N70"/>
      <c r="O70"/>
      <c r="P70"/>
      <c r="Q70"/>
      <c r="R70"/>
      <c r="S70"/>
      <c r="T70"/>
      <c r="U70"/>
      <c r="V70"/>
      <c r="W70"/>
      <c r="X70"/>
      <c r="Y70"/>
      <c r="Z70"/>
      <c r="AA70"/>
      <c r="AB70"/>
      <c r="AC70"/>
    </row>
    <row r="71" spans="1:29" s="53" customFormat="1" ht="14.4" x14ac:dyDescent="0.25">
      <c r="A71" s="208" t="s">
        <v>105</v>
      </c>
      <c r="B71" s="105" t="s">
        <v>219</v>
      </c>
      <c r="C71" s="122"/>
      <c r="D71" s="163"/>
      <c r="E71" s="74"/>
      <c r="F71" s="67"/>
      <c r="G71"/>
      <c r="H71"/>
      <c r="I71"/>
      <c r="J71"/>
      <c r="K71"/>
      <c r="L71"/>
      <c r="M71"/>
      <c r="N71"/>
      <c r="O71"/>
      <c r="P71"/>
      <c r="Q71"/>
      <c r="R71"/>
      <c r="S71"/>
      <c r="T71"/>
      <c r="U71"/>
      <c r="V71"/>
      <c r="W71"/>
      <c r="X71"/>
      <c r="Y71"/>
      <c r="Z71"/>
      <c r="AA71"/>
      <c r="AB71"/>
      <c r="AC71"/>
    </row>
    <row r="72" spans="1:29" s="54" customFormat="1" ht="14.4" x14ac:dyDescent="0.25">
      <c r="A72" s="208"/>
      <c r="B72" s="105"/>
      <c r="C72" s="122"/>
      <c r="D72" s="163"/>
      <c r="E72" s="74"/>
      <c r="F72" s="67"/>
      <c r="G72"/>
      <c r="H72" s="135"/>
      <c r="I72" s="135"/>
      <c r="J72" s="135"/>
      <c r="K72" s="135"/>
      <c r="L72" s="135"/>
      <c r="M72" s="135"/>
      <c r="N72" s="135"/>
      <c r="O72" s="135"/>
      <c r="P72" s="135"/>
      <c r="Q72" s="135"/>
      <c r="R72" s="135"/>
      <c r="S72" s="135"/>
      <c r="T72" s="135"/>
      <c r="U72" s="135"/>
      <c r="V72" s="135"/>
      <c r="W72" s="135"/>
      <c r="X72" s="135"/>
      <c r="Y72" s="135"/>
      <c r="Z72" s="135"/>
      <c r="AA72" s="135"/>
      <c r="AB72" s="135"/>
      <c r="AC72" s="135"/>
    </row>
    <row r="73" spans="1:29" s="53" customFormat="1" ht="72" x14ac:dyDescent="0.25">
      <c r="A73" s="209" t="s">
        <v>151</v>
      </c>
      <c r="B73" s="75" t="s">
        <v>220</v>
      </c>
      <c r="C73" s="22" t="s">
        <v>91</v>
      </c>
      <c r="D73" s="162">
        <v>1</v>
      </c>
      <c r="E73" s="74"/>
      <c r="F73" s="67">
        <f>D73*E73</f>
        <v>0</v>
      </c>
      <c r="G73" s="135"/>
      <c r="H73"/>
      <c r="I73"/>
      <c r="J73"/>
      <c r="K73"/>
      <c r="L73"/>
      <c r="M73"/>
      <c r="N73"/>
      <c r="O73"/>
      <c r="P73"/>
      <c r="Q73"/>
      <c r="R73"/>
      <c r="S73"/>
      <c r="T73"/>
      <c r="U73"/>
      <c r="V73"/>
      <c r="W73"/>
      <c r="X73"/>
      <c r="Y73"/>
      <c r="Z73"/>
      <c r="AA73"/>
      <c r="AB73"/>
      <c r="AC73"/>
    </row>
    <row r="74" spans="1:29" s="53" customFormat="1" ht="14.4" x14ac:dyDescent="0.25">
      <c r="A74" s="209" t="s">
        <v>167</v>
      </c>
      <c r="B74" s="75" t="s">
        <v>221</v>
      </c>
      <c r="C74" s="22" t="s">
        <v>91</v>
      </c>
      <c r="D74" s="165">
        <v>1</v>
      </c>
      <c r="E74" s="74"/>
      <c r="F74" s="67">
        <f>D74*E74</f>
        <v>0</v>
      </c>
      <c r="G74"/>
      <c r="H74"/>
      <c r="I74"/>
      <c r="J74"/>
      <c r="K74"/>
      <c r="L74"/>
      <c r="M74"/>
      <c r="N74"/>
      <c r="O74"/>
      <c r="P74"/>
      <c r="Q74"/>
      <c r="R74"/>
      <c r="S74"/>
      <c r="T74"/>
      <c r="U74"/>
      <c r="V74"/>
      <c r="W74"/>
      <c r="X74"/>
      <c r="Y74"/>
      <c r="Z74"/>
      <c r="AA74"/>
      <c r="AB74"/>
      <c r="AC74"/>
    </row>
    <row r="75" spans="1:29" s="53" customFormat="1" ht="14.4" x14ac:dyDescent="0.25">
      <c r="A75" s="224"/>
      <c r="B75" s="225" t="s">
        <v>106</v>
      </c>
      <c r="C75" s="226"/>
      <c r="D75" s="227"/>
      <c r="E75" s="228"/>
      <c r="F75" s="229">
        <f>SUM(F73:F74)</f>
        <v>0</v>
      </c>
      <c r="G75"/>
      <c r="H75"/>
      <c r="I75"/>
      <c r="J75"/>
      <c r="K75"/>
      <c r="L75"/>
      <c r="M75"/>
      <c r="N75"/>
      <c r="O75"/>
      <c r="P75"/>
      <c r="Q75"/>
      <c r="R75"/>
      <c r="S75"/>
      <c r="T75"/>
      <c r="U75"/>
      <c r="V75"/>
      <c r="W75"/>
      <c r="X75"/>
      <c r="Y75"/>
      <c r="Z75"/>
      <c r="AA75"/>
      <c r="AB75"/>
      <c r="AC75"/>
    </row>
    <row r="76" spans="1:29" ht="15" thickBot="1" x14ac:dyDescent="0.3">
      <c r="A76" s="214"/>
      <c r="B76" s="131"/>
      <c r="C76" s="132"/>
      <c r="D76" s="166"/>
      <c r="E76" s="133"/>
      <c r="F76" s="140"/>
    </row>
    <row r="77" spans="1:29" ht="15.6" thickTop="1" thickBot="1" x14ac:dyDescent="0.3">
      <c r="A77" s="230"/>
      <c r="B77" s="231" t="s">
        <v>222</v>
      </c>
      <c r="C77" s="232"/>
      <c r="D77" s="232"/>
      <c r="E77" s="233"/>
      <c r="F77" s="234">
        <f>F75+F69+F64+F55+F49+F36+F26+F14</f>
        <v>0</v>
      </c>
    </row>
    <row r="78" spans="1:29" s="41" customFormat="1" ht="13.8" thickTop="1" x14ac:dyDescent="0.25">
      <c r="A78"/>
      <c r="B78"/>
      <c r="C78"/>
      <c r="D78" s="167"/>
      <c r="E78"/>
      <c r="F78"/>
      <c r="G78"/>
    </row>
    <row r="79" spans="1:29" s="41" customFormat="1" x14ac:dyDescent="0.25">
      <c r="A79"/>
      <c r="B79" s="37"/>
      <c r="C79" s="37"/>
      <c r="D79" s="37"/>
      <c r="E79" s="37"/>
      <c r="F79" s="37"/>
    </row>
    <row r="80" spans="1:29" x14ac:dyDescent="0.25">
      <c r="A80"/>
      <c r="B80" s="37"/>
      <c r="C80" s="37"/>
      <c r="D80" s="37"/>
      <c r="E80" s="37"/>
      <c r="F80" s="37"/>
    </row>
    <row r="81" spans="1:6" s="41" customFormat="1" x14ac:dyDescent="0.25">
      <c r="A81"/>
      <c r="B81" s="37"/>
      <c r="C81" s="37"/>
      <c r="D81" s="37"/>
      <c r="E81" s="37"/>
      <c r="F81" s="37"/>
    </row>
    <row r="82" spans="1:6" x14ac:dyDescent="0.25">
      <c r="A82"/>
      <c r="B82" s="37"/>
      <c r="C82" s="37"/>
      <c r="D82" s="37"/>
      <c r="E82" s="37"/>
      <c r="F82" s="37"/>
    </row>
    <row r="83" spans="1:6" x14ac:dyDescent="0.25">
      <c r="A83"/>
      <c r="B83"/>
      <c r="C83"/>
      <c r="D83"/>
      <c r="E83"/>
      <c r="F83"/>
    </row>
    <row r="84" spans="1:6" x14ac:dyDescent="0.25">
      <c r="A84"/>
      <c r="B84"/>
      <c r="C84"/>
      <c r="D84"/>
      <c r="E84"/>
      <c r="F84"/>
    </row>
    <row r="85" spans="1:6" x14ac:dyDescent="0.25">
      <c r="A85"/>
      <c r="B85"/>
      <c r="C85"/>
      <c r="D85"/>
      <c r="E85"/>
      <c r="F85"/>
    </row>
    <row r="86" spans="1:6" x14ac:dyDescent="0.25">
      <c r="A86"/>
      <c r="B86"/>
      <c r="C86"/>
      <c r="D86"/>
      <c r="E86"/>
      <c r="F86"/>
    </row>
    <row r="87" spans="1:6" x14ac:dyDescent="0.25">
      <c r="A87"/>
      <c r="B87" s="37"/>
      <c r="C87" s="37"/>
      <c r="D87" s="37"/>
      <c r="E87" s="37"/>
      <c r="F87" s="37"/>
    </row>
    <row r="88" spans="1:6" x14ac:dyDescent="0.25">
      <c r="A88"/>
      <c r="B88"/>
      <c r="C88"/>
      <c r="D88"/>
      <c r="E88"/>
      <c r="F88"/>
    </row>
    <row r="89" spans="1:6" x14ac:dyDescent="0.25">
      <c r="A89"/>
      <c r="B89"/>
      <c r="C89"/>
      <c r="D89"/>
      <c r="E89"/>
      <c r="F89"/>
    </row>
    <row r="90" spans="1:6" x14ac:dyDescent="0.25">
      <c r="A90"/>
      <c r="B90"/>
      <c r="C90"/>
      <c r="D90"/>
      <c r="E90"/>
      <c r="F90"/>
    </row>
    <row r="91" spans="1:6" x14ac:dyDescent="0.25">
      <c r="A91"/>
      <c r="B91"/>
      <c r="C91"/>
      <c r="D91"/>
      <c r="E91"/>
      <c r="F91"/>
    </row>
    <row r="92" spans="1:6" x14ac:dyDescent="0.25">
      <c r="A92"/>
      <c r="B92"/>
      <c r="C92"/>
      <c r="D92"/>
      <c r="E92"/>
      <c r="F92"/>
    </row>
    <row r="93" spans="1:6" x14ac:dyDescent="0.25">
      <c r="A93"/>
      <c r="B93"/>
      <c r="C93"/>
      <c r="D93"/>
      <c r="E93"/>
      <c r="F93"/>
    </row>
    <row r="94" spans="1:6" s="37" customFormat="1" x14ac:dyDescent="0.25">
      <c r="A94"/>
      <c r="B94"/>
      <c r="C94"/>
      <c r="D94"/>
      <c r="E94"/>
      <c r="F94"/>
    </row>
    <row r="95" spans="1:6" s="37" customFormat="1" x14ac:dyDescent="0.25">
      <c r="A95"/>
      <c r="B95"/>
      <c r="C95"/>
      <c r="D95"/>
      <c r="E95"/>
      <c r="F95"/>
    </row>
    <row r="96" spans="1:6" s="37" customFormat="1" x14ac:dyDescent="0.25">
      <c r="A96"/>
      <c r="B96"/>
      <c r="C96"/>
      <c r="D96"/>
      <c r="E96"/>
      <c r="F96"/>
    </row>
    <row r="97" spans="1:29" s="37" customFormat="1" x14ac:dyDescent="0.25">
      <c r="A97"/>
      <c r="B97"/>
      <c r="C97"/>
      <c r="D97"/>
      <c r="E97"/>
      <c r="F97"/>
      <c r="G97"/>
      <c r="H97"/>
      <c r="I97"/>
      <c r="J97"/>
      <c r="K97"/>
      <c r="L97"/>
      <c r="M97"/>
      <c r="N97"/>
      <c r="O97"/>
      <c r="P97"/>
      <c r="Q97"/>
      <c r="R97"/>
      <c r="S97"/>
      <c r="T97"/>
      <c r="U97"/>
      <c r="V97"/>
      <c r="W97"/>
      <c r="X97"/>
      <c r="Y97"/>
      <c r="Z97"/>
      <c r="AA97"/>
      <c r="AB97"/>
      <c r="AC97"/>
    </row>
    <row r="98" spans="1:29" s="48" customFormat="1" x14ac:dyDescent="0.25">
      <c r="A98"/>
      <c r="B98"/>
      <c r="C98"/>
      <c r="D98"/>
      <c r="E98"/>
      <c r="F98"/>
      <c r="G98"/>
      <c r="H98"/>
      <c r="I98"/>
      <c r="J98"/>
      <c r="K98"/>
      <c r="L98"/>
      <c r="M98"/>
      <c r="N98"/>
      <c r="O98"/>
      <c r="P98"/>
      <c r="Q98"/>
      <c r="R98"/>
      <c r="S98"/>
      <c r="T98"/>
      <c r="U98"/>
      <c r="V98"/>
      <c r="W98"/>
      <c r="X98"/>
      <c r="Y98"/>
      <c r="Z98"/>
      <c r="AA98"/>
      <c r="AB98"/>
      <c r="AC98"/>
    </row>
    <row r="99" spans="1:29" s="37" customFormat="1" x14ac:dyDescent="0.25">
      <c r="A99"/>
      <c r="B99"/>
      <c r="C99"/>
      <c r="D99"/>
      <c r="E99"/>
      <c r="F99"/>
      <c r="G99"/>
      <c r="H99"/>
      <c r="I99"/>
      <c r="J99"/>
      <c r="K99"/>
      <c r="L99"/>
      <c r="M99"/>
      <c r="N99"/>
      <c r="O99"/>
      <c r="P99"/>
      <c r="Q99"/>
      <c r="R99"/>
      <c r="S99"/>
      <c r="T99"/>
      <c r="U99"/>
      <c r="V99"/>
      <c r="W99"/>
      <c r="X99"/>
      <c r="Y99"/>
      <c r="Z99"/>
      <c r="AA99"/>
      <c r="AB99"/>
      <c r="AC99"/>
    </row>
    <row r="100" spans="1:29" x14ac:dyDescent="0.25">
      <c r="A100"/>
      <c r="B100"/>
      <c r="C100"/>
      <c r="D100"/>
      <c r="E100"/>
      <c r="F100"/>
    </row>
    <row r="101" spans="1:29" x14ac:dyDescent="0.25">
      <c r="A101"/>
      <c r="B101"/>
      <c r="C101"/>
      <c r="D101"/>
      <c r="E101"/>
      <c r="F101"/>
    </row>
    <row r="102" spans="1:29" s="37" customFormat="1" x14ac:dyDescent="0.25">
      <c r="A102"/>
      <c r="B102"/>
      <c r="C102"/>
      <c r="D102"/>
      <c r="E102"/>
      <c r="F102"/>
    </row>
    <row r="103" spans="1:29" x14ac:dyDescent="0.25">
      <c r="A103"/>
      <c r="B103"/>
      <c r="C103"/>
      <c r="D103"/>
      <c r="E103"/>
      <c r="F103"/>
    </row>
    <row r="104" spans="1:29" x14ac:dyDescent="0.25">
      <c r="A104"/>
      <c r="B104"/>
      <c r="C104"/>
      <c r="D104"/>
      <c r="E104"/>
      <c r="F104"/>
    </row>
    <row r="105" spans="1:29" x14ac:dyDescent="0.25">
      <c r="A105"/>
      <c r="B105"/>
      <c r="C105"/>
      <c r="D105"/>
      <c r="E105"/>
      <c r="F105"/>
    </row>
    <row r="106" spans="1:29" x14ac:dyDescent="0.25">
      <c r="A106"/>
      <c r="B106"/>
      <c r="C106"/>
      <c r="D106"/>
      <c r="E106"/>
      <c r="F106"/>
    </row>
    <row r="107" spans="1:29" x14ac:dyDescent="0.25">
      <c r="A107"/>
      <c r="B107"/>
      <c r="C107"/>
      <c r="D107"/>
      <c r="E107"/>
      <c r="F107"/>
    </row>
    <row r="108" spans="1:29" x14ac:dyDescent="0.25">
      <c r="A108"/>
      <c r="B108"/>
      <c r="C108"/>
      <c r="D108"/>
      <c r="E108"/>
      <c r="F108"/>
    </row>
    <row r="109" spans="1:29" ht="16.5" customHeight="1" x14ac:dyDescent="0.25">
      <c r="A109"/>
      <c r="B109"/>
      <c r="C109"/>
      <c r="D109"/>
      <c r="E109"/>
      <c r="F109"/>
    </row>
    <row r="110" spans="1:29" x14ac:dyDescent="0.25">
      <c r="A110"/>
      <c r="B110"/>
      <c r="C110"/>
      <c r="D110"/>
      <c r="E110"/>
      <c r="F110"/>
    </row>
    <row r="111" spans="1:29" x14ac:dyDescent="0.25">
      <c r="A111"/>
      <c r="B111"/>
      <c r="C111"/>
      <c r="D111"/>
      <c r="E111"/>
      <c r="F111"/>
    </row>
    <row r="112" spans="1:29" x14ac:dyDescent="0.25">
      <c r="A112"/>
      <c r="B112"/>
      <c r="C112"/>
      <c r="D112"/>
      <c r="E112"/>
      <c r="F112"/>
    </row>
    <row r="113" spans="1:6" x14ac:dyDescent="0.25">
      <c r="A113"/>
      <c r="B113"/>
      <c r="C113"/>
      <c r="D113"/>
      <c r="E113"/>
      <c r="F113"/>
    </row>
    <row r="114" spans="1:6" x14ac:dyDescent="0.25">
      <c r="A114"/>
      <c r="B114"/>
      <c r="C114"/>
      <c r="D114"/>
      <c r="E114"/>
      <c r="F114"/>
    </row>
    <row r="115" spans="1:6" x14ac:dyDescent="0.25">
      <c r="A115"/>
      <c r="B115"/>
      <c r="C115"/>
      <c r="D115"/>
      <c r="E115"/>
      <c r="F115"/>
    </row>
    <row r="116" spans="1:6" x14ac:dyDescent="0.25">
      <c r="A116"/>
      <c r="B116"/>
      <c r="C116"/>
      <c r="D116"/>
      <c r="E116"/>
      <c r="F116"/>
    </row>
    <row r="117" spans="1:6" x14ac:dyDescent="0.25">
      <c r="A117"/>
      <c r="B117"/>
      <c r="C117"/>
      <c r="D117"/>
      <c r="E117"/>
      <c r="F117"/>
    </row>
    <row r="118" spans="1:6" x14ac:dyDescent="0.25">
      <c r="A118"/>
      <c r="B118"/>
      <c r="C118"/>
      <c r="D118"/>
      <c r="E118"/>
      <c r="F118"/>
    </row>
    <row r="119" spans="1:6" x14ac:dyDescent="0.25">
      <c r="A119"/>
      <c r="B119"/>
      <c r="C119"/>
      <c r="D119"/>
      <c r="E119"/>
      <c r="F119"/>
    </row>
    <row r="120" spans="1:6" x14ac:dyDescent="0.25">
      <c r="A120"/>
      <c r="B120" s="37"/>
      <c r="C120" s="37"/>
      <c r="D120" s="37"/>
      <c r="E120" s="37"/>
      <c r="F120" s="37"/>
    </row>
    <row r="121" spans="1:6" x14ac:dyDescent="0.25">
      <c r="A121"/>
      <c r="B121"/>
      <c r="C121"/>
      <c r="D121"/>
      <c r="E121"/>
      <c r="F121"/>
    </row>
    <row r="122" spans="1:6" x14ac:dyDescent="0.25">
      <c r="A122"/>
      <c r="B122"/>
      <c r="C122"/>
      <c r="D122"/>
      <c r="E122"/>
      <c r="F122"/>
    </row>
    <row r="123" spans="1:6" x14ac:dyDescent="0.25">
      <c r="A123"/>
      <c r="B123" s="37"/>
      <c r="C123" s="37"/>
      <c r="D123" s="37"/>
      <c r="E123" s="37"/>
      <c r="F123" s="37"/>
    </row>
    <row r="124" spans="1:6" x14ac:dyDescent="0.25">
      <c r="A124"/>
      <c r="B124"/>
      <c r="C124"/>
      <c r="D124"/>
      <c r="E124"/>
      <c r="F124"/>
    </row>
    <row r="125" spans="1:6" x14ac:dyDescent="0.25">
      <c r="A125"/>
      <c r="B125"/>
      <c r="C125"/>
      <c r="D125"/>
      <c r="E125"/>
      <c r="F125"/>
    </row>
    <row r="126" spans="1:6" x14ac:dyDescent="0.25">
      <c r="A126"/>
      <c r="B126"/>
      <c r="C126"/>
      <c r="D126"/>
      <c r="E126"/>
      <c r="F126"/>
    </row>
    <row r="127" spans="1:6" x14ac:dyDescent="0.25">
      <c r="A127"/>
      <c r="B127"/>
      <c r="C127"/>
      <c r="D127"/>
      <c r="E127"/>
      <c r="F127"/>
    </row>
    <row r="128" spans="1:6" x14ac:dyDescent="0.25">
      <c r="A128"/>
      <c r="B128"/>
      <c r="C128"/>
      <c r="D128"/>
      <c r="E128"/>
      <c r="F128"/>
    </row>
    <row r="129" spans="1:6" x14ac:dyDescent="0.25">
      <c r="A129"/>
      <c r="B129"/>
      <c r="C129"/>
      <c r="D129"/>
      <c r="E129"/>
      <c r="F129"/>
    </row>
    <row r="130" spans="1:6" ht="95.25" customHeight="1" x14ac:dyDescent="0.25">
      <c r="A130"/>
      <c r="B130"/>
      <c r="C130"/>
      <c r="D130"/>
      <c r="E130"/>
      <c r="F130"/>
    </row>
    <row r="131" spans="1:6" ht="21.75" customHeight="1" x14ac:dyDescent="0.25">
      <c r="A131"/>
      <c r="B131"/>
      <c r="C131"/>
      <c r="D131"/>
      <c r="E131"/>
      <c r="F131"/>
    </row>
    <row r="132" spans="1:6" x14ac:dyDescent="0.25">
      <c r="A132"/>
      <c r="B132"/>
      <c r="C132"/>
      <c r="D132"/>
      <c r="E132"/>
      <c r="F132"/>
    </row>
    <row r="133" spans="1:6" x14ac:dyDescent="0.25">
      <c r="A133"/>
      <c r="B133"/>
      <c r="C133"/>
      <c r="D133"/>
      <c r="E133"/>
      <c r="F133"/>
    </row>
    <row r="134" spans="1:6" ht="21.75" customHeight="1" x14ac:dyDescent="0.25">
      <c r="A134"/>
      <c r="B134"/>
      <c r="C134"/>
      <c r="D134"/>
      <c r="E134"/>
      <c r="F134"/>
    </row>
    <row r="135" spans="1:6" s="37" customFormat="1" x14ac:dyDescent="0.25">
      <c r="A135" s="55"/>
      <c r="B135" s="55"/>
      <c r="C135" s="55"/>
      <c r="D135" s="65"/>
      <c r="E135" s="55"/>
      <c r="F135" s="55"/>
    </row>
    <row r="138" spans="1:6" s="37" customFormat="1" x14ac:dyDescent="0.25">
      <c r="A138" s="55"/>
      <c r="B138" s="55"/>
      <c r="C138" s="55"/>
      <c r="D138" s="65"/>
      <c r="E138" s="55"/>
      <c r="F138" s="55"/>
    </row>
  </sheetData>
  <mergeCells count="3">
    <mergeCell ref="A1:F1"/>
    <mergeCell ref="A2:F2"/>
    <mergeCell ref="B3:E3"/>
  </mergeCells>
  <phoneticPr fontId="22" type="noConversion"/>
  <conditionalFormatting sqref="F47">
    <cfRule type="cellIs" dxfId="56" priority="1" stopIfTrue="1" operator="between">
      <formula>0.95*#REF!</formula>
      <formula>1.15*#REF!</formula>
    </cfRule>
    <cfRule type="cellIs" dxfId="55" priority="2" stopIfTrue="1" operator="greaterThan">
      <formula>1.15*#REF!</formula>
    </cfRule>
    <cfRule type="cellIs" dxfId="54" priority="3" stopIfTrue="1" operator="lessThan">
      <formula>0.95*#REF!</formula>
    </cfRule>
  </conditionalFormatting>
  <conditionalFormatting sqref="F68 F53:F54 F30:F32 F59:F63 F9:F13 F19:F25">
    <cfRule type="cellIs" dxfId="53" priority="40" stopIfTrue="1" operator="between">
      <formula>0.95*#REF!</formula>
      <formula>1.15*#REF!</formula>
    </cfRule>
    <cfRule type="cellIs" dxfId="52" priority="41" stopIfTrue="1" operator="greaterThan">
      <formula>1.15*#REF!</formula>
    </cfRule>
    <cfRule type="cellIs" dxfId="51" priority="42" stopIfTrue="1" operator="lessThan">
      <formula>0.95*#REF!</formula>
    </cfRule>
  </conditionalFormatting>
  <conditionalFormatting sqref="F27 F56 F65 F70 F15 F50 F75:F76 F35 F37:F46 F48">
    <cfRule type="cellIs" dxfId="50" priority="37" stopIfTrue="1" operator="between">
      <formula>0.95*#REF!</formula>
      <formula>1.15*#REF!</formula>
    </cfRule>
    <cfRule type="cellIs" dxfId="49" priority="38" stopIfTrue="1" operator="greaterThan">
      <formula>1.15*#REF!</formula>
    </cfRule>
    <cfRule type="cellIs" dxfId="48" priority="39" stopIfTrue="1" operator="lessThan">
      <formula>0.95*#REF!</formula>
    </cfRule>
  </conditionalFormatting>
  <conditionalFormatting sqref="F14">
    <cfRule type="cellIs" dxfId="47" priority="34" stopIfTrue="1" operator="between">
      <formula>0.95*#REF!</formula>
      <formula>1.15*#REF!</formula>
    </cfRule>
    <cfRule type="cellIs" dxfId="46" priority="35" stopIfTrue="1" operator="greaterThan">
      <formula>1.15*#REF!</formula>
    </cfRule>
    <cfRule type="cellIs" dxfId="45" priority="36" stopIfTrue="1" operator="lessThan">
      <formula>0.95*#REF!</formula>
    </cfRule>
  </conditionalFormatting>
  <conditionalFormatting sqref="F26">
    <cfRule type="cellIs" dxfId="44" priority="31" stopIfTrue="1" operator="between">
      <formula>0.95*#REF!</formula>
      <formula>1.15*#REF!</formula>
    </cfRule>
    <cfRule type="cellIs" dxfId="43" priority="32" stopIfTrue="1" operator="greaterThan">
      <formula>1.15*#REF!</formula>
    </cfRule>
    <cfRule type="cellIs" dxfId="42" priority="33" stopIfTrue="1" operator="lessThan">
      <formula>0.95*#REF!</formula>
    </cfRule>
  </conditionalFormatting>
  <conditionalFormatting sqref="F36">
    <cfRule type="cellIs" dxfId="41" priority="28" stopIfTrue="1" operator="between">
      <formula>0.95*#REF!</formula>
      <formula>1.15*#REF!</formula>
    </cfRule>
    <cfRule type="cellIs" dxfId="40" priority="29" stopIfTrue="1" operator="greaterThan">
      <formula>1.15*#REF!</formula>
    </cfRule>
    <cfRule type="cellIs" dxfId="39" priority="30" stopIfTrue="1" operator="lessThan">
      <formula>0.95*#REF!</formula>
    </cfRule>
  </conditionalFormatting>
  <conditionalFormatting sqref="F55">
    <cfRule type="cellIs" dxfId="38" priority="25" stopIfTrue="1" operator="between">
      <formula>0.95*#REF!</formula>
      <formula>1.15*#REF!</formula>
    </cfRule>
    <cfRule type="cellIs" dxfId="37" priority="26" stopIfTrue="1" operator="greaterThan">
      <formula>1.15*#REF!</formula>
    </cfRule>
    <cfRule type="cellIs" dxfId="36" priority="27" stopIfTrue="1" operator="lessThan">
      <formula>0.95*#REF!</formula>
    </cfRule>
  </conditionalFormatting>
  <conditionalFormatting sqref="F64">
    <cfRule type="cellIs" dxfId="35" priority="22" stopIfTrue="1" operator="between">
      <formula>0.95*#REF!</formula>
      <formula>1.15*#REF!</formula>
    </cfRule>
    <cfRule type="cellIs" dxfId="34" priority="23" stopIfTrue="1" operator="greaterThan">
      <formula>1.15*#REF!</formula>
    </cfRule>
    <cfRule type="cellIs" dxfId="33" priority="24" stopIfTrue="1" operator="lessThan">
      <formula>0.95*#REF!</formula>
    </cfRule>
  </conditionalFormatting>
  <conditionalFormatting sqref="F69">
    <cfRule type="cellIs" dxfId="32" priority="19" stopIfTrue="1" operator="between">
      <formula>0.95*#REF!</formula>
      <formula>1.15*#REF!</formula>
    </cfRule>
    <cfRule type="cellIs" dxfId="31" priority="20" stopIfTrue="1" operator="greaterThan">
      <formula>1.15*#REF!</formula>
    </cfRule>
    <cfRule type="cellIs" dxfId="30" priority="21" stopIfTrue="1" operator="lessThan">
      <formula>0.95*#REF!</formula>
    </cfRule>
  </conditionalFormatting>
  <conditionalFormatting sqref="F73:F74">
    <cfRule type="cellIs" dxfId="29" priority="16" stopIfTrue="1" operator="between">
      <formula>0.95*#REF!</formula>
      <formula>1.15*#REF!</formula>
    </cfRule>
    <cfRule type="cellIs" dxfId="28" priority="17" stopIfTrue="1" operator="greaterThan">
      <formula>1.15*#REF!</formula>
    </cfRule>
    <cfRule type="cellIs" dxfId="27" priority="18" stopIfTrue="1" operator="lessThan">
      <formula>0.95*#REF!</formula>
    </cfRule>
  </conditionalFormatting>
  <conditionalFormatting sqref="F49">
    <cfRule type="cellIs" dxfId="26" priority="13" stopIfTrue="1" operator="between">
      <formula>0.95*#REF!</formula>
      <formula>1.15*#REF!</formula>
    </cfRule>
    <cfRule type="cellIs" dxfId="25" priority="14" stopIfTrue="1" operator="greaterThan">
      <formula>1.15*#REF!</formula>
    </cfRule>
    <cfRule type="cellIs" dxfId="24" priority="15" stopIfTrue="1" operator="lessThan">
      <formula>0.95*#REF!</formula>
    </cfRule>
  </conditionalFormatting>
  <conditionalFormatting sqref="F18">
    <cfRule type="cellIs" dxfId="23" priority="10" stopIfTrue="1" operator="between">
      <formula>0.95*#REF!</formula>
      <formula>1.15*#REF!</formula>
    </cfRule>
    <cfRule type="cellIs" dxfId="22" priority="11" stopIfTrue="1" operator="greaterThan">
      <formula>1.15*#REF!</formula>
    </cfRule>
    <cfRule type="cellIs" dxfId="21" priority="12" stopIfTrue="1" operator="lessThan">
      <formula>0.95*#REF!</formula>
    </cfRule>
  </conditionalFormatting>
  <conditionalFormatting sqref="F33">
    <cfRule type="cellIs" dxfId="20" priority="7" stopIfTrue="1" operator="between">
      <formula>0.95*#REF!</formula>
      <formula>1.15*#REF!</formula>
    </cfRule>
    <cfRule type="cellIs" dxfId="19" priority="8" stopIfTrue="1" operator="greaterThan">
      <formula>1.15*#REF!</formula>
    </cfRule>
    <cfRule type="cellIs" dxfId="18" priority="9" stopIfTrue="1" operator="lessThan">
      <formula>0.95*#REF!</formula>
    </cfRule>
  </conditionalFormatting>
  <conditionalFormatting sqref="F34">
    <cfRule type="cellIs" dxfId="17" priority="4" stopIfTrue="1" operator="between">
      <formula>0.95*#REF!</formula>
      <formula>1.15*#REF!</formula>
    </cfRule>
    <cfRule type="cellIs" dxfId="16" priority="5" stopIfTrue="1" operator="greaterThan">
      <formula>1.15*#REF!</formula>
    </cfRule>
    <cfRule type="cellIs" dxfId="15" priority="6" stopIfTrue="1" operator="lessThan">
      <formula>0.95*#REF!</formula>
    </cfRule>
  </conditionalFormatting>
  <printOptions horizontalCentered="1"/>
  <pageMargins left="0.70866141732283472" right="0.70866141732283472" top="0.74803149606299213" bottom="0.74803149606299213" header="0.31496062992125984" footer="0.31496062992125984"/>
  <pageSetup paperSize="9" scale="85" orientation="portrait" r:id="rId1"/>
  <headerFooter>
    <oddFooter>&amp;LDevis quantitatif et estimatif - LATRINES&amp;C&amp;P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G54"/>
  <sheetViews>
    <sheetView zoomScaleNormal="100" zoomScaleSheetLayoutView="107" zoomScalePageLayoutView="70" workbookViewId="0">
      <selection activeCell="B5" sqref="B5"/>
    </sheetView>
  </sheetViews>
  <sheetFormatPr baseColWidth="10" defaultRowHeight="13.2" x14ac:dyDescent="0.25"/>
  <cols>
    <col min="1" max="1" width="4.21875" bestFit="1" customWidth="1"/>
    <col min="2" max="2" width="48.5546875" customWidth="1"/>
    <col min="3" max="3" width="5.109375" bestFit="1" customWidth="1"/>
    <col min="4" max="4" width="8.6640625" bestFit="1" customWidth="1"/>
    <col min="6" max="6" width="10.44140625" bestFit="1" customWidth="1"/>
  </cols>
  <sheetData>
    <row r="1" spans="1:6" ht="40.200000000000003" customHeight="1" x14ac:dyDescent="0.25">
      <c r="A1" s="269" t="s">
        <v>114</v>
      </c>
      <c r="B1" s="269"/>
      <c r="C1" s="269"/>
      <c r="D1" s="269"/>
      <c r="E1" s="269"/>
      <c r="F1" s="269"/>
    </row>
    <row r="2" spans="1:6" ht="16.2" x14ac:dyDescent="0.25">
      <c r="A2" s="269" t="s">
        <v>0</v>
      </c>
      <c r="B2" s="269"/>
      <c r="C2" s="269"/>
      <c r="D2" s="269"/>
      <c r="E2" s="269"/>
      <c r="F2" s="269"/>
    </row>
    <row r="3" spans="1:6" ht="16.2" x14ac:dyDescent="0.25">
      <c r="A3" s="206"/>
      <c r="B3" s="272" t="s">
        <v>272</v>
      </c>
      <c r="C3" s="272"/>
      <c r="D3" s="272"/>
      <c r="E3" s="272"/>
      <c r="F3" s="112"/>
    </row>
    <row r="4" spans="1:6" ht="15" thickBot="1" x14ac:dyDescent="0.4">
      <c r="A4" s="7"/>
      <c r="B4" s="12"/>
      <c r="C4" s="14"/>
      <c r="D4" s="64"/>
      <c r="E4" s="16"/>
      <c r="F4" s="18"/>
    </row>
    <row r="5" spans="1:6" ht="15.6" thickTop="1" thickBot="1" x14ac:dyDescent="0.3">
      <c r="A5" s="8" t="s">
        <v>1</v>
      </c>
      <c r="B5" s="95" t="s">
        <v>2</v>
      </c>
      <c r="C5" s="13" t="s">
        <v>16</v>
      </c>
      <c r="D5" s="68" t="s">
        <v>68</v>
      </c>
      <c r="E5" s="78" t="s">
        <v>17</v>
      </c>
      <c r="F5" s="80" t="s">
        <v>18</v>
      </c>
    </row>
    <row r="6" spans="1:6" ht="15" thickTop="1" x14ac:dyDescent="0.25">
      <c r="A6" s="207"/>
      <c r="B6" s="136"/>
      <c r="C6" s="137"/>
      <c r="D6" s="138"/>
      <c r="E6" s="42"/>
      <c r="F6" s="43"/>
    </row>
    <row r="7" spans="1:6" ht="14.4" x14ac:dyDescent="0.25">
      <c r="A7" s="208" t="s">
        <v>37</v>
      </c>
      <c r="B7" s="97" t="s">
        <v>36</v>
      </c>
      <c r="C7" s="122"/>
      <c r="D7" s="122"/>
      <c r="E7" s="124"/>
      <c r="F7" s="139"/>
    </row>
    <row r="8" spans="1:6" ht="14.4" x14ac:dyDescent="0.25">
      <c r="A8" s="208"/>
      <c r="B8" s="105"/>
      <c r="C8" s="122"/>
      <c r="D8" s="122"/>
      <c r="E8" s="123"/>
      <c r="F8" s="67"/>
    </row>
    <row r="9" spans="1:6" ht="21" customHeight="1" x14ac:dyDescent="0.25">
      <c r="A9" s="209" t="s">
        <v>28</v>
      </c>
      <c r="B9" s="75" t="s">
        <v>90</v>
      </c>
      <c r="C9" s="22" t="s">
        <v>8</v>
      </c>
      <c r="D9" s="22">
        <v>70.56</v>
      </c>
      <c r="E9" s="25"/>
      <c r="F9" s="67">
        <f>E9*D9</f>
        <v>0</v>
      </c>
    </row>
    <row r="10" spans="1:6" ht="28.5" customHeight="1" x14ac:dyDescent="0.25">
      <c r="A10" s="209" t="s">
        <v>30</v>
      </c>
      <c r="B10" s="75" t="s">
        <v>92</v>
      </c>
      <c r="C10" s="22" t="s">
        <v>49</v>
      </c>
      <c r="D10" s="22">
        <v>4.0960000000000001</v>
      </c>
      <c r="E10" s="25"/>
      <c r="F10" s="67">
        <f>E10*D10</f>
        <v>0</v>
      </c>
    </row>
    <row r="11" spans="1:6" ht="27.75" customHeight="1" x14ac:dyDescent="0.25">
      <c r="A11" s="209" t="s">
        <v>31</v>
      </c>
      <c r="B11" s="75" t="s">
        <v>93</v>
      </c>
      <c r="C11" s="22" t="s">
        <v>49</v>
      </c>
      <c r="D11" s="22">
        <v>1.43</v>
      </c>
      <c r="E11" s="25"/>
      <c r="F11" s="67">
        <f>E11*D11</f>
        <v>0</v>
      </c>
    </row>
    <row r="12" spans="1:6" ht="14.4" x14ac:dyDescent="0.25">
      <c r="A12" s="221"/>
      <c r="B12" s="222" t="s">
        <v>53</v>
      </c>
      <c r="C12" s="217"/>
      <c r="D12" s="235"/>
      <c r="E12" s="223"/>
      <c r="F12" s="220">
        <f>SUM(F9:F11)</f>
        <v>0</v>
      </c>
    </row>
    <row r="13" spans="1:6" ht="14.4" x14ac:dyDescent="0.25">
      <c r="A13" s="210"/>
      <c r="B13" s="130"/>
      <c r="C13" s="125"/>
      <c r="D13" s="126"/>
      <c r="E13" s="25"/>
      <c r="F13" s="70"/>
    </row>
    <row r="14" spans="1:6" ht="14.4" x14ac:dyDescent="0.25">
      <c r="A14" s="208" t="s">
        <v>38</v>
      </c>
      <c r="B14" s="97" t="s">
        <v>54</v>
      </c>
      <c r="C14" s="122"/>
      <c r="D14" s="122"/>
      <c r="E14" s="74"/>
      <c r="F14" s="67"/>
    </row>
    <row r="15" spans="1:6" ht="14.4" x14ac:dyDescent="0.25">
      <c r="A15" s="208"/>
      <c r="B15" s="105"/>
      <c r="C15" s="122"/>
      <c r="D15" s="122"/>
      <c r="E15" s="74"/>
      <c r="F15" s="67"/>
    </row>
    <row r="16" spans="1:6" ht="28.8" x14ac:dyDescent="0.25">
      <c r="A16" s="209" t="s">
        <v>20</v>
      </c>
      <c r="B16" s="75" t="s">
        <v>94</v>
      </c>
      <c r="C16" s="22" t="s">
        <v>49</v>
      </c>
      <c r="D16" s="22">
        <v>3.0720000000000001</v>
      </c>
      <c r="E16" s="25"/>
      <c r="F16" s="67">
        <f t="shared" ref="F16:F21" si="0">E16*D16</f>
        <v>0</v>
      </c>
    </row>
    <row r="17" spans="1:6" ht="28.5" customHeight="1" x14ac:dyDescent="0.25">
      <c r="A17" s="211" t="s">
        <v>21</v>
      </c>
      <c r="B17" s="75" t="s">
        <v>273</v>
      </c>
      <c r="C17" s="22" t="s">
        <v>49</v>
      </c>
      <c r="D17" s="22">
        <v>0.51200000000000001</v>
      </c>
      <c r="E17" s="25"/>
      <c r="F17" s="67">
        <f t="shared" si="0"/>
        <v>0</v>
      </c>
    </row>
    <row r="18" spans="1:6" ht="31.5" customHeight="1" x14ac:dyDescent="0.25">
      <c r="A18" s="209" t="s">
        <v>25</v>
      </c>
      <c r="B18" s="75" t="s">
        <v>95</v>
      </c>
      <c r="C18" s="22" t="s">
        <v>49</v>
      </c>
      <c r="D18" s="22">
        <v>1.92</v>
      </c>
      <c r="E18" s="25"/>
      <c r="F18" s="67">
        <f t="shared" si="0"/>
        <v>0</v>
      </c>
    </row>
    <row r="19" spans="1:6" ht="33.75" customHeight="1" x14ac:dyDescent="0.25">
      <c r="A19" s="209" t="s">
        <v>22</v>
      </c>
      <c r="B19" s="75" t="s">
        <v>254</v>
      </c>
      <c r="C19" s="22" t="s">
        <v>49</v>
      </c>
      <c r="D19" s="22">
        <v>0.154</v>
      </c>
      <c r="E19" s="25"/>
      <c r="F19" s="67">
        <f t="shared" si="0"/>
        <v>0</v>
      </c>
    </row>
    <row r="20" spans="1:6" ht="39" customHeight="1" x14ac:dyDescent="0.25">
      <c r="A20" s="211" t="s">
        <v>23</v>
      </c>
      <c r="B20" s="75" t="s">
        <v>97</v>
      </c>
      <c r="C20" s="22" t="s">
        <v>49</v>
      </c>
      <c r="D20" s="22">
        <v>3.6</v>
      </c>
      <c r="E20" s="25"/>
      <c r="F20" s="67">
        <f t="shared" si="0"/>
        <v>0</v>
      </c>
    </row>
    <row r="21" spans="1:6" ht="14.4" x14ac:dyDescent="0.25">
      <c r="A21" s="209" t="s">
        <v>26</v>
      </c>
      <c r="B21" s="75" t="s">
        <v>99</v>
      </c>
      <c r="C21" s="22" t="s">
        <v>91</v>
      </c>
      <c r="D21" s="22">
        <v>0.18</v>
      </c>
      <c r="E21" s="25"/>
      <c r="F21" s="67">
        <f t="shared" si="0"/>
        <v>0</v>
      </c>
    </row>
    <row r="22" spans="1:6" ht="14.4" x14ac:dyDescent="0.25">
      <c r="A22" s="215"/>
      <c r="B22" s="216" t="s">
        <v>59</v>
      </c>
      <c r="C22" s="217"/>
      <c r="D22" s="235"/>
      <c r="E22" s="219"/>
      <c r="F22" s="220">
        <f>SUM(F16:F21)</f>
        <v>0</v>
      </c>
    </row>
    <row r="23" spans="1:6" ht="33" customHeight="1" x14ac:dyDescent="0.25">
      <c r="A23" s="212"/>
      <c r="B23" s="127"/>
      <c r="C23" s="125"/>
      <c r="D23" s="126"/>
      <c r="E23" s="74"/>
      <c r="F23" s="70"/>
    </row>
    <row r="24" spans="1:6" ht="14.4" x14ac:dyDescent="0.25">
      <c r="A24" s="208" t="s">
        <v>39</v>
      </c>
      <c r="B24" s="97" t="s">
        <v>60</v>
      </c>
      <c r="C24" s="122"/>
      <c r="D24" s="122"/>
      <c r="E24" s="74"/>
      <c r="F24" s="67"/>
    </row>
    <row r="25" spans="1:6" ht="14.4" x14ac:dyDescent="0.25">
      <c r="A25" s="208"/>
      <c r="B25" s="128"/>
      <c r="C25" s="122"/>
      <c r="D25" s="122"/>
      <c r="E25" s="74"/>
      <c r="F25" s="67"/>
    </row>
    <row r="26" spans="1:6" ht="16.2" x14ac:dyDescent="0.25">
      <c r="A26" s="209" t="s">
        <v>4</v>
      </c>
      <c r="B26" s="75" t="s">
        <v>253</v>
      </c>
      <c r="C26" s="22" t="s">
        <v>49</v>
      </c>
      <c r="D26" s="22">
        <v>0.32200000000000001</v>
      </c>
      <c r="E26" s="25"/>
      <c r="F26" s="67">
        <f>E26*D26</f>
        <v>0</v>
      </c>
    </row>
    <row r="27" spans="1:6" ht="16.2" x14ac:dyDescent="0.25">
      <c r="A27" s="209" t="s">
        <v>24</v>
      </c>
      <c r="B27" s="75" t="s">
        <v>252</v>
      </c>
      <c r="C27" s="22" t="s">
        <v>49</v>
      </c>
      <c r="D27" s="22">
        <v>0.48</v>
      </c>
      <c r="E27" s="25"/>
      <c r="F27" s="67">
        <f>E27*D27</f>
        <v>0</v>
      </c>
    </row>
    <row r="28" spans="1:6" ht="30" customHeight="1" x14ac:dyDescent="0.25">
      <c r="A28" s="215"/>
      <c r="B28" s="216" t="s">
        <v>61</v>
      </c>
      <c r="C28" s="217"/>
      <c r="D28" s="235"/>
      <c r="E28" s="219"/>
      <c r="F28" s="220">
        <f>SUM(F26:F27)</f>
        <v>0</v>
      </c>
    </row>
    <row r="29" spans="1:6" ht="14.4" x14ac:dyDescent="0.25">
      <c r="A29" s="212"/>
      <c r="B29" s="127"/>
      <c r="C29" s="125"/>
      <c r="D29" s="126"/>
      <c r="E29" s="74"/>
      <c r="F29" s="70"/>
    </row>
    <row r="30" spans="1:6" ht="14.4" x14ac:dyDescent="0.25">
      <c r="A30" s="208" t="s">
        <v>40</v>
      </c>
      <c r="B30" s="97" t="s">
        <v>33</v>
      </c>
      <c r="C30" s="125"/>
      <c r="D30" s="126"/>
      <c r="E30" s="74"/>
      <c r="F30" s="70"/>
    </row>
    <row r="31" spans="1:6" ht="14.4" x14ac:dyDescent="0.25">
      <c r="A31" s="212"/>
      <c r="B31" s="127"/>
      <c r="C31" s="125"/>
      <c r="D31" s="126"/>
      <c r="E31" s="74"/>
      <c r="F31" s="70"/>
    </row>
    <row r="32" spans="1:6" ht="14.4" x14ac:dyDescent="0.25">
      <c r="A32" s="209" t="s">
        <v>7</v>
      </c>
      <c r="B32" s="75" t="s">
        <v>98</v>
      </c>
      <c r="C32" s="22" t="s">
        <v>8</v>
      </c>
      <c r="D32" s="22">
        <v>4.8</v>
      </c>
      <c r="E32" s="25"/>
      <c r="F32" s="67">
        <f>E32*D32</f>
        <v>0</v>
      </c>
    </row>
    <row r="33" spans="1:6" ht="14.4" x14ac:dyDescent="0.25">
      <c r="A33" s="209" t="s">
        <v>15</v>
      </c>
      <c r="B33" s="75" t="s">
        <v>101</v>
      </c>
      <c r="C33" s="22" t="s">
        <v>8</v>
      </c>
      <c r="D33" s="22">
        <v>22.8</v>
      </c>
      <c r="E33" s="25"/>
      <c r="F33" s="67">
        <f>E33*D33</f>
        <v>0</v>
      </c>
    </row>
    <row r="34" spans="1:6" ht="28.8" x14ac:dyDescent="0.25">
      <c r="A34" s="209" t="s">
        <v>104</v>
      </c>
      <c r="B34" s="75" t="s">
        <v>102</v>
      </c>
      <c r="C34" s="22" t="s">
        <v>8</v>
      </c>
      <c r="D34" s="22">
        <v>51.98</v>
      </c>
      <c r="E34" s="25"/>
      <c r="F34" s="67">
        <f>E34*D34</f>
        <v>0</v>
      </c>
    </row>
    <row r="35" spans="1:6" ht="28.5" customHeight="1" x14ac:dyDescent="0.25">
      <c r="A35" s="215"/>
      <c r="B35" s="216" t="s">
        <v>64</v>
      </c>
      <c r="C35" s="217"/>
      <c r="D35" s="235"/>
      <c r="E35" s="219"/>
      <c r="F35" s="220">
        <f>SUM(F33:F34)</f>
        <v>0</v>
      </c>
    </row>
    <row r="36" spans="1:6" ht="14.4" x14ac:dyDescent="0.25">
      <c r="A36" s="212"/>
      <c r="B36" s="127"/>
      <c r="C36" s="125"/>
      <c r="D36" s="126"/>
      <c r="E36" s="74"/>
      <c r="F36" s="70"/>
    </row>
    <row r="37" spans="1:6" ht="14.4" x14ac:dyDescent="0.25">
      <c r="A37" s="208" t="s">
        <v>42</v>
      </c>
      <c r="B37" s="101" t="s">
        <v>89</v>
      </c>
      <c r="C37" s="122"/>
      <c r="D37" s="122"/>
      <c r="E37" s="74"/>
      <c r="F37" s="67"/>
    </row>
    <row r="38" spans="1:6" ht="14.4" x14ac:dyDescent="0.25">
      <c r="A38" s="208"/>
      <c r="B38" s="105"/>
      <c r="C38" s="122"/>
      <c r="D38" s="122"/>
      <c r="E38" s="74"/>
      <c r="F38" s="67"/>
    </row>
    <row r="39" spans="1:6" ht="14.4" x14ac:dyDescent="0.25">
      <c r="A39" s="213">
        <v>5.0999999999999996</v>
      </c>
      <c r="B39" s="104" t="s">
        <v>88</v>
      </c>
      <c r="C39" s="6" t="s">
        <v>8</v>
      </c>
      <c r="D39" s="90">
        <v>36</v>
      </c>
      <c r="E39" s="79"/>
      <c r="F39" s="77">
        <f>D39*E39</f>
        <v>0</v>
      </c>
    </row>
    <row r="40" spans="1:6" ht="14.4" x14ac:dyDescent="0.25">
      <c r="A40" s="213">
        <v>5.2</v>
      </c>
      <c r="B40" s="156" t="s">
        <v>122</v>
      </c>
      <c r="C40" s="22" t="s">
        <v>8</v>
      </c>
      <c r="D40" s="22">
        <v>51.98</v>
      </c>
      <c r="E40" s="25"/>
      <c r="F40" s="67">
        <f>E40*D40</f>
        <v>0</v>
      </c>
    </row>
    <row r="41" spans="1:6" ht="14.4" x14ac:dyDescent="0.25">
      <c r="A41" s="213">
        <v>5.3</v>
      </c>
      <c r="B41" s="156" t="s">
        <v>103</v>
      </c>
      <c r="C41" s="22" t="s">
        <v>8</v>
      </c>
      <c r="D41" s="22">
        <v>3.3</v>
      </c>
      <c r="E41" s="25"/>
      <c r="F41" s="67">
        <f>E41*D41</f>
        <v>0</v>
      </c>
    </row>
    <row r="42" spans="1:6" ht="14.4" x14ac:dyDescent="0.25">
      <c r="A42" s="215"/>
      <c r="B42" s="216" t="s">
        <v>63</v>
      </c>
      <c r="C42" s="217"/>
      <c r="D42" s="235"/>
      <c r="E42" s="219"/>
      <c r="F42" s="220">
        <f>SUM(F39:F41)</f>
        <v>0</v>
      </c>
    </row>
    <row r="43" spans="1:6" ht="15" customHeight="1" x14ac:dyDescent="0.25">
      <c r="A43" s="212"/>
      <c r="B43" s="127"/>
      <c r="C43" s="125"/>
      <c r="D43" s="126"/>
      <c r="E43" s="74"/>
      <c r="F43" s="70"/>
    </row>
    <row r="44" spans="1:6" ht="14.4" x14ac:dyDescent="0.25">
      <c r="A44" s="208" t="s">
        <v>42</v>
      </c>
      <c r="B44" s="105" t="s">
        <v>83</v>
      </c>
      <c r="C44" s="122"/>
      <c r="D44" s="122"/>
      <c r="E44" s="74"/>
      <c r="F44" s="67"/>
    </row>
    <row r="45" spans="1:6" ht="14.4" x14ac:dyDescent="0.25">
      <c r="A45" s="208"/>
      <c r="B45" s="105"/>
      <c r="C45" s="122"/>
      <c r="D45" s="122"/>
      <c r="E45" s="74"/>
      <c r="F45" s="67"/>
    </row>
    <row r="46" spans="1:6" ht="43.2" x14ac:dyDescent="0.25">
      <c r="A46" s="213">
        <v>6.1</v>
      </c>
      <c r="B46" s="115" t="s">
        <v>223</v>
      </c>
      <c r="C46" s="146" t="s">
        <v>77</v>
      </c>
      <c r="D46" s="85">
        <v>1</v>
      </c>
      <c r="E46" s="79"/>
      <c r="F46" s="77">
        <f>E46*D46</f>
        <v>0</v>
      </c>
    </row>
    <row r="47" spans="1:6" ht="14.4" x14ac:dyDescent="0.25">
      <c r="A47" s="215"/>
      <c r="B47" s="216" t="s">
        <v>62</v>
      </c>
      <c r="C47" s="217"/>
      <c r="D47" s="235"/>
      <c r="E47" s="219"/>
      <c r="F47" s="220">
        <f>F46</f>
        <v>0</v>
      </c>
    </row>
    <row r="48" spans="1:6" ht="15" thickBot="1" x14ac:dyDescent="0.3">
      <c r="A48" s="212"/>
      <c r="B48" s="127"/>
      <c r="C48" s="125"/>
      <c r="D48" s="126"/>
      <c r="E48" s="74"/>
      <c r="F48" s="70"/>
    </row>
    <row r="49" spans="1:7" ht="15.6" thickTop="1" thickBot="1" x14ac:dyDescent="0.3">
      <c r="A49" s="230"/>
      <c r="B49" s="231" t="s">
        <v>109</v>
      </c>
      <c r="C49" s="232"/>
      <c r="D49" s="232"/>
      <c r="E49" s="233"/>
      <c r="F49" s="234">
        <f>F47+F42+F35+F28+F22+F12</f>
        <v>0</v>
      </c>
    </row>
    <row r="50" spans="1:7" ht="15" thickTop="1" x14ac:dyDescent="0.25">
      <c r="A50" s="9"/>
      <c r="B50" s="109"/>
      <c r="C50" s="14"/>
      <c r="D50" s="14"/>
      <c r="E50" s="17"/>
      <c r="F50" s="17"/>
    </row>
    <row r="52" spans="1:7" ht="15.6" x14ac:dyDescent="0.3">
      <c r="G52" s="1"/>
    </row>
    <row r="53" spans="1:7" ht="15.6" x14ac:dyDescent="0.3">
      <c r="G53" s="1"/>
    </row>
    <row r="54" spans="1:7" ht="15.6" x14ac:dyDescent="0.3">
      <c r="G54" s="1"/>
    </row>
  </sheetData>
  <mergeCells count="3">
    <mergeCell ref="A1:F1"/>
    <mergeCell ref="A2:F2"/>
    <mergeCell ref="B3:E3"/>
  </mergeCells>
  <phoneticPr fontId="23" type="noConversion"/>
  <conditionalFormatting sqref="F16:F17 F9:F11 F19:F21 F26:F43">
    <cfRule type="cellIs" dxfId="14" priority="40" stopIfTrue="1" operator="between">
      <formula>0.95*#REF!</formula>
      <formula>1.15*#REF!</formula>
    </cfRule>
    <cfRule type="cellIs" dxfId="13" priority="41" stopIfTrue="1" operator="greaterThan">
      <formula>1.15*#REF!</formula>
    </cfRule>
    <cfRule type="cellIs" dxfId="12" priority="42" stopIfTrue="1" operator="lessThan">
      <formula>0.95*#REF!</formula>
    </cfRule>
  </conditionalFormatting>
  <conditionalFormatting sqref="F12:F13">
    <cfRule type="cellIs" dxfId="11" priority="34" stopIfTrue="1" operator="between">
      <formula>0.95*#REF!</formula>
      <formula>1.15*#REF!</formula>
    </cfRule>
    <cfRule type="cellIs" dxfId="10" priority="35" stopIfTrue="1" operator="greaterThan">
      <formula>1.15*#REF!</formula>
    </cfRule>
    <cfRule type="cellIs" dxfId="9" priority="36" stopIfTrue="1" operator="lessThan">
      <formula>0.95*#REF!</formula>
    </cfRule>
  </conditionalFormatting>
  <conditionalFormatting sqref="F18">
    <cfRule type="cellIs" dxfId="8" priority="1" stopIfTrue="1" operator="between">
      <formula>0.95*#REF!</formula>
      <formula>1.15*#REF!</formula>
    </cfRule>
    <cfRule type="cellIs" dxfId="7" priority="2" stopIfTrue="1" operator="greaterThan">
      <formula>1.15*#REF!</formula>
    </cfRule>
    <cfRule type="cellIs" dxfId="6" priority="3" stopIfTrue="1" operator="lessThan">
      <formula>0.95*#REF!</formula>
    </cfRule>
  </conditionalFormatting>
  <conditionalFormatting sqref="F22:F23">
    <cfRule type="cellIs" dxfId="5" priority="31" stopIfTrue="1" operator="between">
      <formula>0.95*#REF!</formula>
      <formula>1.15*#REF!</formula>
    </cfRule>
    <cfRule type="cellIs" dxfId="4" priority="32" stopIfTrue="1" operator="greaterThan">
      <formula>1.15*#REF!</formula>
    </cfRule>
    <cfRule type="cellIs" dxfId="3" priority="33" stopIfTrue="1" operator="lessThan">
      <formula>0.95*#REF!</formula>
    </cfRule>
  </conditionalFormatting>
  <conditionalFormatting sqref="F47:F48">
    <cfRule type="cellIs" dxfId="2" priority="19" stopIfTrue="1" operator="between">
      <formula>0.95*#REF!</formula>
      <formula>1.15*#REF!</formula>
    </cfRule>
    <cfRule type="cellIs" dxfId="1" priority="20" stopIfTrue="1" operator="greaterThan">
      <formula>1.15*#REF!</formula>
    </cfRule>
    <cfRule type="cellIs" dxfId="0" priority="21" stopIfTrue="1" operator="lessThan">
      <formula>0.95*#REF!</formula>
    </cfRule>
  </conditionalFormatting>
  <pageMargins left="0.7" right="0.7" top="0.75" bottom="0.75" header="0.3" footer="0.3"/>
  <pageSetup paperSize="9" orientation="portrait" r:id="rId1"/>
  <headerFooter>
    <oddFooter>&amp;L
          Devis quantitatif et estimatif - POUBELLE&amp;C&amp;P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Contract_document" ma:contentTypeID="0x01010084FDA68FEA25C847A6128BBA7C1A6EC100DB6DE8DA9F5B134CB8F62B604C7D5447" ma:contentTypeVersion="27" ma:contentTypeDescription="" ma:contentTypeScope="" ma:versionID="ca25fcb7912a6a2b0cc29b893c38c727">
  <xsd:schema xmlns:xsd="http://www.w3.org/2001/XMLSchema" xmlns:xs="http://www.w3.org/2001/XMLSchema" xmlns:p="http://schemas.microsoft.com/office/2006/metadata/properties" xmlns:ns1="http://schemas.microsoft.com/sharepoint/v3" xmlns:ns2="1c89b6ff-5735-4b3c-9dca-50e80957a65b" xmlns:ns3="14a9c00f-d9e3-4eb9-aad3-f69239d17d9c" xmlns:ns4="508ba6eb-9e09-4fd5-92f2-2d9921329f2d" xmlns:ns5="017ef222-b715-482d-b25e-e029bead7086" targetNamespace="http://schemas.microsoft.com/office/2006/metadata/properties" ma:root="true" ma:fieldsID="3b002fd9ff71fa376cc41683dbf7eea2" ns1:_="" ns2:_="" ns3:_="" ns4:_="" ns5:_="">
    <xsd:import namespace="http://schemas.microsoft.com/sharepoint/v3"/>
    <xsd:import namespace="1c89b6ff-5735-4b3c-9dca-50e80957a65b"/>
    <xsd:import namespace="14a9c00f-d9e3-4eb9-aad3-f69239d17d9c"/>
    <xsd:import namespace="508ba6eb-9e09-4fd5-92f2-2d9921329f2d"/>
    <xsd:import namespace="017ef222-b715-482d-b25e-e029bead7086"/>
    <xsd:element name="properties">
      <xsd:complexType>
        <xsd:sequence>
          <xsd:element name="documentManagement">
            <xsd:complexType>
              <xsd:all>
                <xsd:element ref="ns2:TaxCatchAll" minOccurs="0"/>
                <xsd:element ref="ns2:TaxCatchAllLabel" minOccurs="0"/>
                <xsd:element ref="ns3:o99d250c03344da181939f0145dbc023" minOccurs="0"/>
                <xsd:element ref="ns3:j50cb40f2a0941d2947e6bcbd5d19dce" minOccurs="0"/>
                <xsd:element ref="ns3:kecc0e8a0a3349c79c5d1d6e51bea7c3" minOccurs="0"/>
                <xsd:element ref="ns3:l9d65098618b4a8fbbe87718e7187e6b" minOccurs="0"/>
                <xsd:element ref="ns3:jcd7455606374210a964e5d7a999097a" minOccurs="0"/>
                <xsd:element ref="ns3:e2b781e9cad840cd89b90f5a7e989839" minOccurs="0"/>
                <xsd:element ref="ns4:_dlc_DocId" minOccurs="0"/>
                <xsd:element ref="ns4:_dlc_DocIdUrl" minOccurs="0"/>
                <xsd:element ref="ns4:_dlc_DocIdPersistId" minOccurs="0"/>
                <xsd:element ref="ns2:SharedWithUsers" minOccurs="0"/>
                <xsd:element ref="ns2:SharedWithDetails" minOccurs="0"/>
                <xsd:element ref="ns5:MediaServiceMetadata" minOccurs="0"/>
                <xsd:element ref="ns5:MediaServiceFastMetadata" minOccurs="0"/>
                <xsd:element ref="ns5:MediaServiceAutoKeyPoints" minOccurs="0"/>
                <xsd:element ref="ns5:MediaServiceKeyPoints" minOccurs="0"/>
                <xsd:element ref="ns5:MediaServiceDateTaken" minOccurs="0"/>
                <xsd:element ref="ns5:MediaLengthInSeconds" minOccurs="0"/>
                <xsd:element ref="ns5:lcf76f155ced4ddcb4097134ff3c332f" minOccurs="0"/>
                <xsd:element ref="ns5:MediaServiceGenerationTime" minOccurs="0"/>
                <xsd:element ref="ns5:MediaServiceEventHashCode" minOccurs="0"/>
                <xsd:element ref="ns5:MediaServiceLocation" minOccurs="0"/>
                <xsd:element ref="ns5:MediaServiceOCR"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9" nillable="true" ma:displayName="Propriétés de la stratégie de conformité unifiée" ma:hidden="true" ma:internalName="_ip_UnifiedCompliancePolicyProperties">
      <xsd:simpleType>
        <xsd:restriction base="dms:Note"/>
      </xsd:simpleType>
    </xsd:element>
    <xsd:element name="_ip_UnifiedCompliancePolicyUIAction" ma:index="40"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c89b6ff-5735-4b3c-9dca-50e80957a65b"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4c7a6b74-e0c3-46af-9e55-7dedf737cce8}" ma:internalName="TaxCatchAll" ma:showField="CatchAllData"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4c7a6b74-e0c3-46af-9e55-7dedf737cce8}" ma:internalName="TaxCatchAllLabel" ma:readOnly="true" ma:showField="CatchAllDataLabel"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Partagé avec dé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10" nillable="true" ma:taxonomy="true" ma:internalName="o99d250c03344da181939f0145dbc023" ma:taxonomyFieldName="Document_Language" ma:displayName="Document_Language" ma:readOnly="false" ma:default="1;#FR|e5b11214-e6fc-4287-b1cb-b050c041462c"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j50cb40f2a0941d2947e6bcbd5d19dce" ma:index="12"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kecc0e8a0a3349c79c5d1d6e51bea7c3" ma:index="14"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l9d65098618b4a8fbbe87718e7187e6b" ma:index="15"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BFA|5c109890-987f-4e01-800e-8d3dbccbd13c"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e2b781e9cad840cd89b90f5a7e989839" ma:index="19"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17ef222-b715-482d-b25e-e029bead7086"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MediaServiceDateTaken" ma:index="31" nillable="true" ma:displayName="MediaServiceDateTaken" ma:hidden="true" ma:internalName="MediaServiceDateTaken" ma:readOnly="true">
      <xsd:simpleType>
        <xsd:restriction base="dms:Text"/>
      </xsd:simpleType>
    </xsd:element>
    <xsd:element name="MediaLengthInSeconds" ma:index="32" nillable="true" ma:displayName="MediaLengthInSeconds" ma:hidden="true" ma:internalName="MediaLengthInSeconds" ma:readOnly="true">
      <xsd:simpleType>
        <xsd:restriction base="dms:Unknown"/>
      </xsd:simpleType>
    </xsd:element>
    <xsd:element name="lcf76f155ced4ddcb4097134ff3c332f" ma:index="34" nillable="true" ma:taxonomy="true" ma:internalName="lcf76f155ced4ddcb4097134ff3c332f" ma:taxonomyFieldName="MediaServiceImageTags" ma:displayName="Balises d’image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MediaServiceOCR" ma:index="3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Type de contenu"/>
        <xsd:element ref="dc:title" minOccurs="0" maxOccurs="1"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0BCD358-4E9B-495B-9C6A-08FC9191853B}">
  <ds:schemaRefs>
    <ds:schemaRef ds:uri="http://schemas.microsoft.com/sharepoint/events"/>
  </ds:schemaRefs>
</ds:datastoreItem>
</file>

<file path=customXml/itemProps2.xml><?xml version="1.0" encoding="utf-8"?>
<ds:datastoreItem xmlns:ds="http://schemas.openxmlformats.org/officeDocument/2006/customXml" ds:itemID="{2B96589B-90AC-4F5E-A8C8-6DCFB79747E4}">
  <ds:schemaRefs>
    <ds:schemaRef ds:uri="http://schemas.microsoft.com/sharepoint/v3/contenttype/forms"/>
  </ds:schemaRefs>
</ds:datastoreItem>
</file>

<file path=customXml/itemProps3.xml><?xml version="1.0" encoding="utf-8"?>
<ds:datastoreItem xmlns:ds="http://schemas.openxmlformats.org/officeDocument/2006/customXml" ds:itemID="{8D0B114B-1CE9-448B-B001-5918215B15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c89b6ff-5735-4b3c-9dca-50e80957a65b"/>
    <ds:schemaRef ds:uri="14a9c00f-d9e3-4eb9-aad3-f69239d17d9c"/>
    <ds:schemaRef ds:uri="508ba6eb-9e09-4fd5-92f2-2d9921329f2d"/>
    <ds:schemaRef ds:uri="017ef222-b715-482d-b25e-e029bead70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6</vt:i4>
      </vt:variant>
    </vt:vector>
  </HeadingPairs>
  <TitlesOfParts>
    <vt:vector size="11" baseType="lpstr">
      <vt:lpstr>RECAPITULATIF LOT 3</vt:lpstr>
      <vt:lpstr>01-Boutiques de 5 </vt:lpstr>
      <vt:lpstr>02-Boutiques de 3</vt:lpstr>
      <vt:lpstr>2 blocs LATRINES</vt:lpstr>
      <vt:lpstr>01-POUBELLE</vt:lpstr>
      <vt:lpstr>'01-Boutiques de 5 '!Impression_des_titres</vt:lpstr>
      <vt:lpstr>'2 blocs LATRINES'!Impression_des_titres</vt:lpstr>
      <vt:lpstr>'01-Boutiques de 5 '!Zone_d_impression</vt:lpstr>
      <vt:lpstr>'02-Boutiques de 3'!Zone_d_impression</vt:lpstr>
      <vt:lpstr>'2 blocs LATRINES'!Zone_d_impression</vt:lpstr>
      <vt:lpstr>'RECAPITULATIF LOT 3'!Zone_d_impression</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Vander Auwera T</cp:lastModifiedBy>
  <cp:lastPrinted>2022-09-06T08:22:46Z</cp:lastPrinted>
  <dcterms:created xsi:type="dcterms:W3CDTF">2006-08-15T19:48:14Z</dcterms:created>
  <dcterms:modified xsi:type="dcterms:W3CDTF">2023-03-14T10:44:08Z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S9Connected">
    <vt:bool>true</vt:bool>
  </property>
</Properties>
</file>