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er Auwera T\ENABEL\BURKINA FASO - 🔒 Contracts\21_Marchés_Publics\BKF1803211_Entrepreneuriat\BKF1803211-10091 Construction marché Kando\2_CSC\"/>
    </mc:Choice>
  </mc:AlternateContent>
  <xr:revisionPtr revIDLastSave="14" documentId="13_ncr:1_{47BC4AE9-8EB3-4405-B0F4-A5ED66FEC855}" xr6:coauthVersionLast="36" xr6:coauthVersionMax="47" xr10:uidLastSave="{CD0322CF-F8DC-4E43-8603-676C58F3B55C}"/>
  <bookViews>
    <workbookView xWindow="-108" yWindow="-108" windowWidth="23256" windowHeight="12456" xr2:uid="{00000000-000D-0000-FFFF-FFFF00000000}"/>
  </bookViews>
  <sheets>
    <sheet name="RECAPITULATIF LOT 5" sheetId="36" r:id="rId1"/>
    <sheet name="HANGAR" sheetId="34" r:id="rId2"/>
  </sheets>
  <definedNames>
    <definedName name="_xlnm.Print_Area" localSheetId="0">'RECAPITULATIF LOT 5'!$A$1:$F$24</definedName>
  </definedNames>
  <calcPr calcId="191029"/>
</workbook>
</file>

<file path=xl/calcChain.xml><?xml version="1.0" encoding="utf-8"?>
<calcChain xmlns="http://schemas.openxmlformats.org/spreadsheetml/2006/main">
  <c r="F8" i="36" l="1"/>
  <c r="F7" i="36"/>
  <c r="F71" i="34"/>
  <c r="F62" i="34"/>
  <c r="F43" i="34"/>
  <c r="F42" i="34"/>
  <c r="F44" i="34"/>
  <c r="F33" i="34"/>
  <c r="F32" i="34"/>
  <c r="F24" i="34"/>
  <c r="F55" i="34" l="1"/>
  <c r="F70" i="34"/>
  <c r="F69" i="34"/>
  <c r="F68" i="34"/>
  <c r="F67" i="34"/>
  <c r="F72" i="34" s="1"/>
  <c r="F61" i="34"/>
  <c r="F60" i="34"/>
  <c r="F63" i="34" s="1"/>
  <c r="F54" i="34"/>
  <c r="F56" i="34" s="1"/>
  <c r="F49" i="34"/>
  <c r="F50" i="34" s="1"/>
  <c r="F41" i="34"/>
  <c r="F40" i="34"/>
  <c r="F34" i="34"/>
  <c r="F31" i="34"/>
  <c r="F30" i="34"/>
  <c r="F25" i="34"/>
  <c r="F23" i="34"/>
  <c r="F39" i="34"/>
  <c r="F22" i="34"/>
  <c r="F21" i="34"/>
  <c r="F20" i="34"/>
  <c r="F19" i="34"/>
  <c r="F14" i="34"/>
  <c r="F13" i="34"/>
  <c r="F12" i="34"/>
  <c r="F11" i="34"/>
  <c r="F10" i="34"/>
  <c r="F9" i="34"/>
  <c r="F45" i="34" l="1"/>
  <c r="F35" i="34"/>
  <c r="F26" i="34"/>
  <c r="F15" i="34"/>
  <c r="F73" i="34" l="1"/>
  <c r="D10" i="36" s="1"/>
  <c r="F10" i="36" s="1"/>
  <c r="C13" i="36" s="1"/>
  <c r="C14" i="36" l="1"/>
  <c r="C15" i="36" s="1"/>
</calcChain>
</file>

<file path=xl/sharedStrings.xml><?xml version="1.0" encoding="utf-8"?>
<sst xmlns="http://schemas.openxmlformats.org/spreadsheetml/2006/main" count="137" uniqueCount="108">
  <si>
    <t xml:space="preserve"> DEVIS QUANTITATIF ET ESTIMATIF DES TRAVAUX</t>
  </si>
  <si>
    <t>N°</t>
  </si>
  <si>
    <t>Désignation des ouvrages</t>
  </si>
  <si>
    <t>3.1</t>
  </si>
  <si>
    <t>3.2</t>
  </si>
  <si>
    <t>m²</t>
  </si>
  <si>
    <t>ml</t>
  </si>
  <si>
    <t>u</t>
  </si>
  <si>
    <t>7.1</t>
  </si>
  <si>
    <t>ETANCHEITE</t>
  </si>
  <si>
    <t>7.2</t>
  </si>
  <si>
    <t>Utés</t>
  </si>
  <si>
    <t>P. Unitaires</t>
  </si>
  <si>
    <t>P. Total</t>
  </si>
  <si>
    <t>2.1</t>
  </si>
  <si>
    <t>2.2</t>
  </si>
  <si>
    <t>2.4</t>
  </si>
  <si>
    <t>2.5</t>
  </si>
  <si>
    <t>2.3</t>
  </si>
  <si>
    <t>2.6</t>
  </si>
  <si>
    <t>Film polyane pour étanchement de l'infrastructure y compris lit de sable épaisseur 5cm</t>
  </si>
  <si>
    <t>ff</t>
  </si>
  <si>
    <t>MACONNERIE - ENDUIT</t>
  </si>
  <si>
    <t>TRAVAUX PREPARATOIRES - TERRASSEMENTS</t>
  </si>
  <si>
    <t>I</t>
  </si>
  <si>
    <t>II</t>
  </si>
  <si>
    <t>III</t>
  </si>
  <si>
    <t>IV</t>
  </si>
  <si>
    <t>V</t>
  </si>
  <si>
    <t>VI</t>
  </si>
  <si>
    <t>VII</t>
  </si>
  <si>
    <t>Béton armé pour poteaux et raidisseurs verticaux  dosé à 350 kg/m3 de CPA 45 y compris coffrage, armatures et toutes sujétions</t>
  </si>
  <si>
    <t>Décapage de la terre végétale (prof. moy.= 20 cm), y compris mise en dépôt, remblais complémentaires et nivellement de la plate-forme de construction</t>
  </si>
  <si>
    <t xml:space="preserve">Fouilles en puits  pour semelles isolées </t>
  </si>
  <si>
    <r>
      <t>m</t>
    </r>
    <r>
      <rPr>
        <vertAlign val="superscript"/>
        <sz val="10"/>
        <rFont val="Trebuchet MS"/>
        <family val="2"/>
      </rPr>
      <t>3</t>
    </r>
  </si>
  <si>
    <t>Fouilles en rigoles pour soubassement</t>
  </si>
  <si>
    <t xml:space="preserve">Remblai de déblais en fondations compacté par couches successives de 20 cm d'épaisseur à 95% de l'OPM </t>
  </si>
  <si>
    <t>Remblai d'apport en latérite compacté par couches successives de 20 cm d'épaisseur, compacté à 95% de l'OPM en fondation, formes de dallage, rampes et emmarchements</t>
  </si>
  <si>
    <t>TOTAL I</t>
  </si>
  <si>
    <t>FONDATIONS / INFRASTRUCTURES</t>
  </si>
  <si>
    <t xml:space="preserve">Béton de propreté dosé à 150 kg/m3  de CPA 45 de 5 cm d'épaisseur </t>
  </si>
  <si>
    <t>Béton armé pour les parties enterrées des poteaux dosé à 350 kg/m3 de CPA 45, compris coffrage, armature et toutes sujétions</t>
  </si>
  <si>
    <t>Maçonnerie en agglos pleins de 20 cm d'épaisseur en soubassement suivant plans de fondations</t>
  </si>
  <si>
    <t>Béton armé pour longrines dosé à 350 kg/m3 de CPA 45 compris coffrage, ferraillage</t>
  </si>
  <si>
    <t>TOTAL II</t>
  </si>
  <si>
    <t>BETON - BETON ARME EN SUPERSTRUCTURE</t>
  </si>
  <si>
    <t>TOTAL III</t>
  </si>
  <si>
    <t>TOTAL VI</t>
  </si>
  <si>
    <t>TOTAL V</t>
  </si>
  <si>
    <t>TOTAL IV</t>
  </si>
  <si>
    <t>TOTAL VII</t>
  </si>
  <si>
    <t>Béton armé pour semelles isolées; Semelles filantes et poutres de redressements dosé à 350 kg/m3 de CPA 45, armatures et toutes sujétions</t>
  </si>
  <si>
    <t>Béton armé dosé à 350 kg/m3 de CPA 45 pour aire de dallage de 10 cm d'épaisseur y compris renfort sous dallage, y compris joint de retrait, joint de construction, arrêt de dallage, etc.</t>
  </si>
  <si>
    <t>Qtés</t>
  </si>
  <si>
    <t>Béton armé pour bêches, formes de rampes, emmarchements et parois du bac à  fleurs, dosé à 350 kg/m3 de CPA 45 compris coffrage et armatures</t>
  </si>
  <si>
    <t>2.7</t>
  </si>
  <si>
    <t>Traitement préventif anti termite suivant descriptif</t>
  </si>
  <si>
    <t>U</t>
  </si>
  <si>
    <t>COUVERTURE ET CHARPENTE</t>
  </si>
  <si>
    <t>MENUISERIE METALLIQUE</t>
  </si>
  <si>
    <t xml:space="preserve">Etanchéité  multicouches en paxalumin pour toiture et pour chéneau y compris toutes suggestions </t>
  </si>
  <si>
    <t>Béton armé pour linteaux,chainages  horizontaux et allèges dosés à 350 kg/m3 de CPA 45 y compris coffrage, armatures et toutes sujétions</t>
  </si>
  <si>
    <t>Chape ciment lisse</t>
  </si>
  <si>
    <t>REVETEMENTS</t>
  </si>
  <si>
    <t>Ens</t>
  </si>
  <si>
    <t>VIII</t>
  </si>
  <si>
    <t>TOTAL VIII</t>
  </si>
  <si>
    <t>TOTAL GENERAL HANGAR</t>
  </si>
  <si>
    <t xml:space="preserve">Maçonnerie en agglos creux de (15x40x20cm) </t>
  </si>
  <si>
    <t>PROJET DE CONSTRUCTION DES INFRASTRUCTURES ECONOMIQUES DANS LA REGION DU CENTRE-EST</t>
  </si>
  <si>
    <t>PROJET DE CONSTRUCTION DES INFRASTRUCTURES ECONOMIQUES DANSLA REGION DU CENTRE-EST</t>
  </si>
  <si>
    <t>Enduit extérieur taloché</t>
  </si>
  <si>
    <t>Peinture tyrolien</t>
  </si>
  <si>
    <t>Gros béton pour semelles filantes dosé 300 kg/m3 de CPA 45</t>
  </si>
  <si>
    <t>Béton armé pour appui des baies dosé à 350 kg/m3 de CPA 45, y compris coffrage, armatures et toutes sujétions</t>
  </si>
  <si>
    <t>Enduit intérieur lisse</t>
  </si>
  <si>
    <t>Revêtement décoratif  en granite</t>
  </si>
  <si>
    <t>Fourniture et pose de canalisation des descentes EP(PVC normé SOTICI Diam 100) y compris accessoir(coude manchot,thé) et toute autre sujétion de pose</t>
  </si>
  <si>
    <t>Béton armé pour dalle pleine  dosé à 350 kg/m3 de CPA 45 y compris coffrage, armatures et toutes sujétions</t>
  </si>
  <si>
    <r>
      <rPr>
        <b/>
        <u/>
        <sz val="10"/>
        <rFont val="Trebuchet MS"/>
        <family val="2"/>
      </rPr>
      <t>PMP1 :</t>
    </r>
    <r>
      <rPr>
        <sz val="10"/>
        <rFont val="Trebuchet MS"/>
        <family val="2"/>
      </rPr>
      <t xml:space="preserve"> Porte métallique pleine de 105 x 220 cm à deux battants identiques doté chacune d'une
structure en tubes rectangulaires de 40x27 mm et revêtus de tôles de 12
(double face)</t>
    </r>
  </si>
  <si>
    <t>Raccordement calfeutrement des ouvertures</t>
  </si>
  <si>
    <t>A</t>
  </si>
  <si>
    <t>B</t>
  </si>
  <si>
    <t>Nombre</t>
  </si>
  <si>
    <t>Coût unitaire</t>
  </si>
  <si>
    <t>Coût total</t>
  </si>
  <si>
    <t>TVA à 18%</t>
  </si>
  <si>
    <t>Implantation des 9 hangars</t>
  </si>
  <si>
    <t>Désignation</t>
  </si>
  <si>
    <t>Construction des Hangars</t>
  </si>
  <si>
    <t>1.1</t>
  </si>
  <si>
    <t>1.2</t>
  </si>
  <si>
    <t>1.3</t>
  </si>
  <si>
    <t>1.4</t>
  </si>
  <si>
    <t>1.5</t>
  </si>
  <si>
    <t>1.6</t>
  </si>
  <si>
    <t>Béton armé pour poutre dosé à 350 kg/m3 de CPA 45 y compris coffrage, armatures et toutes sujétions</t>
  </si>
  <si>
    <t xml:space="preserve">Forme de pente sur dalle pleine en mortier dosé à  300 kg/m3 de CPA 45 </t>
  </si>
  <si>
    <t>Couverture en tôle bac prélaquée 35/100 ème à 4 ondulations</t>
  </si>
  <si>
    <t xml:space="preserve">Fourniture et pose des pannes en tubes carrés métallique de 50x50 y compris toutes les sujétions </t>
  </si>
  <si>
    <t>Fourniture et pose des fermes en tubes carrés de 50 y compris toutes les sujétions (platines+ tous les accessoires necessaires)</t>
  </si>
  <si>
    <t xml:space="preserve">Bardage et cheneau tôles métallique  10/10ème y compris toutes sujétions </t>
  </si>
  <si>
    <t>C</t>
  </si>
  <si>
    <t>Installation de chantier, élaboration du dossier d'exécution et des plans de recollement</t>
  </si>
  <si>
    <t>RECAPITULATIF GENERAL LOT 5 - Marché central KANDO</t>
  </si>
  <si>
    <t>COÛT TOTAL LOT 5 en HTVA</t>
  </si>
  <si>
    <t>COÛT TOTAL LOT 5 en TTC</t>
  </si>
  <si>
    <t>LOT 5 : HANGAR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</si>
</sst>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-;\-* #,##0_-;_-* &quot;-&quot;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_ ;\-#,##0\ "/>
    <numFmt numFmtId="168" formatCode="_ * #,##0.00_)\ _$_ ;_ * \(#,##0.00\)\ _$_ ;_ * &quot;-&quot;??_)\ _$_ ;_ @_ "/>
    <numFmt numFmtId="169" formatCode="#,##0.0"/>
    <numFmt numFmtId="170" formatCode="0.0"/>
    <numFmt numFmtId="171" formatCode="#,##0\ _€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1"/>
      <color indexed="8"/>
      <name val="Calibri"/>
      <family val="2"/>
    </font>
    <font>
      <b/>
      <sz val="10"/>
      <name val="Trebuchet MS"/>
      <family val="2"/>
    </font>
    <font>
      <b/>
      <u/>
      <sz val="10"/>
      <name val="Trebuchet MS"/>
      <family val="2"/>
    </font>
    <font>
      <sz val="10"/>
      <name val="Trebuchet MS"/>
      <family val="2"/>
    </font>
    <font>
      <vertAlign val="superscript"/>
      <sz val="10"/>
      <name val="Trebuchet MS"/>
      <family val="2"/>
    </font>
    <font>
      <b/>
      <sz val="12"/>
      <name val="Trebuchet MS"/>
      <family val="2"/>
    </font>
    <font>
      <b/>
      <u/>
      <sz val="12"/>
      <name val="Trebuchet MS"/>
      <family val="2"/>
    </font>
    <font>
      <sz val="10"/>
      <color theme="1"/>
      <name val="Trebuchet MS"/>
      <family val="2"/>
    </font>
    <font>
      <sz val="8"/>
      <name val="Arial"/>
      <family val="2"/>
    </font>
    <font>
      <sz val="12"/>
      <name val="Trebuchet MS"/>
      <family val="2"/>
    </font>
    <font>
      <i/>
      <sz val="12"/>
      <name val="Trebuchet MS"/>
      <family val="2"/>
    </font>
    <font>
      <b/>
      <sz val="12"/>
      <color theme="1"/>
      <name val="Trebuchet MS"/>
      <family val="2"/>
    </font>
    <font>
      <b/>
      <u/>
      <sz val="12"/>
      <color theme="1"/>
      <name val="Trebuchet MS"/>
      <family val="2"/>
    </font>
    <font>
      <sz val="12"/>
      <color theme="1"/>
      <name val="Trebuchet MS"/>
      <family val="2"/>
    </font>
    <font>
      <b/>
      <i/>
      <sz val="12"/>
      <name val="Trebuchet MS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5" fontId="4" fillId="0" borderId="0" applyFont="0" applyFill="0" applyBorder="0" applyAlignment="0" applyProtection="0"/>
    <xf numFmtId="0" fontId="4" fillId="0" borderId="0"/>
    <xf numFmtId="0" fontId="6" fillId="0" borderId="0"/>
    <xf numFmtId="168" fontId="6" fillId="0" borderId="0" applyFont="0" applyFill="0" applyBorder="0" applyAlignment="0" applyProtection="0"/>
    <xf numFmtId="0" fontId="4" fillId="0" borderId="0"/>
    <xf numFmtId="0" fontId="3" fillId="0" borderId="0"/>
    <xf numFmtId="165" fontId="4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148">
    <xf numFmtId="0" fontId="0" fillId="0" borderId="0" xfId="0"/>
    <xf numFmtId="4" fontId="9" fillId="0" borderId="5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2" fontId="9" fillId="0" borderId="4" xfId="2" applyNumberFormat="1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168" fontId="9" fillId="3" borderId="5" xfId="1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3" fontId="7" fillId="0" borderId="9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4" fontId="7" fillId="2" borderId="6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Alignment="1">
      <alignment horizontal="right" vertical="center"/>
    </xf>
    <xf numFmtId="167" fontId="7" fillId="3" borderId="6" xfId="1" applyNumberFormat="1" applyFont="1" applyFill="1" applyBorder="1" applyAlignment="1">
      <alignment horizontal="right" vertical="center"/>
    </xf>
    <xf numFmtId="3" fontId="8" fillId="3" borderId="4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168" fontId="9" fillId="0" borderId="8" xfId="1" applyNumberFormat="1" applyFont="1" applyFill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3" fontId="8" fillId="3" borderId="5" xfId="2" applyNumberFormat="1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3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vertical="center" wrapText="1"/>
    </xf>
    <xf numFmtId="3" fontId="7" fillId="3" borderId="6" xfId="0" applyNumberFormat="1" applyFont="1" applyFill="1" applyBorder="1" applyAlignment="1">
      <alignment horizontal="right" vertical="center"/>
    </xf>
    <xf numFmtId="3" fontId="9" fillId="3" borderId="6" xfId="0" applyNumberFormat="1" applyFont="1" applyFill="1" applyBorder="1" applyAlignment="1">
      <alignment horizontal="right" vertical="center"/>
    </xf>
    <xf numFmtId="3" fontId="9" fillId="3" borderId="5" xfId="0" applyNumberFormat="1" applyFont="1" applyFill="1" applyBorder="1" applyAlignment="1">
      <alignment horizontal="right" vertical="center"/>
    </xf>
    <xf numFmtId="0" fontId="9" fillId="0" borderId="5" xfId="2" applyFont="1" applyBorder="1" applyAlignment="1">
      <alignment horizontal="left" vertical="center" wrapText="1"/>
    </xf>
    <xf numFmtId="3" fontId="9" fillId="2" borderId="5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Border="1" applyAlignment="1">
      <alignment horizontal="right" vertical="center" wrapText="1"/>
    </xf>
    <xf numFmtId="3" fontId="7" fillId="3" borderId="5" xfId="0" applyNumberFormat="1" applyFont="1" applyFill="1" applyBorder="1" applyAlignment="1">
      <alignment horizontal="right" vertical="center"/>
    </xf>
    <xf numFmtId="3" fontId="7" fillId="3" borderId="2" xfId="0" applyNumberFormat="1" applyFont="1" applyFill="1" applyBorder="1" applyAlignment="1">
      <alignment horizontal="right" vertical="center"/>
    </xf>
    <xf numFmtId="3" fontId="7" fillId="3" borderId="3" xfId="0" applyNumberFormat="1" applyFont="1" applyFill="1" applyBorder="1" applyAlignment="1">
      <alignment horizontal="right" vertical="center"/>
    </xf>
    <xf numFmtId="168" fontId="9" fillId="3" borderId="5" xfId="7" applyNumberFormat="1" applyFont="1" applyFill="1" applyBorder="1" applyAlignment="1">
      <alignment horizontal="center" vertical="center" wrapText="1"/>
    </xf>
    <xf numFmtId="4" fontId="7" fillId="3" borderId="5" xfId="2" applyNumberFormat="1" applyFont="1" applyFill="1" applyBorder="1" applyAlignment="1">
      <alignment horizontal="center" vertical="center"/>
    </xf>
    <xf numFmtId="3" fontId="7" fillId="3" borderId="5" xfId="2" applyNumberFormat="1" applyFont="1" applyFill="1" applyBorder="1" applyAlignment="1">
      <alignment horizontal="right" vertical="center"/>
    </xf>
    <xf numFmtId="3" fontId="7" fillId="3" borderId="6" xfId="2" applyNumberFormat="1" applyFont="1" applyFill="1" applyBorder="1" applyAlignment="1">
      <alignment horizontal="right" vertical="center" wrapText="1"/>
    </xf>
    <xf numFmtId="3" fontId="9" fillId="3" borderId="4" xfId="2" applyNumberFormat="1" applyFont="1" applyFill="1" applyBorder="1" applyAlignment="1">
      <alignment horizontal="center" vertical="center" wrapText="1"/>
    </xf>
    <xf numFmtId="3" fontId="7" fillId="3" borderId="14" xfId="2" applyNumberFormat="1" applyFont="1" applyFill="1" applyBorder="1" applyAlignment="1">
      <alignment horizontal="right" vertical="center" wrapText="1"/>
    </xf>
    <xf numFmtId="3" fontId="7" fillId="3" borderId="4" xfId="2" applyNumberFormat="1" applyFont="1" applyFill="1" applyBorder="1" applyAlignment="1">
      <alignment horizontal="center" vertical="center" wrapText="1"/>
    </xf>
    <xf numFmtId="168" fontId="9" fillId="3" borderId="5" xfId="1" applyNumberFormat="1" applyFont="1" applyFill="1" applyBorder="1" applyAlignment="1">
      <alignment horizontal="center" vertical="center" wrapText="1"/>
    </xf>
    <xf numFmtId="168" fontId="7" fillId="0" borderId="5" xfId="1" applyNumberFormat="1" applyFont="1" applyFill="1" applyBorder="1" applyAlignment="1">
      <alignment horizontal="center" vertical="center"/>
    </xf>
    <xf numFmtId="168" fontId="7" fillId="3" borderId="5" xfId="1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left" vertical="center"/>
    </xf>
    <xf numFmtId="4" fontId="7" fillId="0" borderId="2" xfId="0" applyNumberFormat="1" applyFont="1" applyBorder="1" applyAlignment="1">
      <alignment horizontal="left" vertical="center" wrapText="1"/>
    </xf>
    <xf numFmtId="4" fontId="7" fillId="0" borderId="8" xfId="0" applyNumberFormat="1" applyFont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3" fontId="7" fillId="3" borderId="5" xfId="2" applyNumberFormat="1" applyFont="1" applyFill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4" fontId="7" fillId="3" borderId="5" xfId="0" applyNumberFormat="1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left" vertical="center" wrapText="1"/>
    </xf>
    <xf numFmtId="4" fontId="9" fillId="3" borderId="5" xfId="0" applyNumberFormat="1" applyFont="1" applyFill="1" applyBorder="1" applyAlignment="1">
      <alignment horizontal="left" vertical="center" wrapText="1"/>
    </xf>
    <xf numFmtId="4" fontId="7" fillId="0" borderId="7" xfId="2" applyNumberFormat="1" applyFont="1" applyBorder="1" applyAlignment="1">
      <alignment horizontal="left" vertical="center" wrapText="1"/>
    </xf>
    <xf numFmtId="4" fontId="7" fillId="3" borderId="5" xfId="2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horizontal="left" vertical="center" wrapText="1"/>
    </xf>
    <xf numFmtId="169" fontId="9" fillId="3" borderId="4" xfId="0" applyNumberFormat="1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 vertical="center"/>
    </xf>
    <xf numFmtId="0" fontId="5" fillId="0" borderId="4" xfId="0" applyFont="1" applyBorder="1"/>
    <xf numFmtId="4" fontId="7" fillId="0" borderId="5" xfId="2" applyNumberFormat="1" applyFont="1" applyBorder="1" applyAlignment="1">
      <alignment horizontal="left" vertical="center" wrapText="1"/>
    </xf>
    <xf numFmtId="168" fontId="9" fillId="0" borderId="5" xfId="1" applyNumberFormat="1" applyFont="1" applyFill="1" applyBorder="1" applyAlignment="1">
      <alignment horizontal="center" vertical="center" wrapText="1"/>
    </xf>
    <xf numFmtId="4" fontId="9" fillId="3" borderId="5" xfId="2" applyNumberFormat="1" applyFont="1" applyFill="1" applyBorder="1" applyAlignment="1">
      <alignment horizontal="center" vertical="center"/>
    </xf>
    <xf numFmtId="169" fontId="9" fillId="0" borderId="4" xfId="0" applyNumberFormat="1" applyFont="1" applyBorder="1" applyAlignment="1">
      <alignment horizontal="center" vertical="center" wrapText="1"/>
    </xf>
    <xf numFmtId="4" fontId="9" fillId="0" borderId="5" xfId="2" applyNumberFormat="1" applyFont="1" applyBorder="1" applyAlignment="1">
      <alignment horizontal="center" vertical="center"/>
    </xf>
    <xf numFmtId="169" fontId="9" fillId="0" borderId="4" xfId="2" applyNumberFormat="1" applyFont="1" applyBorder="1" applyAlignment="1">
      <alignment horizontal="center" vertical="center" wrapText="1"/>
    </xf>
    <xf numFmtId="4" fontId="9" fillId="0" borderId="7" xfId="2" applyNumberFormat="1" applyFont="1" applyBorder="1" applyAlignment="1">
      <alignment horizontal="left" vertical="center" wrapText="1"/>
    </xf>
    <xf numFmtId="4" fontId="13" fillId="0" borderId="5" xfId="2" applyNumberFormat="1" applyFont="1" applyBorder="1" applyAlignment="1">
      <alignment horizontal="center" vertical="center"/>
    </xf>
    <xf numFmtId="3" fontId="9" fillId="0" borderId="5" xfId="2" applyNumberFormat="1" applyFont="1" applyBorder="1" applyAlignment="1">
      <alignment horizontal="right" vertical="center"/>
    </xf>
    <xf numFmtId="3" fontId="9" fillId="0" borderId="6" xfId="2" applyNumberFormat="1" applyFont="1" applyBorder="1" applyAlignment="1">
      <alignment horizontal="right" vertical="center" wrapText="1"/>
    </xf>
    <xf numFmtId="170" fontId="9" fillId="0" borderId="4" xfId="2" applyNumberFormat="1" applyFont="1" applyBorder="1" applyAlignment="1">
      <alignment horizontal="center" vertical="center" wrapText="1"/>
    </xf>
    <xf numFmtId="168" fontId="9" fillId="0" borderId="5" xfId="1" applyNumberFormat="1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 wrapText="1"/>
    </xf>
    <xf numFmtId="170" fontId="9" fillId="0" borderId="4" xfId="2" applyNumberFormat="1" applyFont="1" applyBorder="1" applyAlignment="1">
      <alignment horizontal="left" vertical="center" wrapText="1" indent="2"/>
    </xf>
    <xf numFmtId="168" fontId="9" fillId="0" borderId="5" xfId="1" applyNumberFormat="1" applyFont="1" applyFill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15" fillId="0" borderId="0" xfId="2" applyFont="1" applyAlignment="1">
      <alignment horizontal="center" vertical="center" wrapText="1"/>
    </xf>
    <xf numFmtId="0" fontId="15" fillId="0" borderId="0" xfId="2" applyFont="1" applyAlignment="1">
      <alignment vertical="center" wrapText="1"/>
    </xf>
    <xf numFmtId="171" fontId="15" fillId="0" borderId="0" xfId="2" applyNumberFormat="1" applyFont="1" applyAlignment="1">
      <alignment horizontal="center" vertical="center" wrapText="1"/>
    </xf>
    <xf numFmtId="2" fontId="16" fillId="0" borderId="0" xfId="4" applyNumberFormat="1" applyFont="1" applyFill="1" applyBorder="1" applyAlignment="1">
      <alignment horizontal="center" vertical="center" wrapText="1"/>
    </xf>
    <xf numFmtId="0" fontId="15" fillId="0" borderId="0" xfId="2" applyFont="1" applyAlignment="1">
      <alignment horizontal="right" vertical="center" wrapText="1"/>
    </xf>
    <xf numFmtId="166" fontId="15" fillId="0" borderId="0" xfId="3" applyNumberFormat="1" applyFont="1" applyAlignment="1">
      <alignment horizontal="right" vertical="center" wrapText="1"/>
    </xf>
    <xf numFmtId="4" fontId="17" fillId="0" borderId="19" xfId="2" applyNumberFormat="1" applyFont="1" applyBorder="1" applyAlignment="1">
      <alignment horizontal="center" vertical="center"/>
    </xf>
    <xf numFmtId="4" fontId="18" fillId="0" borderId="5" xfId="2" applyNumberFormat="1" applyFont="1" applyBorder="1" applyAlignment="1">
      <alignment vertical="center" wrapText="1"/>
    </xf>
    <xf numFmtId="166" fontId="11" fillId="0" borderId="18" xfId="5" applyNumberFormat="1" applyFont="1" applyBorder="1" applyAlignment="1">
      <alignment horizontal="right" vertical="center" wrapText="1"/>
    </xf>
    <xf numFmtId="4" fontId="18" fillId="0" borderId="5" xfId="2" applyNumberFormat="1" applyFont="1" applyBorder="1" applyAlignment="1">
      <alignment horizontal="left" vertical="center"/>
    </xf>
    <xf numFmtId="4" fontId="17" fillId="0" borderId="21" xfId="2" applyNumberFormat="1" applyFont="1" applyBorder="1" applyAlignment="1">
      <alignment horizontal="center" vertical="center"/>
    </xf>
    <xf numFmtId="171" fontId="19" fillId="0" borderId="13" xfId="2" applyNumberFormat="1" applyFont="1" applyBorder="1" applyAlignment="1">
      <alignment horizontal="center"/>
    </xf>
    <xf numFmtId="4" fontId="17" fillId="0" borderId="15" xfId="2" applyNumberFormat="1" applyFont="1" applyBorder="1" applyAlignment="1">
      <alignment horizontal="center" vertical="center"/>
    </xf>
    <xf numFmtId="4" fontId="18" fillId="0" borderId="16" xfId="2" applyNumberFormat="1" applyFont="1" applyBorder="1" applyAlignment="1">
      <alignment horizontal="left" vertical="center"/>
    </xf>
    <xf numFmtId="171" fontId="11" fillId="0" borderId="16" xfId="5" applyNumberFormat="1" applyFont="1" applyBorder="1" applyAlignment="1">
      <alignment horizontal="center" vertical="center" wrapText="1"/>
    </xf>
    <xf numFmtId="2" fontId="20" fillId="0" borderId="16" xfId="5" applyNumberFormat="1" applyFont="1" applyBorder="1" applyAlignment="1">
      <alignment horizontal="center" vertical="center" wrapText="1"/>
    </xf>
    <xf numFmtId="3" fontId="11" fillId="0" borderId="16" xfId="5" applyNumberFormat="1" applyFont="1" applyBorder="1" applyAlignment="1">
      <alignment horizontal="center" vertical="center" wrapText="1"/>
    </xf>
    <xf numFmtId="166" fontId="11" fillId="0" borderId="17" xfId="5" applyNumberFormat="1" applyFont="1" applyBorder="1" applyAlignment="1">
      <alignment horizontal="center" vertical="center" wrapText="1"/>
    </xf>
    <xf numFmtId="4" fontId="17" fillId="0" borderId="5" xfId="2" applyNumberFormat="1" applyFont="1" applyBorder="1" applyAlignment="1">
      <alignment horizontal="left" vertical="center"/>
    </xf>
    <xf numFmtId="4" fontId="17" fillId="0" borderId="24" xfId="2" applyNumberFormat="1" applyFont="1" applyBorder="1" applyAlignment="1">
      <alignment horizontal="center" vertical="center"/>
    </xf>
    <xf numFmtId="4" fontId="17" fillId="0" borderId="25" xfId="2" applyNumberFormat="1" applyFont="1" applyBorder="1" applyAlignment="1">
      <alignment horizontal="left" vertical="center"/>
    </xf>
    <xf numFmtId="171" fontId="17" fillId="0" borderId="26" xfId="2" applyNumberFormat="1" applyFont="1" applyBorder="1" applyAlignment="1">
      <alignment horizontal="center"/>
    </xf>
    <xf numFmtId="0" fontId="19" fillId="0" borderId="27" xfId="2" applyFont="1" applyBorder="1"/>
    <xf numFmtId="0" fontId="11" fillId="0" borderId="17" xfId="2" applyFont="1" applyBorder="1" applyAlignment="1">
      <alignment horizontal="center" vertical="center" wrapText="1"/>
    </xf>
    <xf numFmtId="171" fontId="11" fillId="0" borderId="28" xfId="5" applyNumberFormat="1" applyFont="1" applyBorder="1" applyAlignment="1">
      <alignment vertical="center" wrapText="1"/>
    </xf>
    <xf numFmtId="4" fontId="17" fillId="0" borderId="29" xfId="2" applyNumberFormat="1" applyFont="1" applyBorder="1" applyAlignment="1">
      <alignment horizontal="center" vertical="center"/>
    </xf>
    <xf numFmtId="4" fontId="18" fillId="0" borderId="7" xfId="2" applyNumberFormat="1" applyFont="1" applyBorder="1" applyAlignment="1">
      <alignment horizontal="left" vertical="center"/>
    </xf>
    <xf numFmtId="0" fontId="15" fillId="0" borderId="15" xfId="2" applyFont="1" applyBorder="1" applyAlignment="1">
      <alignment vertical="center" wrapText="1"/>
    </xf>
    <xf numFmtId="4" fontId="11" fillId="0" borderId="0" xfId="0" applyNumberFormat="1" applyFont="1" applyAlignment="1">
      <alignment horizontal="center" vertical="center" wrapText="1"/>
    </xf>
    <xf numFmtId="4" fontId="12" fillId="0" borderId="0" xfId="3" applyNumberFormat="1" applyFont="1" applyAlignment="1">
      <alignment horizontal="center" vertical="center" wrapText="1"/>
    </xf>
    <xf numFmtId="4" fontId="11" fillId="0" borderId="0" xfId="3" applyNumberFormat="1" applyFont="1" applyAlignment="1">
      <alignment horizontal="center" vertical="center" wrapText="1"/>
    </xf>
    <xf numFmtId="4" fontId="17" fillId="0" borderId="15" xfId="2" applyNumberFormat="1" applyFont="1" applyBorder="1" applyAlignment="1">
      <alignment horizontal="center" vertical="center"/>
    </xf>
    <xf numFmtId="4" fontId="17" fillId="0" borderId="22" xfId="2" applyNumberFormat="1" applyFont="1" applyBorder="1" applyAlignment="1">
      <alignment horizontal="center" vertical="center"/>
    </xf>
    <xf numFmtId="164" fontId="17" fillId="0" borderId="23" xfId="10" applyFont="1" applyBorder="1" applyAlignment="1">
      <alignment horizontal="right" vertical="center"/>
    </xf>
    <xf numFmtId="164" fontId="17" fillId="0" borderId="16" xfId="10" applyFont="1" applyBorder="1" applyAlignment="1">
      <alignment horizontal="right" vertical="center"/>
    </xf>
    <xf numFmtId="164" fontId="17" fillId="0" borderId="17" xfId="10" applyFont="1" applyBorder="1" applyAlignment="1">
      <alignment horizontal="right" vertical="center"/>
    </xf>
    <xf numFmtId="171" fontId="11" fillId="0" borderId="23" xfId="5" applyNumberFormat="1" applyFont="1" applyBorder="1" applyAlignment="1">
      <alignment horizontal="center" vertical="center" wrapText="1"/>
    </xf>
    <xf numFmtId="171" fontId="11" fillId="0" borderId="22" xfId="5" applyNumberFormat="1" applyFont="1" applyBorder="1" applyAlignment="1">
      <alignment horizontal="center" vertical="center" wrapText="1"/>
    </xf>
    <xf numFmtId="171" fontId="11" fillId="0" borderId="13" xfId="5" applyNumberFormat="1" applyFont="1" applyBorder="1" applyAlignment="1">
      <alignment horizontal="center" vertical="center" wrapText="1"/>
    </xf>
    <xf numFmtId="171" fontId="11" fillId="0" borderId="12" xfId="5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9" fillId="0" borderId="13" xfId="2" applyNumberFormat="1" applyFont="1" applyBorder="1" applyAlignment="1">
      <alignment horizontal="center" vertical="center"/>
    </xf>
    <xf numFmtId="0" fontId="15" fillId="0" borderId="20" xfId="5" applyNumberFormat="1" applyFont="1" applyBorder="1" applyAlignment="1">
      <alignment horizontal="center" vertical="center" wrapText="1"/>
    </xf>
    <xf numFmtId="0" fontId="19" fillId="0" borderId="13" xfId="2" applyNumberFormat="1" applyFont="1" applyBorder="1" applyAlignment="1">
      <alignment horizontal="center"/>
    </xf>
  </cellXfs>
  <cellStyles count="11">
    <cellStyle name="Comma 2" xfId="9" xr:uid="{00000000-0005-0000-0000-000000000000}"/>
    <cellStyle name="Milliers" xfId="1" builtinId="3"/>
    <cellStyle name="Milliers [0]" xfId="10" builtinId="6"/>
    <cellStyle name="Milliers 2" xfId="4" xr:uid="{00000000-0005-0000-0000-000002000000}"/>
    <cellStyle name="Milliers 3" xfId="7" xr:uid="{00000000-0005-0000-0000-000003000000}"/>
    <cellStyle name="Normal" xfId="0" builtinId="0"/>
    <cellStyle name="Normal 2 2" xfId="2" xr:uid="{00000000-0005-0000-0000-000005000000}"/>
    <cellStyle name="Normal 3" xfId="3" xr:uid="{00000000-0005-0000-0000-000006000000}"/>
    <cellStyle name="Normal 4" xfId="5" xr:uid="{00000000-0005-0000-0000-000007000000}"/>
    <cellStyle name="Normal 5" xfId="6" xr:uid="{00000000-0005-0000-0000-000008000000}"/>
    <cellStyle name="Normal 5 2" xfId="8" xr:uid="{00000000-0005-0000-0000-000009000000}"/>
  </cellStyles>
  <dxfs count="3"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15"/>
  <sheetViews>
    <sheetView tabSelected="1" zoomScaleNormal="100" zoomScaleSheetLayoutView="100" workbookViewId="0">
      <selection activeCell="C15" sqref="C15:F15"/>
    </sheetView>
  </sheetViews>
  <sheetFormatPr baseColWidth="10" defaultRowHeight="13.2" x14ac:dyDescent="0.25"/>
  <cols>
    <col min="1" max="1" width="2.44140625" bestFit="1" customWidth="1"/>
    <col min="2" max="2" width="38.44140625" customWidth="1"/>
    <col min="3" max="3" width="9.21875" bestFit="1" customWidth="1"/>
    <col min="4" max="4" width="6.5546875" customWidth="1"/>
    <col min="5" max="5" width="8.88671875" customWidth="1"/>
    <col min="6" max="6" width="17.33203125" bestFit="1" customWidth="1"/>
    <col min="7" max="8" width="11.21875" bestFit="1" customWidth="1"/>
  </cols>
  <sheetData>
    <row r="1" spans="1:6" ht="33.6" customHeight="1" x14ac:dyDescent="0.25">
      <c r="A1" s="131" t="s">
        <v>69</v>
      </c>
      <c r="B1" s="131"/>
      <c r="C1" s="131"/>
      <c r="D1" s="131"/>
      <c r="E1" s="131"/>
      <c r="F1" s="131"/>
    </row>
    <row r="2" spans="1:6" ht="16.2" x14ac:dyDescent="0.25">
      <c r="A2" s="131" t="s">
        <v>0</v>
      </c>
      <c r="B2" s="131"/>
      <c r="C2" s="131"/>
      <c r="D2" s="131"/>
      <c r="E2" s="131"/>
      <c r="F2" s="131"/>
    </row>
    <row r="3" spans="1:6" ht="16.2" x14ac:dyDescent="0.25">
      <c r="A3" s="132" t="s">
        <v>104</v>
      </c>
      <c r="B3" s="133"/>
      <c r="C3" s="133"/>
      <c r="D3" s="133"/>
      <c r="E3" s="133"/>
      <c r="F3" s="133"/>
    </row>
    <row r="4" spans="1:6" ht="16.8" thickBot="1" x14ac:dyDescent="0.3">
      <c r="A4" s="103"/>
      <c r="B4" s="104"/>
      <c r="C4" s="105"/>
      <c r="D4" s="106"/>
      <c r="E4" s="107"/>
      <c r="F4" s="108"/>
    </row>
    <row r="5" spans="1:6" ht="16.8" thickBot="1" x14ac:dyDescent="0.3">
      <c r="A5" s="115"/>
      <c r="B5" s="116"/>
      <c r="C5" s="117"/>
      <c r="D5" s="118"/>
      <c r="E5" s="119"/>
      <c r="F5" s="120"/>
    </row>
    <row r="6" spans="1:6" ht="15.6" customHeight="1" thickBot="1" x14ac:dyDescent="0.3">
      <c r="A6" s="130"/>
      <c r="B6" s="127" t="s">
        <v>88</v>
      </c>
      <c r="C6" s="127" t="s">
        <v>83</v>
      </c>
      <c r="D6" s="139" t="s">
        <v>84</v>
      </c>
      <c r="E6" s="140"/>
      <c r="F6" s="126" t="s">
        <v>85</v>
      </c>
    </row>
    <row r="7" spans="1:6" ht="48.6" x14ac:dyDescent="0.25">
      <c r="A7" s="109" t="s">
        <v>81</v>
      </c>
      <c r="B7" s="110" t="s">
        <v>103</v>
      </c>
      <c r="C7" s="145">
        <v>1</v>
      </c>
      <c r="D7" s="141">
        <v>0</v>
      </c>
      <c r="E7" s="142"/>
      <c r="F7" s="111">
        <f>D7*C7</f>
        <v>0</v>
      </c>
    </row>
    <row r="8" spans="1:6" ht="16.2" x14ac:dyDescent="0.25">
      <c r="A8" s="109" t="s">
        <v>82</v>
      </c>
      <c r="B8" s="110" t="s">
        <v>87</v>
      </c>
      <c r="C8" s="146">
        <v>1</v>
      </c>
      <c r="D8" s="141">
        <v>0</v>
      </c>
      <c r="E8" s="142"/>
      <c r="F8" s="111">
        <f>D8*C8</f>
        <v>0</v>
      </c>
    </row>
    <row r="9" spans="1:6" ht="16.2" x14ac:dyDescent="0.35">
      <c r="A9" s="113"/>
      <c r="B9" s="121"/>
      <c r="C9" s="147"/>
      <c r="D9" s="141"/>
      <c r="E9" s="142"/>
      <c r="F9" s="111"/>
    </row>
    <row r="10" spans="1:6" ht="16.2" x14ac:dyDescent="0.35">
      <c r="A10" s="113" t="s">
        <v>102</v>
      </c>
      <c r="B10" s="112" t="s">
        <v>89</v>
      </c>
      <c r="C10" s="147">
        <v>6</v>
      </c>
      <c r="D10" s="141">
        <f>HANGAR!F73</f>
        <v>0</v>
      </c>
      <c r="E10" s="142"/>
      <c r="F10" s="111">
        <f t="shared" ref="F10" si="0">D10*C10</f>
        <v>0</v>
      </c>
    </row>
    <row r="11" spans="1:6" ht="16.2" x14ac:dyDescent="0.35">
      <c r="A11" s="128"/>
      <c r="B11" s="129"/>
      <c r="C11" s="114"/>
      <c r="D11" s="141"/>
      <c r="E11" s="142"/>
      <c r="F11" s="111"/>
    </row>
    <row r="12" spans="1:6" ht="16.8" thickBot="1" x14ac:dyDescent="0.4">
      <c r="A12" s="122"/>
      <c r="B12" s="123"/>
      <c r="C12" s="124"/>
      <c r="D12" s="141"/>
      <c r="E12" s="142"/>
      <c r="F12" s="125"/>
    </row>
    <row r="13" spans="1:6" ht="16.8" thickBot="1" x14ac:dyDescent="0.3">
      <c r="A13" s="134" t="s">
        <v>105</v>
      </c>
      <c r="B13" s="135"/>
      <c r="C13" s="136">
        <f>SUM(F7:F12)</f>
        <v>0</v>
      </c>
      <c r="D13" s="137"/>
      <c r="E13" s="137"/>
      <c r="F13" s="138"/>
    </row>
    <row r="14" spans="1:6" ht="16.8" thickBot="1" x14ac:dyDescent="0.3">
      <c r="A14" s="134" t="s">
        <v>86</v>
      </c>
      <c r="B14" s="135"/>
      <c r="C14" s="136">
        <f>C13*0.18</f>
        <v>0</v>
      </c>
      <c r="D14" s="137"/>
      <c r="E14" s="137"/>
      <c r="F14" s="138"/>
    </row>
    <row r="15" spans="1:6" ht="16.8" thickBot="1" x14ac:dyDescent="0.3">
      <c r="A15" s="134" t="s">
        <v>106</v>
      </c>
      <c r="B15" s="135"/>
      <c r="C15" s="136">
        <f>C13+C14</f>
        <v>0</v>
      </c>
      <c r="D15" s="137"/>
      <c r="E15" s="137"/>
      <c r="F15" s="138"/>
    </row>
  </sheetData>
  <mergeCells count="16">
    <mergeCell ref="A15:B15"/>
    <mergeCell ref="C15:F15"/>
    <mergeCell ref="D8:E8"/>
    <mergeCell ref="D10:E10"/>
    <mergeCell ref="D12:E12"/>
    <mergeCell ref="D11:E11"/>
    <mergeCell ref="D9:E9"/>
    <mergeCell ref="A14:B14"/>
    <mergeCell ref="C14:F14"/>
    <mergeCell ref="A1:F1"/>
    <mergeCell ref="A2:F2"/>
    <mergeCell ref="A3:F3"/>
    <mergeCell ref="A13:B13"/>
    <mergeCell ref="C13:F13"/>
    <mergeCell ref="D6:E6"/>
    <mergeCell ref="D7:E7"/>
  </mergeCells>
  <pageMargins left="0.7" right="0.7" top="0.75" bottom="0.75" header="0.3" footer="0.3"/>
  <pageSetup paperSize="9" orientation="portrait" r:id="rId1"/>
  <headerFooter>
    <oddFooter>&amp;LRécapitulatif&amp;C&amp;P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96"/>
  <sheetViews>
    <sheetView zoomScaleNormal="100" zoomScaleSheetLayoutView="100" zoomScalePageLayoutView="70" workbookViewId="0">
      <selection activeCell="B9" sqref="B9"/>
    </sheetView>
  </sheetViews>
  <sheetFormatPr baseColWidth="10" defaultRowHeight="13.2" x14ac:dyDescent="0.25"/>
  <cols>
    <col min="1" max="1" width="8.21875" bestFit="1" customWidth="1"/>
    <col min="2" max="2" width="48.5546875" customWidth="1"/>
    <col min="6" max="6" width="10.44140625" customWidth="1"/>
  </cols>
  <sheetData>
    <row r="1" spans="1:6" ht="28.8" customHeight="1" x14ac:dyDescent="0.25">
      <c r="A1" s="131" t="s">
        <v>70</v>
      </c>
      <c r="B1" s="131"/>
      <c r="C1" s="131"/>
      <c r="D1" s="131"/>
      <c r="E1" s="131"/>
      <c r="F1" s="131"/>
    </row>
    <row r="2" spans="1:6" ht="16.2" x14ac:dyDescent="0.25">
      <c r="A2" s="131" t="s">
        <v>0</v>
      </c>
      <c r="B2" s="131"/>
      <c r="C2" s="131"/>
      <c r="D2" s="131"/>
      <c r="E2" s="131"/>
      <c r="F2" s="131"/>
    </row>
    <row r="3" spans="1:6" ht="16.2" x14ac:dyDescent="0.25">
      <c r="A3" s="143" t="s">
        <v>107</v>
      </c>
      <c r="B3" s="144"/>
      <c r="C3" s="144"/>
      <c r="D3" s="144"/>
      <c r="E3" s="144"/>
      <c r="F3" s="144"/>
    </row>
    <row r="4" spans="1:6" ht="15" thickBot="1" x14ac:dyDescent="0.3">
      <c r="A4" s="4"/>
      <c r="B4" s="66"/>
      <c r="C4" s="7"/>
      <c r="D4" s="8"/>
      <c r="E4" s="32"/>
      <c r="F4" s="38"/>
    </row>
    <row r="5" spans="1:6" ht="15.6" thickTop="1" thickBot="1" x14ac:dyDescent="0.3">
      <c r="A5" s="5" t="s">
        <v>1</v>
      </c>
      <c r="B5" s="67" t="s">
        <v>2</v>
      </c>
      <c r="C5" s="6" t="s">
        <v>11</v>
      </c>
      <c r="D5" s="41" t="s">
        <v>53</v>
      </c>
      <c r="E5" s="27" t="s">
        <v>12</v>
      </c>
      <c r="F5" s="28" t="s">
        <v>13</v>
      </c>
    </row>
    <row r="6" spans="1:6" ht="15" thickTop="1" x14ac:dyDescent="0.25">
      <c r="A6" s="15"/>
      <c r="B6" s="68"/>
      <c r="C6" s="14"/>
      <c r="D6" s="42"/>
      <c r="E6" s="29"/>
      <c r="F6" s="30"/>
    </row>
    <row r="7" spans="1:6" ht="25.5" customHeight="1" x14ac:dyDescent="0.25">
      <c r="A7" s="17" t="s">
        <v>24</v>
      </c>
      <c r="B7" s="69" t="s">
        <v>23</v>
      </c>
      <c r="C7" s="9"/>
      <c r="D7" s="64"/>
      <c r="E7" s="51"/>
      <c r="F7" s="31"/>
    </row>
    <row r="8" spans="1:6" ht="14.4" x14ac:dyDescent="0.25">
      <c r="A8" s="17"/>
      <c r="B8" s="69"/>
      <c r="C8" s="9"/>
      <c r="D8" s="64"/>
      <c r="E8" s="45"/>
      <c r="F8" s="52"/>
    </row>
    <row r="9" spans="1:6" ht="43.2" x14ac:dyDescent="0.25">
      <c r="A9" s="19" t="s">
        <v>90</v>
      </c>
      <c r="B9" s="44" t="s">
        <v>32</v>
      </c>
      <c r="C9" s="13" t="s">
        <v>5</v>
      </c>
      <c r="D9" s="63">
        <v>27.98</v>
      </c>
      <c r="E9" s="45"/>
      <c r="F9" s="52">
        <f t="shared" ref="F9:F14" si="0">D9*E9</f>
        <v>0</v>
      </c>
    </row>
    <row r="10" spans="1:6" ht="16.2" x14ac:dyDescent="0.25">
      <c r="A10" s="19" t="s">
        <v>91</v>
      </c>
      <c r="B10" s="50" t="s">
        <v>33</v>
      </c>
      <c r="C10" s="10" t="s">
        <v>34</v>
      </c>
      <c r="D10" s="36">
        <v>5.88</v>
      </c>
      <c r="E10" s="45"/>
      <c r="F10" s="52">
        <f t="shared" si="0"/>
        <v>0</v>
      </c>
    </row>
    <row r="11" spans="1:6" ht="16.2" x14ac:dyDescent="0.25">
      <c r="A11" s="19" t="s">
        <v>92</v>
      </c>
      <c r="B11" s="50" t="s">
        <v>35</v>
      </c>
      <c r="C11" s="10" t="s">
        <v>34</v>
      </c>
      <c r="D11" s="36">
        <v>10.97</v>
      </c>
      <c r="E11" s="45"/>
      <c r="F11" s="52">
        <f t="shared" si="0"/>
        <v>0</v>
      </c>
    </row>
    <row r="12" spans="1:6" ht="43.2" x14ac:dyDescent="0.25">
      <c r="A12" s="19" t="s">
        <v>93</v>
      </c>
      <c r="B12" s="50" t="s">
        <v>36</v>
      </c>
      <c r="C12" s="10" t="s">
        <v>34</v>
      </c>
      <c r="D12" s="36">
        <v>10.98</v>
      </c>
      <c r="E12" s="49"/>
      <c r="F12" s="52">
        <f t="shared" si="0"/>
        <v>0</v>
      </c>
    </row>
    <row r="13" spans="1:6" ht="57.6" x14ac:dyDescent="0.25">
      <c r="A13" s="19" t="s">
        <v>94</v>
      </c>
      <c r="B13" s="50" t="s">
        <v>37</v>
      </c>
      <c r="C13" s="10" t="s">
        <v>34</v>
      </c>
      <c r="D13" s="36">
        <v>27.58</v>
      </c>
      <c r="E13" s="45"/>
      <c r="F13" s="52">
        <f t="shared" si="0"/>
        <v>0</v>
      </c>
    </row>
    <row r="14" spans="1:6" ht="14.4" x14ac:dyDescent="0.25">
      <c r="A14" s="19" t="s">
        <v>95</v>
      </c>
      <c r="B14" s="50" t="s">
        <v>56</v>
      </c>
      <c r="C14" s="10" t="s">
        <v>5</v>
      </c>
      <c r="D14" s="36">
        <v>94.52</v>
      </c>
      <c r="E14" s="45"/>
      <c r="F14" s="52">
        <f t="shared" si="0"/>
        <v>0</v>
      </c>
    </row>
    <row r="15" spans="1:6" ht="14.4" x14ac:dyDescent="0.25">
      <c r="A15" s="19"/>
      <c r="B15" s="70" t="s">
        <v>38</v>
      </c>
      <c r="C15" s="11"/>
      <c r="D15" s="65"/>
      <c r="E15" s="49"/>
      <c r="F15" s="47">
        <f>SUM(F9:F14)</f>
        <v>0</v>
      </c>
    </row>
    <row r="16" spans="1:6" ht="14.4" x14ac:dyDescent="0.25">
      <c r="A16" s="17"/>
      <c r="B16" s="71"/>
      <c r="C16" s="9"/>
      <c r="D16" s="64"/>
      <c r="E16" s="45"/>
      <c r="F16" s="40"/>
    </row>
    <row r="17" spans="1:6" ht="14.4" x14ac:dyDescent="0.25">
      <c r="A17" s="17" t="s">
        <v>25</v>
      </c>
      <c r="B17" s="69" t="s">
        <v>39</v>
      </c>
      <c r="C17" s="9"/>
      <c r="D17" s="64"/>
      <c r="E17" s="45"/>
      <c r="F17" s="40"/>
    </row>
    <row r="18" spans="1:6" ht="14.4" x14ac:dyDescent="0.25">
      <c r="A18" s="17"/>
      <c r="B18" s="69"/>
      <c r="C18" s="9"/>
      <c r="D18" s="64"/>
      <c r="E18" s="45"/>
      <c r="F18" s="40"/>
    </row>
    <row r="19" spans="1:6" ht="28.8" x14ac:dyDescent="0.25">
      <c r="A19" s="19" t="s">
        <v>14</v>
      </c>
      <c r="B19" s="50" t="s">
        <v>40</v>
      </c>
      <c r="C19" s="10" t="s">
        <v>34</v>
      </c>
      <c r="D19" s="88">
        <v>1.65</v>
      </c>
      <c r="E19" s="45"/>
      <c r="F19" s="40">
        <f>D19*E19</f>
        <v>0</v>
      </c>
    </row>
    <row r="20" spans="1:6" ht="43.2" x14ac:dyDescent="0.25">
      <c r="A20" s="19" t="s">
        <v>15</v>
      </c>
      <c r="B20" s="50" t="s">
        <v>51</v>
      </c>
      <c r="C20" s="10" t="s">
        <v>34</v>
      </c>
      <c r="D20" s="88">
        <v>1.47</v>
      </c>
      <c r="E20" s="45"/>
      <c r="F20" s="40">
        <f t="shared" ref="F20:F25" si="1">D20*E20</f>
        <v>0</v>
      </c>
    </row>
    <row r="21" spans="1:6" ht="28.8" x14ac:dyDescent="0.25">
      <c r="A21" s="19" t="s">
        <v>18</v>
      </c>
      <c r="B21" s="50" t="s">
        <v>73</v>
      </c>
      <c r="C21" s="10" t="s">
        <v>34</v>
      </c>
      <c r="D21" s="88">
        <v>2.78</v>
      </c>
      <c r="E21" s="45"/>
      <c r="F21" s="40">
        <f t="shared" si="1"/>
        <v>0</v>
      </c>
    </row>
    <row r="22" spans="1:6" ht="43.2" x14ac:dyDescent="0.25">
      <c r="A22" s="19" t="s">
        <v>16</v>
      </c>
      <c r="B22" s="50" t="s">
        <v>41</v>
      </c>
      <c r="C22" s="10" t="s">
        <v>34</v>
      </c>
      <c r="D22" s="88">
        <v>0.21</v>
      </c>
      <c r="E22" s="45"/>
      <c r="F22" s="40">
        <f t="shared" si="1"/>
        <v>0</v>
      </c>
    </row>
    <row r="23" spans="1:6" ht="28.8" x14ac:dyDescent="0.25">
      <c r="A23" s="19" t="s">
        <v>17</v>
      </c>
      <c r="B23" s="50" t="s">
        <v>43</v>
      </c>
      <c r="C23" s="10" t="s">
        <v>34</v>
      </c>
      <c r="D23" s="88">
        <v>4.38</v>
      </c>
      <c r="E23" s="45"/>
      <c r="F23" s="40">
        <f t="shared" si="1"/>
        <v>0</v>
      </c>
    </row>
    <row r="24" spans="1:6" ht="43.2" x14ac:dyDescent="0.25">
      <c r="A24" s="19" t="s">
        <v>19</v>
      </c>
      <c r="B24" s="50" t="s">
        <v>54</v>
      </c>
      <c r="C24" s="10" t="s">
        <v>34</v>
      </c>
      <c r="D24" s="88">
        <v>2.2200000000000002</v>
      </c>
      <c r="E24" s="45"/>
      <c r="F24" s="40">
        <f t="shared" si="1"/>
        <v>0</v>
      </c>
    </row>
    <row r="25" spans="1:6" ht="57.6" x14ac:dyDescent="0.25">
      <c r="A25" s="19" t="s">
        <v>55</v>
      </c>
      <c r="B25" s="50" t="s">
        <v>52</v>
      </c>
      <c r="C25" s="10" t="s">
        <v>34</v>
      </c>
      <c r="D25" s="88">
        <v>7.56</v>
      </c>
      <c r="E25" s="45"/>
      <c r="F25" s="40">
        <f t="shared" si="1"/>
        <v>0</v>
      </c>
    </row>
    <row r="26" spans="1:6" ht="14.4" x14ac:dyDescent="0.25">
      <c r="A26" s="16"/>
      <c r="B26" s="70" t="s">
        <v>44</v>
      </c>
      <c r="C26" s="11"/>
      <c r="D26" s="88"/>
      <c r="E26" s="49"/>
      <c r="F26" s="33">
        <f>SUM(F19:F25)</f>
        <v>0</v>
      </c>
    </row>
    <row r="27" spans="1:6" ht="14.4" x14ac:dyDescent="0.25">
      <c r="A27" s="17"/>
      <c r="B27" s="71"/>
      <c r="C27" s="9"/>
      <c r="D27" s="88"/>
      <c r="E27" s="45"/>
      <c r="F27" s="40"/>
    </row>
    <row r="28" spans="1:6" ht="14.4" x14ac:dyDescent="0.25">
      <c r="A28" s="16" t="s">
        <v>26</v>
      </c>
      <c r="B28" s="69" t="s">
        <v>45</v>
      </c>
      <c r="C28" s="9"/>
      <c r="D28" s="88"/>
      <c r="E28" s="45"/>
      <c r="F28" s="40"/>
    </row>
    <row r="29" spans="1:6" ht="14.4" x14ac:dyDescent="0.25">
      <c r="A29" s="16"/>
      <c r="B29" s="69"/>
      <c r="C29" s="9"/>
      <c r="D29" s="88"/>
      <c r="E29" s="45"/>
      <c r="F29" s="40"/>
    </row>
    <row r="30" spans="1:6" ht="43.2" x14ac:dyDescent="0.25">
      <c r="A30" s="18" t="s">
        <v>3</v>
      </c>
      <c r="B30" s="50" t="s">
        <v>31</v>
      </c>
      <c r="C30" s="10" t="s">
        <v>34</v>
      </c>
      <c r="D30" s="88">
        <v>1.23</v>
      </c>
      <c r="E30" s="45"/>
      <c r="F30" s="40">
        <f>D30*E30</f>
        <v>0</v>
      </c>
    </row>
    <row r="31" spans="1:6" ht="43.2" x14ac:dyDescent="0.25">
      <c r="A31" s="18" t="s">
        <v>4</v>
      </c>
      <c r="B31" s="50" t="s">
        <v>78</v>
      </c>
      <c r="C31" s="10" t="s">
        <v>34</v>
      </c>
      <c r="D31" s="88">
        <v>3.64</v>
      </c>
      <c r="E31" s="45"/>
      <c r="F31" s="40">
        <f>D31*E31</f>
        <v>0</v>
      </c>
    </row>
    <row r="32" spans="1:6" ht="43.2" x14ac:dyDescent="0.25">
      <c r="A32" s="97">
        <v>3.3</v>
      </c>
      <c r="B32" s="50" t="s">
        <v>74</v>
      </c>
      <c r="C32" s="10" t="s">
        <v>34</v>
      </c>
      <c r="D32" s="88">
        <v>0.48</v>
      </c>
      <c r="E32" s="45"/>
      <c r="F32" s="40">
        <f>D32*E32</f>
        <v>0</v>
      </c>
    </row>
    <row r="33" spans="1:6" ht="28.8" x14ac:dyDescent="0.25">
      <c r="A33" s="100">
        <v>3.4</v>
      </c>
      <c r="B33" s="50" t="s">
        <v>96</v>
      </c>
      <c r="C33" s="10" t="s">
        <v>34</v>
      </c>
      <c r="D33" s="88">
        <v>2.15</v>
      </c>
      <c r="E33" s="45"/>
      <c r="F33" s="40">
        <f>D33*E33</f>
        <v>0</v>
      </c>
    </row>
    <row r="34" spans="1:6" ht="43.2" x14ac:dyDescent="0.25">
      <c r="A34" s="97">
        <v>3.5</v>
      </c>
      <c r="B34" s="50" t="s">
        <v>61</v>
      </c>
      <c r="C34" s="10" t="s">
        <v>34</v>
      </c>
      <c r="D34" s="88">
        <v>1.3</v>
      </c>
      <c r="E34" s="45"/>
      <c r="F34" s="40">
        <f>D34*E34</f>
        <v>0</v>
      </c>
    </row>
    <row r="35" spans="1:6" ht="14.4" x14ac:dyDescent="0.25">
      <c r="A35" s="18"/>
      <c r="B35" s="72" t="s">
        <v>46</v>
      </c>
      <c r="C35" s="22"/>
      <c r="D35" s="22"/>
      <c r="E35" s="53"/>
      <c r="F35" s="33">
        <f>SUM(F30:F34)</f>
        <v>0</v>
      </c>
    </row>
    <row r="36" spans="1:6" ht="14.4" x14ac:dyDescent="0.25">
      <c r="A36" s="21"/>
      <c r="B36" s="72"/>
      <c r="C36" s="22"/>
      <c r="D36" s="22"/>
      <c r="E36" s="53"/>
      <c r="F36" s="33"/>
    </row>
    <row r="37" spans="1:6" ht="14.4" x14ac:dyDescent="0.25">
      <c r="A37" s="16" t="s">
        <v>27</v>
      </c>
      <c r="B37" s="43" t="s">
        <v>22</v>
      </c>
      <c r="C37" s="11"/>
      <c r="D37" s="20"/>
      <c r="E37" s="49"/>
      <c r="F37" s="47"/>
    </row>
    <row r="38" spans="1:6" ht="14.4" x14ac:dyDescent="0.25">
      <c r="A38" s="16"/>
      <c r="B38" s="43"/>
      <c r="C38" s="11"/>
      <c r="D38" s="20"/>
      <c r="E38" s="49"/>
      <c r="F38" s="47"/>
    </row>
    <row r="39" spans="1:6" ht="28.8" x14ac:dyDescent="0.25">
      <c r="A39" s="19">
        <v>4.0999999999999996</v>
      </c>
      <c r="B39" s="50" t="s">
        <v>42</v>
      </c>
      <c r="C39" s="10" t="s">
        <v>5</v>
      </c>
      <c r="D39" s="101">
        <v>15</v>
      </c>
      <c r="E39" s="45"/>
      <c r="F39" s="40">
        <f>D39*E39</f>
        <v>0</v>
      </c>
    </row>
    <row r="40" spans="1:6" ht="14.4" x14ac:dyDescent="0.25">
      <c r="A40" s="19">
        <v>4.2</v>
      </c>
      <c r="B40" s="50" t="s">
        <v>68</v>
      </c>
      <c r="C40" s="10" t="s">
        <v>5</v>
      </c>
      <c r="D40" s="98">
        <v>121.14</v>
      </c>
      <c r="E40" s="45"/>
      <c r="F40" s="40">
        <f>D40*E40</f>
        <v>0</v>
      </c>
    </row>
    <row r="41" spans="1:6" ht="14.4" x14ac:dyDescent="0.25">
      <c r="A41" s="19">
        <v>4.3</v>
      </c>
      <c r="B41" s="50" t="s">
        <v>75</v>
      </c>
      <c r="C41" s="10" t="s">
        <v>5</v>
      </c>
      <c r="D41" s="98">
        <v>168.62</v>
      </c>
      <c r="E41" s="45"/>
      <c r="F41" s="40">
        <f>E41*D41</f>
        <v>0</v>
      </c>
    </row>
    <row r="42" spans="1:6" ht="14.4" x14ac:dyDescent="0.25">
      <c r="A42" s="19">
        <v>4.4000000000000004</v>
      </c>
      <c r="B42" s="50" t="s">
        <v>71</v>
      </c>
      <c r="C42" s="10" t="s">
        <v>5</v>
      </c>
      <c r="D42" s="98">
        <v>175.42</v>
      </c>
      <c r="E42" s="45"/>
      <c r="F42" s="40">
        <f>E42*D42</f>
        <v>0</v>
      </c>
    </row>
    <row r="43" spans="1:6" ht="14.4" x14ac:dyDescent="0.25">
      <c r="A43" s="19">
        <v>4.5</v>
      </c>
      <c r="B43" s="102" t="s">
        <v>80</v>
      </c>
      <c r="C43" s="10" t="s">
        <v>21</v>
      </c>
      <c r="D43" s="98">
        <v>1</v>
      </c>
      <c r="E43" s="45"/>
      <c r="F43" s="40">
        <f>E43*D43</f>
        <v>0</v>
      </c>
    </row>
    <row r="44" spans="1:6" ht="28.8" x14ac:dyDescent="0.25">
      <c r="A44" s="19">
        <v>4.5999999999999996</v>
      </c>
      <c r="B44" s="50" t="s">
        <v>97</v>
      </c>
      <c r="C44" s="10" t="s">
        <v>5</v>
      </c>
      <c r="D44" s="98">
        <v>1.7</v>
      </c>
      <c r="E44" s="45"/>
      <c r="F44" s="40">
        <f>E44*D44</f>
        <v>0</v>
      </c>
    </row>
    <row r="45" spans="1:6" ht="14.4" x14ac:dyDescent="0.25">
      <c r="A45" s="23"/>
      <c r="B45" s="72" t="s">
        <v>49</v>
      </c>
      <c r="C45" s="3"/>
      <c r="D45" s="3"/>
      <c r="E45" s="49"/>
      <c r="F45" s="47">
        <f>SUM(F39:F44)</f>
        <v>0</v>
      </c>
    </row>
    <row r="46" spans="1:6" ht="14.4" x14ac:dyDescent="0.25">
      <c r="A46" s="21"/>
      <c r="B46" s="72"/>
      <c r="C46" s="22"/>
      <c r="D46" s="22"/>
      <c r="E46" s="53"/>
      <c r="F46" s="33"/>
    </row>
    <row r="47" spans="1:6" ht="14.4" x14ac:dyDescent="0.25">
      <c r="A47" s="26" t="s">
        <v>28</v>
      </c>
      <c r="B47" s="73" t="s">
        <v>59</v>
      </c>
      <c r="C47" s="1"/>
      <c r="D47" s="1"/>
      <c r="E47" s="45"/>
      <c r="F47" s="33"/>
    </row>
    <row r="48" spans="1:6" ht="15.6" x14ac:dyDescent="0.3">
      <c r="A48" s="86"/>
      <c r="B48" s="82"/>
      <c r="C48" s="83"/>
      <c r="D48" s="84"/>
      <c r="E48" s="85"/>
      <c r="F48" s="33"/>
    </row>
    <row r="49" spans="1:6" ht="72" x14ac:dyDescent="0.25">
      <c r="A49" s="80">
        <v>5.0999999999999996</v>
      </c>
      <c r="B49" s="81" t="s">
        <v>79</v>
      </c>
      <c r="C49" s="89" t="s">
        <v>57</v>
      </c>
      <c r="D49" s="56">
        <v>10</v>
      </c>
      <c r="E49" s="49"/>
      <c r="F49" s="48">
        <f>E49*D49</f>
        <v>0</v>
      </c>
    </row>
    <row r="50" spans="1:6" ht="14.4" x14ac:dyDescent="0.25">
      <c r="A50" s="21"/>
      <c r="B50" s="72" t="s">
        <v>48</v>
      </c>
      <c r="C50" s="3"/>
      <c r="D50" s="3"/>
      <c r="E50" s="53"/>
      <c r="F50" s="47">
        <f>SUM(F49:F49)</f>
        <v>0</v>
      </c>
    </row>
    <row r="51" spans="1:6" ht="14.4" x14ac:dyDescent="0.25">
      <c r="A51" s="26"/>
      <c r="B51" s="74"/>
      <c r="C51" s="1"/>
      <c r="D51" s="2"/>
      <c r="E51" s="39"/>
      <c r="F51" s="40"/>
    </row>
    <row r="52" spans="1:6" ht="14.4" x14ac:dyDescent="0.25">
      <c r="A52" s="26" t="s">
        <v>29</v>
      </c>
      <c r="B52" s="73" t="s">
        <v>9</v>
      </c>
      <c r="C52" s="1"/>
      <c r="D52" s="2"/>
      <c r="E52" s="39"/>
      <c r="F52" s="40"/>
    </row>
    <row r="53" spans="1:6" ht="14.4" x14ac:dyDescent="0.25">
      <c r="A53" s="26"/>
      <c r="B53" s="74"/>
      <c r="C53" s="1"/>
      <c r="D53" s="2"/>
      <c r="E53" s="39"/>
      <c r="F53" s="40"/>
    </row>
    <row r="54" spans="1:6" ht="28.8" x14ac:dyDescent="0.25">
      <c r="A54" s="90">
        <v>6.1</v>
      </c>
      <c r="B54" s="75" t="s">
        <v>20</v>
      </c>
      <c r="C54" s="1" t="s">
        <v>5</v>
      </c>
      <c r="D54" s="36">
        <v>94.52</v>
      </c>
      <c r="E54" s="45"/>
      <c r="F54" s="40">
        <f>D54*E54</f>
        <v>0</v>
      </c>
    </row>
    <row r="55" spans="1:6" ht="28.8" x14ac:dyDescent="0.25">
      <c r="A55" s="90">
        <v>6.2</v>
      </c>
      <c r="B55" s="93" t="s">
        <v>60</v>
      </c>
      <c r="C55" s="94" t="s">
        <v>5</v>
      </c>
      <c r="D55" s="91">
        <v>26.33</v>
      </c>
      <c r="E55" s="95"/>
      <c r="F55" s="96">
        <f>E55*D55</f>
        <v>0</v>
      </c>
    </row>
    <row r="56" spans="1:6" ht="14.4" x14ac:dyDescent="0.25">
      <c r="A56" s="34"/>
      <c r="B56" s="72" t="s">
        <v>47</v>
      </c>
      <c r="C56" s="22"/>
      <c r="D56" s="22"/>
      <c r="E56" s="53"/>
      <c r="F56" s="47">
        <f>SUM(F54:F55)</f>
        <v>0</v>
      </c>
    </row>
    <row r="57" spans="1:6" ht="14.4" x14ac:dyDescent="0.25">
      <c r="A57" s="35"/>
      <c r="B57" s="73"/>
      <c r="C57" s="2"/>
      <c r="D57" s="2"/>
      <c r="E57" s="39"/>
      <c r="F57" s="40"/>
    </row>
    <row r="58" spans="1:6" ht="14.4" x14ac:dyDescent="0.25">
      <c r="A58" s="26" t="s">
        <v>30</v>
      </c>
      <c r="B58" s="73" t="s">
        <v>63</v>
      </c>
      <c r="C58" s="2"/>
      <c r="D58" s="2"/>
      <c r="E58" s="39"/>
      <c r="F58" s="40"/>
    </row>
    <row r="59" spans="1:6" ht="14.4" x14ac:dyDescent="0.25">
      <c r="A59" s="26"/>
      <c r="B59" s="73"/>
      <c r="C59" s="2"/>
      <c r="D59" s="2"/>
      <c r="E59" s="39"/>
      <c r="F59" s="40"/>
    </row>
    <row r="60" spans="1:6" ht="14.4" x14ac:dyDescent="0.25">
      <c r="A60" s="23" t="s">
        <v>8</v>
      </c>
      <c r="B60" s="76" t="s">
        <v>62</v>
      </c>
      <c r="C60" s="3" t="s">
        <v>5</v>
      </c>
      <c r="D60" s="63">
        <v>94.52</v>
      </c>
      <c r="E60" s="49"/>
      <c r="F60" s="48">
        <f>D60*E60</f>
        <v>0</v>
      </c>
    </row>
    <row r="61" spans="1:6" ht="14.4" x14ac:dyDescent="0.25">
      <c r="A61" s="37" t="s">
        <v>10</v>
      </c>
      <c r="B61" s="75" t="s">
        <v>72</v>
      </c>
      <c r="C61" s="1" t="s">
        <v>5</v>
      </c>
      <c r="D61" s="88">
        <v>160.80000000000001</v>
      </c>
      <c r="E61" s="45"/>
      <c r="F61" s="40">
        <f>D61*E61</f>
        <v>0</v>
      </c>
    </row>
    <row r="62" spans="1:6" ht="14.4" x14ac:dyDescent="0.25">
      <c r="A62" s="80">
        <v>7.3</v>
      </c>
      <c r="B62" s="75" t="s">
        <v>76</v>
      </c>
      <c r="C62" s="3" t="s">
        <v>5</v>
      </c>
      <c r="D62" s="88">
        <v>12.15</v>
      </c>
      <c r="E62" s="45"/>
      <c r="F62" s="48">
        <f t="shared" ref="F62" si="2">D62*E62</f>
        <v>0</v>
      </c>
    </row>
    <row r="63" spans="1:6" ht="14.4" x14ac:dyDescent="0.25">
      <c r="A63" s="21"/>
      <c r="B63" s="72" t="s">
        <v>50</v>
      </c>
      <c r="C63" s="22"/>
      <c r="D63" s="22"/>
      <c r="E63" s="53"/>
      <c r="F63" s="47">
        <f>SUM(F60:F62)</f>
        <v>0</v>
      </c>
    </row>
    <row r="64" spans="1:6" ht="14.4" x14ac:dyDescent="0.25">
      <c r="A64" s="37"/>
      <c r="B64" s="75"/>
      <c r="C64" s="1"/>
      <c r="D64" s="3"/>
      <c r="E64" s="45"/>
      <c r="F64" s="40"/>
    </row>
    <row r="65" spans="1:6" ht="14.4" x14ac:dyDescent="0.25">
      <c r="A65" s="62" t="s">
        <v>65</v>
      </c>
      <c r="B65" s="77" t="s">
        <v>58</v>
      </c>
      <c r="C65" s="57"/>
      <c r="D65" s="57"/>
      <c r="E65" s="58"/>
      <c r="F65" s="59"/>
    </row>
    <row r="66" spans="1:6" ht="14.4" x14ac:dyDescent="0.25">
      <c r="A66" s="62"/>
      <c r="B66" s="87"/>
      <c r="C66" s="57"/>
      <c r="D66" s="57"/>
      <c r="E66" s="58"/>
      <c r="F66" s="59"/>
    </row>
    <row r="67" spans="1:6" ht="28.8" x14ac:dyDescent="0.25">
      <c r="A67" s="92">
        <v>8.1</v>
      </c>
      <c r="B67" s="93" t="s">
        <v>98</v>
      </c>
      <c r="C67" s="94" t="s">
        <v>5</v>
      </c>
      <c r="D67" s="91">
        <v>55.6</v>
      </c>
      <c r="E67" s="95"/>
      <c r="F67" s="96">
        <f t="shared" ref="F67:F71" si="3">E67*D67</f>
        <v>0</v>
      </c>
    </row>
    <row r="68" spans="1:6" ht="28.8" x14ac:dyDescent="0.25">
      <c r="A68" s="92">
        <v>8.1999999999999993</v>
      </c>
      <c r="B68" s="93" t="s">
        <v>99</v>
      </c>
      <c r="C68" s="91" t="s">
        <v>6</v>
      </c>
      <c r="D68" s="91">
        <v>11.2</v>
      </c>
      <c r="E68" s="95"/>
      <c r="F68" s="96">
        <f t="shared" si="3"/>
        <v>0</v>
      </c>
    </row>
    <row r="69" spans="1:6" ht="43.2" x14ac:dyDescent="0.25">
      <c r="A69" s="92">
        <v>8.3000000000000007</v>
      </c>
      <c r="B69" s="93" t="s">
        <v>100</v>
      </c>
      <c r="C69" s="91" t="s">
        <v>7</v>
      </c>
      <c r="D69" s="91">
        <v>12</v>
      </c>
      <c r="E69" s="95"/>
      <c r="F69" s="96">
        <f t="shared" si="3"/>
        <v>0</v>
      </c>
    </row>
    <row r="70" spans="1:6" ht="28.8" x14ac:dyDescent="0.25">
      <c r="A70" s="92">
        <v>8.4</v>
      </c>
      <c r="B70" s="93" t="s">
        <v>101</v>
      </c>
      <c r="C70" s="94" t="s">
        <v>5</v>
      </c>
      <c r="D70" s="91">
        <v>33.200000000000003</v>
      </c>
      <c r="E70" s="95"/>
      <c r="F70" s="96">
        <f t="shared" si="3"/>
        <v>0</v>
      </c>
    </row>
    <row r="71" spans="1:6" ht="57.6" x14ac:dyDescent="0.25">
      <c r="A71" s="92">
        <v>8.5</v>
      </c>
      <c r="B71" s="46" t="s">
        <v>77</v>
      </c>
      <c r="C71" s="12" t="s">
        <v>64</v>
      </c>
      <c r="D71" s="99">
        <v>1</v>
      </c>
      <c r="E71" s="45"/>
      <c r="F71" s="96">
        <f t="shared" si="3"/>
        <v>0</v>
      </c>
    </row>
    <row r="72" spans="1:6" ht="15" thickBot="1" x14ac:dyDescent="0.3">
      <c r="A72" s="60"/>
      <c r="B72" s="78" t="s">
        <v>66</v>
      </c>
      <c r="C72" s="57"/>
      <c r="D72" s="57"/>
      <c r="E72" s="58"/>
      <c r="F72" s="61">
        <f>SUM(F67:F71)</f>
        <v>0</v>
      </c>
    </row>
    <row r="73" spans="1:6" ht="15.6" thickTop="1" thickBot="1" x14ac:dyDescent="0.3">
      <c r="A73" s="24"/>
      <c r="B73" s="79" t="s">
        <v>67</v>
      </c>
      <c r="C73" s="25"/>
      <c r="D73" s="25"/>
      <c r="E73" s="54"/>
      <c r="F73" s="55">
        <f>F72+F63+F56+F50+F45+F35+F26+F15</f>
        <v>0</v>
      </c>
    </row>
    <row r="74" spans="1:6" ht="3.75" hidden="1" customHeight="1" x14ac:dyDescent="0.25"/>
    <row r="75" spans="1:6" ht="13.8" thickTop="1" x14ac:dyDescent="0.25"/>
    <row r="78" spans="1:6" ht="33" customHeight="1" x14ac:dyDescent="0.25"/>
    <row r="79" spans="1:6" ht="20.25" customHeight="1" x14ac:dyDescent="0.25"/>
    <row r="82" ht="22.5" customHeight="1" x14ac:dyDescent="0.25"/>
    <row r="83" ht="29.25" customHeight="1" x14ac:dyDescent="0.25"/>
    <row r="84" ht="41.25" customHeight="1" x14ac:dyDescent="0.25"/>
    <row r="85" ht="44.25" customHeight="1" x14ac:dyDescent="0.25"/>
    <row r="92" ht="44.25" customHeight="1" x14ac:dyDescent="0.25"/>
    <row r="95" ht="48.75" customHeight="1" x14ac:dyDescent="0.25"/>
    <row r="96" ht="65.25" customHeight="1" x14ac:dyDescent="0.25"/>
  </sheetData>
  <mergeCells count="3">
    <mergeCell ref="A1:F1"/>
    <mergeCell ref="A2:F2"/>
    <mergeCell ref="A3:F3"/>
  </mergeCells>
  <phoneticPr fontId="14" type="noConversion"/>
  <conditionalFormatting sqref="F62">
    <cfRule type="cellIs" dxfId="2" priority="4" stopIfTrue="1" operator="between">
      <formula>0.95*#REF!</formula>
      <formula>1.15*#REF!</formula>
    </cfRule>
    <cfRule type="cellIs" dxfId="1" priority="5" stopIfTrue="1" operator="greaterThan">
      <formula>1.15*#REF!</formula>
    </cfRule>
    <cfRule type="cellIs" dxfId="0" priority="6" stopIfTrue="1" operator="lessThan">
      <formula>0.95*#REF!</formula>
    </cfRule>
  </conditionalFormatting>
  <pageMargins left="0.7" right="0.7" top="0.75" bottom="0.75" header="0.3" footer="0.3"/>
  <pageSetup paperSize="9" scale="84" orientation="portrait" r:id="rId1"/>
  <headerFooter>
    <oddFooter>&amp;L
          Devis quantitatif et estimatif - HANGAR&amp;C&amp;P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27" ma:contentTypeDescription="" ma:contentTypeScope="" ma:versionID="ca25fcb7912a6a2b0cc29b893c38c727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3b002fd9ff71fa376cc41683dbf7eea2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4F54B-3944-407F-A983-D34B9892AFA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0C80F21-B733-433D-B000-A16D254DA3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E11A5E-0D93-4A6F-B66E-5AE0DF156F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RECAPITULATIF LOT 5</vt:lpstr>
      <vt:lpstr>HANGAR</vt:lpstr>
      <vt:lpstr>'RECAPITULATIF LOT 5'!Zone_d_impression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Vander Auwera T</cp:lastModifiedBy>
  <cp:lastPrinted>2022-09-06T08:22:46Z</cp:lastPrinted>
  <dcterms:created xsi:type="dcterms:W3CDTF">2006-08-15T19:48:14Z</dcterms:created>
  <dcterms:modified xsi:type="dcterms:W3CDTF">2023-03-14T10:29:15Z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