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er Auwera T\ENABEL\BURKINA FASO - 🔒 Contracts\21_Marchés_Publics\BKF1803211_Entrepreneuriat\BKF1803211-10096 Marché à bétail\2_CSC\"/>
    </mc:Choice>
  </mc:AlternateContent>
  <xr:revisionPtr revIDLastSave="1" documentId="13_ncr:1_{0E7A08DA-AC3F-4759-AD45-A4C5F4732F6B}" xr6:coauthVersionLast="36" xr6:coauthVersionMax="47" xr10:uidLastSave="{6367AAA8-67E2-416A-9D2E-EBC8FDE81295}"/>
  <bookViews>
    <workbookView xWindow="-108" yWindow="-108" windowWidth="23256" windowHeight="12456" tabRatio="949" xr2:uid="{00000000-000D-0000-FFFF-FFFF00000000}"/>
  </bookViews>
  <sheets>
    <sheet name="RECAP" sheetId="29" r:id="rId1"/>
    <sheet name="Box Bovins" sheetId="31" r:id="rId2"/>
    <sheet name="Box PR" sheetId="32" r:id="rId3"/>
    <sheet name="Laret Bovins" sheetId="38" r:id="rId4"/>
    <sheet name="Laret PR" sheetId="39" r:id="rId5"/>
    <sheet name="Quai d'embarquement" sheetId="35" r:id="rId6"/>
    <sheet name="Cloture" sheetId="36" r:id="rId7"/>
    <sheet name="Forage+abreuvoir+reservoir" sheetId="43" r:id="rId8"/>
  </sheets>
  <definedNames>
    <definedName name="_xlnm.Print_Area" localSheetId="1">'Box Bovins'!$A$1:$F$34</definedName>
    <definedName name="_xlnm.Print_Area" localSheetId="2">'Box PR'!$A$1:$F$34</definedName>
    <definedName name="_xlnm.Print_Area" localSheetId="6">Cloture!$A$1:$F$38</definedName>
    <definedName name="_xlnm.Print_Area" localSheetId="7">'Forage+abreuvoir+reservoir'!$A$1:$F$47</definedName>
    <definedName name="_xlnm.Print_Area" localSheetId="3">'Laret Bovins'!$A$1:$F$35</definedName>
    <definedName name="_xlnm.Print_Area" localSheetId="4">'Laret PR'!$A$1:$F$35</definedName>
    <definedName name="_xlnm.Print_Area" localSheetId="5">'Quai d''embarquement'!$A$1:$F$59</definedName>
    <definedName name="_xlnm.Print_Area" localSheetId="0">RECAP!$A$1:$E$27</definedName>
  </definedNames>
  <calcPr calcId="191029"/>
</workbook>
</file>

<file path=xl/calcChain.xml><?xml version="1.0" encoding="utf-8"?>
<calcChain xmlns="http://schemas.openxmlformats.org/spreadsheetml/2006/main">
  <c r="F22" i="43" l="1"/>
  <c r="F21" i="43"/>
  <c r="F45" i="43" l="1"/>
  <c r="F44" i="43"/>
  <c r="F43" i="43"/>
  <c r="F42" i="43"/>
  <c r="F39" i="43"/>
  <c r="F38" i="43"/>
  <c r="F37" i="43"/>
  <c r="F36" i="43"/>
  <c r="F35" i="43"/>
  <c r="F34" i="43"/>
  <c r="F31" i="43"/>
  <c r="F30" i="43"/>
  <c r="F29" i="43"/>
  <c r="F32" i="43" s="1"/>
  <c r="F26" i="43"/>
  <c r="F25" i="43"/>
  <c r="F27" i="43" s="1"/>
  <c r="F20" i="43"/>
  <c r="F23" i="43" s="1"/>
  <c r="F17" i="43"/>
  <c r="F16" i="43"/>
  <c r="F15" i="43"/>
  <c r="F14" i="43"/>
  <c r="F13" i="43"/>
  <c r="F12" i="43"/>
  <c r="F11" i="43"/>
  <c r="F10" i="43"/>
  <c r="F9" i="43"/>
  <c r="F6" i="43"/>
  <c r="F7" i="43" s="1"/>
  <c r="F18" i="43" l="1"/>
  <c r="F46" i="43"/>
  <c r="F40" i="43"/>
  <c r="F47" i="43" l="1"/>
  <c r="D23" i="29" l="1"/>
  <c r="E23" i="29" s="1"/>
  <c r="E9" i="29"/>
  <c r="E7" i="29"/>
  <c r="F26" i="36" l="1"/>
  <c r="F34" i="36"/>
  <c r="F35" i="36" s="1"/>
  <c r="F29" i="36"/>
  <c r="F28" i="36"/>
  <c r="F27" i="36"/>
  <c r="F25" i="36"/>
  <c r="F24" i="36"/>
  <c r="F23" i="36"/>
  <c r="F18" i="36"/>
  <c r="F32" i="39"/>
  <c r="F33" i="39" s="1"/>
  <c r="F27" i="39"/>
  <c r="F26" i="39"/>
  <c r="F25" i="39"/>
  <c r="F24" i="39"/>
  <c r="F23" i="39"/>
  <c r="F22" i="39"/>
  <c r="F17" i="39"/>
  <c r="F16" i="39"/>
  <c r="F15" i="39"/>
  <c r="F10" i="39"/>
  <c r="F9" i="39"/>
  <c r="F24" i="38"/>
  <c r="F23" i="38"/>
  <c r="F21" i="38"/>
  <c r="F32" i="38"/>
  <c r="F33" i="38" s="1"/>
  <c r="F27" i="38"/>
  <c r="F26" i="38"/>
  <c r="F25" i="38"/>
  <c r="F22" i="38"/>
  <c r="F16" i="38"/>
  <c r="F15" i="38"/>
  <c r="F14" i="38"/>
  <c r="F17" i="38" s="1"/>
  <c r="F9" i="38"/>
  <c r="F8" i="38"/>
  <c r="F23" i="35"/>
  <c r="F30" i="32"/>
  <c r="F31" i="32" s="1"/>
  <c r="F25" i="32"/>
  <c r="F24" i="32"/>
  <c r="F23" i="32"/>
  <c r="F22" i="32"/>
  <c r="F26" i="32" s="1"/>
  <c r="F17" i="32"/>
  <c r="F16" i="32"/>
  <c r="F15" i="32"/>
  <c r="F18" i="32" s="1"/>
  <c r="F10" i="32"/>
  <c r="F9" i="32"/>
  <c r="F30" i="31"/>
  <c r="F31" i="31" s="1"/>
  <c r="F17" i="31"/>
  <c r="F28" i="38" l="1"/>
  <c r="F18" i="39"/>
  <c r="F30" i="36"/>
  <c r="F11" i="39"/>
  <c r="F28" i="39"/>
  <c r="F10" i="38"/>
  <c r="F11" i="32"/>
  <c r="F35" i="39" l="1"/>
  <c r="D17" i="29" s="1"/>
  <c r="E17" i="29" s="1"/>
  <c r="F35" i="38"/>
  <c r="D15" i="29" s="1"/>
  <c r="E15" i="29" s="1"/>
  <c r="F33" i="32"/>
  <c r="D13" i="29" s="1"/>
  <c r="E13" i="29" s="1"/>
  <c r="F44" i="35" l="1"/>
  <c r="F43" i="35"/>
  <c r="F25" i="31"/>
  <c r="F24" i="31" l="1"/>
  <c r="F23" i="31"/>
  <c r="F22" i="31"/>
  <c r="F26" i="31" s="1"/>
  <c r="F17" i="36"/>
  <c r="F16" i="36"/>
  <c r="F19" i="36" s="1"/>
  <c r="F11" i="36"/>
  <c r="F10" i="36"/>
  <c r="F9" i="36"/>
  <c r="F42" i="35"/>
  <c r="F41" i="35"/>
  <c r="F55" i="35"/>
  <c r="F54" i="35"/>
  <c r="F49" i="35"/>
  <c r="F50" i="35" s="1"/>
  <c r="F40" i="35"/>
  <c r="F35" i="35"/>
  <c r="F34" i="35"/>
  <c r="F33" i="35"/>
  <c r="F28" i="35"/>
  <c r="F29" i="35" s="1"/>
  <c r="F22" i="35"/>
  <c r="F21" i="35"/>
  <c r="F20" i="35"/>
  <c r="F19" i="35"/>
  <c r="F18" i="35"/>
  <c r="F24" i="35" s="1"/>
  <c r="F13" i="35"/>
  <c r="F12" i="35"/>
  <c r="F11" i="35"/>
  <c r="F10" i="35"/>
  <c r="F9" i="35"/>
  <c r="F16" i="31"/>
  <c r="F15" i="31"/>
  <c r="F18" i="31" s="1"/>
  <c r="F10" i="31"/>
  <c r="F9" i="31"/>
  <c r="F45" i="35" l="1"/>
  <c r="F36" i="35"/>
  <c r="F12" i="36"/>
  <c r="F56" i="35"/>
  <c r="F14" i="35"/>
  <c r="F11" i="31"/>
  <c r="F37" i="36" l="1"/>
  <c r="D21" i="29" s="1"/>
  <c r="E21" i="29" s="1"/>
  <c r="F33" i="31"/>
  <c r="D11" i="29" s="1"/>
  <c r="E11" i="29" s="1"/>
  <c r="F58" i="35"/>
  <c r="D19" i="29" s="1"/>
  <c r="E19" i="29" s="1"/>
  <c r="C25" i="29" l="1"/>
  <c r="E27" i="29" l="1"/>
  <c r="E26" i="29"/>
</calcChain>
</file>

<file path=xl/sharedStrings.xml><?xml version="1.0" encoding="utf-8"?>
<sst xmlns="http://schemas.openxmlformats.org/spreadsheetml/2006/main" count="520" uniqueCount="199">
  <si>
    <t xml:space="preserve"> DEVIS QUANTITATIF ET ESTIMATIF DES TRAVAUX</t>
  </si>
  <si>
    <t>N°</t>
  </si>
  <si>
    <t>Désignation des ouvrages</t>
  </si>
  <si>
    <t>3.1</t>
  </si>
  <si>
    <t>3.2</t>
  </si>
  <si>
    <t>4.1</t>
  </si>
  <si>
    <t>m²</t>
  </si>
  <si>
    <t>ml</t>
  </si>
  <si>
    <t>6.1</t>
  </si>
  <si>
    <t>4.2</t>
  </si>
  <si>
    <t>Utés</t>
  </si>
  <si>
    <t>P. Unitaires</t>
  </si>
  <si>
    <t>P. Total</t>
  </si>
  <si>
    <t>2.1</t>
  </si>
  <si>
    <t>2.2</t>
  </si>
  <si>
    <t>2.4</t>
  </si>
  <si>
    <t>2.5</t>
  </si>
  <si>
    <t>2.3</t>
  </si>
  <si>
    <t>2.6</t>
  </si>
  <si>
    <t>1.2</t>
  </si>
  <si>
    <t>1.4</t>
  </si>
  <si>
    <t>MACONNERIE - ENDUIT</t>
  </si>
  <si>
    <t>1.5</t>
  </si>
  <si>
    <t>TRAVAUX PREPARATOIRES - TERRASSEMENTS</t>
  </si>
  <si>
    <t>I</t>
  </si>
  <si>
    <t>II</t>
  </si>
  <si>
    <t>III</t>
  </si>
  <si>
    <t>IV</t>
  </si>
  <si>
    <t>V</t>
  </si>
  <si>
    <t>VI</t>
  </si>
  <si>
    <t>VII</t>
  </si>
  <si>
    <t>Béton armé pour poteaux et raidisseurs verticaux  dosé à 350 kg/m3 de CPA 45 y compris coffrage, armatures et toutes sujétions</t>
  </si>
  <si>
    <t>Décapage de la terre végétale (prof. moy.= 20 cm), y compris mise en dépôt, remblais complémentaires et nivellement de la plate-forme de construction</t>
  </si>
  <si>
    <r>
      <t>m</t>
    </r>
    <r>
      <rPr>
        <vertAlign val="superscript"/>
        <sz val="10"/>
        <rFont val="Trebuchet MS"/>
        <family val="2"/>
      </rPr>
      <t>3</t>
    </r>
  </si>
  <si>
    <t>Fouilles en rigoles pour soubassement</t>
  </si>
  <si>
    <t>Remblai d'apport en latérite compacté par couches successives de 20 cm d'épaisseur, compacté à 95% de l'OPM en fondation, formes de dallage, rampes et emmarchements</t>
  </si>
  <si>
    <t>TOTAL I</t>
  </si>
  <si>
    <t>FONDATIONS / INFRASTRUCTURES</t>
  </si>
  <si>
    <t xml:space="preserve">Béton de propreté dosé à 150 kg/m3  de CPA 45 de 5 cm d'épaisseur </t>
  </si>
  <si>
    <t>Maçonnerie en agglos pleins de 20 cm d'épaisseur en soubassement suivant plans de fondations</t>
  </si>
  <si>
    <t>Béton armé pour longrines dosé à 350 kg/m3 de CPA 45 compris coffrage, ferraillage</t>
  </si>
  <si>
    <t>TOTAL II</t>
  </si>
  <si>
    <t>BETON - BETON ARME EN SUPERSTRUCTURE</t>
  </si>
  <si>
    <t>TOTAL III</t>
  </si>
  <si>
    <t>TOTAL VI</t>
  </si>
  <si>
    <t>TOTAL V</t>
  </si>
  <si>
    <t>TOTAL IV</t>
  </si>
  <si>
    <t>TOTAL VII</t>
  </si>
  <si>
    <t>Qtés</t>
  </si>
  <si>
    <t>Flinkote sur enduit extérieur en soubassement</t>
  </si>
  <si>
    <t>Traitement préventif anti termite suivant descriptif</t>
  </si>
  <si>
    <t>U</t>
  </si>
  <si>
    <t>A</t>
  </si>
  <si>
    <t>B</t>
  </si>
  <si>
    <t>REVETEMENTS</t>
  </si>
  <si>
    <t xml:space="preserve">Maçonnerie en agglos creux de (15x40x20cm) </t>
  </si>
  <si>
    <t>Peinture sur menuiserie métallique</t>
  </si>
  <si>
    <t>PROJET DE CONSTRUCTION DES INFRASTRUCTURES ECONOMIQUES DANS LA REGION DU CENTRE-EST</t>
  </si>
  <si>
    <t>Enduit extérieur taloché</t>
  </si>
  <si>
    <t xml:space="preserve"> </t>
  </si>
  <si>
    <t>Gros béton pour semelles filantes dosé 300 kg/m3 de CPA 45</t>
  </si>
  <si>
    <t>Béton armé dosé à 350 kg/m3 de CPA 45 pour aire de dallage de 12 cm d'épaisseur y compris renfort sous dallage, y compris joint de retrait, joint de construction, arrêt de dallage, etc.</t>
  </si>
  <si>
    <t>Enduit tyrolien</t>
  </si>
  <si>
    <t xml:space="preserve">Fouilles en puits  pour semelles isolées </t>
  </si>
  <si>
    <t>1.6</t>
  </si>
  <si>
    <t>1.7</t>
  </si>
  <si>
    <t xml:space="preserve">MENUISERIE </t>
  </si>
  <si>
    <t xml:space="preserve"> ETANCHEITE</t>
  </si>
  <si>
    <t>TOTAL GENERAL Quai d'embarquement</t>
  </si>
  <si>
    <t>Quai d'embarquement</t>
  </si>
  <si>
    <t>Clôture</t>
  </si>
  <si>
    <t>TOTAL GENERAL Clôture</t>
  </si>
  <si>
    <t>C</t>
  </si>
  <si>
    <t>D</t>
  </si>
  <si>
    <t>E</t>
  </si>
  <si>
    <t>F</t>
  </si>
  <si>
    <t>G</t>
  </si>
  <si>
    <t>H</t>
  </si>
  <si>
    <t>Box bovins</t>
  </si>
  <si>
    <t>Box Petits ruminants</t>
  </si>
  <si>
    <t>TOTAL GENERAL Box bovins</t>
  </si>
  <si>
    <t>TOTAL GENERAL Box Petits ruminants</t>
  </si>
  <si>
    <t>Béton armé pour semelles isolées dosé à 350 kg/m3 de CPA 45, armatures et toutes sujétions</t>
  </si>
  <si>
    <t>Béton armé pour les parties enterrées des poteaux dosé à 350 kg/m3 de CPA 45, compris coffrage, armature et toutes sujétions</t>
  </si>
  <si>
    <t>PMB1: Porte métallique en fers ronds noirslourds de 60mm (épaisseur 3mm) de 190x180 cm à double battants identiques de 95x180 cm</t>
  </si>
  <si>
    <t xml:space="preserve">Tube noir diamètre 60 mm  et epaisseur 3 mm y compris système d'ancrage et peinture antirouille
</t>
  </si>
  <si>
    <t xml:space="preserve">Poteau en tube carré de 100 mm (épaisseur 3mm) y compris système d'ancrage et peinture antirouille
</t>
  </si>
  <si>
    <t xml:space="preserve">Platine de 8mm de jonction tube carré-béton (y compris tige filetées de 12 mm)
</t>
  </si>
  <si>
    <t>Béton armé pour semelles isoléesdosé à 350 kg/m3 de CPA 45, armatures et toutes sujétions</t>
  </si>
  <si>
    <t>PMB1: Porte métallique en fers ronds noirslourds de 60mm (épaisseur 3mm) de 140x180 cm à double battants identiques de 70x180 cm</t>
  </si>
  <si>
    <t>PMB2: Porte métallique en fers ronds noirslourds de 60mm (épaisseur 3mm) de 100x180 cm à un battant</t>
  </si>
  <si>
    <t xml:space="preserve">Tubes noir diamètre 60 mm  et epaisseur 3 mm y compris  peinture antirouille
</t>
  </si>
  <si>
    <t>TOTAL GENERAL Lazaret bovins</t>
  </si>
  <si>
    <t>PMB1: Porte métallique en fers ronds noirslourds de 60mm (épaisseur 3mm) de 120x160 cm à double battants identiques de 60x160 cm</t>
  </si>
  <si>
    <t>PMB2: Porte métallique en fers ronds noirslourds de 60mm (épaisseur 3mm) de 140x160 cm à double battants identiques de 70x160 cm</t>
  </si>
  <si>
    <t>TOTAL GENERAL Lazaret petit ruminant</t>
  </si>
  <si>
    <t>Lazaret Bovins</t>
  </si>
  <si>
    <t>Lazaret petits ruminants</t>
  </si>
  <si>
    <t xml:space="preserve">Implantationdes des ouvrages du lot1 </t>
  </si>
  <si>
    <t>Nombre</t>
  </si>
  <si>
    <t>Coût unitaire</t>
  </si>
  <si>
    <t>Coût total</t>
  </si>
  <si>
    <t>Désignation</t>
  </si>
  <si>
    <t>TVA à 18%</t>
  </si>
  <si>
    <t>Installation de chantier, élanoration du dossier d'exécution et des plans de recollement</t>
  </si>
  <si>
    <t>Unités</t>
  </si>
  <si>
    <t>PMB1: Porte métallique en fers ronds noirs lourds de 60mm (épaisseur 3mm) de 120x160 cm à double battants identiques de 60x160 cm</t>
  </si>
  <si>
    <t>PMB2: Porte métallique en fers ronds noirs lourds de 60mm (épaisseur 3mm) de 140x160 cm à double battants identiques de 70x160 cm</t>
  </si>
  <si>
    <t>PMB2: Porte métallique en fers ronds noirs lourds de 60mm (épaisseur 3mm) de 260x250 cm à double battants identiques de 130x250 cm</t>
  </si>
  <si>
    <t>PMB1: Porte métallique en fers ronds noirs lourds de 60mm (épaisseur 3mm) de 90x160 cm à un battants</t>
  </si>
  <si>
    <t>PMB2: Porte métallique en fers ronds noirs lourds de 60mm (épaisseur 3mm) de 190x160 cm à double battants identiques de 95x160 cm</t>
  </si>
  <si>
    <t>PMB2: Porte métallique en fers ronds noirs lourds de 60mm (épaisseur 3mm) de 360x160 cm à double battants identiques de 95x160 cm</t>
  </si>
  <si>
    <t>Unité</t>
  </si>
  <si>
    <t>Quantité</t>
  </si>
  <si>
    <t>Prix unitaire</t>
  </si>
  <si>
    <t>Prix total</t>
  </si>
  <si>
    <t>FRAIS GENERAUX</t>
  </si>
  <si>
    <t>Amenée - Installation et repli du chantier-Etablissement des plans</t>
  </si>
  <si>
    <t>ff</t>
  </si>
  <si>
    <t>Sous - total I</t>
  </si>
  <si>
    <t>FORAGE</t>
  </si>
  <si>
    <t>Implantation géophysique</t>
  </si>
  <si>
    <t>Foration dans les formations d'altération Ø 9''7/8</t>
  </si>
  <si>
    <t>Forage  dans les formations de socle au marteau fond-de-trou au Ø 6''1/2</t>
  </si>
  <si>
    <t>Fourniture et pose de tubes pleins en PVC DN 4''1/2</t>
  </si>
  <si>
    <t>Fourniture et pose de crépines en PVC DN 4''1/2</t>
  </si>
  <si>
    <t>Fourniture et pose d'un massif filtrant de gravier calibré</t>
  </si>
  <si>
    <t>u</t>
  </si>
  <si>
    <t>2.7</t>
  </si>
  <si>
    <t>Fourniture et pose d'un barrage d'argile expansive</t>
  </si>
  <si>
    <t>2.8</t>
  </si>
  <si>
    <t>Fourniture et pose d'un bouchon de pied</t>
  </si>
  <si>
    <t>2.9</t>
  </si>
  <si>
    <t>Cimentation des 6 m supérieurs de l'espace annulaire et fermeture du forage avec un capot métallique cadenassé</t>
  </si>
  <si>
    <t>Sous - total II</t>
  </si>
  <si>
    <t>DEVELOPPEMENT DU FORAGE</t>
  </si>
  <si>
    <t xml:space="preserve">Développement du forage </t>
  </si>
  <si>
    <t>forage</t>
  </si>
  <si>
    <t>Prélèvement d'échantillon d'eau et analyse physico-chimique, bactériologique et arsenic de l’eau au laboratoire</t>
  </si>
  <si>
    <t>Sous - total III</t>
  </si>
  <si>
    <t>ESSAI DE POMPAGE</t>
  </si>
  <si>
    <t>Pompage par palier selon CIEH</t>
  </si>
  <si>
    <t>Pompage de longue durée (48h) et observation remontée (12h)</t>
  </si>
  <si>
    <t>Sous - total IV</t>
  </si>
  <si>
    <t>INSTALLATION POMPE, PANNEAUX SOLAIRES ET ACCESSOIRES</t>
  </si>
  <si>
    <t>5.1</t>
  </si>
  <si>
    <t xml:space="preserve">Fourniture et installation des pièces d'équipement de la tête de forage (tuyau, clapet anti retour, ventouse, compteur, pressostat) y compris raccordement à la pompe et au réseau de tuyau, y compris toute sujétion de mise en œuvre </t>
  </si>
  <si>
    <t>ens</t>
  </si>
  <si>
    <t>5.2</t>
  </si>
  <si>
    <t>5.4</t>
  </si>
  <si>
    <t xml:space="preserve">Fourniture et installation d'un générateur photovoltaqique , kit de raccordement, cadre en alu des PV, câbles de liaison et supports métalliques au dessus du reservoir d'eau, et toutes sujétions </t>
  </si>
  <si>
    <t>Sous - total V</t>
  </si>
  <si>
    <t>Réalisation des études géotechniques et notes de calcul statiques pour la fondation et la structure (support métallique) du reservoir d'eau</t>
  </si>
  <si>
    <t>6.2</t>
  </si>
  <si>
    <t>Fabrication et installation du support métallique selon une note de calcul (fondation, support, assisse, passerelle, echelle de lecture, etc)</t>
  </si>
  <si>
    <t>6.3</t>
  </si>
  <si>
    <t>ens (reservoir+accessoires)</t>
  </si>
  <si>
    <t>6.4</t>
  </si>
  <si>
    <t>6.5</t>
  </si>
  <si>
    <t>6.6</t>
  </si>
  <si>
    <t>Fourniture et pose de robinet de puisage 15/21 y compris lyre, raccords, joints et accessoires</t>
  </si>
  <si>
    <t>Sous - total VI</t>
  </si>
  <si>
    <t>TRAVAUX DE GENIE CIVIL ET DIVERS</t>
  </si>
  <si>
    <t>7.1</t>
  </si>
  <si>
    <t>7.2</t>
  </si>
  <si>
    <t>7.3</t>
  </si>
  <si>
    <t>7.4</t>
  </si>
  <si>
    <t>Plaque d'identification en calligraphie</t>
  </si>
  <si>
    <t>Sous - total VII</t>
  </si>
  <si>
    <r>
      <t>Construction d'un abreuvoir en béton armé y compris les enduits intérieurs et extérieurs et l'anti-bourbier pour gros rumunant surelever de 40 cm du TN de dimensions exterieures (4,3x1,3x0,65) avec un volume de 2 m</t>
    </r>
    <r>
      <rPr>
        <vertAlign val="superscript"/>
        <sz val="10"/>
        <color theme="1"/>
        <rFont val="Trebuchet MS"/>
        <family val="2"/>
      </rPr>
      <t>3</t>
    </r>
  </si>
  <si>
    <r>
      <t>Construction d'un abreuvoir en béton armé y compris les enduits intérieurs et extérieurs et l'anti-bourbier pour petit rumunant  de dimensions exterieures (4,3x1,3x0,65) avec un volume de 2 m</t>
    </r>
    <r>
      <rPr>
        <vertAlign val="superscript"/>
        <sz val="10"/>
        <color theme="1"/>
        <rFont val="Trebuchet MS"/>
        <family val="2"/>
      </rPr>
      <t>3</t>
    </r>
  </si>
  <si>
    <t>Forage+reservoir de 5 m3 et abreuvoirs</t>
  </si>
  <si>
    <t>Construction du regard: tête de forage en maçonnerie en agglos creux de 15x20x40 avec enduits de dimensions (2,3x1,8*0,9) avec couverture en tôle de 10/10</t>
  </si>
  <si>
    <t>Fourniture et pose d'une conduite de refoulement en PEHD (DN50 ou DN32) PN16 reliant le forage au réservoir  y compris fouilles, remblais, grillage avertisseur, etc et toutes autres sujétions de mise en œuvre</t>
  </si>
  <si>
    <t>Fourniture et pose d'une conduite de distribution en PEHD (DN50 ou DN32) PN10 reliant le réservoir aux abreuvoirs et robinet de puisage y compris fouilles, remblais, grillage avertisseur, etc et toutes autres sujétions</t>
  </si>
  <si>
    <t>3.3</t>
  </si>
  <si>
    <t>3.4</t>
  </si>
  <si>
    <t>1.1</t>
  </si>
  <si>
    <t>3.5</t>
  </si>
  <si>
    <t>3.6</t>
  </si>
  <si>
    <t>3.7</t>
  </si>
  <si>
    <t>5.3</t>
  </si>
  <si>
    <t>5.5</t>
  </si>
  <si>
    <t>1.3</t>
  </si>
  <si>
    <r>
      <t>Fourniture et pose d'une électropompe immergée  Q= 5 m</t>
    </r>
    <r>
      <rPr>
        <vertAlign val="superscript"/>
        <sz val="10"/>
        <color theme="1"/>
        <rFont val="Trebuchet MS"/>
        <family val="2"/>
      </rPr>
      <t>3</t>
    </r>
    <r>
      <rPr>
        <sz val="10"/>
        <color theme="1"/>
        <rFont val="Trebuchet MS"/>
        <family val="2"/>
      </rPr>
      <t>/h, HMT= 80 m y compris essais de marche et câble de sécurité en acier inoxydable et fourniture, pose de coffret de commande triphasée et raccordement d'équipements hydromécaniques sur la tête de forage y compris butée et support et toute autre sujétion de pose</t>
    </r>
  </si>
  <si>
    <r>
      <t xml:space="preserve">Fourniture et pose d'un reservoir d'eau de </t>
    </r>
    <r>
      <rPr>
        <sz val="10"/>
        <rFont val="Trebuchet MS"/>
        <family val="2"/>
      </rPr>
      <t>5 m</t>
    </r>
    <r>
      <rPr>
        <vertAlign val="superscript"/>
        <sz val="10"/>
        <color theme="1"/>
        <rFont val="Trebuchet MS"/>
        <family val="2"/>
      </rPr>
      <t>3</t>
    </r>
    <r>
      <rPr>
        <sz val="10"/>
        <color theme="1"/>
        <rFont val="Trebuchet MS"/>
        <family val="2"/>
      </rPr>
      <t>, hauteur sous radier 5 m y compris la robinetterie intérieure (robinet, flotteur, crépine etc) et extérieure (clapet anti-retour, robinet vanne, etc), désinfection etc, y compris toutes sujétions</t>
    </r>
  </si>
  <si>
    <r>
      <t>INSTALLATION D'UN RESERVOIR D'EAU de 5 m</t>
    </r>
    <r>
      <rPr>
        <b/>
        <vertAlign val="superscript"/>
        <sz val="10"/>
        <color theme="1"/>
        <rFont val="Trebuchet MS"/>
        <family val="2"/>
      </rPr>
      <t>3</t>
    </r>
    <r>
      <rPr>
        <b/>
        <sz val="10"/>
        <color theme="1"/>
        <rFont val="Trebuchet MS"/>
        <family val="2"/>
      </rPr>
      <t xml:space="preserve"> ET DISTRIBUTION </t>
    </r>
  </si>
  <si>
    <t>Désinfection éventuelle du forage au chlore avant mise en service</t>
  </si>
  <si>
    <t>RECAPITULATIF GENERAL Lot 3 - Marché à bétail YARGO</t>
  </si>
  <si>
    <t>COÛT TOTAL TTC du lot 3</t>
  </si>
  <si>
    <t>COÛT TOTAL HTVA du lot 3</t>
  </si>
  <si>
    <t>Lot 3 : BOX BOVINS</t>
  </si>
  <si>
    <t>Lot 3 : BOX Petits ruminants</t>
  </si>
  <si>
    <t>Lot 3 : LAZARET BOVINS</t>
  </si>
  <si>
    <t>Lot 3 : LAZARET PETITS RUMINANTS</t>
  </si>
  <si>
    <t>Lot 3 : Quai d'embarquement</t>
  </si>
  <si>
    <t>Lot 3 : Clôture</t>
  </si>
  <si>
    <t>Lot 3 : Forage+reservoir+abreuvoirs</t>
  </si>
  <si>
    <t>MONTANT TOTAL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</si>
</sst>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C_F_A_-;\-* #,##0.00\ _C_F_A_-;_-* &quot;-&quot;??\ _C_F_A_-;_-@_-"/>
    <numFmt numFmtId="164" formatCode="_-* #,##0_-;\-* #,##0_-;_-* &quot;-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 * #,##0.00_)\ _$_ ;_ * \(#,##0.00\)\ _$_ ;_ * &quot;-&quot;??_)\ _$_ ;_ @_ "/>
    <numFmt numFmtId="168" formatCode="#,##0\ _€"/>
    <numFmt numFmtId="169" formatCode="#,##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sz val="10"/>
      <name val="Trebuchet MS"/>
      <family val="2"/>
    </font>
    <font>
      <vertAlign val="superscript"/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i/>
      <sz val="12"/>
      <name val="Trebuchet MS"/>
      <family val="2"/>
    </font>
    <font>
      <b/>
      <u/>
      <sz val="12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  <font>
      <b/>
      <vertAlign val="superscript"/>
      <sz val="10"/>
      <color theme="1"/>
      <name val="Trebuchet MS"/>
      <family val="2"/>
    </font>
    <font>
      <b/>
      <i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7" fillId="0" borderId="0"/>
    <xf numFmtId="167" fontId="7" fillId="0" borderId="0" applyFont="0" applyFill="0" applyBorder="0" applyAlignment="0" applyProtection="0"/>
    <xf numFmtId="0" fontId="4" fillId="0" borderId="0"/>
    <xf numFmtId="0" fontId="3" fillId="0" borderId="0"/>
    <xf numFmtId="165" fontId="4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207">
    <xf numFmtId="0" fontId="0" fillId="0" borderId="0" xfId="0"/>
    <xf numFmtId="0" fontId="6" fillId="0" borderId="0" xfId="0" applyFont="1"/>
    <xf numFmtId="0" fontId="5" fillId="0" borderId="0" xfId="0" applyFont="1"/>
    <xf numFmtId="4" fontId="10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8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8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2" fontId="10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167" fontId="10" fillId="3" borderId="5" xfId="1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wrapText="1"/>
    </xf>
    <xf numFmtId="167" fontId="10" fillId="0" borderId="7" xfId="1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9" fillId="3" borderId="5" xfId="2" applyNumberFormat="1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0" fillId="3" borderId="5" xfId="0" applyNumberFormat="1" applyFont="1" applyFill="1" applyBorder="1" applyAlignment="1">
      <alignment horizontal="right" vertical="center"/>
    </xf>
    <xf numFmtId="0" fontId="10" fillId="0" borderId="5" xfId="2" applyFont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167" fontId="10" fillId="3" borderId="5" xfId="7" applyNumberFormat="1" applyFont="1" applyFill="1" applyBorder="1" applyAlignment="1">
      <alignment horizontal="center" vertical="center" wrapText="1"/>
    </xf>
    <xf numFmtId="4" fontId="17" fillId="0" borderId="17" xfId="2" applyNumberFormat="1" applyFont="1" applyBorder="1" applyAlignment="1">
      <alignment horizontal="center" vertical="center"/>
    </xf>
    <xf numFmtId="4" fontId="19" fillId="0" borderId="5" xfId="2" applyNumberFormat="1" applyFont="1" applyBorder="1" applyAlignment="1">
      <alignment horizontal="left" vertical="center"/>
    </xf>
    <xf numFmtId="167" fontId="10" fillId="3" borderId="5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/>
    </xf>
    <xf numFmtId="167" fontId="8" fillId="3" borderId="5" xfId="1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3" fontId="8" fillId="3" borderId="5" xfId="2" applyNumberFormat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left" vertical="center" wrapText="1"/>
    </xf>
    <xf numFmtId="169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left" vertical="top" wrapText="1"/>
    </xf>
    <xf numFmtId="166" fontId="10" fillId="0" borderId="5" xfId="1" applyNumberFormat="1" applyFont="1" applyFill="1" applyBorder="1" applyAlignment="1">
      <alignment horizontal="center" vertical="center" wrapText="1"/>
    </xf>
    <xf numFmtId="166" fontId="21" fillId="0" borderId="5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/>
    </xf>
    <xf numFmtId="167" fontId="10" fillId="0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10" fillId="3" borderId="5" xfId="2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left" vertical="center" wrapText="1"/>
    </xf>
    <xf numFmtId="4" fontId="10" fillId="3" borderId="5" xfId="2" applyNumberFormat="1" applyFont="1" applyFill="1" applyBorder="1" applyAlignment="1">
      <alignment horizontal="center" vertical="center"/>
    </xf>
    <xf numFmtId="167" fontId="10" fillId="0" borderId="7" xfId="1" applyNumberFormat="1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top" wrapText="1"/>
    </xf>
    <xf numFmtId="169" fontId="10" fillId="0" borderId="4" xfId="0" applyNumberFormat="1" applyFont="1" applyBorder="1" applyAlignment="1">
      <alignment horizontal="left" vertical="center" wrapText="1" indent="1"/>
    </xf>
    <xf numFmtId="4" fontId="10" fillId="0" borderId="5" xfId="1" applyNumberFormat="1" applyFont="1" applyFill="1" applyBorder="1" applyAlignment="1">
      <alignment horizontal="center" vertical="center" wrapText="1"/>
    </xf>
    <xf numFmtId="4" fontId="20" fillId="0" borderId="5" xfId="1" applyNumberFormat="1" applyFont="1" applyFill="1" applyBorder="1" applyAlignment="1">
      <alignment horizontal="center" vertical="center"/>
    </xf>
    <xf numFmtId="169" fontId="10" fillId="0" borderId="4" xfId="0" applyNumberFormat="1" applyFont="1" applyBorder="1" applyAlignment="1">
      <alignment horizontal="center" vertical="center" wrapText="1"/>
    </xf>
    <xf numFmtId="4" fontId="17" fillId="0" borderId="21" xfId="2" applyNumberFormat="1" applyFont="1" applyBorder="1" applyAlignment="1">
      <alignment horizontal="center" vertical="center"/>
    </xf>
    <xf numFmtId="4" fontId="19" fillId="0" borderId="11" xfId="2" applyNumberFormat="1" applyFont="1" applyBorder="1" applyAlignment="1">
      <alignment horizontal="left" vertical="center"/>
    </xf>
    <xf numFmtId="168" fontId="12" fillId="0" borderId="22" xfId="5" applyNumberFormat="1" applyFont="1" applyBorder="1" applyAlignment="1">
      <alignment horizontal="center" vertical="center" wrapText="1"/>
    </xf>
    <xf numFmtId="166" fontId="12" fillId="0" borderId="23" xfId="5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168" fontId="13" fillId="0" borderId="0" xfId="2" applyNumberFormat="1" applyFont="1" applyAlignment="1">
      <alignment horizontal="center" vertical="center" wrapText="1"/>
    </xf>
    <xf numFmtId="2" fontId="16" fillId="0" borderId="0" xfId="4" applyNumberFormat="1" applyFont="1" applyFill="1" applyBorder="1" applyAlignment="1">
      <alignment horizontal="center" vertical="center" wrapText="1"/>
    </xf>
    <xf numFmtId="166" fontId="13" fillId="0" borderId="0" xfId="3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" fontId="17" fillId="0" borderId="19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6" fontId="6" fillId="0" borderId="0" xfId="0" applyNumberFormat="1" applyFont="1"/>
    <xf numFmtId="168" fontId="12" fillId="0" borderId="25" xfId="5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166" fontId="12" fillId="0" borderId="28" xfId="5" applyNumberFormat="1" applyFont="1" applyBorder="1" applyAlignment="1">
      <alignment vertical="center" wrapText="1"/>
    </xf>
    <xf numFmtId="4" fontId="19" fillId="0" borderId="5" xfId="2" applyNumberFormat="1" applyFont="1" applyBorder="1" applyAlignment="1">
      <alignment vertical="center" wrapText="1"/>
    </xf>
    <xf numFmtId="4" fontId="17" fillId="0" borderId="27" xfId="2" applyNumberFormat="1" applyFont="1" applyBorder="1" applyAlignment="1">
      <alignment horizontal="center" vertical="center"/>
    </xf>
    <xf numFmtId="4" fontId="19" fillId="0" borderId="7" xfId="2" applyNumberFormat="1" applyFont="1" applyBorder="1" applyAlignment="1">
      <alignment vertical="center" wrapText="1"/>
    </xf>
    <xf numFmtId="166" fontId="12" fillId="0" borderId="23" xfId="5" applyNumberFormat="1" applyFont="1" applyBorder="1" applyAlignment="1">
      <alignment horizontal="right" vertical="center" wrapText="1"/>
    </xf>
    <xf numFmtId="168" fontId="12" fillId="0" borderId="15" xfId="5" applyNumberFormat="1" applyFont="1" applyBorder="1" applyAlignment="1">
      <alignment horizontal="center" vertical="center" wrapText="1"/>
    </xf>
    <xf numFmtId="2" fontId="18" fillId="0" borderId="15" xfId="5" applyNumberFormat="1" applyFont="1" applyBorder="1" applyAlignment="1">
      <alignment horizontal="center" vertical="center" wrapText="1"/>
    </xf>
    <xf numFmtId="166" fontId="12" fillId="0" borderId="20" xfId="5" applyNumberFormat="1" applyFont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right" vertical="center"/>
    </xf>
    <xf numFmtId="0" fontId="13" fillId="0" borderId="19" xfId="2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3" fillId="0" borderId="20" xfId="2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0" borderId="25" xfId="2" applyFont="1" applyBorder="1" applyAlignment="1">
      <alignment vertical="center" wrapText="1"/>
    </xf>
    <xf numFmtId="0" fontId="13" fillId="0" borderId="26" xfId="2" applyFont="1" applyBorder="1" applyAlignment="1">
      <alignment vertical="center" wrapText="1"/>
    </xf>
    <xf numFmtId="168" fontId="12" fillId="0" borderId="16" xfId="5" applyNumberFormat="1" applyFont="1" applyBorder="1" applyAlignment="1">
      <alignment horizontal="center" vertical="center" wrapText="1"/>
    </xf>
    <xf numFmtId="166" fontId="12" fillId="0" borderId="18" xfId="5" applyNumberFormat="1" applyFont="1" applyBorder="1" applyAlignment="1">
      <alignment horizontal="right" vertical="center" wrapText="1"/>
    </xf>
    <xf numFmtId="4" fontId="17" fillId="0" borderId="29" xfId="2" applyNumberFormat="1" applyFont="1" applyBorder="1" applyAlignment="1">
      <alignment horizontal="center" vertical="center"/>
    </xf>
    <xf numFmtId="168" fontId="12" fillId="0" borderId="8" xfId="5" applyNumberFormat="1" applyFont="1" applyBorder="1" applyAlignment="1">
      <alignment horizontal="center" vertical="center" wrapText="1"/>
    </xf>
    <xf numFmtId="168" fontId="17" fillId="0" borderId="16" xfId="2" applyNumberFormat="1" applyFont="1" applyBorder="1" applyAlignment="1">
      <alignment horizontal="center" vertical="center"/>
    </xf>
    <xf numFmtId="168" fontId="15" fillId="0" borderId="16" xfId="2" applyNumberFormat="1" applyFont="1" applyBorder="1" applyAlignment="1">
      <alignment horizontal="center" vertical="center"/>
    </xf>
    <xf numFmtId="4" fontId="17" fillId="0" borderId="15" xfId="2" applyNumberFormat="1" applyFont="1" applyBorder="1" applyAlignment="1">
      <alignment horizontal="center" vertical="center"/>
    </xf>
    <xf numFmtId="4" fontId="19" fillId="0" borderId="5" xfId="2" applyNumberFormat="1" applyFont="1" applyBorder="1" applyAlignment="1">
      <alignment horizontal="left" vertical="center" wrapText="1"/>
    </xf>
    <xf numFmtId="43" fontId="0" fillId="0" borderId="0" xfId="0" applyNumberFormat="1"/>
    <xf numFmtId="3" fontId="0" fillId="0" borderId="0" xfId="0" applyNumberFormat="1"/>
    <xf numFmtId="166" fontId="12" fillId="0" borderId="8" xfId="5" applyNumberFormat="1" applyFont="1" applyBorder="1" applyAlignment="1">
      <alignment horizontal="right" vertical="center" wrapText="1"/>
    </xf>
    <xf numFmtId="166" fontId="12" fillId="0" borderId="30" xfId="5" applyNumberFormat="1" applyFont="1" applyBorder="1" applyAlignment="1">
      <alignment horizontal="right" vertical="center" wrapText="1"/>
    </xf>
    <xf numFmtId="166" fontId="12" fillId="0" borderId="32" xfId="5" applyNumberFormat="1" applyFont="1" applyBorder="1" applyAlignment="1">
      <alignment horizontal="right" vertical="center" wrapText="1"/>
    </xf>
    <xf numFmtId="166" fontId="12" fillId="0" borderId="31" xfId="5" applyNumberFormat="1" applyFont="1" applyBorder="1" applyAlignment="1">
      <alignment horizontal="right" vertical="center" wrapText="1"/>
    </xf>
    <xf numFmtId="0" fontId="26" fillId="0" borderId="33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 wrapText="1"/>
    </xf>
    <xf numFmtId="3" fontId="26" fillId="0" borderId="33" xfId="0" applyNumberFormat="1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 wrapText="1"/>
    </xf>
    <xf numFmtId="164" fontId="10" fillId="0" borderId="5" xfId="10" applyFont="1" applyBorder="1" applyAlignment="1">
      <alignment vertical="center" wrapText="1"/>
    </xf>
    <xf numFmtId="0" fontId="28" fillId="0" borderId="3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3" fontId="20" fillId="0" borderId="33" xfId="0" applyNumberFormat="1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/>
    </xf>
    <xf numFmtId="3" fontId="20" fillId="0" borderId="33" xfId="0" applyNumberFormat="1" applyFont="1" applyBorder="1" applyAlignment="1">
      <alignment horizontal="right" vertical="center"/>
    </xf>
    <xf numFmtId="3" fontId="20" fillId="0" borderId="33" xfId="0" applyNumberFormat="1" applyFont="1" applyBorder="1" applyAlignment="1">
      <alignment horizontal="right" vertical="center" wrapText="1"/>
    </xf>
    <xf numFmtId="3" fontId="20" fillId="3" borderId="33" xfId="0" applyNumberFormat="1" applyFont="1" applyFill="1" applyBorder="1" applyAlignment="1">
      <alignment horizontal="right" vertical="center" wrapText="1"/>
    </xf>
    <xf numFmtId="164" fontId="12" fillId="0" borderId="8" xfId="10" applyFont="1" applyBorder="1" applyAlignment="1">
      <alignment horizontal="center" vertical="center" wrapText="1"/>
    </xf>
    <xf numFmtId="164" fontId="17" fillId="0" borderId="20" xfId="10" applyFont="1" applyBorder="1" applyAlignment="1">
      <alignment horizontal="right" vertical="center"/>
    </xf>
    <xf numFmtId="164" fontId="31" fillId="4" borderId="33" xfId="10" applyFont="1" applyFill="1" applyBorder="1" applyAlignment="1">
      <alignment horizontal="right" vertical="center"/>
    </xf>
    <xf numFmtId="164" fontId="20" fillId="0" borderId="33" xfId="10" applyFont="1" applyBorder="1" applyAlignment="1">
      <alignment horizontal="right" vertical="center"/>
    </xf>
    <xf numFmtId="164" fontId="20" fillId="3" borderId="33" xfId="10" applyFont="1" applyFill="1" applyBorder="1" applyAlignment="1">
      <alignment horizontal="right" vertical="center"/>
    </xf>
    <xf numFmtId="164" fontId="10" fillId="0" borderId="6" xfId="10" applyFont="1" applyBorder="1" applyAlignment="1">
      <alignment horizontal="right" vertical="center" wrapText="1"/>
    </xf>
    <xf numFmtId="164" fontId="8" fillId="3" borderId="6" xfId="10" applyFont="1" applyFill="1" applyBorder="1" applyAlignment="1">
      <alignment horizontal="right" vertical="center"/>
    </xf>
    <xf numFmtId="164" fontId="10" fillId="0" borderId="6" xfId="10" applyFont="1" applyBorder="1" applyAlignment="1">
      <alignment horizontal="right" vertical="center"/>
    </xf>
    <xf numFmtId="164" fontId="10" fillId="3" borderId="6" xfId="10" applyFont="1" applyFill="1" applyBorder="1" applyAlignment="1">
      <alignment horizontal="right" vertical="center"/>
    </xf>
    <xf numFmtId="164" fontId="8" fillId="0" borderId="6" xfId="10" applyFont="1" applyBorder="1" applyAlignment="1">
      <alignment horizontal="right" vertical="center"/>
    </xf>
    <xf numFmtId="164" fontId="8" fillId="3" borderId="3" xfId="10" applyFont="1" applyFill="1" applyBorder="1" applyAlignment="1">
      <alignment horizontal="right" vertical="center"/>
    </xf>
    <xf numFmtId="164" fontId="0" fillId="0" borderId="0" xfId="10" applyFont="1"/>
    <xf numFmtId="164" fontId="17" fillId="0" borderId="14" xfId="10" applyFont="1" applyBorder="1" applyAlignment="1">
      <alignment horizontal="right" vertical="center"/>
    </xf>
    <xf numFmtId="164" fontId="17" fillId="0" borderId="15" xfId="10" applyFont="1" applyBorder="1" applyAlignment="1">
      <alignment horizontal="right" vertical="center"/>
    </xf>
    <xf numFmtId="164" fontId="17" fillId="0" borderId="20" xfId="10" applyFont="1" applyBorder="1" applyAlignment="1">
      <alignment horizontal="right" vertical="center"/>
    </xf>
    <xf numFmtId="4" fontId="17" fillId="0" borderId="19" xfId="2" applyNumberFormat="1" applyFont="1" applyBorder="1" applyAlignment="1">
      <alignment horizontal="center" vertical="center"/>
    </xf>
    <xf numFmtId="4" fontId="17" fillId="0" borderId="13" xfId="2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4" fillId="0" borderId="0" xfId="3" applyNumberFormat="1" applyFont="1" applyAlignment="1">
      <alignment horizontal="center" vertical="center" wrapText="1"/>
    </xf>
    <xf numFmtId="4" fontId="12" fillId="0" borderId="0" xfId="3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8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31" fillId="4" borderId="34" xfId="0" applyFont="1" applyFill="1" applyBorder="1" applyAlignment="1">
      <alignment horizontal="left" vertical="center"/>
    </xf>
    <xf numFmtId="0" fontId="31" fillId="4" borderId="35" xfId="0" applyFont="1" applyFill="1" applyBorder="1" applyAlignment="1">
      <alignment horizontal="left" vertical="center"/>
    </xf>
    <xf numFmtId="0" fontId="31" fillId="4" borderId="36" xfId="0" applyFont="1" applyFill="1" applyBorder="1" applyAlignment="1">
      <alignment horizontal="left" vertical="center"/>
    </xf>
    <xf numFmtId="0" fontId="28" fillId="4" borderId="34" xfId="0" applyFont="1" applyFill="1" applyBorder="1" applyAlignment="1">
      <alignment horizontal="left" vertical="center"/>
    </xf>
    <xf numFmtId="0" fontId="28" fillId="4" borderId="35" xfId="0" applyFont="1" applyFill="1" applyBorder="1" applyAlignment="1">
      <alignment horizontal="left" vertical="center"/>
    </xf>
    <xf numFmtId="0" fontId="28" fillId="4" borderId="36" xfId="0" applyFont="1" applyFill="1" applyBorder="1" applyAlignment="1">
      <alignment horizontal="left" vertical="center"/>
    </xf>
    <xf numFmtId="0" fontId="26" fillId="0" borderId="34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8" fillId="0" borderId="34" xfId="0" applyFont="1" applyBorder="1" applyAlignment="1">
      <alignment vertical="center" wrapText="1"/>
    </xf>
    <xf numFmtId="0" fontId="28" fillId="0" borderId="35" xfId="0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</cellXfs>
  <cellStyles count="11">
    <cellStyle name="Comma 2" xfId="9" xr:uid="{00000000-0005-0000-0000-000000000000}"/>
    <cellStyle name="Milliers" xfId="1" builtinId="3"/>
    <cellStyle name="Milliers [0]" xfId="10" builtinId="6"/>
    <cellStyle name="Milliers 2" xfId="4" xr:uid="{00000000-0005-0000-0000-000002000000}"/>
    <cellStyle name="Milliers 3" xfId="7" xr:uid="{00000000-0005-0000-0000-000003000000}"/>
    <cellStyle name="Normal" xfId="0" builtinId="0"/>
    <cellStyle name="Normal 2 2" xfId="2" xr:uid="{00000000-0005-0000-0000-000005000000}"/>
    <cellStyle name="Normal 3" xfId="3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</cellStyles>
  <dxfs count="30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24"/>
  <sheetViews>
    <sheetView tabSelected="1" zoomScaleNormal="100" zoomScaleSheetLayoutView="85" zoomScalePageLayoutView="55" workbookViewId="0">
      <selection activeCell="E27" sqref="E27"/>
    </sheetView>
  </sheetViews>
  <sheetFormatPr baseColWidth="10" defaultColWidth="11.44140625" defaultRowHeight="16.2" x14ac:dyDescent="0.35"/>
  <cols>
    <col min="1" max="1" width="7.5546875" style="10" customWidth="1"/>
    <col min="2" max="2" width="44.77734375" style="60" customWidth="1"/>
    <col min="3" max="3" width="12.6640625" style="42" customWidth="1"/>
    <col min="4" max="4" width="16.6640625" style="10" customWidth="1"/>
    <col min="5" max="5" width="18.21875" style="50" bestFit="1" customWidth="1"/>
    <col min="6" max="6" width="12.77734375" style="1" bestFit="1" customWidth="1"/>
    <col min="7" max="8" width="14.21875" style="1" bestFit="1" customWidth="1"/>
    <col min="9" max="9" width="7.44140625" style="1" customWidth="1"/>
    <col min="10" max="16384" width="11.44140625" style="1"/>
  </cols>
  <sheetData>
    <row r="1" spans="1:6" s="43" customFormat="1" ht="36.75" customHeight="1" x14ac:dyDescent="0.3">
      <c r="A1" s="187" t="s">
        <v>57</v>
      </c>
      <c r="B1" s="187"/>
      <c r="C1" s="187"/>
      <c r="D1" s="187"/>
      <c r="E1" s="187"/>
    </row>
    <row r="2" spans="1:6" ht="25.5" customHeight="1" x14ac:dyDescent="0.3">
      <c r="A2" s="187" t="s">
        <v>0</v>
      </c>
      <c r="B2" s="187"/>
      <c r="C2" s="187"/>
      <c r="D2" s="187"/>
      <c r="E2" s="187"/>
      <c r="F2" s="94"/>
    </row>
    <row r="3" spans="1:6" ht="18" customHeight="1" x14ac:dyDescent="0.3">
      <c r="A3" s="188" t="s">
        <v>188</v>
      </c>
      <c r="B3" s="189"/>
      <c r="C3" s="189"/>
      <c r="D3" s="189"/>
      <c r="E3" s="189"/>
    </row>
    <row r="4" spans="1:6" ht="18" customHeight="1" thickBot="1" x14ac:dyDescent="0.35">
      <c r="A4" s="112"/>
      <c r="B4" s="113"/>
      <c r="C4" s="114"/>
      <c r="D4" s="115"/>
      <c r="E4" s="116"/>
    </row>
    <row r="5" spans="1:6" ht="16.8" customHeight="1" thickBot="1" x14ac:dyDescent="0.35">
      <c r="A5" s="134"/>
      <c r="B5" s="135" t="s">
        <v>102</v>
      </c>
      <c r="C5" s="122" t="s">
        <v>99</v>
      </c>
      <c r="D5" s="122" t="s">
        <v>100</v>
      </c>
      <c r="E5" s="136" t="s">
        <v>101</v>
      </c>
    </row>
    <row r="6" spans="1:6" ht="16.8" customHeight="1" x14ac:dyDescent="0.3">
      <c r="A6" s="137"/>
      <c r="B6" s="138"/>
      <c r="C6" s="122"/>
      <c r="D6" s="122"/>
      <c r="E6" s="139"/>
    </row>
    <row r="7" spans="1:6" ht="48.6" x14ac:dyDescent="0.3">
      <c r="A7" s="142" t="s">
        <v>52</v>
      </c>
      <c r="B7" s="147" t="s">
        <v>104</v>
      </c>
      <c r="C7" s="143">
        <v>1</v>
      </c>
      <c r="D7" s="170">
        <v>0</v>
      </c>
      <c r="E7" s="141">
        <f>C7*D7</f>
        <v>0</v>
      </c>
    </row>
    <row r="8" spans="1:6" ht="15.6" x14ac:dyDescent="0.3">
      <c r="A8" s="123"/>
      <c r="B8" s="120"/>
      <c r="C8" s="117"/>
      <c r="D8" s="117"/>
      <c r="E8" s="124"/>
    </row>
    <row r="9" spans="1:6" x14ac:dyDescent="0.3">
      <c r="A9" s="108" t="s">
        <v>53</v>
      </c>
      <c r="B9" s="126" t="s">
        <v>98</v>
      </c>
      <c r="C9" s="140">
        <v>1</v>
      </c>
      <c r="D9" s="150">
        <v>0</v>
      </c>
      <c r="E9" s="151">
        <f>C9*D9</f>
        <v>0</v>
      </c>
    </row>
    <row r="10" spans="1:6" x14ac:dyDescent="0.3">
      <c r="A10" s="127"/>
      <c r="B10" s="128"/>
      <c r="C10" s="117"/>
      <c r="D10" s="117"/>
      <c r="E10" s="125"/>
    </row>
    <row r="11" spans="1:6" x14ac:dyDescent="0.3">
      <c r="A11" s="108" t="s">
        <v>72</v>
      </c>
      <c r="B11" s="109" t="s">
        <v>78</v>
      </c>
      <c r="C11" s="110">
        <v>1</v>
      </c>
      <c r="D11" s="152">
        <f>'Box Bovins'!F33</f>
        <v>0</v>
      </c>
      <c r="E11" s="129">
        <f>C11*D11</f>
        <v>0</v>
      </c>
    </row>
    <row r="12" spans="1:6" x14ac:dyDescent="0.3">
      <c r="A12" s="123"/>
      <c r="B12" s="118"/>
      <c r="C12" s="117"/>
      <c r="D12" s="152"/>
      <c r="E12" s="129"/>
      <c r="F12" s="121"/>
    </row>
    <row r="13" spans="1:6" x14ac:dyDescent="0.3">
      <c r="A13" s="108" t="s">
        <v>73</v>
      </c>
      <c r="B13" s="109" t="s">
        <v>79</v>
      </c>
      <c r="C13" s="110">
        <v>1</v>
      </c>
      <c r="D13" s="152">
        <f>'Box PR'!F33</f>
        <v>0</v>
      </c>
      <c r="E13" s="129">
        <f t="shared" ref="E13:E23" si="0">C13*D13</f>
        <v>0</v>
      </c>
    </row>
    <row r="14" spans="1:6" x14ac:dyDescent="0.3">
      <c r="A14" s="108"/>
      <c r="B14" s="109"/>
      <c r="C14" s="110"/>
      <c r="D14" s="152"/>
      <c r="E14" s="129"/>
    </row>
    <row r="15" spans="1:6" x14ac:dyDescent="0.3">
      <c r="A15" s="108" t="s">
        <v>74</v>
      </c>
      <c r="B15" s="109" t="s">
        <v>96</v>
      </c>
      <c r="C15" s="110">
        <v>1</v>
      </c>
      <c r="D15" s="152">
        <f>'Laret Bovins'!F35</f>
        <v>0</v>
      </c>
      <c r="E15" s="129">
        <f t="shared" si="0"/>
        <v>0</v>
      </c>
    </row>
    <row r="16" spans="1:6" x14ac:dyDescent="0.3">
      <c r="A16" s="108"/>
      <c r="B16" s="109"/>
      <c r="C16" s="110"/>
      <c r="D16" s="152"/>
      <c r="E16" s="129"/>
    </row>
    <row r="17" spans="1:8" x14ac:dyDescent="0.3">
      <c r="A17" s="108" t="s">
        <v>75</v>
      </c>
      <c r="B17" s="109" t="s">
        <v>97</v>
      </c>
      <c r="C17" s="110">
        <v>1</v>
      </c>
      <c r="D17" s="152">
        <f>'Laret PR'!F35</f>
        <v>0</v>
      </c>
      <c r="E17" s="129">
        <f t="shared" si="0"/>
        <v>0</v>
      </c>
    </row>
    <row r="18" spans="1:8" x14ac:dyDescent="0.3">
      <c r="A18" s="108"/>
      <c r="B18" s="109"/>
      <c r="C18" s="110"/>
      <c r="D18" s="152"/>
      <c r="E18" s="129"/>
    </row>
    <row r="19" spans="1:8" x14ac:dyDescent="0.3">
      <c r="A19" s="70" t="s">
        <v>76</v>
      </c>
      <c r="B19" s="71" t="s">
        <v>69</v>
      </c>
      <c r="C19" s="144">
        <v>1</v>
      </c>
      <c r="D19" s="152">
        <f>'Quai d''embarquement'!F58</f>
        <v>0</v>
      </c>
      <c r="E19" s="129">
        <f t="shared" si="0"/>
        <v>0</v>
      </c>
    </row>
    <row r="20" spans="1:8" x14ac:dyDescent="0.3">
      <c r="A20" s="108"/>
      <c r="B20" s="109"/>
      <c r="C20" s="110"/>
      <c r="D20" s="152"/>
      <c r="E20" s="129"/>
      <c r="F20" s="2"/>
      <c r="G20" s="2"/>
    </row>
    <row r="21" spans="1:8" x14ac:dyDescent="0.3">
      <c r="A21" s="70" t="s">
        <v>77</v>
      </c>
      <c r="B21" s="71" t="s">
        <v>70</v>
      </c>
      <c r="C21" s="145">
        <v>1</v>
      </c>
      <c r="D21" s="152">
        <f>Cloture!F37</f>
        <v>0</v>
      </c>
      <c r="E21" s="129">
        <f t="shared" si="0"/>
        <v>0</v>
      </c>
      <c r="F21" s="2"/>
      <c r="G21" s="2"/>
    </row>
    <row r="22" spans="1:8" s="2" customFormat="1" x14ac:dyDescent="0.3">
      <c r="A22" s="108"/>
      <c r="B22" s="109"/>
      <c r="C22" s="110"/>
      <c r="D22" s="152"/>
      <c r="E22" s="129"/>
    </row>
    <row r="23" spans="1:8" s="2" customFormat="1" x14ac:dyDescent="0.3">
      <c r="A23" s="70" t="s">
        <v>24</v>
      </c>
      <c r="B23" s="71" t="s">
        <v>171</v>
      </c>
      <c r="C23" s="144">
        <v>1</v>
      </c>
      <c r="D23" s="152">
        <f>'Forage+abreuvoir+reservoir'!F47</f>
        <v>0</v>
      </c>
      <c r="E23" s="129">
        <f t="shared" si="0"/>
        <v>0</v>
      </c>
      <c r="F23" s="1"/>
      <c r="G23" s="1"/>
    </row>
    <row r="24" spans="1:8" s="2" customFormat="1" ht="16.8" thickBot="1" x14ac:dyDescent="0.35">
      <c r="A24" s="108"/>
      <c r="B24" s="109"/>
      <c r="C24" s="110"/>
      <c r="D24" s="153"/>
      <c r="E24" s="111"/>
      <c r="F24" s="1"/>
      <c r="G24" s="1"/>
    </row>
    <row r="25" spans="1:8" ht="16.8" thickBot="1" x14ac:dyDescent="0.35">
      <c r="A25" s="185" t="s">
        <v>190</v>
      </c>
      <c r="B25" s="186"/>
      <c r="C25" s="182">
        <f>SUM(E7:E24)</f>
        <v>0</v>
      </c>
      <c r="D25" s="183"/>
      <c r="E25" s="184"/>
      <c r="F25" s="95"/>
      <c r="G25" s="95"/>
    </row>
    <row r="26" spans="1:8" ht="16.8" thickBot="1" x14ac:dyDescent="0.35">
      <c r="A26" s="119"/>
      <c r="B26" s="146" t="s">
        <v>103</v>
      </c>
      <c r="C26" s="133"/>
      <c r="D26" s="133"/>
      <c r="E26" s="171">
        <f>C25*0.18</f>
        <v>0</v>
      </c>
      <c r="F26" s="95"/>
      <c r="G26" s="95"/>
    </row>
    <row r="27" spans="1:8" ht="16.8" thickBot="1" x14ac:dyDescent="0.35">
      <c r="A27" s="185" t="s">
        <v>189</v>
      </c>
      <c r="B27" s="186"/>
      <c r="C27" s="130"/>
      <c r="D27" s="131"/>
      <c r="E27" s="132">
        <f>C25*1.18</f>
        <v>0</v>
      </c>
      <c r="G27" s="121"/>
      <c r="H27" s="121"/>
    </row>
    <row r="28" spans="1:8" s="2" customFormat="1" ht="15" customHeight="1" x14ac:dyDescent="0.3">
      <c r="A28" s="95"/>
      <c r="B28" s="95"/>
      <c r="C28" s="95"/>
      <c r="D28" s="95"/>
      <c r="E28" s="95"/>
    </row>
    <row r="29" spans="1:8" s="2" customFormat="1" ht="29.25" customHeight="1" x14ac:dyDescent="0.3">
      <c r="A29" s="8"/>
      <c r="B29" s="58"/>
      <c r="C29" s="12"/>
      <c r="D29" s="52"/>
      <c r="E29" s="14"/>
    </row>
    <row r="30" spans="1:8" s="2" customFormat="1" ht="29.25" customHeight="1" x14ac:dyDescent="0.3">
      <c r="A30" s="8"/>
      <c r="B30" s="58"/>
      <c r="C30" s="12"/>
      <c r="D30" s="52"/>
      <c r="E30" s="14"/>
    </row>
    <row r="31" spans="1:8" s="2" customFormat="1" ht="17.25" customHeight="1" x14ac:dyDescent="0.3">
      <c r="A31" s="8"/>
      <c r="B31" s="58"/>
      <c r="C31" s="12"/>
      <c r="D31" s="52"/>
      <c r="E31" s="14"/>
    </row>
    <row r="32" spans="1:8" s="2" customFormat="1" ht="15" customHeight="1" x14ac:dyDescent="0.3">
      <c r="A32" s="9"/>
      <c r="B32" s="59"/>
      <c r="C32" s="12"/>
      <c r="D32" s="52"/>
      <c r="E32" s="39"/>
    </row>
    <row r="33" spans="1:5" s="2" customFormat="1" ht="15" customHeight="1" x14ac:dyDescent="0.3">
      <c r="A33" s="9"/>
      <c r="B33" s="58"/>
      <c r="C33" s="12"/>
      <c r="D33" s="52"/>
      <c r="E33" s="14"/>
    </row>
    <row r="34" spans="1:5" s="2" customFormat="1" ht="27" customHeight="1" x14ac:dyDescent="0.3">
      <c r="A34" s="9"/>
      <c r="B34" s="59"/>
      <c r="C34" s="12"/>
      <c r="D34" s="52"/>
      <c r="E34" s="14"/>
    </row>
    <row r="35" spans="1:5" s="2" customFormat="1" ht="15" customHeight="1" x14ac:dyDescent="0.3">
      <c r="A35" s="8"/>
      <c r="B35" s="58"/>
      <c r="C35" s="12"/>
      <c r="D35" s="52"/>
      <c r="E35" s="14"/>
    </row>
    <row r="36" spans="1:5" s="2" customFormat="1" ht="15" customHeight="1" x14ac:dyDescent="0.3">
      <c r="A36" s="8"/>
      <c r="B36" s="58"/>
      <c r="C36" s="12"/>
      <c r="D36" s="52"/>
      <c r="E36" s="14"/>
    </row>
    <row r="37" spans="1:5" s="2" customFormat="1" ht="15" customHeight="1" x14ac:dyDescent="0.3">
      <c r="A37" s="8"/>
      <c r="B37" s="58"/>
      <c r="C37" s="12"/>
      <c r="D37" s="52"/>
      <c r="E37" s="14"/>
    </row>
    <row r="38" spans="1:5" s="2" customFormat="1" ht="30.75" customHeight="1" x14ac:dyDescent="0.3">
      <c r="A38" s="8"/>
      <c r="B38" s="58"/>
      <c r="C38" s="12"/>
      <c r="D38" s="52"/>
      <c r="E38" s="14"/>
    </row>
    <row r="39" spans="1:5" s="2" customFormat="1" ht="30" customHeight="1" x14ac:dyDescent="0.3">
      <c r="A39" s="8"/>
      <c r="B39" s="58"/>
      <c r="C39" s="12"/>
      <c r="D39" s="52"/>
      <c r="E39" s="14"/>
    </row>
    <row r="40" spans="1:5" s="2" customFormat="1" ht="30" customHeight="1" x14ac:dyDescent="0.3">
      <c r="A40" s="8"/>
      <c r="B40" s="58"/>
      <c r="C40" s="12"/>
      <c r="D40" s="52"/>
      <c r="E40" s="14"/>
    </row>
    <row r="41" spans="1:5" s="2" customFormat="1" ht="15.6" x14ac:dyDescent="0.3">
      <c r="A41" s="8"/>
      <c r="B41" s="58"/>
      <c r="C41" s="12"/>
      <c r="D41" s="52"/>
      <c r="E41" s="14"/>
    </row>
    <row r="42" spans="1:5" s="2" customFormat="1" ht="15.6" x14ac:dyDescent="0.3">
      <c r="A42" s="8"/>
      <c r="B42" s="58"/>
      <c r="C42" s="12"/>
      <c r="D42" s="52"/>
      <c r="E42" s="14"/>
    </row>
    <row r="43" spans="1:5" s="2" customFormat="1" x14ac:dyDescent="0.35">
      <c r="A43" s="8"/>
      <c r="B43" s="60"/>
      <c r="C43" s="12"/>
      <c r="D43" s="52"/>
      <c r="E43" s="14"/>
    </row>
    <row r="44" spans="1:5" s="2" customFormat="1" ht="45" customHeight="1" x14ac:dyDescent="0.3">
      <c r="A44" s="9"/>
      <c r="B44" s="59"/>
      <c r="C44" s="12"/>
      <c r="D44" s="52"/>
      <c r="E44" s="39"/>
    </row>
    <row r="45" spans="1:5" s="2" customFormat="1" ht="15" customHeight="1" x14ac:dyDescent="0.3">
      <c r="A45" s="9"/>
      <c r="B45" s="58"/>
      <c r="C45" s="12"/>
      <c r="D45" s="52"/>
      <c r="E45" s="14"/>
    </row>
    <row r="46" spans="1:5" s="2" customFormat="1" ht="30" customHeight="1" x14ac:dyDescent="0.3">
      <c r="A46" s="9"/>
      <c r="B46" s="59"/>
      <c r="C46" s="12"/>
      <c r="D46" s="52"/>
      <c r="E46" s="14"/>
    </row>
    <row r="47" spans="1:5" s="2" customFormat="1" ht="15.6" x14ac:dyDescent="0.3">
      <c r="A47" s="8"/>
      <c r="B47" s="58"/>
      <c r="C47" s="12"/>
      <c r="D47" s="52"/>
      <c r="E47" s="14"/>
    </row>
    <row r="48" spans="1:5" s="2" customFormat="1" ht="15.6" x14ac:dyDescent="0.3">
      <c r="A48" s="8"/>
      <c r="B48" s="58"/>
      <c r="C48" s="12"/>
      <c r="D48" s="52"/>
      <c r="E48" s="14"/>
    </row>
    <row r="49" spans="1:6" s="2" customFormat="1" ht="15.6" x14ac:dyDescent="0.3">
      <c r="A49" s="8"/>
      <c r="B49" s="58"/>
      <c r="C49" s="12"/>
      <c r="D49" s="52"/>
      <c r="E49" s="14"/>
    </row>
    <row r="50" spans="1:6" s="2" customFormat="1" ht="15.6" x14ac:dyDescent="0.3">
      <c r="A50" s="8"/>
      <c r="B50" s="58"/>
      <c r="C50" s="12"/>
      <c r="D50" s="52"/>
      <c r="E50" s="14"/>
    </row>
    <row r="51" spans="1:6" s="2" customFormat="1" ht="15.6" x14ac:dyDescent="0.3">
      <c r="A51" s="8"/>
      <c r="B51" s="58"/>
      <c r="C51" s="12"/>
      <c r="D51" s="52"/>
      <c r="E51" s="14"/>
    </row>
    <row r="52" spans="1:6" s="2" customFormat="1" ht="15.6" x14ac:dyDescent="0.3">
      <c r="A52" s="8"/>
      <c r="B52" s="58"/>
      <c r="C52" s="12"/>
      <c r="D52" s="52"/>
      <c r="E52" s="14"/>
    </row>
    <row r="53" spans="1:6" s="2" customFormat="1" ht="15.6" x14ac:dyDescent="0.3">
      <c r="A53" s="8"/>
      <c r="B53" s="58"/>
      <c r="C53" s="12"/>
      <c r="D53" s="52"/>
      <c r="E53" s="14"/>
    </row>
    <row r="54" spans="1:6" s="2" customFormat="1" ht="15.6" x14ac:dyDescent="0.3">
      <c r="A54" s="8"/>
      <c r="B54" s="58"/>
      <c r="C54" s="12"/>
      <c r="D54" s="52"/>
      <c r="E54" s="14"/>
    </row>
    <row r="55" spans="1:6" s="2" customFormat="1" ht="15.6" x14ac:dyDescent="0.3">
      <c r="A55" s="8"/>
      <c r="B55" s="58"/>
      <c r="C55" s="12"/>
      <c r="D55" s="52"/>
      <c r="E55" s="14"/>
    </row>
    <row r="56" spans="1:6" s="2" customFormat="1" ht="15.6" x14ac:dyDescent="0.3">
      <c r="A56" s="8"/>
      <c r="B56" s="58"/>
      <c r="C56" s="12"/>
      <c r="D56" s="52"/>
      <c r="E56" s="14"/>
    </row>
    <row r="57" spans="1:6" s="2" customFormat="1" ht="15.6" x14ac:dyDescent="0.3">
      <c r="A57" s="8"/>
      <c r="B57" s="58"/>
      <c r="C57" s="12"/>
      <c r="D57" s="52"/>
      <c r="E57" s="14"/>
    </row>
    <row r="58" spans="1:6" s="2" customFormat="1" ht="15.6" x14ac:dyDescent="0.3">
      <c r="A58" s="8"/>
      <c r="B58" s="58"/>
      <c r="C58" s="12"/>
      <c r="D58" s="52"/>
      <c r="E58" s="14"/>
    </row>
    <row r="59" spans="1:6" s="2" customFormat="1" ht="15.6" x14ac:dyDescent="0.3">
      <c r="A59" s="8"/>
      <c r="B59" s="58"/>
      <c r="C59" s="12"/>
      <c r="D59" s="52"/>
      <c r="E59" s="14"/>
    </row>
    <row r="60" spans="1:6" s="2" customFormat="1" ht="15.6" x14ac:dyDescent="0.3">
      <c r="A60" s="8"/>
      <c r="B60" s="58"/>
      <c r="C60" s="12"/>
      <c r="D60" s="52"/>
      <c r="E60" s="14"/>
    </row>
    <row r="61" spans="1:6" s="2" customFormat="1" ht="15.6" x14ac:dyDescent="0.3">
      <c r="A61" s="8"/>
      <c r="B61" s="58"/>
      <c r="C61" s="12"/>
      <c r="D61" s="52"/>
      <c r="E61" s="14"/>
    </row>
    <row r="62" spans="1:6" s="2" customFormat="1" ht="15.6" x14ac:dyDescent="0.3">
      <c r="A62" s="8"/>
      <c r="B62" s="58"/>
      <c r="C62" s="12"/>
      <c r="D62" s="52"/>
      <c r="E62" s="14"/>
    </row>
    <row r="63" spans="1:6" s="2" customFormat="1" ht="15.6" x14ac:dyDescent="0.3">
      <c r="A63" s="8"/>
      <c r="B63" s="58"/>
      <c r="C63" s="12"/>
      <c r="D63" s="52"/>
      <c r="E63" s="14"/>
    </row>
    <row r="64" spans="1:6" s="2" customFormat="1" x14ac:dyDescent="0.35">
      <c r="A64" s="8"/>
      <c r="B64" s="61"/>
      <c r="C64" s="62"/>
      <c r="D64" s="53"/>
      <c r="E64" s="14"/>
      <c r="F64" s="1"/>
    </row>
    <row r="65" spans="1:9" s="2" customFormat="1" ht="15" customHeight="1" x14ac:dyDescent="0.3">
      <c r="A65" s="8"/>
      <c r="B65" s="58"/>
      <c r="C65" s="12"/>
      <c r="D65" s="52"/>
      <c r="E65" s="14"/>
      <c r="F65" s="1"/>
    </row>
    <row r="66" spans="1:9" s="2" customFormat="1" ht="15" customHeight="1" x14ac:dyDescent="0.3">
      <c r="A66" s="8"/>
      <c r="B66" s="58"/>
      <c r="C66" s="12"/>
      <c r="D66" s="52"/>
      <c r="E66" s="14"/>
      <c r="F66" s="1"/>
      <c r="G66" s="1"/>
    </row>
    <row r="67" spans="1:9" s="2" customFormat="1" ht="15" customHeight="1" x14ac:dyDescent="0.3">
      <c r="A67" s="8"/>
      <c r="B67" s="58"/>
      <c r="C67" s="12"/>
      <c r="D67" s="52"/>
      <c r="E67" s="14"/>
      <c r="F67" s="1"/>
      <c r="G67" s="1"/>
    </row>
    <row r="68" spans="1:9" s="2" customFormat="1" ht="15" customHeight="1" x14ac:dyDescent="0.3">
      <c r="A68" s="8"/>
      <c r="B68" s="58"/>
      <c r="C68" s="12"/>
      <c r="D68" s="52"/>
      <c r="E68" s="14"/>
      <c r="G68" s="1"/>
      <c r="H68" s="1"/>
      <c r="I68" s="1"/>
    </row>
    <row r="69" spans="1:9" s="2" customFormat="1" ht="15" customHeight="1" x14ac:dyDescent="0.3">
      <c r="A69" s="8"/>
      <c r="B69" s="59"/>
      <c r="C69" s="13"/>
      <c r="D69" s="54"/>
      <c r="E69" s="39"/>
      <c r="G69" s="1"/>
      <c r="H69" s="1"/>
      <c r="I69" s="1"/>
    </row>
    <row r="70" spans="1:9" ht="15" customHeight="1" x14ac:dyDescent="0.3">
      <c r="A70" s="9"/>
      <c r="B70" s="59"/>
      <c r="C70" s="13"/>
      <c r="D70" s="54"/>
      <c r="E70" s="14"/>
      <c r="F70" s="2"/>
      <c r="G70" s="2"/>
    </row>
    <row r="71" spans="1:9" ht="15.6" x14ac:dyDescent="0.3">
      <c r="A71" s="9"/>
      <c r="B71" s="59"/>
      <c r="C71" s="13"/>
      <c r="D71" s="54"/>
      <c r="E71" s="14"/>
      <c r="G71" s="2"/>
    </row>
    <row r="72" spans="1:9" ht="15" customHeight="1" x14ac:dyDescent="0.3">
      <c r="A72" s="8"/>
      <c r="B72" s="58"/>
      <c r="C72" s="13"/>
      <c r="D72" s="54"/>
      <c r="E72" s="39"/>
      <c r="G72" s="2"/>
      <c r="H72" s="2"/>
      <c r="I72" s="2"/>
    </row>
    <row r="73" spans="1:9" s="2" customFormat="1" ht="15.6" x14ac:dyDescent="0.3">
      <c r="A73" s="8"/>
      <c r="B73" s="58"/>
      <c r="C73" s="12"/>
      <c r="D73" s="52"/>
      <c r="E73" s="14"/>
      <c r="F73" s="1"/>
      <c r="G73" s="1"/>
    </row>
    <row r="74" spans="1:9" s="2" customFormat="1" ht="15.6" x14ac:dyDescent="0.3">
      <c r="A74" s="8"/>
      <c r="B74" s="58"/>
      <c r="C74" s="12"/>
      <c r="D74" s="52"/>
      <c r="E74" s="14"/>
      <c r="F74" s="1"/>
      <c r="G74" s="1"/>
    </row>
    <row r="75" spans="1:9" s="2" customFormat="1" ht="15.6" x14ac:dyDescent="0.3">
      <c r="A75" s="8"/>
      <c r="B75" s="58"/>
      <c r="C75" s="12"/>
      <c r="D75" s="52"/>
      <c r="E75" s="14"/>
      <c r="F75" s="1"/>
      <c r="G75" s="1"/>
      <c r="H75" s="1"/>
      <c r="I75" s="1"/>
    </row>
    <row r="76" spans="1:9" ht="15.6" x14ac:dyDescent="0.3">
      <c r="A76" s="8"/>
      <c r="B76" s="58"/>
      <c r="C76" s="12"/>
      <c r="D76" s="52"/>
      <c r="E76" s="14"/>
      <c r="F76" s="2"/>
    </row>
    <row r="77" spans="1:9" ht="15.6" x14ac:dyDescent="0.3">
      <c r="A77" s="8"/>
      <c r="B77" s="58"/>
      <c r="C77" s="12"/>
      <c r="D77" s="52"/>
      <c r="E77" s="14"/>
      <c r="F77" s="2"/>
    </row>
    <row r="78" spans="1:9" ht="15.6" x14ac:dyDescent="0.3">
      <c r="A78" s="8"/>
      <c r="B78" s="58"/>
      <c r="C78" s="12"/>
      <c r="D78" s="52"/>
      <c r="E78" s="14"/>
      <c r="F78" s="2"/>
      <c r="G78" s="2"/>
    </row>
    <row r="79" spans="1:9" ht="15.6" x14ac:dyDescent="0.3">
      <c r="A79" s="8"/>
      <c r="B79" s="58"/>
      <c r="C79" s="12"/>
      <c r="D79" s="52"/>
      <c r="E79" s="14"/>
      <c r="F79" s="2"/>
      <c r="G79" s="2"/>
    </row>
    <row r="80" spans="1:9" ht="15.6" x14ac:dyDescent="0.3">
      <c r="A80" s="8"/>
      <c r="B80" s="58"/>
      <c r="C80" s="12"/>
      <c r="D80" s="52"/>
      <c r="E80" s="14"/>
      <c r="G80" s="2"/>
      <c r="H80" s="2"/>
      <c r="I80" s="2"/>
    </row>
    <row r="81" spans="1:9" s="2" customFormat="1" ht="15.6" x14ac:dyDescent="0.3">
      <c r="A81" s="8"/>
      <c r="B81" s="59"/>
      <c r="C81" s="12"/>
      <c r="D81" s="52"/>
      <c r="E81" s="39"/>
      <c r="F81" s="1"/>
    </row>
    <row r="82" spans="1:9" s="2" customFormat="1" ht="15.6" x14ac:dyDescent="0.3">
      <c r="A82" s="9"/>
      <c r="B82" s="59"/>
      <c r="C82" s="13"/>
      <c r="D82" s="54"/>
      <c r="E82" s="14"/>
      <c r="F82" s="1"/>
      <c r="G82" s="1"/>
    </row>
    <row r="83" spans="1:9" s="2" customFormat="1" ht="15.6" x14ac:dyDescent="0.3">
      <c r="A83" s="9"/>
      <c r="B83" s="59"/>
      <c r="C83" s="13"/>
      <c r="D83" s="54"/>
      <c r="E83" s="14"/>
      <c r="F83" s="1"/>
      <c r="G83" s="1"/>
    </row>
    <row r="84" spans="1:9" s="2" customFormat="1" ht="15.6" x14ac:dyDescent="0.3">
      <c r="A84" s="8"/>
      <c r="B84" s="58"/>
      <c r="C84" s="12"/>
      <c r="D84" s="52"/>
      <c r="E84" s="14"/>
      <c r="F84" s="1"/>
      <c r="G84" s="1"/>
      <c r="H84" s="1"/>
      <c r="I84" s="1"/>
    </row>
    <row r="85" spans="1:9" ht="15.6" x14ac:dyDescent="0.3">
      <c r="A85" s="8"/>
      <c r="B85" s="58"/>
      <c r="C85" s="12"/>
      <c r="D85" s="52"/>
      <c r="E85" s="14"/>
    </row>
    <row r="86" spans="1:9" ht="15.6" x14ac:dyDescent="0.3">
      <c r="A86" s="8"/>
      <c r="B86" s="58"/>
      <c r="C86" s="12"/>
      <c r="D86" s="52"/>
      <c r="E86" s="14"/>
    </row>
    <row r="87" spans="1:9" ht="15.6" x14ac:dyDescent="0.3">
      <c r="A87" s="8"/>
      <c r="B87" s="59"/>
      <c r="C87" s="13"/>
      <c r="D87" s="54"/>
      <c r="E87" s="39"/>
    </row>
    <row r="88" spans="1:9" ht="15.6" x14ac:dyDescent="0.3">
      <c r="A88" s="9"/>
      <c r="B88" s="59"/>
      <c r="C88" s="13"/>
      <c r="D88" s="54"/>
      <c r="E88" s="14"/>
    </row>
    <row r="89" spans="1:9" ht="15.6" x14ac:dyDescent="0.3">
      <c r="A89" s="9"/>
      <c r="B89" s="59"/>
      <c r="C89" s="13"/>
      <c r="D89" s="54"/>
      <c r="E89" s="14"/>
    </row>
    <row r="90" spans="1:9" ht="15.6" x14ac:dyDescent="0.3">
      <c r="A90" s="8"/>
      <c r="B90" s="58"/>
      <c r="C90" s="12"/>
      <c r="D90" s="52"/>
      <c r="E90" s="14"/>
    </row>
    <row r="91" spans="1:9" ht="15.6" x14ac:dyDescent="0.3">
      <c r="A91" s="8"/>
      <c r="B91" s="58"/>
      <c r="C91" s="12"/>
      <c r="D91" s="52"/>
      <c r="E91" s="14"/>
    </row>
    <row r="92" spans="1:9" ht="15.6" x14ac:dyDescent="0.3">
      <c r="A92" s="8"/>
      <c r="B92" s="58"/>
      <c r="C92" s="12"/>
      <c r="D92" s="52"/>
      <c r="E92" s="14"/>
    </row>
    <row r="93" spans="1:9" ht="15.6" x14ac:dyDescent="0.3">
      <c r="A93" s="8"/>
      <c r="B93" s="58"/>
      <c r="C93" s="12"/>
      <c r="D93" s="52"/>
      <c r="E93" s="14"/>
    </row>
    <row r="94" spans="1:9" x14ac:dyDescent="0.35">
      <c r="A94" s="8"/>
      <c r="B94" s="61"/>
      <c r="C94" s="12"/>
      <c r="D94" s="52"/>
      <c r="E94" s="14"/>
    </row>
    <row r="95" spans="1:9" ht="15.6" x14ac:dyDescent="0.3">
      <c r="A95" s="8"/>
      <c r="B95" s="59"/>
      <c r="C95" s="13"/>
      <c r="D95" s="54"/>
      <c r="E95" s="39"/>
    </row>
    <row r="96" spans="1:9" ht="15.6" x14ac:dyDescent="0.3">
      <c r="A96" s="9"/>
      <c r="B96" s="59"/>
      <c r="C96" s="13"/>
      <c r="D96" s="54"/>
      <c r="E96" s="14"/>
    </row>
    <row r="97" spans="1:9" ht="15.6" x14ac:dyDescent="0.3">
      <c r="A97" s="9"/>
      <c r="B97" s="59"/>
      <c r="C97" s="13"/>
      <c r="D97" s="54"/>
      <c r="E97" s="14"/>
    </row>
    <row r="98" spans="1:9" ht="15.6" x14ac:dyDescent="0.3">
      <c r="A98" s="8"/>
      <c r="B98" s="58"/>
      <c r="C98" s="12"/>
      <c r="D98" s="52"/>
      <c r="E98" s="14"/>
    </row>
    <row r="99" spans="1:9" ht="15.6" x14ac:dyDescent="0.3">
      <c r="A99" s="8"/>
      <c r="B99" s="58"/>
      <c r="C99" s="12"/>
      <c r="D99" s="52"/>
      <c r="E99" s="14"/>
    </row>
    <row r="100" spans="1:9" ht="15.6" x14ac:dyDescent="0.3">
      <c r="A100" s="8"/>
      <c r="B100" s="58"/>
      <c r="C100" s="12"/>
      <c r="D100" s="52"/>
      <c r="E100" s="14"/>
      <c r="F100" s="2"/>
    </row>
    <row r="101" spans="1:9" ht="15.6" x14ac:dyDescent="0.3">
      <c r="A101" s="8"/>
      <c r="B101" s="58"/>
      <c r="C101" s="12"/>
      <c r="D101" s="52"/>
      <c r="E101" s="14"/>
      <c r="F101" s="2"/>
    </row>
    <row r="102" spans="1:9" ht="15.6" x14ac:dyDescent="0.3">
      <c r="A102" s="8"/>
      <c r="B102" s="58"/>
      <c r="C102" s="12"/>
      <c r="D102" s="52"/>
      <c r="E102" s="14"/>
      <c r="F102" s="2"/>
      <c r="G102" s="2"/>
    </row>
    <row r="103" spans="1:9" ht="15.6" x14ac:dyDescent="0.3">
      <c r="A103" s="8"/>
      <c r="B103" s="58"/>
      <c r="C103" s="12"/>
      <c r="D103" s="52"/>
      <c r="E103" s="14"/>
      <c r="G103" s="2"/>
    </row>
    <row r="104" spans="1:9" ht="15.6" x14ac:dyDescent="0.3">
      <c r="A104" s="8"/>
      <c r="B104" s="58"/>
      <c r="C104" s="12"/>
      <c r="D104" s="52"/>
      <c r="E104" s="14"/>
      <c r="G104" s="2"/>
      <c r="H104" s="2"/>
      <c r="I104" s="2"/>
    </row>
    <row r="105" spans="1:9" s="2" customFormat="1" ht="15.6" x14ac:dyDescent="0.3">
      <c r="A105" s="8"/>
      <c r="B105" s="58"/>
      <c r="C105" s="12"/>
      <c r="D105" s="52"/>
      <c r="E105" s="14"/>
      <c r="F105" s="1"/>
      <c r="G105" s="1"/>
    </row>
    <row r="106" spans="1:9" s="2" customFormat="1" ht="15.6" x14ac:dyDescent="0.3">
      <c r="A106" s="8"/>
      <c r="B106" s="58"/>
      <c r="C106" s="12"/>
      <c r="D106" s="52"/>
      <c r="E106" s="14"/>
      <c r="G106" s="1"/>
    </row>
    <row r="107" spans="1:9" s="2" customFormat="1" ht="15.6" x14ac:dyDescent="0.3">
      <c r="A107" s="8"/>
      <c r="B107" s="58"/>
      <c r="C107" s="12"/>
      <c r="D107" s="52"/>
      <c r="E107" s="14"/>
      <c r="G107" s="1"/>
      <c r="H107" s="1"/>
      <c r="I107" s="1"/>
    </row>
    <row r="108" spans="1:9" ht="15.6" x14ac:dyDescent="0.3">
      <c r="A108" s="8"/>
      <c r="B108" s="58"/>
      <c r="C108" s="12"/>
      <c r="D108" s="52"/>
      <c r="E108" s="14"/>
      <c r="F108" s="2"/>
      <c r="G108" s="2"/>
    </row>
    <row r="109" spans="1:9" ht="15.6" x14ac:dyDescent="0.3">
      <c r="A109" s="8"/>
      <c r="B109" s="58"/>
      <c r="C109" s="12"/>
      <c r="D109" s="54"/>
      <c r="E109" s="14"/>
      <c r="F109" s="2"/>
      <c r="G109" s="2"/>
    </row>
    <row r="110" spans="1:9" ht="15.6" x14ac:dyDescent="0.3">
      <c r="A110" s="8"/>
      <c r="B110" s="58"/>
      <c r="C110" s="12"/>
      <c r="D110" s="52"/>
      <c r="E110" s="14"/>
      <c r="F110" s="2"/>
      <c r="G110" s="2"/>
      <c r="H110" s="2"/>
      <c r="I110" s="2"/>
    </row>
    <row r="111" spans="1:9" s="2" customFormat="1" ht="15.6" x14ac:dyDescent="0.3">
      <c r="A111" s="8"/>
      <c r="B111" s="58"/>
      <c r="C111" s="12"/>
      <c r="D111" s="52"/>
      <c r="E111" s="14"/>
    </row>
    <row r="112" spans="1:9" s="2" customFormat="1" ht="15.6" x14ac:dyDescent="0.3">
      <c r="A112" s="8"/>
      <c r="B112" s="58"/>
      <c r="C112" s="12"/>
      <c r="D112" s="52"/>
      <c r="E112" s="14"/>
    </row>
    <row r="113" spans="1:9" s="2" customFormat="1" ht="15.6" x14ac:dyDescent="0.3">
      <c r="A113" s="8"/>
      <c r="B113" s="58"/>
      <c r="C113" s="12"/>
      <c r="D113" s="52"/>
      <c r="E113" s="14"/>
    </row>
    <row r="114" spans="1:9" s="2" customFormat="1" ht="15.6" x14ac:dyDescent="0.3">
      <c r="A114" s="8"/>
      <c r="B114" s="59"/>
      <c r="C114" s="13"/>
      <c r="D114" s="54"/>
      <c r="E114" s="39"/>
      <c r="F114" s="1"/>
    </row>
    <row r="115" spans="1:9" s="2" customFormat="1" ht="15.6" x14ac:dyDescent="0.3">
      <c r="A115" s="9"/>
      <c r="B115" s="59"/>
      <c r="C115" s="13"/>
      <c r="D115" s="54"/>
      <c r="E115" s="14"/>
      <c r="F115" s="1"/>
    </row>
    <row r="116" spans="1:9" s="2" customFormat="1" ht="15.6" x14ac:dyDescent="0.3">
      <c r="A116" s="9"/>
      <c r="B116" s="59"/>
      <c r="C116" s="13"/>
      <c r="D116" s="54"/>
      <c r="E116" s="14"/>
      <c r="F116" s="1"/>
      <c r="G116" s="1"/>
    </row>
    <row r="117" spans="1:9" s="2" customFormat="1" ht="15.6" x14ac:dyDescent="0.3">
      <c r="A117" s="8"/>
      <c r="B117" s="58"/>
      <c r="C117" s="12"/>
      <c r="D117" s="52"/>
      <c r="E117" s="14"/>
      <c r="F117" s="1"/>
      <c r="G117" s="1"/>
    </row>
    <row r="118" spans="1:9" s="2" customFormat="1" ht="15.6" x14ac:dyDescent="0.3">
      <c r="A118" s="8"/>
      <c r="B118" s="59"/>
      <c r="C118" s="13"/>
      <c r="D118" s="54"/>
      <c r="E118" s="39"/>
      <c r="F118" s="1"/>
      <c r="G118" s="1"/>
      <c r="H118" s="1"/>
      <c r="I118" s="1"/>
    </row>
    <row r="119" spans="1:9" ht="15.6" x14ac:dyDescent="0.3">
      <c r="A119" s="8"/>
      <c r="B119" s="58"/>
      <c r="C119" s="12"/>
      <c r="D119" s="52"/>
      <c r="E119" s="14"/>
    </row>
    <row r="120" spans="1:9" ht="15.6" x14ac:dyDescent="0.3">
      <c r="A120" s="8"/>
      <c r="B120" s="58"/>
      <c r="C120" s="12"/>
      <c r="D120" s="52"/>
      <c r="E120" s="14"/>
    </row>
    <row r="121" spans="1:9" ht="15.6" x14ac:dyDescent="0.3">
      <c r="A121" s="8"/>
      <c r="B121" s="58"/>
      <c r="C121" s="12"/>
      <c r="D121" s="52"/>
      <c r="E121" s="14"/>
    </row>
    <row r="122" spans="1:9" ht="15.6" x14ac:dyDescent="0.3">
      <c r="A122" s="8"/>
      <c r="B122" s="59"/>
      <c r="C122" s="13"/>
      <c r="D122" s="54"/>
      <c r="E122" s="39"/>
    </row>
    <row r="123" spans="1:9" ht="15.6" x14ac:dyDescent="0.3">
      <c r="A123" s="9"/>
      <c r="B123" s="59"/>
      <c r="C123" s="13"/>
      <c r="D123" s="54"/>
      <c r="E123" s="39"/>
    </row>
    <row r="124" spans="1:9" ht="15.6" x14ac:dyDescent="0.3">
      <c r="A124" s="9"/>
      <c r="B124" s="59"/>
      <c r="C124" s="13"/>
      <c r="D124" s="54"/>
      <c r="E124" s="39"/>
    </row>
  </sheetData>
  <mergeCells count="6">
    <mergeCell ref="C25:E25"/>
    <mergeCell ref="A25:B25"/>
    <mergeCell ref="A27:B27"/>
    <mergeCell ref="A1:E1"/>
    <mergeCell ref="A2:E2"/>
    <mergeCell ref="A3:E3"/>
  </mergeCells>
  <printOptions horizontalCentered="1"/>
  <pageMargins left="0" right="0" top="0.98425196850393704" bottom="0.98425196850393704" header="0.511811023622047" footer="0.511811023622047"/>
  <pageSetup paperSize="9" scale="90" orientation="portrait" horizontalDpi="300" verticalDpi="300" r:id="rId1"/>
  <headerFooter alignWithMargins="0">
    <oddFooter>&amp;L
          Devis quantitatif et estimatif&amp;C&amp;P/&amp;N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zoomScaleNormal="100" zoomScaleSheetLayoutView="107" zoomScalePageLayoutView="85" workbookViewId="0">
      <selection activeCell="B6" sqref="B6"/>
    </sheetView>
  </sheetViews>
  <sheetFormatPr baseColWidth="10" defaultRowHeight="13.2" x14ac:dyDescent="0.25"/>
  <cols>
    <col min="1" max="1" width="5.44140625" bestFit="1" customWidth="1"/>
    <col min="2" max="2" width="57.6640625" customWidth="1"/>
    <col min="3" max="3" width="4.6640625" bestFit="1" customWidth="1"/>
    <col min="4" max="4" width="9.5546875" bestFit="1" customWidth="1"/>
    <col min="5" max="5" width="11.44140625" bestFit="1" customWidth="1"/>
    <col min="6" max="6" width="13.33203125" customWidth="1"/>
    <col min="10" max="10" width="12.109375" bestFit="1" customWidth="1"/>
    <col min="11" max="11" width="17.33203125" bestFit="1" customWidth="1"/>
  </cols>
  <sheetData>
    <row r="1" spans="1:6" ht="37.200000000000003" customHeight="1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191</v>
      </c>
      <c r="B3" s="191"/>
      <c r="C3" s="191"/>
      <c r="D3" s="191"/>
      <c r="E3" s="191"/>
      <c r="F3" s="191"/>
    </row>
    <row r="4" spans="1:6" ht="15" thickBot="1" x14ac:dyDescent="0.3">
      <c r="A4" s="6"/>
      <c r="B4" s="75"/>
      <c r="C4" s="12"/>
      <c r="D4" s="13"/>
      <c r="E4" s="39"/>
      <c r="F4" s="46"/>
    </row>
    <row r="5" spans="1:6" ht="30" thickTop="1" thickBot="1" x14ac:dyDescent="0.3">
      <c r="A5" s="7" t="s">
        <v>1</v>
      </c>
      <c r="B5" s="76" t="s">
        <v>2</v>
      </c>
      <c r="C5" s="11" t="s">
        <v>10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 t="s">
        <v>177</v>
      </c>
      <c r="B9" s="55" t="s">
        <v>32</v>
      </c>
      <c r="C9" s="19" t="s">
        <v>6</v>
      </c>
      <c r="D9" s="72">
        <v>65.599999999999994</v>
      </c>
      <c r="E9" s="56"/>
      <c r="F9" s="175">
        <f>D9*E9</f>
        <v>0</v>
      </c>
    </row>
    <row r="10" spans="1:6" ht="16.2" x14ac:dyDescent="0.25">
      <c r="A10" s="26" t="s">
        <v>19</v>
      </c>
      <c r="B10" s="64" t="s">
        <v>63</v>
      </c>
      <c r="C10" s="16" t="s">
        <v>33</v>
      </c>
      <c r="D10" s="44">
        <v>24.15</v>
      </c>
      <c r="E10" s="56"/>
      <c r="F10" s="175">
        <f>D10*E10</f>
        <v>0</v>
      </c>
    </row>
    <row r="11" spans="1:6" ht="14.4" x14ac:dyDescent="0.25">
      <c r="A11" s="26"/>
      <c r="B11" s="79" t="s">
        <v>36</v>
      </c>
      <c r="C11" s="17"/>
      <c r="D11" s="74"/>
      <c r="E11" s="63"/>
      <c r="F11" s="176">
        <f>SUM(F9:F10)</f>
        <v>0</v>
      </c>
    </row>
    <row r="12" spans="1:6" ht="14.4" x14ac:dyDescent="0.25">
      <c r="A12" s="24"/>
      <c r="B12" s="80"/>
      <c r="C12" s="15"/>
      <c r="D12" s="73"/>
      <c r="E12" s="56" t="s">
        <v>59</v>
      </c>
      <c r="F12" s="177"/>
    </row>
    <row r="13" spans="1:6" ht="14.4" x14ac:dyDescent="0.25">
      <c r="A13" s="24" t="s">
        <v>25</v>
      </c>
      <c r="B13" s="78" t="s">
        <v>37</v>
      </c>
      <c r="C13" s="15"/>
      <c r="D13" s="73"/>
      <c r="E13" s="56"/>
      <c r="F13" s="177"/>
    </row>
    <row r="14" spans="1:6" ht="14.4" x14ac:dyDescent="0.25">
      <c r="A14" s="24"/>
      <c r="B14" s="78"/>
      <c r="C14" s="15"/>
      <c r="D14" s="73"/>
      <c r="E14" s="56"/>
      <c r="F14" s="177"/>
    </row>
    <row r="15" spans="1:6" ht="28.8" x14ac:dyDescent="0.25">
      <c r="A15" s="26" t="s">
        <v>13</v>
      </c>
      <c r="B15" s="64" t="s">
        <v>38</v>
      </c>
      <c r="C15" s="16" t="s">
        <v>33</v>
      </c>
      <c r="D15" s="93">
        <v>2.15</v>
      </c>
      <c r="E15" s="56"/>
      <c r="F15" s="177">
        <f>D15*E15</f>
        <v>0</v>
      </c>
    </row>
    <row r="16" spans="1:6" ht="28.8" x14ac:dyDescent="0.25">
      <c r="A16" s="26" t="s">
        <v>14</v>
      </c>
      <c r="B16" s="64" t="s">
        <v>82</v>
      </c>
      <c r="C16" s="16" t="s">
        <v>33</v>
      </c>
      <c r="D16" s="44">
        <v>6.16</v>
      </c>
      <c r="E16" s="56"/>
      <c r="F16" s="177">
        <f>D16*E16</f>
        <v>0</v>
      </c>
    </row>
    <row r="17" spans="1:11" ht="28.8" x14ac:dyDescent="0.25">
      <c r="A17" s="26" t="s">
        <v>17</v>
      </c>
      <c r="B17" s="64" t="s">
        <v>83</v>
      </c>
      <c r="C17" s="16" t="s">
        <v>33</v>
      </c>
      <c r="D17" s="44">
        <v>1.85</v>
      </c>
      <c r="E17" s="56"/>
      <c r="F17" s="177">
        <f>D17*E17</f>
        <v>0</v>
      </c>
    </row>
    <row r="18" spans="1:11" ht="14.4" x14ac:dyDescent="0.25">
      <c r="A18" s="22"/>
      <c r="B18" s="79" t="s">
        <v>41</v>
      </c>
      <c r="C18" s="17"/>
      <c r="D18" s="93"/>
      <c r="E18" s="63"/>
      <c r="F18" s="176">
        <f>SUM(F15:F17)</f>
        <v>0</v>
      </c>
    </row>
    <row r="19" spans="1:11" ht="14.4" x14ac:dyDescent="0.25">
      <c r="A19" s="28"/>
      <c r="B19" s="81"/>
      <c r="C19" s="29"/>
      <c r="D19" s="29"/>
      <c r="E19" s="67"/>
      <c r="F19" s="176"/>
    </row>
    <row r="20" spans="1:11" ht="14.4" x14ac:dyDescent="0.25">
      <c r="A20" s="33" t="s">
        <v>26</v>
      </c>
      <c r="B20" s="82" t="s">
        <v>66</v>
      </c>
      <c r="C20" s="3"/>
      <c r="D20" s="3"/>
      <c r="E20" s="56"/>
      <c r="F20" s="176"/>
    </row>
    <row r="21" spans="1:11" ht="14.4" x14ac:dyDescent="0.25">
      <c r="A21" s="33"/>
      <c r="B21" s="82"/>
      <c r="C21" s="3"/>
      <c r="D21" s="3"/>
      <c r="E21" s="56"/>
      <c r="F21" s="176"/>
    </row>
    <row r="22" spans="1:11" ht="43.2" x14ac:dyDescent="0.25">
      <c r="A22" s="87" t="s">
        <v>3</v>
      </c>
      <c r="B22" s="88" t="s">
        <v>84</v>
      </c>
      <c r="C22" s="101" t="s">
        <v>51</v>
      </c>
      <c r="D22" s="69">
        <v>4</v>
      </c>
      <c r="E22" s="63"/>
      <c r="F22" s="178">
        <f>E22*D22</f>
        <v>0</v>
      </c>
    </row>
    <row r="23" spans="1:11" ht="27.6" customHeight="1" x14ac:dyDescent="0.25">
      <c r="A23" s="87" t="s">
        <v>4</v>
      </c>
      <c r="B23" s="103" t="s">
        <v>86</v>
      </c>
      <c r="C23" s="101" t="s">
        <v>7</v>
      </c>
      <c r="D23" s="69">
        <v>98.56</v>
      </c>
      <c r="E23" s="63"/>
      <c r="F23" s="178">
        <f>E23*D23</f>
        <v>0</v>
      </c>
    </row>
    <row r="24" spans="1:11" ht="33" customHeight="1" x14ac:dyDescent="0.25">
      <c r="A24" s="87" t="s">
        <v>175</v>
      </c>
      <c r="B24" s="103" t="s">
        <v>91</v>
      </c>
      <c r="C24" s="101" t="s">
        <v>51</v>
      </c>
      <c r="D24" s="69">
        <v>426</v>
      </c>
      <c r="E24" s="63"/>
      <c r="F24" s="178">
        <f>E24*D24</f>
        <v>0</v>
      </c>
      <c r="J24" s="148"/>
      <c r="K24" s="148"/>
    </row>
    <row r="25" spans="1:11" ht="43.2" x14ac:dyDescent="0.25">
      <c r="A25" s="87" t="s">
        <v>176</v>
      </c>
      <c r="B25" s="103" t="s">
        <v>87</v>
      </c>
      <c r="C25" s="101" t="s">
        <v>51</v>
      </c>
      <c r="D25" s="69">
        <v>56</v>
      </c>
      <c r="E25" s="63"/>
      <c r="F25" s="178">
        <f>E25*D25</f>
        <v>0</v>
      </c>
    </row>
    <row r="26" spans="1:11" ht="14.4" x14ac:dyDescent="0.25">
      <c r="A26" s="28"/>
      <c r="B26" s="81" t="s">
        <v>43</v>
      </c>
      <c r="C26" s="5"/>
      <c r="D26" s="5"/>
      <c r="E26" s="67"/>
      <c r="F26" s="176">
        <f>SUM(F22:F25)</f>
        <v>0</v>
      </c>
    </row>
    <row r="27" spans="1:11" ht="14.4" x14ac:dyDescent="0.25">
      <c r="A27" s="28"/>
      <c r="B27" s="81"/>
      <c r="C27" s="5"/>
      <c r="D27" s="5"/>
      <c r="E27" s="67"/>
      <c r="F27" s="176"/>
    </row>
    <row r="28" spans="1:11" ht="14.4" x14ac:dyDescent="0.25">
      <c r="A28" s="96" t="s">
        <v>27</v>
      </c>
      <c r="B28" s="82" t="s">
        <v>54</v>
      </c>
      <c r="C28" s="89"/>
      <c r="D28" s="105"/>
      <c r="E28" s="56"/>
      <c r="F28" s="177"/>
    </row>
    <row r="29" spans="1:11" ht="14.4" x14ac:dyDescent="0.25">
      <c r="A29" s="96"/>
      <c r="B29" s="85"/>
      <c r="C29" s="89"/>
      <c r="D29" s="105"/>
      <c r="E29" s="56"/>
      <c r="F29" s="177"/>
    </row>
    <row r="30" spans="1:11" ht="14.4" x14ac:dyDescent="0.25">
      <c r="A30" s="45" t="s">
        <v>5</v>
      </c>
      <c r="B30" s="84" t="s">
        <v>56</v>
      </c>
      <c r="C30" s="3" t="s">
        <v>6</v>
      </c>
      <c r="D30" s="93">
        <v>108.08</v>
      </c>
      <c r="E30" s="56"/>
      <c r="F30" s="178">
        <f t="shared" ref="F30" si="0">D30*E30</f>
        <v>0</v>
      </c>
    </row>
    <row r="31" spans="1:11" ht="14.4" x14ac:dyDescent="0.25">
      <c r="A31" s="97"/>
      <c r="B31" s="92" t="s">
        <v>44</v>
      </c>
      <c r="C31" s="90"/>
      <c r="D31" s="106"/>
      <c r="E31" s="56"/>
      <c r="F31" s="179">
        <f>SUM(F30:F30)</f>
        <v>0</v>
      </c>
    </row>
    <row r="32" spans="1:11" ht="15" thickBot="1" x14ac:dyDescent="0.3">
      <c r="A32" s="33"/>
      <c r="B32" s="83"/>
      <c r="C32" s="3"/>
      <c r="D32" s="4"/>
      <c r="E32" s="47"/>
      <c r="F32" s="177"/>
    </row>
    <row r="33" spans="1:6" ht="15.6" thickTop="1" thickBot="1" x14ac:dyDescent="0.3">
      <c r="A33" s="31"/>
      <c r="B33" s="86" t="s">
        <v>80</v>
      </c>
      <c r="C33" s="32"/>
      <c r="D33" s="32"/>
      <c r="E33" s="68"/>
      <c r="F33" s="180">
        <f>F26+F18+F11+F31</f>
        <v>0</v>
      </c>
    </row>
    <row r="34" spans="1:6" ht="13.8" thickTop="1" x14ac:dyDescent="0.25">
      <c r="F34" s="181"/>
    </row>
    <row r="84" ht="152.4" customHeight="1" x14ac:dyDescent="0.25"/>
    <row r="89" ht="29.4" customHeight="1" x14ac:dyDescent="0.25"/>
    <row r="90" ht="28.2" customHeight="1" x14ac:dyDescent="0.25"/>
    <row r="99" ht="31.2" customHeight="1" x14ac:dyDescent="0.25"/>
  </sheetData>
  <mergeCells count="3">
    <mergeCell ref="A1:F1"/>
    <mergeCell ref="A2:F2"/>
    <mergeCell ref="A3:F3"/>
  </mergeCells>
  <phoneticPr fontId="24" type="noConversion"/>
  <conditionalFormatting sqref="F31">
    <cfRule type="cellIs" dxfId="29" priority="1" stopIfTrue="1" operator="between">
      <formula>0.95*#REF!</formula>
      <formula>1.15*#REF!</formula>
    </cfRule>
    <cfRule type="cellIs" dxfId="28" priority="2" stopIfTrue="1" operator="greaterThan">
      <formula>1.15*#REF!</formula>
    </cfRule>
    <cfRule type="cellIs" dxfId="27" priority="3" stopIfTrue="1" operator="lessThan">
      <formula>0.95*#REF!</formula>
    </cfRule>
  </conditionalFormatting>
  <conditionalFormatting sqref="F30">
    <cfRule type="cellIs" dxfId="26" priority="4" stopIfTrue="1" operator="between">
      <formula>0.95*#REF!</formula>
      <formula>1.15*#REF!</formula>
    </cfRule>
    <cfRule type="cellIs" dxfId="25" priority="5" stopIfTrue="1" operator="greaterThan">
      <formula>1.15*#REF!</formula>
    </cfRule>
    <cfRule type="cellIs" dxfId="24" priority="6" stopIfTrue="1" operator="lessThan">
      <formula>0.95*#REF!</formula>
    </cfRule>
  </conditionalFormatting>
  <pageMargins left="0.7" right="0.7" top="0.75" bottom="0.75" header="0.3" footer="0.3"/>
  <pageSetup paperSize="9" scale="85" orientation="portrait" r:id="rId1"/>
  <headerFooter>
    <oddFooter>&amp;LDevis quantitatif et estimatif - Box bovins&amp;C&amp;P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"/>
  <sheetViews>
    <sheetView zoomScaleNormal="100" zoomScaleSheetLayoutView="100" zoomScalePageLayoutView="55" workbookViewId="0">
      <selection activeCell="B9" sqref="B9"/>
    </sheetView>
  </sheetViews>
  <sheetFormatPr baseColWidth="10" defaultRowHeight="13.2" x14ac:dyDescent="0.25"/>
  <cols>
    <col min="1" max="1" width="4.44140625" customWidth="1"/>
    <col min="2" max="2" width="54.109375" customWidth="1"/>
    <col min="3" max="3" width="9.88671875" customWidth="1"/>
    <col min="4" max="4" width="9.44140625" bestFit="1" customWidth="1"/>
    <col min="5" max="5" width="15.44140625" customWidth="1"/>
    <col min="6" max="6" width="14" bestFit="1" customWidth="1"/>
  </cols>
  <sheetData>
    <row r="1" spans="1:6" ht="16.2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192</v>
      </c>
      <c r="B3" s="191"/>
      <c r="C3" s="191"/>
      <c r="D3" s="191"/>
      <c r="E3" s="191"/>
      <c r="F3" s="191"/>
    </row>
    <row r="4" spans="1:6" ht="13.8" thickBot="1" x14ac:dyDescent="0.3"/>
    <row r="5" spans="1:6" ht="15.6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>
        <v>1.1000000000000001</v>
      </c>
      <c r="B9" s="55" t="s">
        <v>32</v>
      </c>
      <c r="C9" s="19" t="s">
        <v>6</v>
      </c>
      <c r="D9" s="72">
        <v>401.07</v>
      </c>
      <c r="E9" s="56"/>
      <c r="F9" s="175">
        <f>D9*E9</f>
        <v>0</v>
      </c>
    </row>
    <row r="10" spans="1:6" ht="16.2" x14ac:dyDescent="0.25">
      <c r="A10" s="26">
        <v>1.2</v>
      </c>
      <c r="B10" s="64" t="s">
        <v>63</v>
      </c>
      <c r="C10" s="16" t="s">
        <v>33</v>
      </c>
      <c r="D10" s="44">
        <v>21.56</v>
      </c>
      <c r="E10" s="56"/>
      <c r="F10" s="175">
        <f>D10*E10</f>
        <v>0</v>
      </c>
    </row>
    <row r="11" spans="1:6" ht="14.4" x14ac:dyDescent="0.25">
      <c r="A11" s="26"/>
      <c r="B11" s="79" t="s">
        <v>36</v>
      </c>
      <c r="C11" s="17"/>
      <c r="D11" s="74"/>
      <c r="E11" s="63"/>
      <c r="F11" s="176">
        <f>SUM(F9:F10)</f>
        <v>0</v>
      </c>
    </row>
    <row r="12" spans="1:6" ht="14.4" x14ac:dyDescent="0.25">
      <c r="A12" s="24"/>
      <c r="B12" s="80"/>
      <c r="C12" s="15"/>
      <c r="D12" s="73"/>
      <c r="E12" s="56" t="s">
        <v>59</v>
      </c>
      <c r="F12" s="177"/>
    </row>
    <row r="13" spans="1:6" ht="14.4" x14ac:dyDescent="0.25">
      <c r="A13" s="24" t="s">
        <v>25</v>
      </c>
      <c r="B13" s="78" t="s">
        <v>37</v>
      </c>
      <c r="C13" s="15"/>
      <c r="D13" s="73"/>
      <c r="E13" s="56"/>
      <c r="F13" s="177"/>
    </row>
    <row r="14" spans="1:6" ht="14.4" x14ac:dyDescent="0.25">
      <c r="A14" s="24"/>
      <c r="B14" s="78"/>
      <c r="C14" s="15"/>
      <c r="D14" s="73"/>
      <c r="E14" s="56"/>
      <c r="F14" s="177"/>
    </row>
    <row r="15" spans="1:6" ht="28.8" x14ac:dyDescent="0.25">
      <c r="A15" s="26" t="s">
        <v>13</v>
      </c>
      <c r="B15" s="64" t="s">
        <v>38</v>
      </c>
      <c r="C15" s="16" t="s">
        <v>33</v>
      </c>
      <c r="D15" s="93">
        <v>1.35</v>
      </c>
      <c r="E15" s="56"/>
      <c r="F15" s="177">
        <f>D15*E15</f>
        <v>0</v>
      </c>
    </row>
    <row r="16" spans="1:6" ht="28.8" x14ac:dyDescent="0.25">
      <c r="A16" s="26" t="s">
        <v>14</v>
      </c>
      <c r="B16" s="64" t="s">
        <v>82</v>
      </c>
      <c r="C16" s="16" t="s">
        <v>33</v>
      </c>
      <c r="D16" s="44">
        <v>5.39</v>
      </c>
      <c r="E16" s="56"/>
      <c r="F16" s="177">
        <f>D16*E16</f>
        <v>0</v>
      </c>
    </row>
    <row r="17" spans="1:9" ht="43.2" x14ac:dyDescent="0.25">
      <c r="A17" s="26">
        <v>2.2999999999999998</v>
      </c>
      <c r="B17" s="64" t="s">
        <v>83</v>
      </c>
      <c r="C17" s="16" t="s">
        <v>33</v>
      </c>
      <c r="D17" s="44">
        <v>0.93</v>
      </c>
      <c r="E17" s="56"/>
      <c r="F17" s="177">
        <f>D17*E17</f>
        <v>0</v>
      </c>
    </row>
    <row r="18" spans="1:9" ht="14.4" x14ac:dyDescent="0.25">
      <c r="A18" s="22"/>
      <c r="B18" s="79" t="s">
        <v>41</v>
      </c>
      <c r="C18" s="17"/>
      <c r="D18" s="93"/>
      <c r="E18" s="63"/>
      <c r="F18" s="176">
        <f>SUM(F15:F17)</f>
        <v>0</v>
      </c>
    </row>
    <row r="19" spans="1:9" ht="14.4" x14ac:dyDescent="0.25">
      <c r="A19" s="28"/>
      <c r="B19" s="81"/>
      <c r="C19" s="29"/>
      <c r="D19" s="29"/>
      <c r="E19" s="67"/>
      <c r="F19" s="176"/>
    </row>
    <row r="20" spans="1:9" ht="14.4" x14ac:dyDescent="0.25">
      <c r="A20" s="33" t="s">
        <v>26</v>
      </c>
      <c r="B20" s="82" t="s">
        <v>66</v>
      </c>
      <c r="C20" s="3"/>
      <c r="D20" s="3"/>
      <c r="E20" s="56"/>
      <c r="F20" s="176"/>
    </row>
    <row r="21" spans="1:9" ht="14.4" x14ac:dyDescent="0.25">
      <c r="A21" s="33"/>
      <c r="B21" s="82"/>
      <c r="C21" s="3"/>
      <c r="D21" s="3"/>
      <c r="E21" s="56"/>
      <c r="F21" s="176"/>
    </row>
    <row r="22" spans="1:9" ht="43.2" x14ac:dyDescent="0.25">
      <c r="A22" s="87" t="s">
        <v>3</v>
      </c>
      <c r="B22" s="88" t="s">
        <v>84</v>
      </c>
      <c r="C22" s="101" t="s">
        <v>51</v>
      </c>
      <c r="D22" s="69">
        <v>4</v>
      </c>
      <c r="E22" s="63"/>
      <c r="F22" s="178">
        <f>E22*D22</f>
        <v>0</v>
      </c>
    </row>
    <row r="23" spans="1:9" ht="43.2" x14ac:dyDescent="0.25">
      <c r="A23" s="87" t="s">
        <v>4</v>
      </c>
      <c r="B23" s="103" t="s">
        <v>86</v>
      </c>
      <c r="C23" s="101" t="s">
        <v>7</v>
      </c>
      <c r="D23" s="69">
        <v>80</v>
      </c>
      <c r="E23" s="63"/>
      <c r="F23" s="178">
        <f>E23*D23</f>
        <v>0</v>
      </c>
    </row>
    <row r="24" spans="1:9" ht="43.2" x14ac:dyDescent="0.25">
      <c r="A24" s="87" t="s">
        <v>175</v>
      </c>
      <c r="B24" s="103" t="s">
        <v>91</v>
      </c>
      <c r="C24" s="101" t="s">
        <v>51</v>
      </c>
      <c r="D24" s="69">
        <v>670</v>
      </c>
      <c r="E24" s="63"/>
      <c r="F24" s="178">
        <f>E24*D24</f>
        <v>0</v>
      </c>
      <c r="I24" s="149"/>
    </row>
    <row r="25" spans="1:9" ht="43.2" x14ac:dyDescent="0.25">
      <c r="A25" s="87" t="s">
        <v>176</v>
      </c>
      <c r="B25" s="103" t="s">
        <v>87</v>
      </c>
      <c r="C25" s="101" t="s">
        <v>51</v>
      </c>
      <c r="D25" s="69">
        <v>50</v>
      </c>
      <c r="E25" s="63"/>
      <c r="F25" s="178">
        <f>E25*D25</f>
        <v>0</v>
      </c>
    </row>
    <row r="26" spans="1:9" ht="14.4" x14ac:dyDescent="0.25">
      <c r="A26" s="28"/>
      <c r="B26" s="81" t="s">
        <v>43</v>
      </c>
      <c r="C26" s="5"/>
      <c r="D26" s="5"/>
      <c r="E26" s="67"/>
      <c r="F26" s="176">
        <f>SUM(F22:F25)</f>
        <v>0</v>
      </c>
    </row>
    <row r="27" spans="1:9" ht="14.4" x14ac:dyDescent="0.25">
      <c r="A27" s="28"/>
      <c r="B27" s="81"/>
      <c r="C27" s="5"/>
      <c r="D27" s="5"/>
      <c r="E27" s="67"/>
      <c r="F27" s="176"/>
    </row>
    <row r="28" spans="1:9" ht="14.4" x14ac:dyDescent="0.25">
      <c r="A28" s="96" t="s">
        <v>27</v>
      </c>
      <c r="B28" s="82" t="s">
        <v>54</v>
      </c>
      <c r="C28" s="89"/>
      <c r="D28" s="105"/>
      <c r="E28" s="56"/>
      <c r="F28" s="177"/>
    </row>
    <row r="29" spans="1:9" ht="14.4" x14ac:dyDescent="0.25">
      <c r="A29" s="96"/>
      <c r="B29" s="85"/>
      <c r="C29" s="89"/>
      <c r="D29" s="105"/>
      <c r="E29" s="56"/>
      <c r="F29" s="177"/>
    </row>
    <row r="30" spans="1:9" ht="14.4" x14ac:dyDescent="0.25">
      <c r="A30" s="87">
        <v>4.0999999999999996</v>
      </c>
      <c r="B30" s="84" t="s">
        <v>56</v>
      </c>
      <c r="C30" s="3" t="s">
        <v>6</v>
      </c>
      <c r="D30" s="93">
        <v>273.61</v>
      </c>
      <c r="E30" s="56"/>
      <c r="F30" s="178">
        <f t="shared" ref="F30" si="0">D30*E30</f>
        <v>0</v>
      </c>
    </row>
    <row r="31" spans="1:9" ht="14.4" x14ac:dyDescent="0.25">
      <c r="A31" s="97"/>
      <c r="B31" s="92" t="s">
        <v>44</v>
      </c>
      <c r="C31" s="90"/>
      <c r="D31" s="106"/>
      <c r="E31" s="56"/>
      <c r="F31" s="179">
        <f>SUM(F30:F30)</f>
        <v>0</v>
      </c>
    </row>
    <row r="32" spans="1:9" ht="15" thickBot="1" x14ac:dyDescent="0.3">
      <c r="A32" s="33"/>
      <c r="B32" s="83"/>
      <c r="C32" s="3"/>
      <c r="D32" s="4"/>
      <c r="E32" s="47"/>
      <c r="F32" s="177"/>
    </row>
    <row r="33" spans="1:6" ht="15.6" thickTop="1" thickBot="1" x14ac:dyDescent="0.3">
      <c r="A33" s="31"/>
      <c r="B33" s="86" t="s">
        <v>81</v>
      </c>
      <c r="C33" s="32"/>
      <c r="D33" s="32"/>
      <c r="E33" s="68"/>
      <c r="F33" s="180">
        <f>F26+F18+F11+F31</f>
        <v>0</v>
      </c>
    </row>
    <row r="34" spans="1:6" ht="13.8" thickTop="1" x14ac:dyDescent="0.25"/>
  </sheetData>
  <mergeCells count="3">
    <mergeCell ref="A1:F1"/>
    <mergeCell ref="A2:F2"/>
    <mergeCell ref="A3:F3"/>
  </mergeCells>
  <phoneticPr fontId="23" type="noConversion"/>
  <conditionalFormatting sqref="F31">
    <cfRule type="cellIs" dxfId="23" priority="1" stopIfTrue="1" operator="between">
      <formula>0.95*#REF!</formula>
      <formula>1.15*#REF!</formula>
    </cfRule>
    <cfRule type="cellIs" dxfId="22" priority="2" stopIfTrue="1" operator="greaterThan">
      <formula>1.15*#REF!</formula>
    </cfRule>
    <cfRule type="cellIs" dxfId="21" priority="3" stopIfTrue="1" operator="lessThan">
      <formula>0.95*#REF!</formula>
    </cfRule>
  </conditionalFormatting>
  <conditionalFormatting sqref="F30">
    <cfRule type="cellIs" dxfId="20" priority="4" stopIfTrue="1" operator="between">
      <formula>0.95*#REF!</formula>
      <formula>1.15*#REF!</formula>
    </cfRule>
    <cfRule type="cellIs" dxfId="19" priority="5" stopIfTrue="1" operator="greaterThan">
      <formula>1.15*#REF!</formula>
    </cfRule>
    <cfRule type="cellIs" dxfId="18" priority="6" stopIfTrue="1" operator="lessThan">
      <formula>0.95*#REF!</formula>
    </cfRule>
  </conditionalFormatting>
  <pageMargins left="0.7" right="0.7" top="0.75" bottom="0.75" header="0.3" footer="0.3"/>
  <pageSetup paperSize="9" scale="83" orientation="portrait" r:id="rId1"/>
  <headerFooter>
    <oddFooter>&amp;LDevis quantitatif et estimatif - BOX PR&amp;C&amp;P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"/>
  <sheetViews>
    <sheetView zoomScaleNormal="100" zoomScaleSheetLayoutView="100" zoomScalePageLayoutView="70" workbookViewId="0">
      <selection activeCell="B7" sqref="B7"/>
    </sheetView>
  </sheetViews>
  <sheetFormatPr baseColWidth="10" defaultRowHeight="13.2" x14ac:dyDescent="0.25"/>
  <cols>
    <col min="1" max="1" width="4.33203125" bestFit="1" customWidth="1"/>
    <col min="2" max="2" width="47.109375" bestFit="1" customWidth="1"/>
    <col min="3" max="3" width="6.33203125" customWidth="1"/>
    <col min="4" max="4" width="9.44140625" bestFit="1" customWidth="1"/>
    <col min="5" max="5" width="12.44140625" customWidth="1"/>
    <col min="6" max="6" width="10.21875" bestFit="1" customWidth="1"/>
  </cols>
  <sheetData>
    <row r="1" spans="1:6" ht="16.2" x14ac:dyDescent="0.25">
      <c r="A1" s="187" t="s">
        <v>0</v>
      </c>
      <c r="B1" s="187"/>
      <c r="C1" s="187"/>
      <c r="D1" s="187"/>
      <c r="E1" s="187"/>
      <c r="F1" s="187"/>
    </row>
    <row r="2" spans="1:6" ht="16.2" x14ac:dyDescent="0.25">
      <c r="A2" s="190" t="s">
        <v>193</v>
      </c>
      <c r="B2" s="191"/>
      <c r="C2" s="191"/>
      <c r="D2" s="191"/>
      <c r="E2" s="191"/>
      <c r="F2" s="191"/>
    </row>
    <row r="3" spans="1:6" ht="15" thickBot="1" x14ac:dyDescent="0.3">
      <c r="A3" s="6"/>
      <c r="B3" s="75"/>
      <c r="C3" s="12"/>
      <c r="D3" s="13"/>
      <c r="E3" s="39"/>
      <c r="F3" s="46"/>
    </row>
    <row r="4" spans="1:6" ht="30" thickTop="1" thickBot="1" x14ac:dyDescent="0.3">
      <c r="A4" s="7" t="s">
        <v>1</v>
      </c>
      <c r="B4" s="76" t="s">
        <v>2</v>
      </c>
      <c r="C4" s="11" t="s">
        <v>105</v>
      </c>
      <c r="D4" s="48" t="s">
        <v>48</v>
      </c>
      <c r="E4" s="34" t="s">
        <v>11</v>
      </c>
      <c r="F4" s="35" t="s">
        <v>12</v>
      </c>
    </row>
    <row r="5" spans="1:6" ht="15" thickTop="1" x14ac:dyDescent="0.25">
      <c r="A5" s="21"/>
      <c r="B5" s="77"/>
      <c r="C5" s="20"/>
      <c r="D5" s="49"/>
      <c r="E5" s="36"/>
      <c r="F5" s="37"/>
    </row>
    <row r="6" spans="1:6" ht="14.4" x14ac:dyDescent="0.25">
      <c r="A6" s="24" t="s">
        <v>24</v>
      </c>
      <c r="B6" s="78" t="s">
        <v>23</v>
      </c>
      <c r="C6" s="15"/>
      <c r="D6" s="73"/>
      <c r="E6" s="65"/>
      <c r="F6" s="38"/>
    </row>
    <row r="7" spans="1:6" ht="14.4" x14ac:dyDescent="0.25">
      <c r="A7" s="24"/>
      <c r="B7" s="78"/>
      <c r="C7" s="15"/>
      <c r="D7" s="73"/>
      <c r="E7" s="56"/>
      <c r="F7" s="66"/>
    </row>
    <row r="8" spans="1:6" ht="43.2" x14ac:dyDescent="0.25">
      <c r="A8" s="26">
        <v>1.1000000000000001</v>
      </c>
      <c r="B8" s="55" t="s">
        <v>32</v>
      </c>
      <c r="C8" s="19" t="s">
        <v>6</v>
      </c>
      <c r="D8" s="72">
        <v>87.42</v>
      </c>
      <c r="E8" s="56"/>
      <c r="F8" s="175">
        <f>D8*E8</f>
        <v>0</v>
      </c>
    </row>
    <row r="9" spans="1:6" ht="16.2" x14ac:dyDescent="0.25">
      <c r="A9" s="26">
        <v>1.2</v>
      </c>
      <c r="B9" s="64" t="s">
        <v>63</v>
      </c>
      <c r="C9" s="16" t="s">
        <v>33</v>
      </c>
      <c r="D9" s="44">
        <v>11.64</v>
      </c>
      <c r="E9" s="56"/>
      <c r="F9" s="175">
        <f>D9*E9</f>
        <v>0</v>
      </c>
    </row>
    <row r="10" spans="1:6" ht="14.4" x14ac:dyDescent="0.25">
      <c r="A10" s="26"/>
      <c r="B10" s="79" t="s">
        <v>36</v>
      </c>
      <c r="C10" s="17"/>
      <c r="D10" s="74"/>
      <c r="E10" s="63"/>
      <c r="F10" s="176">
        <f>SUM(F8:F9)</f>
        <v>0</v>
      </c>
    </row>
    <row r="11" spans="1:6" ht="14.4" x14ac:dyDescent="0.25">
      <c r="A11" s="24"/>
      <c r="B11" s="80"/>
      <c r="C11" s="15"/>
      <c r="D11" s="73"/>
      <c r="E11" s="56" t="s">
        <v>59</v>
      </c>
      <c r="F11" s="177"/>
    </row>
    <row r="12" spans="1:6" ht="14.4" x14ac:dyDescent="0.25">
      <c r="A12" s="24" t="s">
        <v>25</v>
      </c>
      <c r="B12" s="78" t="s">
        <v>37</v>
      </c>
      <c r="C12" s="15"/>
      <c r="D12" s="73"/>
      <c r="E12" s="56"/>
      <c r="F12" s="177"/>
    </row>
    <row r="13" spans="1:6" ht="14.4" x14ac:dyDescent="0.25">
      <c r="A13" s="24"/>
      <c r="B13" s="78"/>
      <c r="C13" s="15"/>
      <c r="D13" s="73"/>
      <c r="E13" s="56"/>
      <c r="F13" s="177"/>
    </row>
    <row r="14" spans="1:6" ht="28.8" x14ac:dyDescent="0.25">
      <c r="A14" s="26" t="s">
        <v>13</v>
      </c>
      <c r="B14" s="64" t="s">
        <v>38</v>
      </c>
      <c r="C14" s="16" t="s">
        <v>33</v>
      </c>
      <c r="D14" s="93">
        <v>0.73</v>
      </c>
      <c r="E14" s="56"/>
      <c r="F14" s="177">
        <f>D14*E14</f>
        <v>0</v>
      </c>
    </row>
    <row r="15" spans="1:6" ht="28.8" x14ac:dyDescent="0.25">
      <c r="A15" s="26" t="s">
        <v>14</v>
      </c>
      <c r="B15" s="64" t="s">
        <v>82</v>
      </c>
      <c r="C15" s="16" t="s">
        <v>33</v>
      </c>
      <c r="D15" s="44">
        <v>2.91</v>
      </c>
      <c r="E15" s="56"/>
      <c r="F15" s="177">
        <f>D15*E15</f>
        <v>0</v>
      </c>
    </row>
    <row r="16" spans="1:6" ht="43.2" x14ac:dyDescent="0.25">
      <c r="A16" s="26">
        <v>2.2999999999999998</v>
      </c>
      <c r="B16" s="64" t="s">
        <v>83</v>
      </c>
      <c r="C16" s="16" t="s">
        <v>33</v>
      </c>
      <c r="D16" s="44">
        <v>0.37</v>
      </c>
      <c r="E16" s="56"/>
      <c r="F16" s="177">
        <f>D16*E16</f>
        <v>0</v>
      </c>
    </row>
    <row r="17" spans="1:6" ht="14.4" x14ac:dyDescent="0.25">
      <c r="A17" s="22"/>
      <c r="B17" s="79" t="s">
        <v>41</v>
      </c>
      <c r="C17" s="17"/>
      <c r="D17" s="93"/>
      <c r="E17" s="63"/>
      <c r="F17" s="176">
        <f>SUM(F14:F16)</f>
        <v>0</v>
      </c>
    </row>
    <row r="18" spans="1:6" ht="14.4" x14ac:dyDescent="0.25">
      <c r="A18" s="28"/>
      <c r="B18" s="81"/>
      <c r="C18" s="29"/>
      <c r="D18" s="29"/>
      <c r="E18" s="67"/>
      <c r="F18" s="176"/>
    </row>
    <row r="19" spans="1:6" ht="14.4" x14ac:dyDescent="0.25">
      <c r="A19" s="33" t="s">
        <v>26</v>
      </c>
      <c r="B19" s="82" t="s">
        <v>66</v>
      </c>
      <c r="C19" s="3"/>
      <c r="D19" s="3"/>
      <c r="E19" s="56"/>
      <c r="F19" s="176"/>
    </row>
    <row r="20" spans="1:6" ht="14.4" x14ac:dyDescent="0.25">
      <c r="A20" s="33"/>
      <c r="B20" s="82"/>
      <c r="C20" s="3"/>
      <c r="D20" s="3"/>
      <c r="E20" s="56"/>
      <c r="F20" s="176"/>
    </row>
    <row r="21" spans="1:6" ht="43.2" x14ac:dyDescent="0.25">
      <c r="A21" s="25" t="s">
        <v>3</v>
      </c>
      <c r="B21" s="64" t="s">
        <v>31</v>
      </c>
      <c r="C21" s="16" t="s">
        <v>33</v>
      </c>
      <c r="D21" s="93">
        <v>0.14000000000000001</v>
      </c>
      <c r="E21" s="56"/>
      <c r="F21" s="177">
        <f>D21*E21</f>
        <v>0</v>
      </c>
    </row>
    <row r="22" spans="1:6" ht="43.2" x14ac:dyDescent="0.25">
      <c r="A22" s="87" t="s">
        <v>4</v>
      </c>
      <c r="B22" s="88" t="s">
        <v>106</v>
      </c>
      <c r="C22" s="101" t="s">
        <v>51</v>
      </c>
      <c r="D22" s="69">
        <v>2</v>
      </c>
      <c r="E22" s="63"/>
      <c r="F22" s="178">
        <f t="shared" ref="F22:F27" si="0">E22*D22</f>
        <v>0</v>
      </c>
    </row>
    <row r="23" spans="1:6" ht="43.2" x14ac:dyDescent="0.25">
      <c r="A23" s="25" t="s">
        <v>175</v>
      </c>
      <c r="B23" s="88" t="s">
        <v>107</v>
      </c>
      <c r="C23" s="101" t="s">
        <v>51</v>
      </c>
      <c r="D23" s="69">
        <v>1</v>
      </c>
      <c r="E23" s="63"/>
      <c r="F23" s="178">
        <f t="shared" si="0"/>
        <v>0</v>
      </c>
    </row>
    <row r="24" spans="1:6" ht="43.2" x14ac:dyDescent="0.25">
      <c r="A24" s="87" t="s">
        <v>176</v>
      </c>
      <c r="B24" s="88" t="s">
        <v>108</v>
      </c>
      <c r="C24" s="101" t="s">
        <v>51</v>
      </c>
      <c r="D24" s="69">
        <v>1</v>
      </c>
      <c r="E24" s="63"/>
      <c r="F24" s="178">
        <f t="shared" si="0"/>
        <v>0</v>
      </c>
    </row>
    <row r="25" spans="1:6" ht="43.2" x14ac:dyDescent="0.25">
      <c r="A25" s="25" t="s">
        <v>178</v>
      </c>
      <c r="B25" s="103" t="s">
        <v>86</v>
      </c>
      <c r="C25" s="101" t="s">
        <v>7</v>
      </c>
      <c r="D25" s="69">
        <v>47.52</v>
      </c>
      <c r="E25" s="63"/>
      <c r="F25" s="178">
        <f t="shared" si="0"/>
        <v>0</v>
      </c>
    </row>
    <row r="26" spans="1:6" ht="43.2" x14ac:dyDescent="0.25">
      <c r="A26" s="87" t="s">
        <v>179</v>
      </c>
      <c r="B26" s="103" t="s">
        <v>91</v>
      </c>
      <c r="C26" s="101" t="s">
        <v>51</v>
      </c>
      <c r="D26" s="69">
        <v>206.5</v>
      </c>
      <c r="E26" s="63"/>
      <c r="F26" s="178">
        <f t="shared" si="0"/>
        <v>0</v>
      </c>
    </row>
    <row r="27" spans="1:6" ht="43.2" x14ac:dyDescent="0.25">
      <c r="A27" s="25" t="s">
        <v>180</v>
      </c>
      <c r="B27" s="103" t="s">
        <v>87</v>
      </c>
      <c r="C27" s="101" t="s">
        <v>51</v>
      </c>
      <c r="D27" s="69">
        <v>27</v>
      </c>
      <c r="E27" s="63"/>
      <c r="F27" s="178">
        <f t="shared" si="0"/>
        <v>0</v>
      </c>
    </row>
    <row r="28" spans="1:6" ht="14.4" x14ac:dyDescent="0.25">
      <c r="A28" s="28"/>
      <c r="B28" s="81" t="s">
        <v>43</v>
      </c>
      <c r="C28" s="5"/>
      <c r="D28" s="5"/>
      <c r="E28" s="67"/>
      <c r="F28" s="176">
        <f>SUM(F21:F27)</f>
        <v>0</v>
      </c>
    </row>
    <row r="29" spans="1:6" ht="14.4" x14ac:dyDescent="0.25">
      <c r="A29" s="28"/>
      <c r="B29" s="81"/>
      <c r="C29" s="5"/>
      <c r="D29" s="5"/>
      <c r="E29" s="67"/>
      <c r="F29" s="176"/>
    </row>
    <row r="30" spans="1:6" ht="14.4" x14ac:dyDescent="0.25">
      <c r="A30" s="96" t="s">
        <v>27</v>
      </c>
      <c r="B30" s="82" t="s">
        <v>54</v>
      </c>
      <c r="C30" s="89"/>
      <c r="D30" s="105"/>
      <c r="E30" s="56"/>
      <c r="F30" s="177"/>
    </row>
    <row r="31" spans="1:6" ht="14.4" x14ac:dyDescent="0.25">
      <c r="A31" s="96"/>
      <c r="B31" s="85"/>
      <c r="C31" s="89"/>
      <c r="D31" s="105"/>
      <c r="E31" s="56"/>
      <c r="F31" s="177"/>
    </row>
    <row r="32" spans="1:6" ht="14.4" x14ac:dyDescent="0.25">
      <c r="A32" s="45">
        <v>4.0999999999999996</v>
      </c>
      <c r="B32" s="84" t="s">
        <v>56</v>
      </c>
      <c r="C32" s="3" t="s">
        <v>6</v>
      </c>
      <c r="D32" s="93">
        <v>93</v>
      </c>
      <c r="E32" s="56"/>
      <c r="F32" s="178">
        <f t="shared" ref="F32" si="1">D32*E32</f>
        <v>0</v>
      </c>
    </row>
    <row r="33" spans="1:6" ht="14.4" x14ac:dyDescent="0.25">
      <c r="A33" s="97"/>
      <c r="B33" s="92" t="s">
        <v>44</v>
      </c>
      <c r="C33" s="90"/>
      <c r="D33" s="106"/>
      <c r="E33" s="56"/>
      <c r="F33" s="179">
        <f>SUM(F32:F32)</f>
        <v>0</v>
      </c>
    </row>
    <row r="34" spans="1:6" ht="15" thickBot="1" x14ac:dyDescent="0.3">
      <c r="A34" s="33"/>
      <c r="B34" s="83"/>
      <c r="C34" s="3"/>
      <c r="D34" s="4"/>
      <c r="E34" s="47"/>
      <c r="F34" s="177"/>
    </row>
    <row r="35" spans="1:6" ht="15.6" thickTop="1" thickBot="1" x14ac:dyDescent="0.3">
      <c r="A35" s="31"/>
      <c r="B35" s="86" t="s">
        <v>92</v>
      </c>
      <c r="C35" s="32"/>
      <c r="D35" s="32"/>
      <c r="E35" s="68"/>
      <c r="F35" s="180">
        <f>F28+F17+F10+F33</f>
        <v>0</v>
      </c>
    </row>
    <row r="36" spans="1:6" ht="13.8" thickTop="1" x14ac:dyDescent="0.25"/>
  </sheetData>
  <mergeCells count="2">
    <mergeCell ref="A1:F1"/>
    <mergeCell ref="A2:F2"/>
  </mergeCells>
  <phoneticPr fontId="23" type="noConversion"/>
  <conditionalFormatting sqref="F33">
    <cfRule type="cellIs" dxfId="17" priority="1" stopIfTrue="1" operator="between">
      <formula>0.95*#REF!</formula>
      <formula>1.15*#REF!</formula>
    </cfRule>
    <cfRule type="cellIs" dxfId="16" priority="2" stopIfTrue="1" operator="greaterThan">
      <formula>1.15*#REF!</formula>
    </cfRule>
    <cfRule type="cellIs" dxfId="15" priority="3" stopIfTrue="1" operator="lessThan">
      <formula>0.95*#REF!</formula>
    </cfRule>
  </conditionalFormatting>
  <conditionalFormatting sqref="F32">
    <cfRule type="cellIs" dxfId="14" priority="4" stopIfTrue="1" operator="between">
      <formula>0.95*#REF!</formula>
      <formula>1.15*#REF!</formula>
    </cfRule>
    <cfRule type="cellIs" dxfId="13" priority="5" stopIfTrue="1" operator="greaterThan">
      <formula>1.15*#REF!</formula>
    </cfRule>
    <cfRule type="cellIs" dxfId="12" priority="6" stopIfTrue="1" operator="lessThan">
      <formula>0.95*#REF!</formula>
    </cfRule>
  </conditionalFormatting>
  <pageMargins left="0.7" right="0.7" top="0.75" bottom="0.75" header="0.3" footer="0.3"/>
  <pageSetup paperSize="9" scale="92" orientation="portrait" r:id="rId1"/>
  <headerFooter>
    <oddFooter>&amp;LDevis quantitatif et estimatif - LARET BOVINS&amp;C&amp;P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zoomScaleNormal="100" zoomScaleSheetLayoutView="100" workbookViewId="0">
      <selection activeCell="B12" sqref="B12"/>
    </sheetView>
  </sheetViews>
  <sheetFormatPr baseColWidth="10" defaultRowHeight="13.2" x14ac:dyDescent="0.25"/>
  <cols>
    <col min="1" max="1" width="7.33203125" customWidth="1"/>
    <col min="2" max="2" width="54.21875" customWidth="1"/>
    <col min="3" max="3" width="7.44140625" customWidth="1"/>
    <col min="4" max="5" width="10.77734375" customWidth="1"/>
    <col min="6" max="6" width="10" bestFit="1" customWidth="1"/>
    <col min="10" max="10" width="15.6640625" bestFit="1" customWidth="1"/>
  </cols>
  <sheetData>
    <row r="1" spans="1:6" ht="16.2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194</v>
      </c>
      <c r="B3" s="191"/>
      <c r="C3" s="191"/>
      <c r="D3" s="191"/>
      <c r="E3" s="191"/>
      <c r="F3" s="191"/>
    </row>
    <row r="4" spans="1:6" ht="15" thickBot="1" x14ac:dyDescent="0.3">
      <c r="A4" s="6"/>
      <c r="B4" s="75"/>
      <c r="C4" s="12"/>
      <c r="D4" s="13"/>
      <c r="E4" s="39"/>
      <c r="F4" s="46"/>
    </row>
    <row r="5" spans="1:6" ht="30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>
        <v>1.1000000000000001</v>
      </c>
      <c r="B9" s="55" t="s">
        <v>32</v>
      </c>
      <c r="C9" s="19" t="s">
        <v>6</v>
      </c>
      <c r="D9" s="72">
        <v>52.65</v>
      </c>
      <c r="E9" s="56"/>
      <c r="F9" s="175">
        <f>D9*E9</f>
        <v>0</v>
      </c>
    </row>
    <row r="10" spans="1:6" ht="16.2" x14ac:dyDescent="0.25">
      <c r="A10" s="26">
        <v>1.2</v>
      </c>
      <c r="B10" s="64" t="s">
        <v>63</v>
      </c>
      <c r="C10" s="16" t="s">
        <v>33</v>
      </c>
      <c r="D10" s="44">
        <v>6.9</v>
      </c>
      <c r="E10" s="56"/>
      <c r="F10" s="175">
        <f>D10*E10</f>
        <v>0</v>
      </c>
    </row>
    <row r="11" spans="1:6" ht="14.4" x14ac:dyDescent="0.25">
      <c r="A11" s="26"/>
      <c r="B11" s="79" t="s">
        <v>36</v>
      </c>
      <c r="C11" s="17"/>
      <c r="D11" s="74"/>
      <c r="E11" s="63"/>
      <c r="F11" s="176">
        <f>SUM(F9:F10)</f>
        <v>0</v>
      </c>
    </row>
    <row r="12" spans="1:6" ht="14.4" x14ac:dyDescent="0.25">
      <c r="A12" s="24"/>
      <c r="B12" s="80"/>
      <c r="C12" s="15"/>
      <c r="D12" s="73"/>
      <c r="E12" s="56" t="s">
        <v>59</v>
      </c>
      <c r="F12" s="177"/>
    </row>
    <row r="13" spans="1:6" ht="14.4" x14ac:dyDescent="0.25">
      <c r="A13" s="24" t="s">
        <v>25</v>
      </c>
      <c r="B13" s="78" t="s">
        <v>37</v>
      </c>
      <c r="C13" s="15"/>
      <c r="D13" s="73"/>
      <c r="E13" s="56"/>
      <c r="F13" s="177"/>
    </row>
    <row r="14" spans="1:6" ht="14.4" x14ac:dyDescent="0.25">
      <c r="A14" s="24"/>
      <c r="B14" s="78"/>
      <c r="C14" s="15"/>
      <c r="D14" s="73"/>
      <c r="E14" s="56"/>
      <c r="F14" s="177"/>
    </row>
    <row r="15" spans="1:6" ht="28.8" x14ac:dyDescent="0.25">
      <c r="A15" s="26" t="s">
        <v>13</v>
      </c>
      <c r="B15" s="64" t="s">
        <v>38</v>
      </c>
      <c r="C15" s="16" t="s">
        <v>33</v>
      </c>
      <c r="D15" s="93">
        <v>0.43</v>
      </c>
      <c r="E15" s="56"/>
      <c r="F15" s="177">
        <f>D15*E15</f>
        <v>0</v>
      </c>
    </row>
    <row r="16" spans="1:6" ht="28.8" x14ac:dyDescent="0.25">
      <c r="A16" s="26" t="s">
        <v>14</v>
      </c>
      <c r="B16" s="64" t="s">
        <v>82</v>
      </c>
      <c r="C16" s="16" t="s">
        <v>33</v>
      </c>
      <c r="D16" s="44">
        <v>1.73</v>
      </c>
      <c r="E16" s="56"/>
      <c r="F16" s="177">
        <f>D16*E16</f>
        <v>0</v>
      </c>
    </row>
    <row r="17" spans="1:10" ht="43.2" x14ac:dyDescent="0.25">
      <c r="A17" s="26" t="s">
        <v>17</v>
      </c>
      <c r="B17" s="64" t="s">
        <v>83</v>
      </c>
      <c r="C17" s="16" t="s">
        <v>33</v>
      </c>
      <c r="D17" s="44">
        <v>0.22</v>
      </c>
      <c r="E17" s="56"/>
      <c r="F17" s="177">
        <f>D17*E17</f>
        <v>0</v>
      </c>
    </row>
    <row r="18" spans="1:10" ht="14.4" x14ac:dyDescent="0.25">
      <c r="A18" s="22"/>
      <c r="B18" s="79" t="s">
        <v>41</v>
      </c>
      <c r="C18" s="17"/>
      <c r="D18" s="93"/>
      <c r="E18" s="63"/>
      <c r="F18" s="176">
        <f>SUM(F15:F17)</f>
        <v>0</v>
      </c>
    </row>
    <row r="19" spans="1:10" ht="14.4" x14ac:dyDescent="0.25">
      <c r="A19" s="28"/>
      <c r="B19" s="81"/>
      <c r="C19" s="29"/>
      <c r="D19" s="29"/>
      <c r="E19" s="67"/>
      <c r="F19" s="176"/>
    </row>
    <row r="20" spans="1:10" ht="14.4" x14ac:dyDescent="0.25">
      <c r="A20" s="33" t="s">
        <v>26</v>
      </c>
      <c r="B20" s="82" t="s">
        <v>66</v>
      </c>
      <c r="C20" s="3"/>
      <c r="D20" s="3"/>
      <c r="E20" s="56"/>
      <c r="F20" s="176"/>
    </row>
    <row r="21" spans="1:10" ht="14.4" x14ac:dyDescent="0.25">
      <c r="A21" s="33"/>
      <c r="B21" s="82"/>
      <c r="C21" s="3"/>
      <c r="D21" s="3"/>
      <c r="E21" s="56"/>
      <c r="F21" s="176"/>
    </row>
    <row r="22" spans="1:10" ht="43.2" x14ac:dyDescent="0.25">
      <c r="A22" s="25" t="s">
        <v>3</v>
      </c>
      <c r="B22" s="64" t="s">
        <v>31</v>
      </c>
      <c r="C22" s="16" t="s">
        <v>33</v>
      </c>
      <c r="D22" s="93">
        <v>0.08</v>
      </c>
      <c r="E22" s="56"/>
      <c r="F22" s="177">
        <f>D22*E22</f>
        <v>0</v>
      </c>
    </row>
    <row r="23" spans="1:10" ht="43.2" x14ac:dyDescent="0.25">
      <c r="A23" s="87" t="s">
        <v>4</v>
      </c>
      <c r="B23" s="88" t="s">
        <v>93</v>
      </c>
      <c r="C23" s="101" t="s">
        <v>51</v>
      </c>
      <c r="D23" s="69">
        <v>2</v>
      </c>
      <c r="E23" s="63"/>
      <c r="F23" s="178">
        <f>E23*D23</f>
        <v>0</v>
      </c>
    </row>
    <row r="24" spans="1:10" ht="43.2" x14ac:dyDescent="0.25">
      <c r="A24" s="25" t="s">
        <v>175</v>
      </c>
      <c r="B24" s="88" t="s">
        <v>94</v>
      </c>
      <c r="C24" s="101" t="s">
        <v>51</v>
      </c>
      <c r="D24" s="69">
        <v>1</v>
      </c>
      <c r="E24" s="63"/>
      <c r="F24" s="178">
        <f>E24*D24</f>
        <v>0</v>
      </c>
    </row>
    <row r="25" spans="1:10" ht="43.2" x14ac:dyDescent="0.25">
      <c r="A25" s="87" t="s">
        <v>176</v>
      </c>
      <c r="B25" s="103" t="s">
        <v>86</v>
      </c>
      <c r="C25" s="101" t="s">
        <v>7</v>
      </c>
      <c r="D25" s="69">
        <v>28.16</v>
      </c>
      <c r="E25" s="63"/>
      <c r="F25" s="178">
        <f>E25*D25</f>
        <v>0</v>
      </c>
    </row>
    <row r="26" spans="1:10" ht="40.5" customHeight="1" x14ac:dyDescent="0.25">
      <c r="A26" s="25" t="s">
        <v>178</v>
      </c>
      <c r="B26" s="103" t="s">
        <v>91</v>
      </c>
      <c r="C26" s="101" t="s">
        <v>51</v>
      </c>
      <c r="D26" s="69">
        <v>234.85</v>
      </c>
      <c r="E26" s="63"/>
      <c r="F26" s="178">
        <f>E26*D26</f>
        <v>0</v>
      </c>
      <c r="I26" s="148"/>
      <c r="J26" s="148"/>
    </row>
    <row r="27" spans="1:10" ht="43.2" x14ac:dyDescent="0.25">
      <c r="A27" s="87" t="s">
        <v>179</v>
      </c>
      <c r="B27" s="103" t="s">
        <v>87</v>
      </c>
      <c r="C27" s="101" t="s">
        <v>51</v>
      </c>
      <c r="D27" s="69">
        <v>16</v>
      </c>
      <c r="E27" s="63"/>
      <c r="F27" s="178">
        <f>E27*D27</f>
        <v>0</v>
      </c>
    </row>
    <row r="28" spans="1:10" ht="14.4" x14ac:dyDescent="0.25">
      <c r="A28" s="28"/>
      <c r="B28" s="81" t="s">
        <v>43</v>
      </c>
      <c r="C28" s="5"/>
      <c r="D28" s="5"/>
      <c r="E28" s="67"/>
      <c r="F28" s="176">
        <f>SUM(F22:F27)</f>
        <v>0</v>
      </c>
    </row>
    <row r="29" spans="1:10" ht="14.4" x14ac:dyDescent="0.25">
      <c r="A29" s="28"/>
      <c r="B29" s="81"/>
      <c r="C29" s="5"/>
      <c r="D29" s="5"/>
      <c r="E29" s="67"/>
      <c r="F29" s="176"/>
    </row>
    <row r="30" spans="1:10" ht="14.4" x14ac:dyDescent="0.25">
      <c r="A30" s="96" t="s">
        <v>27</v>
      </c>
      <c r="B30" s="82" t="s">
        <v>54</v>
      </c>
      <c r="C30" s="89"/>
      <c r="D30" s="105"/>
      <c r="E30" s="56"/>
      <c r="F30" s="177"/>
    </row>
    <row r="31" spans="1:10" ht="14.4" x14ac:dyDescent="0.25">
      <c r="A31" s="96"/>
      <c r="B31" s="85"/>
      <c r="C31" s="89"/>
      <c r="D31" s="105"/>
      <c r="E31" s="56"/>
      <c r="F31" s="177"/>
    </row>
    <row r="32" spans="1:10" ht="14.4" x14ac:dyDescent="0.25">
      <c r="A32" s="87" t="s">
        <v>5</v>
      </c>
      <c r="B32" s="84" t="s">
        <v>56</v>
      </c>
      <c r="C32" s="3" t="s">
        <v>6</v>
      </c>
      <c r="D32" s="93">
        <v>76</v>
      </c>
      <c r="E32" s="56"/>
      <c r="F32" s="178">
        <f t="shared" ref="F32" si="0">D32*E32</f>
        <v>0</v>
      </c>
    </row>
    <row r="33" spans="1:6" ht="14.4" x14ac:dyDescent="0.25">
      <c r="A33" s="97"/>
      <c r="B33" s="92" t="s">
        <v>44</v>
      </c>
      <c r="C33" s="90"/>
      <c r="D33" s="106"/>
      <c r="E33" s="56"/>
      <c r="F33" s="179">
        <f>SUM(F32:F32)</f>
        <v>0</v>
      </c>
    </row>
    <row r="34" spans="1:6" ht="15" thickBot="1" x14ac:dyDescent="0.3">
      <c r="A34" s="33"/>
      <c r="B34" s="83"/>
      <c r="C34" s="3"/>
      <c r="D34" s="4"/>
      <c r="E34" s="47"/>
      <c r="F34" s="177"/>
    </row>
    <row r="35" spans="1:6" ht="15.6" thickTop="1" thickBot="1" x14ac:dyDescent="0.3">
      <c r="A35" s="31"/>
      <c r="B35" s="86" t="s">
        <v>95</v>
      </c>
      <c r="C35" s="32"/>
      <c r="D35" s="32"/>
      <c r="E35" s="68"/>
      <c r="F35" s="180">
        <f>F28+F18+F11+F33</f>
        <v>0</v>
      </c>
    </row>
    <row r="36" spans="1:6" ht="13.8" thickTop="1" x14ac:dyDescent="0.25"/>
  </sheetData>
  <mergeCells count="3">
    <mergeCell ref="A1:F1"/>
    <mergeCell ref="A2:F2"/>
    <mergeCell ref="A3:F3"/>
  </mergeCells>
  <phoneticPr fontId="23" type="noConversion"/>
  <conditionalFormatting sqref="F33">
    <cfRule type="cellIs" dxfId="11" priority="1" stopIfTrue="1" operator="between">
      <formula>0.95*#REF!</formula>
      <formula>1.15*#REF!</formula>
    </cfRule>
    <cfRule type="cellIs" dxfId="10" priority="2" stopIfTrue="1" operator="greaterThan">
      <formula>1.15*#REF!</formula>
    </cfRule>
    <cfRule type="cellIs" dxfId="9" priority="3" stopIfTrue="1" operator="lessThan">
      <formula>0.95*#REF!</formula>
    </cfRule>
  </conditionalFormatting>
  <conditionalFormatting sqref="F32">
    <cfRule type="cellIs" dxfId="8" priority="4" stopIfTrue="1" operator="between">
      <formula>0.95*#REF!</formula>
      <formula>1.15*#REF!</formula>
    </cfRule>
    <cfRule type="cellIs" dxfId="7" priority="5" stopIfTrue="1" operator="greaterThan">
      <formula>1.15*#REF!</formula>
    </cfRule>
    <cfRule type="cellIs" dxfId="6" priority="6" stopIfTrue="1" operator="lessThan">
      <formula>0.95*#REF!</formula>
    </cfRule>
  </conditionalFormatting>
  <pageMargins left="0.7" right="0.7" top="0.75" bottom="0.75" header="0.3" footer="0.3"/>
  <pageSetup paperSize="9" scale="88" orientation="portrait" r:id="rId1"/>
  <headerFooter>
    <oddFooter>&amp;LDevis quantitatif et estimatif - LARET PR&amp;C&amp;P</oddFooter>
  </headerFooter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zoomScaleNormal="100" zoomScaleSheetLayoutView="112" workbookViewId="0">
      <selection activeCell="B5" sqref="B5"/>
    </sheetView>
  </sheetViews>
  <sheetFormatPr baseColWidth="10" defaultRowHeight="13.2" x14ac:dyDescent="0.25"/>
  <cols>
    <col min="1" max="1" width="6.33203125" bestFit="1" customWidth="1"/>
    <col min="2" max="2" width="51.33203125" customWidth="1"/>
    <col min="3" max="3" width="7.44140625" bestFit="1" customWidth="1"/>
    <col min="4" max="4" width="9.44140625" customWidth="1"/>
    <col min="5" max="5" width="9.33203125" customWidth="1"/>
    <col min="6" max="6" width="14.6640625" customWidth="1"/>
  </cols>
  <sheetData>
    <row r="1" spans="1:6" ht="31.8" customHeight="1" x14ac:dyDescent="0.25">
      <c r="A1" s="187" t="s">
        <v>57</v>
      </c>
      <c r="B1" s="187"/>
      <c r="C1" s="187"/>
      <c r="D1" s="187"/>
      <c r="E1" s="187"/>
      <c r="F1" s="187"/>
    </row>
    <row r="2" spans="1:6" ht="21.6" customHeight="1" x14ac:dyDescent="0.25">
      <c r="A2" s="187" t="s">
        <v>0</v>
      </c>
      <c r="B2" s="187"/>
      <c r="C2" s="187"/>
      <c r="D2" s="187"/>
      <c r="E2" s="187"/>
      <c r="F2" s="187"/>
    </row>
    <row r="3" spans="1:6" ht="22.2" customHeight="1" x14ac:dyDescent="0.25">
      <c r="A3" s="190" t="s">
        <v>195</v>
      </c>
      <c r="B3" s="191"/>
      <c r="C3" s="191"/>
      <c r="D3" s="191"/>
      <c r="E3" s="191"/>
      <c r="F3" s="191"/>
    </row>
    <row r="4" spans="1:6" ht="15" thickBot="1" x14ac:dyDescent="0.3">
      <c r="A4" s="6"/>
      <c r="B4" s="75"/>
      <c r="C4" s="12"/>
      <c r="D4" s="13"/>
      <c r="E4" s="39"/>
      <c r="F4" s="46"/>
    </row>
    <row r="5" spans="1:6" ht="30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 t="s">
        <v>19</v>
      </c>
      <c r="B9" s="55" t="s">
        <v>32</v>
      </c>
      <c r="C9" s="19" t="s">
        <v>6</v>
      </c>
      <c r="D9" s="72">
        <v>69</v>
      </c>
      <c r="E9" s="56"/>
      <c r="F9" s="175">
        <f>D9*E9</f>
        <v>0</v>
      </c>
    </row>
    <row r="10" spans="1:6" ht="16.2" x14ac:dyDescent="0.25">
      <c r="A10" s="26" t="s">
        <v>20</v>
      </c>
      <c r="B10" s="64" t="s">
        <v>63</v>
      </c>
      <c r="C10" s="16" t="s">
        <v>33</v>
      </c>
      <c r="D10" s="44">
        <v>6.04</v>
      </c>
      <c r="E10" s="56"/>
      <c r="F10" s="175">
        <f>D10*E10</f>
        <v>0</v>
      </c>
    </row>
    <row r="11" spans="1:6" ht="16.2" x14ac:dyDescent="0.25">
      <c r="A11" s="26" t="s">
        <v>22</v>
      </c>
      <c r="B11" s="64" t="s">
        <v>34</v>
      </c>
      <c r="C11" s="16" t="s">
        <v>33</v>
      </c>
      <c r="D11" s="44">
        <v>4.2</v>
      </c>
      <c r="E11" s="56"/>
      <c r="F11" s="175">
        <f>D11*E11</f>
        <v>0</v>
      </c>
    </row>
    <row r="12" spans="1:6" ht="57.6" x14ac:dyDescent="0.25">
      <c r="A12" s="26" t="s">
        <v>64</v>
      </c>
      <c r="B12" s="98" t="s">
        <v>35</v>
      </c>
      <c r="C12" s="16" t="s">
        <v>33</v>
      </c>
      <c r="D12" s="44">
        <v>29.86</v>
      </c>
      <c r="E12" s="56"/>
      <c r="F12" s="175">
        <f>D12*E12</f>
        <v>0</v>
      </c>
    </row>
    <row r="13" spans="1:6" ht="14.4" x14ac:dyDescent="0.25">
      <c r="A13" s="26" t="s">
        <v>65</v>
      </c>
      <c r="B13" s="64" t="s">
        <v>50</v>
      </c>
      <c r="C13" s="16" t="s">
        <v>6</v>
      </c>
      <c r="D13" s="44">
        <v>26</v>
      </c>
      <c r="E13" s="56"/>
      <c r="F13" s="175">
        <f>D13*E13</f>
        <v>0</v>
      </c>
    </row>
    <row r="14" spans="1:6" ht="14.4" x14ac:dyDescent="0.25">
      <c r="A14" s="26"/>
      <c r="B14" s="79" t="s">
        <v>36</v>
      </c>
      <c r="C14" s="17"/>
      <c r="D14" s="74"/>
      <c r="E14" s="63"/>
      <c r="F14" s="176">
        <f>SUM(F9:F13)</f>
        <v>0</v>
      </c>
    </row>
    <row r="15" spans="1:6" ht="14.4" x14ac:dyDescent="0.25">
      <c r="A15" s="24"/>
      <c r="B15" s="80"/>
      <c r="C15" s="15"/>
      <c r="D15" s="73"/>
      <c r="E15" s="56" t="s">
        <v>59</v>
      </c>
      <c r="F15" s="177"/>
    </row>
    <row r="16" spans="1:6" ht="14.4" x14ac:dyDescent="0.25">
      <c r="A16" s="24" t="s">
        <v>25</v>
      </c>
      <c r="B16" s="78" t="s">
        <v>37</v>
      </c>
      <c r="C16" s="15"/>
      <c r="D16" s="73"/>
      <c r="E16" s="56"/>
      <c r="F16" s="177"/>
    </row>
    <row r="17" spans="1:6" ht="14.4" x14ac:dyDescent="0.25">
      <c r="A17" s="24"/>
      <c r="B17" s="78"/>
      <c r="C17" s="15"/>
      <c r="D17" s="73"/>
      <c r="E17" s="56"/>
      <c r="F17" s="177"/>
    </row>
    <row r="18" spans="1:6" ht="28.8" x14ac:dyDescent="0.25">
      <c r="A18" s="26" t="s">
        <v>13</v>
      </c>
      <c r="B18" s="64" t="s">
        <v>38</v>
      </c>
      <c r="C18" s="16" t="s">
        <v>33</v>
      </c>
      <c r="D18" s="93">
        <v>0.9</v>
      </c>
      <c r="E18" s="56"/>
      <c r="F18" s="177">
        <f>D18*E18</f>
        <v>0</v>
      </c>
    </row>
    <row r="19" spans="1:6" ht="28.8" x14ac:dyDescent="0.25">
      <c r="A19" s="26" t="s">
        <v>14</v>
      </c>
      <c r="B19" s="64" t="s">
        <v>88</v>
      </c>
      <c r="C19" s="16" t="s">
        <v>33</v>
      </c>
      <c r="D19" s="44">
        <v>1.88</v>
      </c>
      <c r="E19" s="56"/>
      <c r="F19" s="177">
        <f>D19*E19</f>
        <v>0</v>
      </c>
    </row>
    <row r="20" spans="1:6" ht="28.8" x14ac:dyDescent="0.25">
      <c r="A20" s="26" t="s">
        <v>17</v>
      </c>
      <c r="B20" s="64" t="s">
        <v>60</v>
      </c>
      <c r="C20" s="16" t="s">
        <v>33</v>
      </c>
      <c r="D20" s="93">
        <v>3.15</v>
      </c>
      <c r="E20" s="56"/>
      <c r="F20" s="177">
        <f>D20*E20</f>
        <v>0</v>
      </c>
    </row>
    <row r="21" spans="1:6" ht="28.8" x14ac:dyDescent="0.25">
      <c r="A21" s="26" t="s">
        <v>15</v>
      </c>
      <c r="B21" s="64" t="s">
        <v>40</v>
      </c>
      <c r="C21" s="16" t="s">
        <v>33</v>
      </c>
      <c r="D21" s="93">
        <v>2.1</v>
      </c>
      <c r="E21" s="56"/>
      <c r="F21" s="177">
        <f>D21*E21</f>
        <v>0</v>
      </c>
    </row>
    <row r="22" spans="1:6" ht="57.6" x14ac:dyDescent="0.25">
      <c r="A22" s="26" t="s">
        <v>16</v>
      </c>
      <c r="B22" s="64" t="s">
        <v>61</v>
      </c>
      <c r="C22" s="16" t="s">
        <v>33</v>
      </c>
      <c r="D22" s="93">
        <v>2.94</v>
      </c>
      <c r="E22" s="56"/>
      <c r="F22" s="177">
        <f>D22*E22</f>
        <v>0</v>
      </c>
    </row>
    <row r="23" spans="1:6" ht="43.2" x14ac:dyDescent="0.25">
      <c r="A23" s="26" t="s">
        <v>18</v>
      </c>
      <c r="B23" s="64" t="s">
        <v>83</v>
      </c>
      <c r="C23" s="16" t="s">
        <v>33</v>
      </c>
      <c r="D23" s="44">
        <v>0.19</v>
      </c>
      <c r="E23" s="56"/>
      <c r="F23" s="177">
        <f t="shared" ref="F23" si="0">D23*E23</f>
        <v>0</v>
      </c>
    </row>
    <row r="24" spans="1:6" ht="14.4" x14ac:dyDescent="0.25">
      <c r="A24" s="22"/>
      <c r="B24" s="79" t="s">
        <v>41</v>
      </c>
      <c r="C24" s="17"/>
      <c r="D24" s="93"/>
      <c r="E24" s="63"/>
      <c r="F24" s="176">
        <f>SUM(F18:F23)</f>
        <v>0</v>
      </c>
    </row>
    <row r="25" spans="1:6" ht="14.4" x14ac:dyDescent="0.25">
      <c r="A25" s="24"/>
      <c r="B25" s="80"/>
      <c r="C25" s="15"/>
      <c r="D25" s="93"/>
      <c r="E25" s="56"/>
      <c r="F25" s="177"/>
    </row>
    <row r="26" spans="1:6" ht="14.4" x14ac:dyDescent="0.25">
      <c r="A26" s="22" t="s">
        <v>26</v>
      </c>
      <c r="B26" s="78" t="s">
        <v>42</v>
      </c>
      <c r="C26" s="15"/>
      <c r="D26" s="93"/>
      <c r="E26" s="56"/>
      <c r="F26" s="177"/>
    </row>
    <row r="27" spans="1:6" ht="14.4" x14ac:dyDescent="0.25">
      <c r="A27" s="22"/>
      <c r="B27" s="78"/>
      <c r="C27" s="15"/>
      <c r="D27" s="93"/>
      <c r="E27" s="56"/>
      <c r="F27" s="177"/>
    </row>
    <row r="28" spans="1:6" ht="43.2" x14ac:dyDescent="0.25">
      <c r="A28" s="25" t="s">
        <v>3</v>
      </c>
      <c r="B28" s="64" t="s">
        <v>31</v>
      </c>
      <c r="C28" s="16" t="s">
        <v>33</v>
      </c>
      <c r="D28" s="93">
        <v>0.42</v>
      </c>
      <c r="E28" s="56"/>
      <c r="F28" s="177">
        <f>D28*E28</f>
        <v>0</v>
      </c>
    </row>
    <row r="29" spans="1:6" ht="14.4" x14ac:dyDescent="0.25">
      <c r="A29" s="25"/>
      <c r="B29" s="81" t="s">
        <v>43</v>
      </c>
      <c r="C29" s="29"/>
      <c r="D29" s="29"/>
      <c r="E29" s="67"/>
      <c r="F29" s="176">
        <f>SUM(F28:F28)</f>
        <v>0</v>
      </c>
    </row>
    <row r="30" spans="1:6" ht="14.4" x14ac:dyDescent="0.25">
      <c r="A30" s="28"/>
      <c r="B30" s="81"/>
      <c r="C30" s="29"/>
      <c r="D30" s="29"/>
      <c r="E30" s="67"/>
      <c r="F30" s="176"/>
    </row>
    <row r="31" spans="1:6" ht="14.4" x14ac:dyDescent="0.25">
      <c r="A31" s="22" t="s">
        <v>27</v>
      </c>
      <c r="B31" s="51" t="s">
        <v>21</v>
      </c>
      <c r="C31" s="17"/>
      <c r="D31" s="27"/>
      <c r="E31" s="63"/>
      <c r="F31" s="176"/>
    </row>
    <row r="32" spans="1:6" ht="14.4" x14ac:dyDescent="0.25">
      <c r="A32" s="22"/>
      <c r="B32" s="51"/>
      <c r="C32" s="17"/>
      <c r="D32" s="27"/>
      <c r="E32" s="63"/>
      <c r="F32" s="176"/>
    </row>
    <row r="33" spans="1:6" ht="28.8" x14ac:dyDescent="0.25">
      <c r="A33" s="23">
        <v>4.0999999999999996</v>
      </c>
      <c r="B33" s="64" t="s">
        <v>39</v>
      </c>
      <c r="C33" s="16" t="s">
        <v>6</v>
      </c>
      <c r="D33" s="102">
        <v>26.67</v>
      </c>
      <c r="E33" s="63"/>
      <c r="F33" s="178">
        <f>D33*E33</f>
        <v>0</v>
      </c>
    </row>
    <row r="34" spans="1:6" ht="14.4" x14ac:dyDescent="0.25">
      <c r="A34" s="23">
        <v>4.2</v>
      </c>
      <c r="B34" s="64" t="s">
        <v>55</v>
      </c>
      <c r="C34" s="16" t="s">
        <v>6</v>
      </c>
      <c r="D34" s="99">
        <v>38.880000000000003</v>
      </c>
      <c r="E34" s="56"/>
      <c r="F34" s="177">
        <f>D34*E34</f>
        <v>0</v>
      </c>
    </row>
    <row r="35" spans="1:6" ht="14.4" x14ac:dyDescent="0.25">
      <c r="A35" s="23">
        <v>4.3</v>
      </c>
      <c r="B35" s="100" t="s">
        <v>58</v>
      </c>
      <c r="C35" s="16" t="s">
        <v>6</v>
      </c>
      <c r="D35" s="99">
        <v>33.94</v>
      </c>
      <c r="E35" s="56"/>
      <c r="F35" s="177">
        <f>D35*E35</f>
        <v>0</v>
      </c>
    </row>
    <row r="36" spans="1:6" ht="14.4" x14ac:dyDescent="0.25">
      <c r="A36" s="30"/>
      <c r="B36" s="81" t="s">
        <v>46</v>
      </c>
      <c r="C36" s="5"/>
      <c r="D36" s="5"/>
      <c r="E36" s="63"/>
      <c r="F36" s="176">
        <f>SUM(F33:F35)</f>
        <v>0</v>
      </c>
    </row>
    <row r="37" spans="1:6" ht="14.4" x14ac:dyDescent="0.25">
      <c r="A37" s="28"/>
      <c r="B37" s="81"/>
      <c r="C37" s="29"/>
      <c r="D37" s="29"/>
      <c r="E37" s="67"/>
      <c r="F37" s="176"/>
    </row>
    <row r="38" spans="1:6" ht="14.4" x14ac:dyDescent="0.25">
      <c r="A38" s="33" t="s">
        <v>28</v>
      </c>
      <c r="B38" s="82" t="s">
        <v>66</v>
      </c>
      <c r="C38" s="3"/>
      <c r="D38" s="3"/>
      <c r="E38" s="56"/>
      <c r="F38" s="176"/>
    </row>
    <row r="39" spans="1:6" ht="14.4" x14ac:dyDescent="0.25">
      <c r="A39" s="33"/>
      <c r="B39" s="82"/>
      <c r="C39" s="3"/>
      <c r="D39" s="3"/>
      <c r="E39" s="56"/>
      <c r="F39" s="176"/>
    </row>
    <row r="40" spans="1:6" ht="43.2" x14ac:dyDescent="0.25">
      <c r="A40" s="87" t="s">
        <v>145</v>
      </c>
      <c r="B40" s="88" t="s">
        <v>89</v>
      </c>
      <c r="C40" s="101" t="s">
        <v>51</v>
      </c>
      <c r="D40" s="69">
        <v>1</v>
      </c>
      <c r="E40" s="63"/>
      <c r="F40" s="178">
        <f>E40*D40</f>
        <v>0</v>
      </c>
    </row>
    <row r="41" spans="1:6" ht="34.799999999999997" customHeight="1" x14ac:dyDescent="0.25">
      <c r="A41" s="87" t="s">
        <v>148</v>
      </c>
      <c r="B41" s="88" t="s">
        <v>90</v>
      </c>
      <c r="C41" s="101" t="s">
        <v>51</v>
      </c>
      <c r="D41" s="69">
        <v>1</v>
      </c>
      <c r="E41" s="63"/>
      <c r="F41" s="178">
        <f>E41*D41</f>
        <v>0</v>
      </c>
    </row>
    <row r="42" spans="1:6" ht="40.799999999999997" customHeight="1" x14ac:dyDescent="0.25">
      <c r="A42" s="87" t="s">
        <v>181</v>
      </c>
      <c r="B42" s="103" t="s">
        <v>86</v>
      </c>
      <c r="C42" s="101" t="s">
        <v>7</v>
      </c>
      <c r="D42" s="69">
        <v>23.1</v>
      </c>
      <c r="E42" s="63"/>
      <c r="F42" s="178">
        <f>E42*D42</f>
        <v>0</v>
      </c>
    </row>
    <row r="43" spans="1:6" ht="43.2" x14ac:dyDescent="0.25">
      <c r="A43" s="87" t="s">
        <v>149</v>
      </c>
      <c r="B43" s="103" t="s">
        <v>85</v>
      </c>
      <c r="C43" s="101" t="s">
        <v>51</v>
      </c>
      <c r="D43" s="69">
        <v>160.05000000000001</v>
      </c>
      <c r="E43" s="63"/>
      <c r="F43" s="178">
        <f>E43*D43</f>
        <v>0</v>
      </c>
    </row>
    <row r="44" spans="1:6" ht="43.2" x14ac:dyDescent="0.25">
      <c r="A44" s="87" t="s">
        <v>182</v>
      </c>
      <c r="B44" s="103" t="s">
        <v>87</v>
      </c>
      <c r="C44" s="101" t="s">
        <v>51</v>
      </c>
      <c r="D44" s="69">
        <v>14</v>
      </c>
      <c r="E44" s="63"/>
      <c r="F44" s="178">
        <f>E44*D44</f>
        <v>0</v>
      </c>
    </row>
    <row r="45" spans="1:6" ht="14.4" x14ac:dyDescent="0.25">
      <c r="A45" s="28"/>
      <c r="B45" s="81" t="s">
        <v>45</v>
      </c>
      <c r="C45" s="5"/>
      <c r="D45" s="5"/>
      <c r="E45" s="67"/>
      <c r="F45" s="176">
        <f>SUM(F40:F44)</f>
        <v>0</v>
      </c>
    </row>
    <row r="46" spans="1:6" ht="14.4" x14ac:dyDescent="0.25">
      <c r="A46" s="33"/>
      <c r="B46" s="83"/>
      <c r="C46" s="3"/>
      <c r="D46" s="4"/>
      <c r="E46" s="47"/>
      <c r="F46" s="177"/>
    </row>
    <row r="47" spans="1:6" ht="14.4" x14ac:dyDescent="0.25">
      <c r="A47" s="33" t="s">
        <v>29</v>
      </c>
      <c r="B47" s="82" t="s">
        <v>67</v>
      </c>
      <c r="C47" s="3"/>
      <c r="D47" s="4"/>
      <c r="E47" s="47"/>
      <c r="F47" s="177"/>
    </row>
    <row r="48" spans="1:6" ht="14.4" x14ac:dyDescent="0.25">
      <c r="A48" s="33"/>
      <c r="B48" s="83"/>
      <c r="C48" s="3"/>
      <c r="D48" s="4"/>
      <c r="E48" s="47"/>
      <c r="F48" s="177"/>
    </row>
    <row r="49" spans="1:6" ht="14.4" x14ac:dyDescent="0.25">
      <c r="A49" s="104" t="s">
        <v>8</v>
      </c>
      <c r="B49" s="84" t="s">
        <v>49</v>
      </c>
      <c r="C49" s="3" t="s">
        <v>6</v>
      </c>
      <c r="D49" s="93">
        <v>32</v>
      </c>
      <c r="E49" s="56"/>
      <c r="F49" s="177">
        <f>D49*E49</f>
        <v>0</v>
      </c>
    </row>
    <row r="50" spans="1:6" ht="14.4" x14ac:dyDescent="0.25">
      <c r="A50" s="40"/>
      <c r="B50" s="81" t="s">
        <v>44</v>
      </c>
      <c r="C50" s="29"/>
      <c r="D50" s="29"/>
      <c r="E50" s="67"/>
      <c r="F50" s="176">
        <f>SUM(F49:F49)</f>
        <v>0</v>
      </c>
    </row>
    <row r="51" spans="1:6" ht="14.4" x14ac:dyDescent="0.25">
      <c r="A51" s="41"/>
      <c r="B51" s="82"/>
      <c r="C51" s="4"/>
      <c r="D51" s="4"/>
      <c r="E51" s="47"/>
      <c r="F51" s="177"/>
    </row>
    <row r="52" spans="1:6" ht="14.4" x14ac:dyDescent="0.25">
      <c r="A52" s="33" t="s">
        <v>30</v>
      </c>
      <c r="B52" s="82" t="s">
        <v>54</v>
      </c>
      <c r="C52" s="4"/>
      <c r="D52" s="4"/>
      <c r="E52" s="47"/>
      <c r="F52" s="177"/>
    </row>
    <row r="53" spans="1:6" ht="14.4" x14ac:dyDescent="0.25">
      <c r="A53" s="33"/>
      <c r="B53" s="82"/>
      <c r="C53" s="4"/>
      <c r="D53" s="4"/>
      <c r="E53" s="47"/>
      <c r="F53" s="177"/>
    </row>
    <row r="54" spans="1:6" ht="14.4" x14ac:dyDescent="0.25">
      <c r="A54" s="87" t="s">
        <v>163</v>
      </c>
      <c r="B54" s="84" t="s">
        <v>62</v>
      </c>
      <c r="C54" s="3" t="s">
        <v>6</v>
      </c>
      <c r="D54" s="93">
        <v>32.22</v>
      </c>
      <c r="E54" s="56"/>
      <c r="F54" s="178">
        <f>D54*E54</f>
        <v>0</v>
      </c>
    </row>
    <row r="55" spans="1:6" ht="14.4" x14ac:dyDescent="0.25">
      <c r="A55" s="107" t="s">
        <v>164</v>
      </c>
      <c r="B55" s="84" t="s">
        <v>56</v>
      </c>
      <c r="C55" s="3" t="s">
        <v>6</v>
      </c>
      <c r="D55" s="93">
        <v>62.35</v>
      </c>
      <c r="E55" s="56"/>
      <c r="F55" s="178">
        <f>D55*E55</f>
        <v>0</v>
      </c>
    </row>
    <row r="56" spans="1:6" ht="14.4" x14ac:dyDescent="0.25">
      <c r="A56" s="28"/>
      <c r="B56" s="81" t="s">
        <v>47</v>
      </c>
      <c r="C56" s="29"/>
      <c r="D56" s="29"/>
      <c r="E56" s="67"/>
      <c r="F56" s="176">
        <f>SUM(F54:F55)</f>
        <v>0</v>
      </c>
    </row>
    <row r="57" spans="1:6" ht="15" thickBot="1" x14ac:dyDescent="0.3">
      <c r="A57" s="33"/>
      <c r="B57" s="81"/>
      <c r="C57" s="3"/>
      <c r="D57" s="4"/>
      <c r="E57" s="47"/>
      <c r="F57" s="179"/>
    </row>
    <row r="58" spans="1:6" ht="15.6" thickTop="1" thickBot="1" x14ac:dyDescent="0.3">
      <c r="A58" s="31"/>
      <c r="B58" s="86" t="s">
        <v>68</v>
      </c>
      <c r="C58" s="32"/>
      <c r="D58" s="32"/>
      <c r="E58" s="68"/>
      <c r="F58" s="180">
        <f>F56+F50+F45+F36+F29+F24+F14</f>
        <v>0</v>
      </c>
    </row>
    <row r="59" spans="1:6" ht="13.8" thickTop="1" x14ac:dyDescent="0.25"/>
  </sheetData>
  <mergeCells count="3">
    <mergeCell ref="A1:F1"/>
    <mergeCell ref="A2:F2"/>
    <mergeCell ref="A3:F3"/>
  </mergeCells>
  <phoneticPr fontId="23" type="noConversion"/>
  <pageMargins left="0.7" right="0.7" top="0.75" bottom="0.75" header="0.3" footer="0.3"/>
  <pageSetup paperSize="9" scale="89" orientation="portrait" r:id="rId1"/>
  <headerFooter>
    <oddFooter>&amp;LDevis quantitatif et estimatif - QUAI D'EMBARQUEMENT&amp;C&amp;P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"/>
  <sheetViews>
    <sheetView zoomScaleNormal="100" zoomScaleSheetLayoutView="102" workbookViewId="0">
      <selection activeCell="F37" sqref="F37"/>
    </sheetView>
  </sheetViews>
  <sheetFormatPr baseColWidth="10" defaultRowHeight="13.2" x14ac:dyDescent="0.25"/>
  <cols>
    <col min="1" max="1" width="5.6640625" bestFit="1" customWidth="1"/>
    <col min="2" max="2" width="55.6640625" customWidth="1"/>
    <col min="3" max="3" width="7.44140625" customWidth="1"/>
    <col min="4" max="4" width="11.109375" bestFit="1" customWidth="1"/>
    <col min="5" max="5" width="13.44140625" bestFit="1" customWidth="1"/>
    <col min="6" max="6" width="12.44140625" bestFit="1" customWidth="1"/>
  </cols>
  <sheetData>
    <row r="1" spans="1:6" ht="23.4" customHeight="1" x14ac:dyDescent="0.25">
      <c r="A1" s="187" t="s">
        <v>57</v>
      </c>
      <c r="B1" s="187"/>
      <c r="C1" s="187"/>
      <c r="D1" s="187"/>
      <c r="E1" s="187"/>
      <c r="F1" s="187"/>
    </row>
    <row r="2" spans="1:6" ht="16.2" x14ac:dyDescent="0.25">
      <c r="A2" s="187" t="s">
        <v>0</v>
      </c>
      <c r="B2" s="187"/>
      <c r="C2" s="187"/>
      <c r="D2" s="187"/>
      <c r="E2" s="187"/>
      <c r="F2" s="187"/>
    </row>
    <row r="3" spans="1:6" ht="16.2" x14ac:dyDescent="0.25">
      <c r="A3" s="190" t="s">
        <v>196</v>
      </c>
      <c r="B3" s="191"/>
      <c r="C3" s="191"/>
      <c r="D3" s="191"/>
      <c r="E3" s="191"/>
      <c r="F3" s="191"/>
    </row>
    <row r="4" spans="1:6" ht="9.6" customHeight="1" thickBot="1" x14ac:dyDescent="0.3">
      <c r="A4" s="6"/>
      <c r="B4" s="75"/>
      <c r="C4" s="12"/>
      <c r="D4" s="13"/>
      <c r="E4" s="39"/>
      <c r="F4" s="46"/>
    </row>
    <row r="5" spans="1:6" ht="15.6" thickTop="1" thickBot="1" x14ac:dyDescent="0.3">
      <c r="A5" s="7" t="s">
        <v>1</v>
      </c>
      <c r="B5" s="76" t="s">
        <v>2</v>
      </c>
      <c r="C5" s="11" t="s">
        <v>105</v>
      </c>
      <c r="D5" s="48" t="s">
        <v>48</v>
      </c>
      <c r="E5" s="34" t="s">
        <v>11</v>
      </c>
      <c r="F5" s="35" t="s">
        <v>12</v>
      </c>
    </row>
    <row r="6" spans="1:6" ht="15" thickTop="1" x14ac:dyDescent="0.25">
      <c r="A6" s="21"/>
      <c r="B6" s="77"/>
      <c r="C6" s="20"/>
      <c r="D6" s="49"/>
      <c r="E6" s="36"/>
      <c r="F6" s="37"/>
    </row>
    <row r="7" spans="1:6" ht="14.4" x14ac:dyDescent="0.25">
      <c r="A7" s="24" t="s">
        <v>24</v>
      </c>
      <c r="B7" s="78" t="s">
        <v>23</v>
      </c>
      <c r="C7" s="15"/>
      <c r="D7" s="73"/>
      <c r="E7" s="65"/>
      <c r="F7" s="38"/>
    </row>
    <row r="8" spans="1:6" ht="14.4" x14ac:dyDescent="0.25">
      <c r="A8" s="24"/>
      <c r="B8" s="78"/>
      <c r="C8" s="15"/>
      <c r="D8" s="73"/>
      <c r="E8" s="56"/>
      <c r="F8" s="66"/>
    </row>
    <row r="9" spans="1:6" ht="43.2" x14ac:dyDescent="0.25">
      <c r="A9" s="26" t="s">
        <v>177</v>
      </c>
      <c r="B9" s="55" t="s">
        <v>32</v>
      </c>
      <c r="C9" s="19" t="s">
        <v>6</v>
      </c>
      <c r="D9" s="72">
        <v>114.53</v>
      </c>
      <c r="E9" s="56"/>
      <c r="F9" s="175">
        <f>D9*E9</f>
        <v>0</v>
      </c>
    </row>
    <row r="10" spans="1:6" ht="16.2" x14ac:dyDescent="0.25">
      <c r="A10" s="26" t="s">
        <v>19</v>
      </c>
      <c r="B10" s="64" t="s">
        <v>63</v>
      </c>
      <c r="C10" s="16" t="s">
        <v>33</v>
      </c>
      <c r="D10" s="44">
        <v>21.78</v>
      </c>
      <c r="E10" s="56"/>
      <c r="F10" s="175">
        <f>D10*E10</f>
        <v>0</v>
      </c>
    </row>
    <row r="11" spans="1:6" ht="43.2" x14ac:dyDescent="0.25">
      <c r="A11" s="26" t="s">
        <v>183</v>
      </c>
      <c r="B11" s="98" t="s">
        <v>35</v>
      </c>
      <c r="C11" s="16" t="s">
        <v>33</v>
      </c>
      <c r="D11" s="44">
        <v>7.92</v>
      </c>
      <c r="E11" s="56"/>
      <c r="F11" s="175">
        <f>D11*E11</f>
        <v>0</v>
      </c>
    </row>
    <row r="12" spans="1:6" ht="14.4" x14ac:dyDescent="0.25">
      <c r="A12" s="26"/>
      <c r="B12" s="79" t="s">
        <v>36</v>
      </c>
      <c r="C12" s="17"/>
      <c r="D12" s="74"/>
      <c r="E12" s="63"/>
      <c r="F12" s="176">
        <f>SUM(F9:F11)</f>
        <v>0</v>
      </c>
    </row>
    <row r="13" spans="1:6" ht="14.4" x14ac:dyDescent="0.25">
      <c r="A13" s="24"/>
      <c r="B13" s="80"/>
      <c r="C13" s="15"/>
      <c r="D13" s="73"/>
      <c r="E13" s="56" t="s">
        <v>59</v>
      </c>
      <c r="F13" s="177"/>
    </row>
    <row r="14" spans="1:6" ht="14.4" x14ac:dyDescent="0.25">
      <c r="A14" s="24" t="s">
        <v>25</v>
      </c>
      <c r="B14" s="78" t="s">
        <v>37</v>
      </c>
      <c r="C14" s="15"/>
      <c r="D14" s="73"/>
      <c r="E14" s="56"/>
      <c r="F14" s="177"/>
    </row>
    <row r="15" spans="1:6" ht="14.4" x14ac:dyDescent="0.25">
      <c r="A15" s="24"/>
      <c r="B15" s="78"/>
      <c r="C15" s="15"/>
      <c r="D15" s="73"/>
      <c r="E15" s="56"/>
      <c r="F15" s="177"/>
    </row>
    <row r="16" spans="1:6" ht="28.8" x14ac:dyDescent="0.25">
      <c r="A16" s="26" t="s">
        <v>13</v>
      </c>
      <c r="B16" s="64" t="s">
        <v>38</v>
      </c>
      <c r="C16" s="16" t="s">
        <v>33</v>
      </c>
      <c r="D16" s="93">
        <v>1.21</v>
      </c>
      <c r="E16" s="56"/>
      <c r="F16" s="177">
        <f>D16*E16</f>
        <v>0</v>
      </c>
    </row>
    <row r="17" spans="1:6" ht="28.8" x14ac:dyDescent="0.25">
      <c r="A17" s="26" t="s">
        <v>14</v>
      </c>
      <c r="B17" s="64" t="s">
        <v>82</v>
      </c>
      <c r="C17" s="16" t="s">
        <v>33</v>
      </c>
      <c r="D17" s="44">
        <v>6.06</v>
      </c>
      <c r="E17" s="56"/>
      <c r="F17" s="177">
        <f>D17*E17</f>
        <v>0</v>
      </c>
    </row>
    <row r="18" spans="1:6" ht="43.2" x14ac:dyDescent="0.25">
      <c r="A18" s="26" t="s">
        <v>17</v>
      </c>
      <c r="B18" s="64" t="s">
        <v>83</v>
      </c>
      <c r="C18" s="16" t="s">
        <v>33</v>
      </c>
      <c r="D18" s="44">
        <v>0.61</v>
      </c>
      <c r="E18" s="56"/>
      <c r="F18" s="177">
        <f>D18*E18</f>
        <v>0</v>
      </c>
    </row>
    <row r="19" spans="1:6" ht="14.4" x14ac:dyDescent="0.25">
      <c r="A19" s="22"/>
      <c r="B19" s="79" t="s">
        <v>41</v>
      </c>
      <c r="C19" s="17"/>
      <c r="D19" s="93"/>
      <c r="E19" s="63"/>
      <c r="F19" s="176">
        <f>SUM(F16:F18)</f>
        <v>0</v>
      </c>
    </row>
    <row r="20" spans="1:6" ht="14.4" x14ac:dyDescent="0.25">
      <c r="A20" s="28"/>
      <c r="B20" s="81"/>
      <c r="C20" s="29"/>
      <c r="D20" s="29"/>
      <c r="E20" s="67"/>
      <c r="F20" s="176"/>
    </row>
    <row r="21" spans="1:6" ht="14.4" x14ac:dyDescent="0.25">
      <c r="A21" s="33" t="s">
        <v>26</v>
      </c>
      <c r="B21" s="82" t="s">
        <v>66</v>
      </c>
      <c r="C21" s="3"/>
      <c r="D21" s="3"/>
      <c r="E21" s="56"/>
      <c r="F21" s="176"/>
    </row>
    <row r="22" spans="1:6" ht="14.4" x14ac:dyDescent="0.25">
      <c r="A22" s="33"/>
      <c r="B22" s="82"/>
      <c r="C22" s="3"/>
      <c r="D22" s="3"/>
      <c r="E22" s="56"/>
      <c r="F22" s="176"/>
    </row>
    <row r="23" spans="1:6" ht="43.2" x14ac:dyDescent="0.25">
      <c r="A23" s="25" t="s">
        <v>3</v>
      </c>
      <c r="B23" s="64" t="s">
        <v>31</v>
      </c>
      <c r="C23" s="16" t="s">
        <v>33</v>
      </c>
      <c r="D23" s="93">
        <v>1.21</v>
      </c>
      <c r="E23" s="56"/>
      <c r="F23" s="177">
        <f>D23*E23</f>
        <v>0</v>
      </c>
    </row>
    <row r="24" spans="1:6" ht="28.8" x14ac:dyDescent="0.25">
      <c r="A24" s="87" t="s">
        <v>4</v>
      </c>
      <c r="B24" s="88" t="s">
        <v>109</v>
      </c>
      <c r="C24" s="101" t="s">
        <v>51</v>
      </c>
      <c r="D24" s="69">
        <v>1</v>
      </c>
      <c r="E24" s="63"/>
      <c r="F24" s="178">
        <f t="shared" ref="F24:F29" si="0">E24*D24</f>
        <v>0</v>
      </c>
    </row>
    <row r="25" spans="1:6" ht="43.2" x14ac:dyDescent="0.25">
      <c r="A25" s="25" t="s">
        <v>175</v>
      </c>
      <c r="B25" s="88" t="s">
        <v>110</v>
      </c>
      <c r="C25" s="101" t="s">
        <v>51</v>
      </c>
      <c r="D25" s="69">
        <v>4</v>
      </c>
      <c r="E25" s="63"/>
      <c r="F25" s="178">
        <f t="shared" si="0"/>
        <v>0</v>
      </c>
    </row>
    <row r="26" spans="1:6" ht="43.2" x14ac:dyDescent="0.25">
      <c r="A26" s="87" t="s">
        <v>176</v>
      </c>
      <c r="B26" s="88" t="s">
        <v>111</v>
      </c>
      <c r="C26" s="101" t="s">
        <v>51</v>
      </c>
      <c r="D26" s="69">
        <v>1</v>
      </c>
      <c r="E26" s="63"/>
      <c r="F26" s="178">
        <f t="shared" si="0"/>
        <v>0</v>
      </c>
    </row>
    <row r="27" spans="1:6" ht="43.2" x14ac:dyDescent="0.25">
      <c r="A27" s="25" t="s">
        <v>178</v>
      </c>
      <c r="B27" s="103" t="s">
        <v>86</v>
      </c>
      <c r="C27" s="101" t="s">
        <v>7</v>
      </c>
      <c r="D27" s="69">
        <v>79.2</v>
      </c>
      <c r="E27" s="63"/>
      <c r="F27" s="178">
        <f t="shared" si="0"/>
        <v>0</v>
      </c>
    </row>
    <row r="28" spans="1:6" ht="43.2" x14ac:dyDescent="0.25">
      <c r="A28" s="87" t="s">
        <v>179</v>
      </c>
      <c r="B28" s="103" t="s">
        <v>91</v>
      </c>
      <c r="C28" s="101" t="s">
        <v>51</v>
      </c>
      <c r="D28" s="69">
        <v>495.46</v>
      </c>
      <c r="E28" s="63"/>
      <c r="F28" s="178">
        <f t="shared" si="0"/>
        <v>0</v>
      </c>
    </row>
    <row r="29" spans="1:6" ht="43.2" x14ac:dyDescent="0.25">
      <c r="A29" s="25" t="s">
        <v>180</v>
      </c>
      <c r="B29" s="103" t="s">
        <v>87</v>
      </c>
      <c r="C29" s="101" t="s">
        <v>51</v>
      </c>
      <c r="D29" s="69">
        <v>49</v>
      </c>
      <c r="E29" s="63"/>
      <c r="F29" s="178">
        <f t="shared" si="0"/>
        <v>0</v>
      </c>
    </row>
    <row r="30" spans="1:6" ht="14.4" x14ac:dyDescent="0.25">
      <c r="A30" s="28"/>
      <c r="B30" s="81" t="s">
        <v>43</v>
      </c>
      <c r="C30" s="5"/>
      <c r="D30" s="5"/>
      <c r="E30" s="67"/>
      <c r="F30" s="176">
        <f>SUM(F23:F29)</f>
        <v>0</v>
      </c>
    </row>
    <row r="31" spans="1:6" ht="14.4" x14ac:dyDescent="0.25">
      <c r="A31" s="28"/>
      <c r="B31" s="81"/>
      <c r="C31" s="5"/>
      <c r="D31" s="5"/>
      <c r="E31" s="67"/>
      <c r="F31" s="176"/>
    </row>
    <row r="32" spans="1:6" ht="14.4" x14ac:dyDescent="0.25">
      <c r="A32" s="96" t="s">
        <v>27</v>
      </c>
      <c r="B32" s="82" t="s">
        <v>54</v>
      </c>
      <c r="C32" s="89"/>
      <c r="D32" s="105"/>
      <c r="E32" s="56"/>
      <c r="F32" s="177"/>
    </row>
    <row r="33" spans="1:6" ht="14.4" x14ac:dyDescent="0.25">
      <c r="A33" s="96"/>
      <c r="B33" s="85"/>
      <c r="C33" s="89"/>
      <c r="D33" s="105"/>
      <c r="E33" s="56"/>
      <c r="F33" s="177"/>
    </row>
    <row r="34" spans="1:6" ht="34.799999999999997" customHeight="1" x14ac:dyDescent="0.25">
      <c r="A34" s="87">
        <v>4.0999999999999996</v>
      </c>
      <c r="B34" s="84" t="s">
        <v>56</v>
      </c>
      <c r="C34" s="3" t="s">
        <v>6</v>
      </c>
      <c r="D34" s="93">
        <v>123</v>
      </c>
      <c r="E34" s="56"/>
      <c r="F34" s="178">
        <f t="shared" ref="F34" si="1">D34*E34</f>
        <v>0</v>
      </c>
    </row>
    <row r="35" spans="1:6" ht="14.4" x14ac:dyDescent="0.25">
      <c r="A35" s="97"/>
      <c r="B35" s="92" t="s">
        <v>44</v>
      </c>
      <c r="C35" s="90"/>
      <c r="D35" s="106"/>
      <c r="E35" s="56"/>
      <c r="F35" s="179">
        <f>SUM(F34:F34)</f>
        <v>0</v>
      </c>
    </row>
    <row r="36" spans="1:6" ht="15" thickBot="1" x14ac:dyDescent="0.3">
      <c r="A36" s="33"/>
      <c r="B36" s="81"/>
      <c r="C36" s="3"/>
      <c r="D36" s="4"/>
      <c r="E36" s="47"/>
      <c r="F36" s="179"/>
    </row>
    <row r="37" spans="1:6" ht="15.6" thickTop="1" thickBot="1" x14ac:dyDescent="0.3">
      <c r="A37" s="31"/>
      <c r="B37" s="86" t="s">
        <v>71</v>
      </c>
      <c r="C37" s="32"/>
      <c r="D37" s="32"/>
      <c r="E37" s="68"/>
      <c r="F37" s="180">
        <f>F35+F30+F19+F12</f>
        <v>0</v>
      </c>
    </row>
    <row r="38" spans="1:6" ht="13.8" thickTop="1" x14ac:dyDescent="0.25"/>
  </sheetData>
  <mergeCells count="3">
    <mergeCell ref="A1:F1"/>
    <mergeCell ref="A2:F2"/>
    <mergeCell ref="A3:F3"/>
  </mergeCells>
  <phoneticPr fontId="24" type="noConversion"/>
  <conditionalFormatting sqref="F35">
    <cfRule type="cellIs" dxfId="5" priority="1" stopIfTrue="1" operator="between">
      <formula>0.95*#REF!</formula>
      <formula>1.15*#REF!</formula>
    </cfRule>
    <cfRule type="cellIs" dxfId="4" priority="2" stopIfTrue="1" operator="greaterThan">
      <formula>1.15*#REF!</formula>
    </cfRule>
    <cfRule type="cellIs" dxfId="3" priority="3" stopIfTrue="1" operator="lessThan">
      <formula>0.95*#REF!</formula>
    </cfRule>
  </conditionalFormatting>
  <conditionalFormatting sqref="F34">
    <cfRule type="cellIs" dxfId="2" priority="4" stopIfTrue="1" operator="between">
      <formula>0.95*#REF!</formula>
      <formula>1.15*#REF!</formula>
    </cfRule>
    <cfRule type="cellIs" dxfId="1" priority="5" stopIfTrue="1" operator="greaterThan">
      <formula>1.15*#REF!</formula>
    </cfRule>
    <cfRule type="cellIs" dxfId="0" priority="6" stopIfTrue="1" operator="lessThan">
      <formula>0.95*#REF!</formula>
    </cfRule>
  </conditionalFormatting>
  <pageMargins left="0.7" right="0.7" top="0.75" bottom="0.75" header="0.3" footer="0.3"/>
  <pageSetup paperSize="9" scale="73" orientation="portrait" r:id="rId1"/>
  <headerFooter>
    <oddFooter>&amp;LDevis quantitatif et estimatif - CLÔTURE&amp;C&amp;P</oddFooter>
  </headerFooter>
  <rowBreaks count="1" manualBreakCount="1">
    <brk id="3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4E83-1FC1-4F52-8607-B69CDD5F16C8}">
  <dimension ref="A1:H47"/>
  <sheetViews>
    <sheetView topLeftCell="A43" zoomScaleNormal="100" zoomScaleSheetLayoutView="100" workbookViewId="0">
      <selection activeCell="F47" sqref="F47"/>
    </sheetView>
  </sheetViews>
  <sheetFormatPr baseColWidth="10" defaultColWidth="10.77734375" defaultRowHeight="13.2" x14ac:dyDescent="0.25"/>
  <cols>
    <col min="1" max="1" width="6" customWidth="1"/>
    <col min="2" max="2" width="66.6640625" customWidth="1"/>
    <col min="3" max="3" width="12.5546875" customWidth="1"/>
    <col min="4" max="4" width="9.44140625" bestFit="1" customWidth="1"/>
    <col min="5" max="5" width="13" style="149" bestFit="1" customWidth="1"/>
    <col min="6" max="6" width="13.88671875" style="149" bestFit="1" customWidth="1"/>
  </cols>
  <sheetData>
    <row r="1" spans="1:6" ht="19.8" customHeight="1" x14ac:dyDescent="0.25">
      <c r="A1" s="187" t="s">
        <v>57</v>
      </c>
      <c r="B1" s="187"/>
      <c r="C1" s="187"/>
      <c r="D1" s="187"/>
      <c r="E1" s="187"/>
      <c r="F1" s="187"/>
    </row>
    <row r="2" spans="1:6" ht="19.2" customHeight="1" x14ac:dyDescent="0.25">
      <c r="A2" s="187" t="s">
        <v>0</v>
      </c>
      <c r="B2" s="187"/>
      <c r="C2" s="187"/>
      <c r="D2" s="187"/>
      <c r="E2" s="187"/>
      <c r="F2" s="187"/>
    </row>
    <row r="3" spans="1:6" ht="16.2" customHeight="1" x14ac:dyDescent="0.25">
      <c r="A3" s="190" t="s">
        <v>197</v>
      </c>
      <c r="B3" s="191"/>
      <c r="C3" s="191"/>
      <c r="D3" s="191"/>
      <c r="E3" s="191"/>
      <c r="F3" s="191"/>
    </row>
    <row r="4" spans="1:6" ht="15.6" x14ac:dyDescent="0.25">
      <c r="A4" s="154" t="s">
        <v>1</v>
      </c>
      <c r="B4" s="155" t="s">
        <v>102</v>
      </c>
      <c r="C4" s="154" t="s">
        <v>112</v>
      </c>
      <c r="D4" s="155" t="s">
        <v>113</v>
      </c>
      <c r="E4" s="156" t="s">
        <v>114</v>
      </c>
      <c r="F4" s="156" t="s">
        <v>115</v>
      </c>
    </row>
    <row r="5" spans="1:6" ht="15.6" x14ac:dyDescent="0.25">
      <c r="A5" s="154" t="s">
        <v>24</v>
      </c>
      <c r="B5" s="201" t="s">
        <v>116</v>
      </c>
      <c r="C5" s="202"/>
      <c r="D5" s="202"/>
      <c r="E5" s="202"/>
      <c r="F5" s="203"/>
    </row>
    <row r="6" spans="1:6" ht="14.4" x14ac:dyDescent="0.25">
      <c r="A6" s="57">
        <v>1.1000000000000001</v>
      </c>
      <c r="B6" s="57" t="s">
        <v>117</v>
      </c>
      <c r="C6" s="18" t="s">
        <v>118</v>
      </c>
      <c r="D6" s="57">
        <v>1</v>
      </c>
      <c r="E6" s="158"/>
      <c r="F6" s="158">
        <f>E6*D6</f>
        <v>0</v>
      </c>
    </row>
    <row r="7" spans="1:6" ht="14.4" x14ac:dyDescent="0.25">
      <c r="A7" s="195" t="s">
        <v>119</v>
      </c>
      <c r="B7" s="196"/>
      <c r="C7" s="196"/>
      <c r="D7" s="196"/>
      <c r="E7" s="197"/>
      <c r="F7" s="172">
        <f>SUM(F6:F6)</f>
        <v>0</v>
      </c>
    </row>
    <row r="8" spans="1:6" ht="15.6" x14ac:dyDescent="0.25">
      <c r="A8" s="154" t="s">
        <v>25</v>
      </c>
      <c r="B8" s="91" t="s">
        <v>120</v>
      </c>
      <c r="E8"/>
      <c r="F8"/>
    </row>
    <row r="9" spans="1:6" ht="15.6" x14ac:dyDescent="0.25">
      <c r="A9" s="157" t="s">
        <v>13</v>
      </c>
      <c r="B9" s="57" t="s">
        <v>121</v>
      </c>
      <c r="C9" s="18" t="s">
        <v>118</v>
      </c>
      <c r="D9" s="18">
        <v>1</v>
      </c>
      <c r="E9" s="158"/>
      <c r="F9" s="158">
        <f>E9*D9</f>
        <v>0</v>
      </c>
    </row>
    <row r="10" spans="1:6" ht="14.4" x14ac:dyDescent="0.25">
      <c r="A10" s="57" t="s">
        <v>14</v>
      </c>
      <c r="B10" s="57" t="s">
        <v>122</v>
      </c>
      <c r="C10" s="18" t="s">
        <v>7</v>
      </c>
      <c r="D10" s="18">
        <v>50</v>
      </c>
      <c r="E10" s="158"/>
      <c r="F10" s="158">
        <f>E10*D10</f>
        <v>0</v>
      </c>
    </row>
    <row r="11" spans="1:6" ht="14.4" x14ac:dyDescent="0.25">
      <c r="A11" s="57" t="s">
        <v>17</v>
      </c>
      <c r="B11" s="57" t="s">
        <v>123</v>
      </c>
      <c r="C11" s="18" t="s">
        <v>7</v>
      </c>
      <c r="D11" s="18">
        <v>60</v>
      </c>
      <c r="E11" s="158"/>
      <c r="F11" s="158">
        <f t="shared" ref="F11:F17" si="0">E11*D11</f>
        <v>0</v>
      </c>
    </row>
    <row r="12" spans="1:6" ht="14.4" x14ac:dyDescent="0.25">
      <c r="A12" s="57" t="s">
        <v>15</v>
      </c>
      <c r="B12" s="57" t="s">
        <v>124</v>
      </c>
      <c r="C12" s="18" t="s">
        <v>7</v>
      </c>
      <c r="D12" s="18">
        <v>51</v>
      </c>
      <c r="E12" s="158"/>
      <c r="F12" s="158">
        <f t="shared" si="0"/>
        <v>0</v>
      </c>
    </row>
    <row r="13" spans="1:6" ht="14.4" x14ac:dyDescent="0.25">
      <c r="A13" s="57" t="s">
        <v>16</v>
      </c>
      <c r="B13" s="57" t="s">
        <v>125</v>
      </c>
      <c r="C13" s="18" t="s">
        <v>7</v>
      </c>
      <c r="D13" s="18">
        <v>40</v>
      </c>
      <c r="E13" s="158"/>
      <c r="F13" s="158">
        <f t="shared" si="0"/>
        <v>0</v>
      </c>
    </row>
    <row r="14" spans="1:6" ht="14.4" x14ac:dyDescent="0.25">
      <c r="A14" s="57" t="s">
        <v>18</v>
      </c>
      <c r="B14" s="57" t="s">
        <v>126</v>
      </c>
      <c r="C14" s="18" t="s">
        <v>127</v>
      </c>
      <c r="D14" s="18">
        <v>1</v>
      </c>
      <c r="E14" s="158"/>
      <c r="F14" s="158">
        <f t="shared" si="0"/>
        <v>0</v>
      </c>
    </row>
    <row r="15" spans="1:6" ht="14.4" x14ac:dyDescent="0.25">
      <c r="A15" s="57" t="s">
        <v>128</v>
      </c>
      <c r="B15" s="57" t="s">
        <v>129</v>
      </c>
      <c r="C15" s="18" t="s">
        <v>127</v>
      </c>
      <c r="D15" s="18">
        <v>1</v>
      </c>
      <c r="E15" s="158"/>
      <c r="F15" s="158">
        <f t="shared" si="0"/>
        <v>0</v>
      </c>
    </row>
    <row r="16" spans="1:6" ht="14.4" x14ac:dyDescent="0.25">
      <c r="A16" s="57" t="s">
        <v>130</v>
      </c>
      <c r="B16" s="57" t="s">
        <v>131</v>
      </c>
      <c r="C16" s="18" t="s">
        <v>127</v>
      </c>
      <c r="D16" s="18">
        <v>1</v>
      </c>
      <c r="E16" s="158"/>
      <c r="F16" s="158">
        <f t="shared" si="0"/>
        <v>0</v>
      </c>
    </row>
    <row r="17" spans="1:6" ht="28.8" x14ac:dyDescent="0.25">
      <c r="A17" s="57" t="s">
        <v>132</v>
      </c>
      <c r="B17" s="57" t="s">
        <v>133</v>
      </c>
      <c r="C17" s="18" t="s">
        <v>127</v>
      </c>
      <c r="D17" s="18">
        <v>1</v>
      </c>
      <c r="E17" s="158"/>
      <c r="F17" s="158">
        <f t="shared" si="0"/>
        <v>0</v>
      </c>
    </row>
    <row r="18" spans="1:6" ht="14.4" x14ac:dyDescent="0.25">
      <c r="A18" s="195" t="s">
        <v>134</v>
      </c>
      <c r="B18" s="196"/>
      <c r="C18" s="196"/>
      <c r="D18" s="196"/>
      <c r="E18" s="197"/>
      <c r="F18" s="172">
        <f>SUM(F9:F17)</f>
        <v>0</v>
      </c>
    </row>
    <row r="19" spans="1:6" ht="14.4" x14ac:dyDescent="0.25">
      <c r="A19" s="159" t="s">
        <v>26</v>
      </c>
      <c r="B19" s="204" t="s">
        <v>135</v>
      </c>
      <c r="C19" s="205"/>
      <c r="D19" s="205"/>
      <c r="E19" s="205"/>
      <c r="F19" s="206"/>
    </row>
    <row r="20" spans="1:6" ht="14.4" x14ac:dyDescent="0.25">
      <c r="A20" s="160" t="s">
        <v>3</v>
      </c>
      <c r="B20" s="160" t="s">
        <v>136</v>
      </c>
      <c r="C20" s="161" t="s">
        <v>137</v>
      </c>
      <c r="D20" s="161">
        <v>1</v>
      </c>
      <c r="E20" s="167"/>
      <c r="F20" s="173">
        <f t="shared" ref="F20:F31" si="1">E20*D20</f>
        <v>0</v>
      </c>
    </row>
    <row r="21" spans="1:6" ht="28.8" x14ac:dyDescent="0.25">
      <c r="A21" s="160" t="s">
        <v>4</v>
      </c>
      <c r="B21" s="160" t="s">
        <v>138</v>
      </c>
      <c r="C21" s="161" t="s">
        <v>137</v>
      </c>
      <c r="D21" s="161">
        <v>1</v>
      </c>
      <c r="E21" s="168"/>
      <c r="F21" s="173">
        <f t="shared" ref="F21:F22" si="2">E21*D21</f>
        <v>0</v>
      </c>
    </row>
    <row r="22" spans="1:6" ht="14.4" x14ac:dyDescent="0.25">
      <c r="A22" s="160" t="s">
        <v>175</v>
      </c>
      <c r="B22" s="160" t="s">
        <v>187</v>
      </c>
      <c r="C22" s="161" t="s">
        <v>118</v>
      </c>
      <c r="D22" s="161">
        <v>1</v>
      </c>
      <c r="E22" s="168"/>
      <c r="F22" s="173">
        <f t="shared" si="2"/>
        <v>0</v>
      </c>
    </row>
    <row r="23" spans="1:6" ht="14.4" x14ac:dyDescent="0.25">
      <c r="A23" s="195" t="s">
        <v>139</v>
      </c>
      <c r="B23" s="196"/>
      <c r="C23" s="196"/>
      <c r="D23" s="196"/>
      <c r="E23" s="197"/>
      <c r="F23" s="172">
        <f>SUM(F20:F22)</f>
        <v>0</v>
      </c>
    </row>
    <row r="24" spans="1:6" ht="14.4" x14ac:dyDescent="0.25">
      <c r="A24" s="159" t="s">
        <v>27</v>
      </c>
      <c r="B24" s="163" t="s">
        <v>140</v>
      </c>
      <c r="C24" s="160"/>
      <c r="D24" s="160"/>
      <c r="E24" s="162"/>
      <c r="F24" s="167"/>
    </row>
    <row r="25" spans="1:6" ht="14.4" x14ac:dyDescent="0.25">
      <c r="A25" s="160" t="s">
        <v>5</v>
      </c>
      <c r="B25" s="160" t="s">
        <v>141</v>
      </c>
      <c r="C25" s="161" t="s">
        <v>137</v>
      </c>
      <c r="D25" s="161">
        <v>1</v>
      </c>
      <c r="E25" s="168"/>
      <c r="F25" s="173">
        <f>E25*D25</f>
        <v>0</v>
      </c>
    </row>
    <row r="26" spans="1:6" ht="14.4" x14ac:dyDescent="0.25">
      <c r="A26" s="164" t="s">
        <v>9</v>
      </c>
      <c r="B26" s="164" t="s">
        <v>142</v>
      </c>
      <c r="C26" s="165" t="s">
        <v>137</v>
      </c>
      <c r="D26" s="165">
        <v>1</v>
      </c>
      <c r="E26" s="169"/>
      <c r="F26" s="174">
        <f>E26*D26</f>
        <v>0</v>
      </c>
    </row>
    <row r="27" spans="1:6" ht="14.4" x14ac:dyDescent="0.25">
      <c r="A27" s="195" t="s">
        <v>143</v>
      </c>
      <c r="B27" s="196"/>
      <c r="C27" s="196"/>
      <c r="D27" s="196"/>
      <c r="E27" s="197"/>
      <c r="F27" s="172">
        <f>SUM(F25:F26)</f>
        <v>0</v>
      </c>
    </row>
    <row r="28" spans="1:6" ht="15.6" customHeight="1" x14ac:dyDescent="0.25">
      <c r="A28" s="159" t="s">
        <v>28</v>
      </c>
      <c r="B28" s="192" t="s">
        <v>144</v>
      </c>
      <c r="C28" s="193"/>
      <c r="D28" s="193"/>
      <c r="E28" s="193"/>
      <c r="F28" s="194"/>
    </row>
    <row r="29" spans="1:6" ht="57.6" x14ac:dyDescent="0.25">
      <c r="A29" s="164" t="s">
        <v>145</v>
      </c>
      <c r="B29" s="164" t="s">
        <v>146</v>
      </c>
      <c r="C29" s="165" t="s">
        <v>147</v>
      </c>
      <c r="D29" s="165">
        <v>1</v>
      </c>
      <c r="E29" s="169"/>
      <c r="F29" s="174">
        <f t="shared" si="1"/>
        <v>0</v>
      </c>
    </row>
    <row r="30" spans="1:6" ht="73.8" x14ac:dyDescent="0.25">
      <c r="A30" s="160" t="s">
        <v>148</v>
      </c>
      <c r="B30" s="160" t="s">
        <v>184</v>
      </c>
      <c r="C30" s="161" t="s">
        <v>147</v>
      </c>
      <c r="D30" s="161">
        <v>1</v>
      </c>
      <c r="E30" s="168"/>
      <c r="F30" s="173">
        <f t="shared" si="1"/>
        <v>0</v>
      </c>
    </row>
    <row r="31" spans="1:6" ht="43.2" x14ac:dyDescent="0.25">
      <c r="A31" s="160" t="s">
        <v>149</v>
      </c>
      <c r="B31" s="160" t="s">
        <v>150</v>
      </c>
      <c r="C31" s="161" t="s">
        <v>147</v>
      </c>
      <c r="D31" s="161">
        <v>1</v>
      </c>
      <c r="E31" s="168"/>
      <c r="F31" s="173">
        <f t="shared" si="1"/>
        <v>0</v>
      </c>
    </row>
    <row r="32" spans="1:6" ht="14.4" x14ac:dyDescent="0.25">
      <c r="A32" s="195" t="s">
        <v>151</v>
      </c>
      <c r="B32" s="196"/>
      <c r="C32" s="196"/>
      <c r="D32" s="196"/>
      <c r="E32" s="197"/>
      <c r="F32" s="172">
        <f>SUM(F29:F31)</f>
        <v>0</v>
      </c>
    </row>
    <row r="33" spans="1:8" ht="15.6" customHeight="1" x14ac:dyDescent="0.25">
      <c r="A33" s="159" t="s">
        <v>29</v>
      </c>
      <c r="B33" s="192" t="s">
        <v>186</v>
      </c>
      <c r="C33" s="193"/>
      <c r="D33" s="193"/>
      <c r="E33" s="193"/>
      <c r="F33" s="194"/>
    </row>
    <row r="34" spans="1:8" ht="28.8" x14ac:dyDescent="0.25">
      <c r="A34" s="166" t="s">
        <v>8</v>
      </c>
      <c r="B34" s="160" t="s">
        <v>152</v>
      </c>
      <c r="C34" s="161" t="s">
        <v>127</v>
      </c>
      <c r="D34" s="161">
        <v>1</v>
      </c>
      <c r="E34" s="168"/>
      <c r="F34" s="173">
        <f t="shared" ref="F34:F36" si="3">E34*D34</f>
        <v>0</v>
      </c>
    </row>
    <row r="35" spans="1:8" ht="28.8" x14ac:dyDescent="0.25">
      <c r="A35" s="166" t="s">
        <v>153</v>
      </c>
      <c r="B35" s="160" t="s">
        <v>154</v>
      </c>
      <c r="C35" s="161" t="s">
        <v>127</v>
      </c>
      <c r="D35" s="161">
        <v>1</v>
      </c>
      <c r="E35" s="168"/>
      <c r="F35" s="173">
        <f t="shared" si="3"/>
        <v>0</v>
      </c>
    </row>
    <row r="36" spans="1:8" ht="59.4" x14ac:dyDescent="0.25">
      <c r="A36" s="166" t="s">
        <v>155</v>
      </c>
      <c r="B36" s="160" t="s">
        <v>185</v>
      </c>
      <c r="C36" s="161" t="s">
        <v>156</v>
      </c>
      <c r="D36" s="161">
        <v>1</v>
      </c>
      <c r="E36" s="168"/>
      <c r="F36" s="173">
        <f t="shared" si="3"/>
        <v>0</v>
      </c>
    </row>
    <row r="37" spans="1:8" ht="43.2" x14ac:dyDescent="0.25">
      <c r="A37" s="166" t="s">
        <v>157</v>
      </c>
      <c r="B37" s="160" t="s">
        <v>173</v>
      </c>
      <c r="C37" s="161" t="s">
        <v>7</v>
      </c>
      <c r="D37" s="161">
        <v>50</v>
      </c>
      <c r="E37" s="168"/>
      <c r="F37" s="173">
        <f>D37*E37</f>
        <v>0</v>
      </c>
    </row>
    <row r="38" spans="1:8" ht="43.2" x14ac:dyDescent="0.25">
      <c r="A38" s="166" t="s">
        <v>158</v>
      </c>
      <c r="B38" s="160" t="s">
        <v>174</v>
      </c>
      <c r="C38" s="161" t="s">
        <v>7</v>
      </c>
      <c r="D38" s="161">
        <v>240</v>
      </c>
      <c r="E38" s="168"/>
      <c r="F38" s="173">
        <f>D38*E38</f>
        <v>0</v>
      </c>
    </row>
    <row r="39" spans="1:8" ht="28.8" x14ac:dyDescent="0.25">
      <c r="A39" s="166" t="s">
        <v>159</v>
      </c>
      <c r="B39" s="160" t="s">
        <v>160</v>
      </c>
      <c r="C39" s="161" t="s">
        <v>127</v>
      </c>
      <c r="D39" s="161">
        <v>4</v>
      </c>
      <c r="E39" s="168"/>
      <c r="F39" s="173">
        <f>D39*E39</f>
        <v>0</v>
      </c>
    </row>
    <row r="40" spans="1:8" ht="14.4" x14ac:dyDescent="0.25">
      <c r="A40" s="195" t="s">
        <v>161</v>
      </c>
      <c r="B40" s="196"/>
      <c r="C40" s="196"/>
      <c r="D40" s="196"/>
      <c r="E40" s="197"/>
      <c r="F40" s="172">
        <f>SUM(F34:F39)</f>
        <v>0</v>
      </c>
    </row>
    <row r="41" spans="1:8" ht="14.4" x14ac:dyDescent="0.25">
      <c r="A41" s="159" t="s">
        <v>30</v>
      </c>
      <c r="B41" s="192" t="s">
        <v>162</v>
      </c>
      <c r="C41" s="193"/>
      <c r="D41" s="193"/>
      <c r="E41" s="193"/>
      <c r="F41" s="194"/>
    </row>
    <row r="42" spans="1:8" ht="43.2" x14ac:dyDescent="0.25">
      <c r="A42" s="166" t="s">
        <v>163</v>
      </c>
      <c r="B42" s="160" t="s">
        <v>172</v>
      </c>
      <c r="C42" s="161" t="s">
        <v>127</v>
      </c>
      <c r="D42" s="161">
        <v>1</v>
      </c>
      <c r="E42" s="168"/>
      <c r="F42" s="173">
        <f t="shared" ref="F42:F45" si="4">E42*D42</f>
        <v>0</v>
      </c>
    </row>
    <row r="43" spans="1:8" ht="45" x14ac:dyDescent="0.25">
      <c r="A43" s="166" t="s">
        <v>164</v>
      </c>
      <c r="B43" s="160" t="s">
        <v>169</v>
      </c>
      <c r="C43" s="161" t="s">
        <v>127</v>
      </c>
      <c r="D43" s="161">
        <v>2</v>
      </c>
      <c r="E43" s="168"/>
      <c r="F43" s="173">
        <f t="shared" si="4"/>
        <v>0</v>
      </c>
    </row>
    <row r="44" spans="1:8" ht="45" x14ac:dyDescent="0.25">
      <c r="A44" s="166" t="s">
        <v>165</v>
      </c>
      <c r="B44" s="160" t="s">
        <v>170</v>
      </c>
      <c r="C44" s="161" t="s">
        <v>127</v>
      </c>
      <c r="D44" s="161">
        <v>2</v>
      </c>
      <c r="E44" s="168"/>
      <c r="F44" s="173">
        <f t="shared" si="4"/>
        <v>0</v>
      </c>
    </row>
    <row r="45" spans="1:8" ht="14.4" x14ac:dyDescent="0.25">
      <c r="A45" s="166" t="s">
        <v>166</v>
      </c>
      <c r="B45" s="160" t="s">
        <v>167</v>
      </c>
      <c r="C45" s="161" t="s">
        <v>127</v>
      </c>
      <c r="D45" s="161">
        <v>1</v>
      </c>
      <c r="E45" s="168"/>
      <c r="F45" s="173">
        <f t="shared" si="4"/>
        <v>0</v>
      </c>
    </row>
    <row r="46" spans="1:8" ht="14.4" x14ac:dyDescent="0.25">
      <c r="A46" s="195" t="s">
        <v>168</v>
      </c>
      <c r="B46" s="196"/>
      <c r="C46" s="196"/>
      <c r="D46" s="196"/>
      <c r="E46" s="197"/>
      <c r="F46" s="172">
        <f>SUM(F42:F45)</f>
        <v>0</v>
      </c>
    </row>
    <row r="47" spans="1:8" ht="14.4" x14ac:dyDescent="0.25">
      <c r="A47" s="198" t="s">
        <v>198</v>
      </c>
      <c r="B47" s="199"/>
      <c r="C47" s="199"/>
      <c r="D47" s="199"/>
      <c r="E47" s="200"/>
      <c r="F47" s="172">
        <f>F46+F40+F32+F7+F18+F23+F27</f>
        <v>0</v>
      </c>
      <c r="H47" s="149"/>
    </row>
  </sheetData>
  <mergeCells count="16">
    <mergeCell ref="A32:E32"/>
    <mergeCell ref="B33:F33"/>
    <mergeCell ref="A40:E40"/>
    <mergeCell ref="A1:F1"/>
    <mergeCell ref="B5:F5"/>
    <mergeCell ref="A7:E7"/>
    <mergeCell ref="A18:E18"/>
    <mergeCell ref="B19:F19"/>
    <mergeCell ref="A2:F2"/>
    <mergeCell ref="A3:F3"/>
    <mergeCell ref="A23:E23"/>
    <mergeCell ref="A27:E27"/>
    <mergeCell ref="B28:F28"/>
    <mergeCell ref="B41:F41"/>
    <mergeCell ref="A46:E46"/>
    <mergeCell ref="A47:E47"/>
  </mergeCells>
  <pageMargins left="0.7" right="0.7" top="0.75" bottom="0.75" header="0.3" footer="0.3"/>
  <pageSetup paperSize="9" scale="6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8FF08-7504-4613-A48F-46C0B4A4B3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568DD-C652-4867-B3D8-21F64D7FFE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4F44472-399B-4681-9628-57647DB3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RECAP</vt:lpstr>
      <vt:lpstr>Box Bovins</vt:lpstr>
      <vt:lpstr>Box PR</vt:lpstr>
      <vt:lpstr>Laret Bovins</vt:lpstr>
      <vt:lpstr>Laret PR</vt:lpstr>
      <vt:lpstr>Quai d'embarquement</vt:lpstr>
      <vt:lpstr>Cloture</vt:lpstr>
      <vt:lpstr>Forage+abreuvoir+reservoir</vt:lpstr>
      <vt:lpstr>'Box Bovins'!Zone_d_impression</vt:lpstr>
      <vt:lpstr>'Box PR'!Zone_d_impression</vt:lpstr>
      <vt:lpstr>Cloture!Zone_d_impression</vt:lpstr>
      <vt:lpstr>'Forage+abreuvoir+reservoir'!Zone_d_impression</vt:lpstr>
      <vt:lpstr>'Laret Bovins'!Zone_d_impression</vt:lpstr>
      <vt:lpstr>'Laret PR'!Zone_d_impression</vt:lpstr>
      <vt:lpstr>'Quai d''embarquement'!Zone_d_impression</vt:lpstr>
      <vt:lpstr>RECAP!Zone_d_impression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Vander Auwera T</cp:lastModifiedBy>
  <cp:lastPrinted>2022-10-13T14:40:01Z</cp:lastPrinted>
  <dcterms:created xsi:type="dcterms:W3CDTF">2006-08-15T19:48:14Z</dcterms:created>
  <dcterms:modified xsi:type="dcterms:W3CDTF">2023-03-15T12:38:52Z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