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Vander Auwera T\ENABEL\BURKINA FASO - 🔒 Contracts\21_Marchés_Publics\BKF1803211_Entrepreneuriat\BKF1803211-10096 Marché à bétail\2_CSC\"/>
    </mc:Choice>
  </mc:AlternateContent>
  <xr:revisionPtr revIDLastSave="11" documentId="13_ncr:1_{17BEA08D-C13C-4BC8-B331-CC224F090EDE}" xr6:coauthVersionLast="36" xr6:coauthVersionMax="47" xr10:uidLastSave="{A9779241-E133-4C37-BB3B-3E96F533A617}"/>
  <bookViews>
    <workbookView xWindow="-108" yWindow="-108" windowWidth="23256" windowHeight="12456" tabRatio="949" xr2:uid="{00000000-000D-0000-FFFF-FFFF00000000}"/>
  </bookViews>
  <sheets>
    <sheet name="RECAP" sheetId="29" r:id="rId1"/>
    <sheet name="Boutiques" sheetId="1" r:id="rId2"/>
    <sheet name="Latrines" sheetId="20" r:id="rId3"/>
    <sheet name="Bureau" sheetId="30" r:id="rId4"/>
    <sheet name="Foin" sheetId="33" r:id="rId5"/>
    <sheet name="Fumier" sheetId="34" r:id="rId6"/>
    <sheet name="Hangar de repos" sheetId="37" r:id="rId7"/>
  </sheets>
  <definedNames>
    <definedName name="_xlnm.Print_Titles" localSheetId="1">Boutiques!$5:$5</definedName>
    <definedName name="_xlnm.Print_Titles" localSheetId="2">Latrines!$6:$6</definedName>
    <definedName name="_xlnm.Print_Area" localSheetId="1">Boutiques!$A$1:$F$118</definedName>
    <definedName name="_xlnm.Print_Area" localSheetId="3">Bureau!$A$1:$F$119</definedName>
    <definedName name="_xlnm.Print_Area" localSheetId="5">Fumier!$A$1:$F$52</definedName>
    <definedName name="_xlnm.Print_Area" localSheetId="2">Latrines!$A$1:$F$78</definedName>
    <definedName name="_xlnm.Print_Area" localSheetId="0">RECAP!$A$1:$E$24</definedName>
  </definedNames>
  <calcPr calcId="191029"/>
</workbook>
</file>

<file path=xl/calcChain.xml><?xml version="1.0" encoding="utf-8"?>
<calcChain xmlns="http://schemas.openxmlformats.org/spreadsheetml/2006/main">
  <c r="E6" i="29" l="1"/>
  <c r="F116" i="30"/>
  <c r="E8" i="29" l="1"/>
  <c r="F43" i="37" l="1"/>
  <c r="F45" i="37" s="1"/>
  <c r="F44" i="37"/>
  <c r="F23" i="37"/>
  <c r="D56" i="33"/>
  <c r="F24" i="33"/>
  <c r="F47" i="20" l="1"/>
  <c r="F35" i="20"/>
  <c r="F25" i="20"/>
  <c r="F38" i="34"/>
  <c r="F45" i="33"/>
  <c r="F51" i="33"/>
  <c r="F93" i="30"/>
  <c r="F92" i="30"/>
  <c r="F91" i="30"/>
  <c r="F90" i="30"/>
  <c r="F89" i="30"/>
  <c r="F88" i="30"/>
  <c r="F87" i="30"/>
  <c r="F86" i="30"/>
  <c r="F85" i="30"/>
  <c r="F84" i="30"/>
  <c r="F82" i="30"/>
  <c r="F74" i="30"/>
  <c r="F45" i="30"/>
  <c r="F51" i="30"/>
  <c r="F21" i="30"/>
  <c r="F13" i="20"/>
  <c r="F74" i="20"/>
  <c r="F112" i="1"/>
  <c r="F113" i="1"/>
  <c r="F114" i="1"/>
  <c r="F115" i="1"/>
  <c r="F116" i="1"/>
  <c r="F94" i="30" l="1"/>
  <c r="F109" i="30" s="1"/>
  <c r="F81" i="1" l="1"/>
  <c r="F82" i="1"/>
  <c r="F83" i="1"/>
  <c r="F84" i="1"/>
  <c r="F85" i="1"/>
  <c r="F86" i="1"/>
  <c r="F87" i="1"/>
  <c r="F88" i="1"/>
  <c r="F89" i="1"/>
  <c r="F71" i="1"/>
  <c r="F44" i="1"/>
  <c r="F22" i="1" l="1"/>
  <c r="F66" i="1" l="1"/>
  <c r="F60" i="1"/>
  <c r="F63" i="33" l="1"/>
  <c r="F64" i="33" l="1"/>
  <c r="F62" i="33"/>
  <c r="F65" i="37"/>
  <c r="F64" i="37"/>
  <c r="F63" i="37"/>
  <c r="F62" i="37"/>
  <c r="F30" i="37"/>
  <c r="B14" i="29"/>
  <c r="F57" i="37"/>
  <c r="F56" i="37"/>
  <c r="F55" i="37"/>
  <c r="F50" i="37"/>
  <c r="F49" i="37"/>
  <c r="F38" i="37"/>
  <c r="F37" i="37"/>
  <c r="F36" i="37"/>
  <c r="F35" i="37"/>
  <c r="F29" i="37"/>
  <c r="F28" i="37"/>
  <c r="F22" i="37"/>
  <c r="F21" i="37"/>
  <c r="F20" i="37"/>
  <c r="F19" i="37"/>
  <c r="F18" i="37"/>
  <c r="F13" i="37"/>
  <c r="F12" i="37"/>
  <c r="F11" i="37"/>
  <c r="F10" i="37"/>
  <c r="F9" i="37"/>
  <c r="F49" i="34"/>
  <c r="F48" i="34"/>
  <c r="F43" i="34"/>
  <c r="F44" i="34" s="1"/>
  <c r="F39" i="34"/>
  <c r="F33" i="34"/>
  <c r="F32" i="34"/>
  <c r="F31" i="34"/>
  <c r="F30" i="34"/>
  <c r="F29" i="34"/>
  <c r="F24" i="34"/>
  <c r="F23" i="34"/>
  <c r="F18" i="34"/>
  <c r="F17" i="34"/>
  <c r="F19" i="34" s="1"/>
  <c r="F12" i="34"/>
  <c r="F11" i="34"/>
  <c r="F10" i="34"/>
  <c r="F9" i="34"/>
  <c r="F57" i="33"/>
  <c r="F56" i="33"/>
  <c r="F50" i="33"/>
  <c r="F52" i="33" s="1"/>
  <c r="F44" i="33"/>
  <c r="F46" i="33" s="1"/>
  <c r="F39" i="33"/>
  <c r="F38" i="33"/>
  <c r="F37" i="33"/>
  <c r="F36" i="33"/>
  <c r="F35" i="33"/>
  <c r="F30" i="33"/>
  <c r="F29" i="33"/>
  <c r="F23" i="33"/>
  <c r="F22" i="33"/>
  <c r="F21" i="33"/>
  <c r="F20" i="33"/>
  <c r="F19" i="33"/>
  <c r="F25" i="33" s="1"/>
  <c r="F14" i="33"/>
  <c r="F13" i="33"/>
  <c r="F12" i="33"/>
  <c r="F11" i="33"/>
  <c r="F10" i="33"/>
  <c r="F9" i="33"/>
  <c r="F64" i="30"/>
  <c r="F34" i="30"/>
  <c r="F57" i="30"/>
  <c r="F50" i="30"/>
  <c r="F53" i="30"/>
  <c r="F117" i="30"/>
  <c r="F115" i="30"/>
  <c r="F114" i="30"/>
  <c r="F113" i="30"/>
  <c r="F75" i="30"/>
  <c r="F73" i="30"/>
  <c r="F72" i="30"/>
  <c r="F71" i="30"/>
  <c r="F70" i="30"/>
  <c r="F69" i="30"/>
  <c r="F63" i="30"/>
  <c r="F62" i="30"/>
  <c r="F56" i="30"/>
  <c r="F55" i="30"/>
  <c r="F54" i="30"/>
  <c r="F52" i="30"/>
  <c r="F44" i="30"/>
  <c r="F43" i="30"/>
  <c r="F42" i="30"/>
  <c r="F41" i="30"/>
  <c r="F40" i="30"/>
  <c r="F39" i="30"/>
  <c r="F33" i="30"/>
  <c r="F32" i="30"/>
  <c r="F31" i="30"/>
  <c r="F30" i="30"/>
  <c r="F25" i="30"/>
  <c r="F24" i="30"/>
  <c r="F23" i="30"/>
  <c r="F22" i="30"/>
  <c r="F20" i="30"/>
  <c r="F19" i="30"/>
  <c r="F14" i="30"/>
  <c r="F13" i="30"/>
  <c r="F12" i="30"/>
  <c r="F11" i="30"/>
  <c r="F10" i="30"/>
  <c r="F9" i="30"/>
  <c r="F53" i="1"/>
  <c r="F50" i="1"/>
  <c r="F20" i="1"/>
  <c r="F10" i="1"/>
  <c r="F111" i="1"/>
  <c r="F90" i="1"/>
  <c r="F79" i="1"/>
  <c r="F72" i="1"/>
  <c r="F70" i="1"/>
  <c r="F69" i="1"/>
  <c r="F68" i="1"/>
  <c r="F67" i="1"/>
  <c r="F65" i="1"/>
  <c r="F59" i="1"/>
  <c r="F58" i="1"/>
  <c r="F52" i="1"/>
  <c r="F51" i="1"/>
  <c r="F49" i="1"/>
  <c r="F43" i="1"/>
  <c r="F42" i="1"/>
  <c r="F41" i="1"/>
  <c r="F40" i="1"/>
  <c r="F39" i="1"/>
  <c r="F38" i="1"/>
  <c r="F33" i="1"/>
  <c r="F32" i="1"/>
  <c r="F31" i="1"/>
  <c r="F30" i="1"/>
  <c r="F25" i="1"/>
  <c r="F24" i="1"/>
  <c r="F23" i="1"/>
  <c r="F21" i="1"/>
  <c r="F19" i="1"/>
  <c r="F14" i="1"/>
  <c r="F13" i="1"/>
  <c r="F12" i="1"/>
  <c r="F11" i="1"/>
  <c r="F9" i="1"/>
  <c r="F24" i="37" l="1"/>
  <c r="F46" i="30"/>
  <c r="F58" i="30"/>
  <c r="F65" i="30"/>
  <c r="F45" i="1"/>
  <c r="F61" i="1"/>
  <c r="F35" i="30"/>
  <c r="F15" i="1"/>
  <c r="F118" i="30"/>
  <c r="F50" i="34"/>
  <c r="F25" i="34"/>
  <c r="F73" i="1"/>
  <c r="F54" i="1"/>
  <c r="F65" i="33"/>
  <c r="F66" i="37"/>
  <c r="F31" i="37"/>
  <c r="F51" i="37"/>
  <c r="F58" i="37"/>
  <c r="F14" i="37"/>
  <c r="F39" i="37"/>
  <c r="F34" i="34"/>
  <c r="F13" i="34"/>
  <c r="F58" i="33"/>
  <c r="F31" i="33"/>
  <c r="F40" i="33"/>
  <c r="F15" i="33"/>
  <c r="F76" i="30"/>
  <c r="F26" i="30"/>
  <c r="F15" i="30"/>
  <c r="F34" i="1"/>
  <c r="F117" i="1"/>
  <c r="F26" i="1"/>
  <c r="F91" i="1"/>
  <c r="F107" i="1" s="1"/>
  <c r="F67" i="37" l="1"/>
  <c r="D20" i="29" s="1"/>
  <c r="E20" i="29" s="1"/>
  <c r="F66" i="33"/>
  <c r="D16" i="29" s="1"/>
  <c r="E16" i="29" s="1"/>
  <c r="F52" i="34"/>
  <c r="D18" i="29" s="1"/>
  <c r="E18" i="29" s="1"/>
  <c r="F119" i="30"/>
  <c r="D14" i="29" s="1"/>
  <c r="E14" i="29" s="1"/>
  <c r="F118" i="1"/>
  <c r="D10" i="29" s="1"/>
  <c r="E10" i="29" s="1"/>
  <c r="F73" i="20"/>
  <c r="F75" i="20" s="1"/>
  <c r="F68" i="20"/>
  <c r="F69" i="20" s="1"/>
  <c r="F63" i="20"/>
  <c r="F62" i="20"/>
  <c r="F61" i="20"/>
  <c r="F60" i="20"/>
  <c r="F59" i="20"/>
  <c r="F54" i="20"/>
  <c r="F53" i="20"/>
  <c r="F48" i="20"/>
  <c r="F46" i="20"/>
  <c r="F45" i="20"/>
  <c r="F44" i="20"/>
  <c r="F43" i="20"/>
  <c r="F42" i="20"/>
  <c r="F41" i="20"/>
  <c r="F40" i="20"/>
  <c r="F49" i="20" s="1"/>
  <c r="F34" i="20"/>
  <c r="F33" i="20"/>
  <c r="F32" i="20"/>
  <c r="F31" i="20"/>
  <c r="F30" i="20"/>
  <c r="F36" i="20" s="1"/>
  <c r="F24" i="20"/>
  <c r="F23" i="20"/>
  <c r="F22" i="20"/>
  <c r="F21" i="20"/>
  <c r="F20" i="20"/>
  <c r="F19" i="20"/>
  <c r="F18" i="20"/>
  <c r="F12" i="20"/>
  <c r="F11" i="20"/>
  <c r="F10" i="20"/>
  <c r="F9" i="20"/>
  <c r="F26" i="20" l="1"/>
  <c r="F14" i="20"/>
  <c r="F64" i="20"/>
  <c r="F55" i="20"/>
  <c r="F77" i="20" l="1"/>
  <c r="D12" i="29" s="1"/>
  <c r="E12" i="29" s="1"/>
  <c r="E22" i="29" s="1"/>
  <c r="E23" i="29" s="1"/>
  <c r="E24" i="29" l="1"/>
</calcChain>
</file>

<file path=xl/sharedStrings.xml><?xml version="1.0" encoding="utf-8"?>
<sst xmlns="http://schemas.openxmlformats.org/spreadsheetml/2006/main" count="1003" uniqueCount="304">
  <si>
    <t xml:space="preserve"> DEVIS QUANTITATIF ET ESTIMATIF DES TRAVAUX</t>
  </si>
  <si>
    <t>N°</t>
  </si>
  <si>
    <t>Désignation des ouvrages</t>
  </si>
  <si>
    <t>ens</t>
  </si>
  <si>
    <t>3.1</t>
  </si>
  <si>
    <t>3.2</t>
  </si>
  <si>
    <t>3.4</t>
  </si>
  <si>
    <t>4.1</t>
  </si>
  <si>
    <t>m²</t>
  </si>
  <si>
    <t>ml</t>
  </si>
  <si>
    <t>u</t>
  </si>
  <si>
    <t>7.1</t>
  </si>
  <si>
    <t>6.1</t>
  </si>
  <si>
    <t>6.2</t>
  </si>
  <si>
    <t>7.2</t>
  </si>
  <si>
    <t>4.2</t>
  </si>
  <si>
    <t>Utés</t>
  </si>
  <si>
    <t>P. Unitaires</t>
  </si>
  <si>
    <t>P. Total</t>
  </si>
  <si>
    <t>Raccordement et calfeutrement des ouvertures</t>
  </si>
  <si>
    <t>2.1</t>
  </si>
  <si>
    <t>2.2</t>
  </si>
  <si>
    <t>2.4</t>
  </si>
  <si>
    <t>2.5</t>
  </si>
  <si>
    <t>3.3</t>
  </si>
  <si>
    <t>2.3</t>
  </si>
  <si>
    <t>2.6</t>
  </si>
  <si>
    <t>Film polyane pour étanchement de l'infrastructure y compris lit de sable épaisseur 5cm</t>
  </si>
  <si>
    <t>1.1</t>
  </si>
  <si>
    <t>1.2</t>
  </si>
  <si>
    <t>1.3</t>
  </si>
  <si>
    <t>1.4</t>
  </si>
  <si>
    <t>ff</t>
  </si>
  <si>
    <t>MACONNERIE - ENDUIT</t>
  </si>
  <si>
    <t>1.5</t>
  </si>
  <si>
    <t>6.3</t>
  </si>
  <si>
    <t>TRAVAUX PREPARATOIRES - TERRASSEMENTS</t>
  </si>
  <si>
    <t>I</t>
  </si>
  <si>
    <t>II</t>
  </si>
  <si>
    <t>III</t>
  </si>
  <si>
    <t>IV</t>
  </si>
  <si>
    <t>V</t>
  </si>
  <si>
    <t>VI</t>
  </si>
  <si>
    <t>VII</t>
  </si>
  <si>
    <t>IX</t>
  </si>
  <si>
    <t>Béton armé pour poteaux et raidisseurs verticaux  dosé à 350 kg/m3 de CPA 45 y compris coffrage, armatures et toutes sujétions</t>
  </si>
  <si>
    <t>ELECTRICITE - COURANT FORT - CLIMATISATION</t>
  </si>
  <si>
    <t>Décapage de la terre végétale (prof. moy.= 20 cm), y compris mise en dépôt, remblais complémentaires et nivellement de la plate-forme de construction</t>
  </si>
  <si>
    <r>
      <t>m</t>
    </r>
    <r>
      <rPr>
        <vertAlign val="superscript"/>
        <sz val="10"/>
        <rFont val="Trebuchet MS"/>
        <family val="2"/>
      </rPr>
      <t>3</t>
    </r>
  </si>
  <si>
    <t>Fouilles en rigoles pour soubassement</t>
  </si>
  <si>
    <t xml:space="preserve">Remblai de déblais en fondations compacté par couches successives de 20 cm d'épaisseur à 95% de l'OPM </t>
  </si>
  <si>
    <t>Remblai d'apport en latérite compacté par couches successives de 20 cm d'épaisseur, compacté à 95% de l'OPM en fondation, formes de dallage, rampes et emmarchements</t>
  </si>
  <si>
    <t>TOTAL I</t>
  </si>
  <si>
    <t>FONDATIONS / INFRASTRUCTURES</t>
  </si>
  <si>
    <t xml:space="preserve">Béton de propreté dosé à 150 kg/m3  de CPA 45 de 5 cm d'épaisseur </t>
  </si>
  <si>
    <t>Maçonnerie en agglos pleins de 20 cm d'épaisseur en soubassement suivant plans de fondations</t>
  </si>
  <si>
    <t>Béton armé pour longrines dosé à 350 kg/m3 de CPA 45 compris coffrage, ferraillage</t>
  </si>
  <si>
    <t>TOTAL II</t>
  </si>
  <si>
    <t>BETON - BETON ARME EN SUPERSTRUCTURE</t>
  </si>
  <si>
    <t>TOTAL III</t>
  </si>
  <si>
    <t>TOTAL VI</t>
  </si>
  <si>
    <t>TOTAL V</t>
  </si>
  <si>
    <t>TOTAL IV</t>
  </si>
  <si>
    <t>TOTAL VII</t>
  </si>
  <si>
    <t>TOTAL IX</t>
  </si>
  <si>
    <t>3.5</t>
  </si>
  <si>
    <t>Qtés</t>
  </si>
  <si>
    <t>Flinkote sur enduit extérieur en soubassement</t>
  </si>
  <si>
    <t>Béton armé pour bêches, formes de rampes, emmarchements et parois du bac à  fleurs, dosé à 350 kg/m3 de CPA 45 compris coffrage et armatures</t>
  </si>
  <si>
    <t>2.7</t>
  </si>
  <si>
    <t>4.4</t>
  </si>
  <si>
    <t>Appareils d'éclairage</t>
  </si>
  <si>
    <t>Petit appareillage</t>
  </si>
  <si>
    <t>Traitement préventif anti termite suivant descriptif</t>
  </si>
  <si>
    <t>U</t>
  </si>
  <si>
    <t>COUVERTURE ET CHARPENTE</t>
  </si>
  <si>
    <t>AMENEE D'ENERGIE</t>
  </si>
  <si>
    <t>Fourniture et mise en place d'un circuit de terre (câblette en cuivre   S= 29 mm²) en fond de fouille, et relié aux éléments conducteurs de courant</t>
  </si>
  <si>
    <t>Prise de courant 2P+T   type mosaïc de chez LEGRAND</t>
  </si>
  <si>
    <t>MENUISERIE METALLIQUE</t>
  </si>
  <si>
    <t>A</t>
  </si>
  <si>
    <t>B</t>
  </si>
  <si>
    <t>Béton armé pour linteaux,chainages  horizontaux et allèges dosés à 350 kg/m3 de CPA 45 y compris coffrage, armatures et toutes sujétions</t>
  </si>
  <si>
    <t>Interrupteur double allumage type mosaïc de chez LEGRAND</t>
  </si>
  <si>
    <t>Raccordement au réseau Electrique existant y compris compteur</t>
  </si>
  <si>
    <t xml:space="preserve">Réglette LED de 120 cm
</t>
  </si>
  <si>
    <t>Chape ciment lisse</t>
  </si>
  <si>
    <t>REVETEMENTS</t>
  </si>
  <si>
    <t>Décapage et nivellement du sol</t>
  </si>
  <si>
    <t>Ens</t>
  </si>
  <si>
    <t xml:space="preserve">Fouilles en rigole pour semelles filantes </t>
  </si>
  <si>
    <t>Evacuation de déblais excédentaires</t>
  </si>
  <si>
    <t>Béton armé pour poteaux dosé à 350 kg/m3  (4HA 10 cadre HA 6 )</t>
  </si>
  <si>
    <t>Béton non armé pour acrotère dosé à 300 kg/m3</t>
  </si>
  <si>
    <t>Maçonnerie en agglos creux de 15x20x40</t>
  </si>
  <si>
    <t>Peinture à huile nationale sur porte</t>
  </si>
  <si>
    <t>4.3</t>
  </si>
  <si>
    <t>VIII</t>
  </si>
  <si>
    <t>TOTAL VIII</t>
  </si>
  <si>
    <t xml:space="preserve">Réglette LED étanche de 60 cm
</t>
  </si>
  <si>
    <t>Béton armé pour rampe dosé à 350 kg/m3</t>
  </si>
  <si>
    <t xml:space="preserve">Maçonnerie en agglos creux de (15x40x20cm) </t>
  </si>
  <si>
    <t>Claustras pour ventilation</t>
  </si>
  <si>
    <t>Peinture sur menuiserie métallique</t>
  </si>
  <si>
    <t>7.3</t>
  </si>
  <si>
    <t>PROJET DE CONSTRUCTION DES INFRASTRUCTURES ECONOMIQUES DANS LA REGION DU CENTRE-EST</t>
  </si>
  <si>
    <t>PROJET DE CONSTRUCTION DES INFRASTRUCTURES ECONOMIQUES DANSLA REGION DU CENTRE-EST</t>
  </si>
  <si>
    <t>4.5</t>
  </si>
  <si>
    <t>4.6</t>
  </si>
  <si>
    <t>4.7</t>
  </si>
  <si>
    <t>6.4</t>
  </si>
  <si>
    <t>6.5</t>
  </si>
  <si>
    <t>Enduit extérieur taloché</t>
  </si>
  <si>
    <t xml:space="preserve"> </t>
  </si>
  <si>
    <t>Gros béton pour semelles filantes dosé 300 kg/m3 de CPA 45</t>
  </si>
  <si>
    <t>Béton armé dosé à 350 kg/m3 de CPA 45 pour aire de dallage de 12 cm d'épaisseur y compris renfort sous dallage, y compris joint de retrait, joint de construction, arrêt de dallage, etc.</t>
  </si>
  <si>
    <t>Béton armé pour appui des baies dosé à 350 kg/m3 de CPA 45, y compris coffrage, armatures et toutes sujétions</t>
  </si>
  <si>
    <t>Béton armé pour appui de toiture dosé à 350 kg/m3 de CPA 45, y compris coffrage, armatures et toutes sujétions</t>
  </si>
  <si>
    <t>Enduit intérieur lisse</t>
  </si>
  <si>
    <t>5.1</t>
  </si>
  <si>
    <t>5.2</t>
  </si>
  <si>
    <t>5.3</t>
  </si>
  <si>
    <t>Enduit tyrolien</t>
  </si>
  <si>
    <t>7.4</t>
  </si>
  <si>
    <t>7.5</t>
  </si>
  <si>
    <t>7.6</t>
  </si>
  <si>
    <t>Revêtement décoratif  en granite</t>
  </si>
  <si>
    <t>8.1</t>
  </si>
  <si>
    <t>8.1.1</t>
  </si>
  <si>
    <t>8.1.2</t>
  </si>
  <si>
    <t>8.1.3</t>
  </si>
  <si>
    <t>8.1.4</t>
  </si>
  <si>
    <t>Sous total 8.1</t>
  </si>
  <si>
    <t>8.2</t>
  </si>
  <si>
    <t>8.2.1</t>
  </si>
  <si>
    <t>8.2.2</t>
  </si>
  <si>
    <t>Sous total 8.2</t>
  </si>
  <si>
    <t>8.3</t>
  </si>
  <si>
    <t>8.3.1</t>
  </si>
  <si>
    <t>8.3.2</t>
  </si>
  <si>
    <t>9.1</t>
  </si>
  <si>
    <t>9.2</t>
  </si>
  <si>
    <t>9.3</t>
  </si>
  <si>
    <t>9.4</t>
  </si>
  <si>
    <t>Fouille en excavation pour fosse</t>
  </si>
  <si>
    <t>Béton armé pour radier dosé à 350 kg/m3</t>
  </si>
  <si>
    <t xml:space="preserve">Béton armé pour chainage bas de fosse dosé à 350 kg/m3 </t>
  </si>
  <si>
    <t>Béton armé dosé à 350kg/m3 pour chainage  haut de  la fosse</t>
  </si>
  <si>
    <t>Béton armé pour raidisseurs dosé à 350 kg/m3</t>
  </si>
  <si>
    <t xml:space="preserve">Béton pour appui de baie dosé à 350 kg/m3  </t>
  </si>
  <si>
    <t xml:space="preserve">Béton armé dosé à 350kg/m3 pour chainage </t>
  </si>
  <si>
    <t xml:space="preserve">Enduits étanches sur parois intérieures des murs fosses  </t>
  </si>
  <si>
    <t>Maçonnerie en claustras</t>
  </si>
  <si>
    <t>ventillation des fosses en éléments de 30x30x20 cm béton moulé y compris</t>
  </si>
  <si>
    <t>4.8</t>
  </si>
  <si>
    <t xml:space="preserve">Enduit intérieur </t>
  </si>
  <si>
    <t>4.9</t>
  </si>
  <si>
    <t>Enduit extérieur y compris raccordements et calfeutrements</t>
  </si>
  <si>
    <t>Peinture tyrolienne écrasée sur mur interne</t>
  </si>
  <si>
    <t>Peinture tyrolienne sur mur externe</t>
  </si>
  <si>
    <t>Carreaux grès cérame antidérapant 30x30 cm</t>
  </si>
  <si>
    <t xml:space="preserve">Faïence sur mur </t>
  </si>
  <si>
    <t>PLOMBERIE ET SANITAIRES</t>
  </si>
  <si>
    <t>Fourniture, fouille et pose de canalisation allant de l'espace ablution à puit perdu  (PVC normé SOTICI diam. 100) y compris accessoire (coude, manchot, thé, siphon de sol) et toute autre sujétion de pose</t>
  </si>
  <si>
    <t xml:space="preserve">Puit perdu </t>
  </si>
  <si>
    <t>TOTAL GENERAL LATRINES</t>
  </si>
  <si>
    <t xml:space="preserve">Pannes en tubes rectangulaires métallique de 50x50 </t>
  </si>
  <si>
    <t>9.5</t>
  </si>
  <si>
    <t>Fourniture de canalisation des descentes EP (PVC normé SOTICI diam. 100) y compris accessoire (coude, manchot, thé, ) et toute autre sujétion de pose</t>
  </si>
  <si>
    <t>Peinture vinylique pour intérieur</t>
  </si>
  <si>
    <t>Gros béton pour semelles filantes dosé à 300 kg/m3</t>
  </si>
  <si>
    <t xml:space="preserve">Fouilles en puits  pour semelles isolées </t>
  </si>
  <si>
    <t>1.6</t>
  </si>
  <si>
    <t>Béton armé pour semelles isolées; Semelles filantes et poutres de redressements dosé à 350 kg/m3 de CPA 45, armatures et toutes sujétions</t>
  </si>
  <si>
    <t>Latrines</t>
  </si>
  <si>
    <r>
      <rPr>
        <b/>
        <sz val="10"/>
        <rFont val="Trebuchet MS"/>
        <family val="2"/>
      </rPr>
      <t xml:space="preserve">GM 2: </t>
    </r>
    <r>
      <rPr>
        <sz val="10"/>
        <rFont val="Trebuchet MS"/>
        <family val="2"/>
      </rPr>
      <t xml:space="preserve">Grilles métalliques antinsectes pour claustras 300 x 40 cm avec des bordures en cornières de 30mm et des grillages antimoustiques et des chemilles d'ancrage de 9 cm au minimum
</t>
    </r>
  </si>
  <si>
    <r>
      <rPr>
        <b/>
        <sz val="10"/>
        <rFont val="Trebuchet MS"/>
        <family val="2"/>
      </rPr>
      <t xml:space="preserve">GM 1 : </t>
    </r>
    <r>
      <rPr>
        <sz val="10"/>
        <rFont val="Trebuchet MS"/>
        <family val="2"/>
      </rPr>
      <t xml:space="preserve">Grilles métalliques antinsectes pour claustras 180 x 40 cm avec des bordures en cornières de 30mm et des grillages antimoustiques et des chemilles d'ancrage de 9 cm au minimum
</t>
    </r>
  </si>
  <si>
    <t>Faux plafond en contreplaquet de 6mm</t>
  </si>
  <si>
    <t>TOTAL GENERAL Bloc bureau</t>
  </si>
  <si>
    <t xml:space="preserve">MENUISERIE </t>
  </si>
  <si>
    <r>
      <rPr>
        <b/>
        <sz val="10"/>
        <rFont val="Trebuchet MS"/>
        <family val="2"/>
      </rPr>
      <t xml:space="preserve">PI: </t>
    </r>
    <r>
      <rPr>
        <sz val="10"/>
        <rFont val="Trebuchet MS"/>
        <family val="2"/>
      </rPr>
      <t>Porte Isoplane de 80X220 cm à un (01) battant  y compris toutes suggestions</t>
    </r>
    <r>
      <rPr>
        <b/>
        <sz val="10"/>
        <rFont val="Trebuchet MS"/>
        <family val="2"/>
      </rPr>
      <t xml:space="preserve">
</t>
    </r>
  </si>
  <si>
    <r>
      <rPr>
        <b/>
        <sz val="10"/>
        <rFont val="Trebuchet MS"/>
        <family val="2"/>
      </rPr>
      <t xml:space="preserve">GM 3: </t>
    </r>
    <r>
      <rPr>
        <sz val="10"/>
        <rFont val="Trebuchet MS"/>
        <family val="2"/>
      </rPr>
      <t xml:space="preserve">Grilles métalliques antinsectes pour claustras 300 x 25 cm avec des bordures en cornières de 30mm et des grillages antimoustiques et des chemilles d'ancrage de 9 cm au minimum
</t>
    </r>
  </si>
  <si>
    <t>Béton armé pour cheneau dosé à 350 kg/m3 de CPA 45, y compris coffrage, armatures et toutes sujétions</t>
  </si>
  <si>
    <t xml:space="preserve">Etanchéité pour cheneau en bitume </t>
  </si>
  <si>
    <t xml:space="preserve"> ETANCHEITE</t>
  </si>
  <si>
    <t>Béton armé pour couronnement et chainages  horizontaux dosés à 350 kg/m3 de CPA 45 y compris coffrage, armatures et toutes sujétions</t>
  </si>
  <si>
    <r>
      <rPr>
        <b/>
        <sz val="10"/>
        <rFont val="Trebuchet MS"/>
        <family val="2"/>
      </rPr>
      <t xml:space="preserve">PMP 2 : </t>
    </r>
    <r>
      <rPr>
        <sz val="10"/>
        <rFont val="Trebuchet MS"/>
        <family val="2"/>
      </rPr>
      <t>Porte métallique (en barres d'acier galvanisés de 60 mm de diamètre) de 200X135 cm à deux (02) battants  y compris toutes suggestions</t>
    </r>
    <r>
      <rPr>
        <b/>
        <sz val="10"/>
        <rFont val="Trebuchet MS"/>
        <family val="2"/>
      </rPr>
      <t xml:space="preserve">
</t>
    </r>
  </si>
  <si>
    <t>TOTAL GENERAL Espace Foin</t>
  </si>
  <si>
    <t>TOTAL GENERAL Espace Fumier</t>
  </si>
  <si>
    <t>TOTAL GENERAL Hangar</t>
  </si>
  <si>
    <t>C</t>
  </si>
  <si>
    <t>D</t>
  </si>
  <si>
    <t>E</t>
  </si>
  <si>
    <t>F</t>
  </si>
  <si>
    <t>G</t>
  </si>
  <si>
    <t>H</t>
  </si>
  <si>
    <t>Béton armé pour places assises dosés à 350 kg/m3 de CPA 45 y compris coffrage, armatures et toutes sujétions</t>
  </si>
  <si>
    <t>Bardage en tôle noire de 10/10ème</t>
  </si>
  <si>
    <t>Structure poteau en HEA 160</t>
  </si>
  <si>
    <t xml:space="preserve">ELECTRICITE - COURANT FORT - </t>
  </si>
  <si>
    <t>PM</t>
  </si>
  <si>
    <t>chaux vive sur enduit interieure</t>
  </si>
  <si>
    <t>7.7</t>
  </si>
  <si>
    <t>Sécurité incendie</t>
  </si>
  <si>
    <t>Extincteur a CO2 de 2kg</t>
  </si>
  <si>
    <t>8.4.1</t>
  </si>
  <si>
    <t>Béton de proprieté pour semelle filante dosé à 150kg/m3</t>
  </si>
  <si>
    <t>Hangar</t>
  </si>
  <si>
    <t>Béton armé pour semelles isolées dosé à 350 kg/m3 de CPA 45, armatures et toutes sujétions</t>
  </si>
  <si>
    <t>Fourniture et pose d'un ensemble de fourreautage et filerie encastré y compris boîtes de dérivation, boîtes d'encastrement, les amenées d'énergie au droit des interrupteurs, d'appareils d'éclairage, de prises de courant et ventilation  etc. compris toute sujétion pour la réalisation complète des installations électriques du bâtiment</t>
  </si>
  <si>
    <t>Boite carrée</t>
  </si>
  <si>
    <t>8.1.5</t>
  </si>
  <si>
    <t>8.1.6</t>
  </si>
  <si>
    <t>8.1.7</t>
  </si>
  <si>
    <t>8.1.8</t>
  </si>
  <si>
    <t>8.1.9</t>
  </si>
  <si>
    <t>8.1.10</t>
  </si>
  <si>
    <t>8.1.11</t>
  </si>
  <si>
    <t>Interrupteur va et vient double allumage type mosaïc de chez LEGRAND</t>
  </si>
  <si>
    <t>8.4</t>
  </si>
  <si>
    <t>8.3.3</t>
  </si>
  <si>
    <t>Prise de courant 2P+T étanche type mosaïc de chez LEGRAND</t>
  </si>
  <si>
    <t>7.8</t>
  </si>
  <si>
    <t>Coffret électrique de 8 modules + 03 disjoncteurs différentiels de 16A-300mmA; 03 DPN de 10A; 03 DPN de 16A+ lot accessoire de cablage+ bornier + embouts</t>
  </si>
  <si>
    <t>TOTAL GENERAL Bloc boutiques-Magasin</t>
  </si>
  <si>
    <t>Béton armé pour les parties enterrées des poteaux dosé à 350 kg/m3 de CPA 45, compris coffrage, armature et toutes sujétions</t>
  </si>
  <si>
    <t>Peinture acrylique sur faux plafond</t>
  </si>
  <si>
    <t>9.6</t>
  </si>
  <si>
    <t>Boutique-Magasin</t>
  </si>
  <si>
    <t>Béton légèrement armé pour aire de dallage dosé à 300 kg/m3 ép=10 cm y compris dalette amovible</t>
  </si>
  <si>
    <r>
      <rPr>
        <b/>
        <u/>
        <sz val="10"/>
        <rFont val="Trebuchet MS"/>
        <family val="2"/>
      </rPr>
      <t>PMP1 :</t>
    </r>
    <r>
      <rPr>
        <sz val="10"/>
        <rFont val="Trebuchet MS"/>
        <family val="2"/>
      </rPr>
      <t xml:space="preserve"> Porte métallique pleine de 140 x 220 cm à double battants identiques de 70x220cm doté chacun d'une structure en tubes rectangulaires de 40x27 mm et revêtus de tôles de 12mm (double face) .</t>
    </r>
  </si>
  <si>
    <r>
      <rPr>
        <b/>
        <u/>
        <sz val="10"/>
        <rFont val="Trebuchet MS"/>
        <family val="2"/>
      </rPr>
      <t>PMP2 :</t>
    </r>
    <r>
      <rPr>
        <sz val="10"/>
        <rFont val="Trebuchet MS"/>
        <family val="2"/>
      </rPr>
      <t xml:space="preserve"> Porte métallique pleine de 90 x 220 cm à un battant doté d'une
structure en tubes rectangulaires de 40x27 mm et revêtus de tôles de 12
(double face)</t>
    </r>
  </si>
  <si>
    <r>
      <rPr>
        <b/>
        <u/>
        <sz val="10"/>
        <rFont val="Trebuchet MS"/>
        <family val="2"/>
      </rPr>
      <t>FMP1 :</t>
    </r>
    <r>
      <rPr>
        <sz val="10"/>
        <rFont val="Trebuchet MS"/>
        <family val="2"/>
      </rPr>
      <t xml:space="preserve"> Fenêtre métallique pleine double face ouvrant à la française de 100
x 120 cm à un battant doté d'une structure en tubes rectangulaires de
40x27 mm et revêtus de toles de 12mm (double face).</t>
    </r>
  </si>
  <si>
    <r>
      <rPr>
        <b/>
        <u/>
        <sz val="10"/>
        <rFont val="Trebuchet MS"/>
        <family val="2"/>
      </rPr>
      <t>GM 1 :</t>
    </r>
    <r>
      <rPr>
        <b/>
        <sz val="10"/>
        <rFont val="Trebuchet MS"/>
        <family val="2"/>
      </rPr>
      <t xml:space="preserve"> </t>
    </r>
    <r>
      <rPr>
        <sz val="10"/>
        <rFont val="Trebuchet MS"/>
        <family val="2"/>
      </rPr>
      <t xml:space="preserve">Grilles métalliques antinsectes pour claustras 180 x 40 cm avec des bordures en cornières de 30mm et des grillages antimoustiques et des chemilles d'ancrage de 9 cm au minimum
</t>
    </r>
  </si>
  <si>
    <r>
      <rPr>
        <b/>
        <u/>
        <sz val="10"/>
        <rFont val="Trebuchet MS"/>
        <family val="2"/>
      </rPr>
      <t>GM 2:</t>
    </r>
    <r>
      <rPr>
        <b/>
        <sz val="10"/>
        <rFont val="Trebuchet MS"/>
        <family val="2"/>
      </rPr>
      <t xml:space="preserve"> </t>
    </r>
    <r>
      <rPr>
        <sz val="10"/>
        <rFont val="Trebuchet MS"/>
        <family val="2"/>
      </rPr>
      <t xml:space="preserve">Grilles métalliques antinsectes pour claustras 300 x 40 cm avec des bordures en cornières de 30mm et des grillages antimoustiques et des fers plats de 30 mm pour scellement. 
</t>
    </r>
  </si>
  <si>
    <r>
      <rPr>
        <b/>
        <u/>
        <sz val="10"/>
        <rFont val="Trebuchet MS"/>
        <family val="2"/>
      </rPr>
      <t>FMP3 :</t>
    </r>
    <r>
      <rPr>
        <sz val="10"/>
        <rFont val="Trebuchet MS"/>
        <family val="2"/>
      </rPr>
      <t xml:space="preserve"> Fenêtre métallique pleine double face ouvrant à la française de 100
x 100 cm à un battant doté d'une structure en tubes rectangulaires de
40x27 mm et revêtus de toles de 12mm (double face).</t>
    </r>
  </si>
  <si>
    <r>
      <rPr>
        <b/>
        <u/>
        <sz val="10"/>
        <rFont val="Trebuchet MS"/>
        <family val="2"/>
      </rPr>
      <t>FMP2 :</t>
    </r>
    <r>
      <rPr>
        <sz val="10"/>
        <rFont val="Trebuchet MS"/>
        <family val="2"/>
      </rPr>
      <t xml:space="preserve"> Fenêtre métallique pleine double face ouvrant à la française de 160
x 100 cm à deux battants identiques doté chacune d'une structure en tubes rectangulaires de
40x27 mm et revêtus de toles de 12mm (double face).</t>
    </r>
  </si>
  <si>
    <r>
      <rPr>
        <b/>
        <u/>
        <sz val="10"/>
        <rFont val="Trebuchet MS"/>
        <family val="2"/>
      </rPr>
      <t>FMP1 :</t>
    </r>
    <r>
      <rPr>
        <sz val="10"/>
        <rFont val="Trebuchet MS"/>
        <family val="2"/>
      </rPr>
      <t xml:space="preserve"> Fenêtre métallique pleine double face ouvrant à la française de 120
x 120 cm à deux battants identiques doté chacune d'une structure en tubes rectangulaires de
40x27 mm et revêtus de toles de 12mm (double face).</t>
    </r>
  </si>
  <si>
    <r>
      <rPr>
        <b/>
        <u/>
        <sz val="10"/>
        <rFont val="Trebuchet MS"/>
        <family val="2"/>
      </rPr>
      <t>PMP :</t>
    </r>
    <r>
      <rPr>
        <sz val="10"/>
        <rFont val="Trebuchet MS"/>
        <family val="2"/>
      </rPr>
      <t xml:space="preserve"> Porte métallique pleine de 80 x 220 cm à un battant doté d'une
structure en tubes rectangulaires de 40x27 mm et revêtus de tôles de 12
(double face)</t>
    </r>
  </si>
  <si>
    <t>Brasseur d'air type Panasonic</t>
  </si>
  <si>
    <t>Coffret électrique de 8 modules + 03 disjoncteurs différentiels de 16A-300mmA; 03 DPN de 10A; 03 DPN de 16A+ lot accessoire de cablage+ bornier + embouts+ cable d'alimentation de 3 x 4mm²</t>
  </si>
  <si>
    <t>Sous total 8.3</t>
  </si>
  <si>
    <t>8.2.3</t>
  </si>
  <si>
    <t xml:space="preserve">Platine de 8mm de jonction tube carré-béton (y compris tige filetées de 12 mm)
</t>
  </si>
  <si>
    <t>Réceptacle des eaux de pluie de 60x60x30 cm (en agglos pleins de 15x40x10cm,enduits sur les deux faces, rempli debolcs de granites et dotés de pvc de 100)</t>
  </si>
  <si>
    <t>Fourniture et pose de structure en IPN de 100</t>
  </si>
  <si>
    <t xml:space="preserve">Fourniture et pose de pannes en tubes rectangulaires métallique de 50x50 </t>
  </si>
  <si>
    <t>Fourniture et pose de platine de 5mm de fixation des IPN (avec des tiges filetées de 14mm de diamètre)</t>
  </si>
  <si>
    <t>Fourniture et pose de chéneau en tôle noire de 10/10ème</t>
  </si>
  <si>
    <t>Fourniture et pose de canalisation des descentes EP(PVC normé SOTICI Diam 100) y compris accessoir(coude manchot,thé) et toute autre sujétion de pose</t>
  </si>
  <si>
    <t>Béton armé pour poutres dosé à 350 kg/m3 de CPA 45 compris coffrage et ferraillage</t>
  </si>
  <si>
    <t>2.8</t>
  </si>
  <si>
    <t>Jarre en béton armé dosé à 350kg/m3</t>
  </si>
  <si>
    <t>3.6</t>
  </si>
  <si>
    <t>Maçonnerie en agglos plein de 20x20x40 cm</t>
  </si>
  <si>
    <t>Maçonnerie en agglos plein de 15x20x40 cmpour fosse</t>
  </si>
  <si>
    <t>Maçonnerie en agglos plein de 20x20x40 cm pour support jarre en béton y compris enduit extérieur</t>
  </si>
  <si>
    <t>Réceptacle de descente des eaux de pluie de 60x60x30 cm (en agglos pleins de 15x40x10cm,enduits sur les deux faces, rempli debolcs de granites et dotés de pvc de 100)</t>
  </si>
  <si>
    <t xml:space="preserve">Implantation des ouvrages restants du projet par un géomètre qualifié </t>
  </si>
  <si>
    <t>Désignation</t>
  </si>
  <si>
    <t>Nombre</t>
  </si>
  <si>
    <t>Coût unitaire</t>
  </si>
  <si>
    <t>Coût total</t>
  </si>
  <si>
    <t>Installation de chantier, élaboration du dossier d'exécution et des plans de recollement</t>
  </si>
  <si>
    <t>Espace foin</t>
  </si>
  <si>
    <t>Espace fumier</t>
  </si>
  <si>
    <t>TVA à 18%</t>
  </si>
  <si>
    <t>Faux plafond en contre plaqué de 6mm</t>
  </si>
  <si>
    <t>Rouleau de tube gorgée de  20mm²</t>
  </si>
  <si>
    <t>Rouleau de fils 450v-750v/H07V-U (rouge 1x1,5mm²)</t>
  </si>
  <si>
    <t>Rouleau de fils 450v-750v /H07V-U (Bleu 1x1,5mm²)</t>
  </si>
  <si>
    <t>Rouleau de fils 450v-750v /H07V-U (jaune vert 1x1,5mm²)</t>
  </si>
  <si>
    <t>Rouleau de fils 450v-750v/H07V-U (rouge 1x2,5mm²)</t>
  </si>
  <si>
    <t>Rouleau de fils 450v-750v /H07V-U (Bleu 1x2,5mm²)</t>
  </si>
  <si>
    <t>Rouleau de fils 450v-750v /H07V-U (jaune vert 1x2,5mm²)</t>
  </si>
  <si>
    <t>Paquet de domino 16mm²</t>
  </si>
  <si>
    <t>Fourniture et pose de couverture en tôle bac Prélaquée 35/100 ème à 4 ondulations y compris pose du feutre bitumineux entre les pannes et la tôle</t>
  </si>
  <si>
    <t>PMP : Porte métallique pleine de 80 x 220 cm à un battant doté d'une
structure en tubes rectangulaires de 40x27 mm et revêtus de tôles de 12
(double face) sur 80 x180 cm et grille de ventilation de 80x40 cm</t>
  </si>
  <si>
    <t>Couverture en tôle bac prélaquée 35/100 ème à 4 ondulations y compris pose du feutre bitumineux entre les pannes et la couverture</t>
  </si>
  <si>
    <t>Interrupteur simple allumage type mosaïc de chez LEGRAND</t>
  </si>
  <si>
    <t>Interrupteur simple allumage étanche type mosaïc de chez LEGRAND</t>
  </si>
  <si>
    <t>Prise de courant 2P+T   étanche type mosaïc de chez LEGRAND</t>
  </si>
  <si>
    <t>8.3.4</t>
  </si>
  <si>
    <t xml:space="preserve">Fourniture et pose des pannes en tubes rectangulaires métallique de 50x50 </t>
  </si>
  <si>
    <t>Unités</t>
  </si>
  <si>
    <t>Couverture en tôle bac prélaquée 35/100 ème à 4 ondulations</t>
  </si>
  <si>
    <t>Fourniture, assemblage et pose de support de panne en IPN 100 conformément aux plans</t>
  </si>
  <si>
    <t>Fourniture et pose des pannes en IPN 80 conformément aux plans</t>
  </si>
  <si>
    <t>PMB1: Porte métallique en fers ronds noirs lourds de 60mm (épaisseur 3mm) de 190x180 cm à double battants identiques de 95x180 cm</t>
  </si>
  <si>
    <t>Béton armé pour longrines dosé à 350 kg/m3 de CPA 45 y compris coffrage, ferraillage</t>
  </si>
  <si>
    <t>Béton armé pour les parties enterrées des poteaux dosé à 350 kg/m3 de CPA 45, y compris coffrage, armature et toutes sujétions</t>
  </si>
  <si>
    <t>Fourniture, assemblage et pose des pannes en IPN de 100</t>
  </si>
  <si>
    <t>Fourniture, assemblage et pose d'une ferme en Cornière double de 50</t>
  </si>
  <si>
    <t>5.4</t>
  </si>
  <si>
    <t>5.5</t>
  </si>
  <si>
    <t>RECAPITULATIF GENERAL Lot 4 - Marché à bétail YARGO</t>
  </si>
  <si>
    <t>COÛT TOTAL HTVA lot 4</t>
  </si>
  <si>
    <t>COÛT TOTAL TTC lot 4</t>
  </si>
  <si>
    <t>Lot 4 : Boutiques-Magasin</t>
  </si>
  <si>
    <t>Lot 4 : Latrines</t>
  </si>
  <si>
    <t>Lot 4 : Bureaux</t>
  </si>
  <si>
    <t>Lot 4 : Espace FOIN</t>
  </si>
  <si>
    <t>Lot 4 : Espace Fumier</t>
  </si>
  <si>
    <t>Lot 4 : Hangar de repos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</si>
</sst>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 #,##0_-;_-* &quot;-&quot;_-;_-@_-"/>
    <numFmt numFmtId="165" formatCode="_-* #,##0.00\ _€_-;\-* #,##0.00\ _€_-;_-* &quot;-&quot;??\ _€_-;_-@_-"/>
    <numFmt numFmtId="166" formatCode="_-* #,##0\ _€_-;\-* #,##0\ _€_-;_-* &quot;-&quot;??\ _€_-;_-@_-"/>
    <numFmt numFmtId="167" formatCode="#,##0_ ;\-#,##0\ "/>
    <numFmt numFmtId="168" formatCode="_ * #,##0.00_)\ _$_ ;_ * \(#,##0.00\)\ _$_ ;_ * &quot;-&quot;??_)\ _$_ ;_ @_ "/>
    <numFmt numFmtId="169" formatCode="#,##0\ _€"/>
    <numFmt numFmtId="170" formatCode="#,##0.0"/>
    <numFmt numFmtId="171" formatCode="0.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Narrow"/>
      <family val="2"/>
    </font>
    <font>
      <sz val="12"/>
      <name val="Arial Narrow"/>
      <family val="2"/>
    </font>
    <font>
      <sz val="11"/>
      <color indexed="8"/>
      <name val="Calibri"/>
      <family val="2"/>
    </font>
    <font>
      <b/>
      <sz val="10"/>
      <name val="Trebuchet MS"/>
      <family val="2"/>
    </font>
    <font>
      <b/>
      <u/>
      <sz val="10"/>
      <name val="Trebuchet MS"/>
      <family val="2"/>
    </font>
    <font>
      <sz val="10"/>
      <name val="Trebuchet MS"/>
      <family val="2"/>
    </font>
    <font>
      <vertAlign val="superscript"/>
      <sz val="10"/>
      <name val="Trebuchet MS"/>
      <family val="2"/>
    </font>
    <font>
      <b/>
      <sz val="12"/>
      <name val="Trebuchet MS"/>
      <family val="2"/>
    </font>
    <font>
      <sz val="12"/>
      <name val="Trebuchet MS"/>
      <family val="2"/>
    </font>
    <font>
      <b/>
      <u/>
      <sz val="12"/>
      <name val="Trebuchet MS"/>
      <family val="2"/>
    </font>
    <font>
      <sz val="10"/>
      <name val="Arial Narrow"/>
      <family val="2"/>
    </font>
    <font>
      <b/>
      <sz val="10"/>
      <name val="Arial"/>
      <family val="2"/>
    </font>
    <font>
      <sz val="10"/>
      <color rgb="FFFF0000"/>
      <name val="Arial"/>
      <family val="2"/>
    </font>
    <font>
      <sz val="12"/>
      <color theme="1"/>
      <name val="Trebuchet MS"/>
      <family val="2"/>
    </font>
    <font>
      <i/>
      <sz val="12"/>
      <name val="Trebuchet MS"/>
      <family val="2"/>
    </font>
    <font>
      <b/>
      <sz val="12"/>
      <color theme="1"/>
      <name val="Trebuchet MS"/>
      <family val="2"/>
    </font>
    <font>
      <b/>
      <i/>
      <sz val="12"/>
      <name val="Trebuchet MS"/>
      <family val="2"/>
    </font>
    <font>
      <i/>
      <sz val="12"/>
      <color theme="1"/>
      <name val="Trebuchet MS"/>
      <family val="2"/>
    </font>
    <font>
      <b/>
      <u/>
      <sz val="12"/>
      <color theme="1"/>
      <name val="Trebuchet MS"/>
      <family val="2"/>
    </font>
    <font>
      <sz val="10"/>
      <color theme="1"/>
      <name val="Trebuchet MS"/>
      <family val="2"/>
    </font>
    <font>
      <sz val="10"/>
      <color rgb="FF000000"/>
      <name val="Trebuchet MS"/>
      <family val="2"/>
    </font>
    <font>
      <b/>
      <sz val="10"/>
      <color rgb="FF000000"/>
      <name val="Trebuchet MS"/>
      <family val="2"/>
    </font>
    <font>
      <sz val="8"/>
      <name val="Arial"/>
      <family val="2"/>
    </font>
    <font>
      <b/>
      <sz val="10"/>
      <color theme="1"/>
      <name val="Trebuchet MS"/>
      <family val="2"/>
    </font>
    <font>
      <sz val="8"/>
      <name val="Arial"/>
      <family val="2"/>
    </font>
    <font>
      <sz val="9"/>
      <name val="Trebuchet MS"/>
      <family val="2"/>
    </font>
    <font>
      <sz val="10"/>
      <name val="Arial"/>
      <family val="2"/>
    </font>
    <font>
      <b/>
      <sz val="9"/>
      <name val="Trebuchet MS"/>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s>
  <borders count="42">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hair">
        <color indexed="64"/>
      </bottom>
      <diagonal/>
    </border>
    <border>
      <left style="double">
        <color indexed="64"/>
      </left>
      <right style="thin">
        <color indexed="64"/>
      </right>
      <top/>
      <bottom/>
      <diagonal/>
    </border>
    <border>
      <left/>
      <right style="thin">
        <color indexed="64"/>
      </right>
      <top style="hair">
        <color indexed="64"/>
      </top>
      <bottom style="hair">
        <color indexed="64"/>
      </bottom>
      <diagonal/>
    </border>
    <border>
      <left style="double">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double">
        <color indexed="64"/>
      </top>
      <bottom/>
      <diagonal/>
    </border>
    <border>
      <left style="thin">
        <color indexed="64"/>
      </left>
      <right style="double">
        <color indexed="64"/>
      </right>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medium">
        <color indexed="64"/>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style="medium">
        <color indexed="64"/>
      </right>
      <top/>
      <bottom style="hair">
        <color auto="1"/>
      </bottom>
      <diagonal/>
    </border>
    <border>
      <left/>
      <right style="medium">
        <color auto="1"/>
      </right>
      <top/>
      <bottom/>
      <diagonal/>
    </border>
    <border>
      <left style="medium">
        <color auto="1"/>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auto="1"/>
      </right>
      <top style="hair">
        <color auto="1"/>
      </top>
      <bottom style="medium">
        <color indexed="64"/>
      </bottom>
      <diagonal/>
    </border>
    <border>
      <left/>
      <right style="hair">
        <color auto="1"/>
      </right>
      <top/>
      <bottom style="hair">
        <color auto="1"/>
      </bottom>
      <diagonal/>
    </border>
    <border>
      <left/>
      <right style="hair">
        <color auto="1"/>
      </right>
      <top style="hair">
        <color auto="1"/>
      </top>
      <bottom style="hair">
        <color auto="1"/>
      </bottom>
      <diagonal/>
    </border>
  </borders>
  <cellStyleXfs count="11">
    <xf numFmtId="0" fontId="0" fillId="0" borderId="0"/>
    <xf numFmtId="165" fontId="4" fillId="0" borderId="0" applyFont="0" applyFill="0" applyBorder="0" applyAlignment="0" applyProtection="0"/>
    <xf numFmtId="0" fontId="4" fillId="0" borderId="0"/>
    <xf numFmtId="0" fontId="7" fillId="0" borderId="0"/>
    <xf numFmtId="168" fontId="7" fillId="0" borderId="0" applyFont="0" applyFill="0" applyBorder="0" applyAlignment="0" applyProtection="0"/>
    <xf numFmtId="0" fontId="4" fillId="0" borderId="0"/>
    <xf numFmtId="0" fontId="3" fillId="0" borderId="0"/>
    <xf numFmtId="165" fontId="4" fillId="0" borderId="0" applyFont="0" applyFill="0" applyBorder="0" applyAlignment="0" applyProtection="0"/>
    <xf numFmtId="0" fontId="2" fillId="0" borderId="0"/>
    <xf numFmtId="165" fontId="1" fillId="0" borderId="0" applyFont="0" applyFill="0" applyBorder="0" applyAlignment="0" applyProtection="0"/>
    <xf numFmtId="164" fontId="31" fillId="0" borderId="0" applyFont="0" applyFill="0" applyBorder="0" applyAlignment="0" applyProtection="0"/>
  </cellStyleXfs>
  <cellXfs count="264">
    <xf numFmtId="0" fontId="0" fillId="0" borderId="0" xfId="0"/>
    <xf numFmtId="0" fontId="6" fillId="0" borderId="0" xfId="0" applyFont="1"/>
    <xf numFmtId="0" fontId="5" fillId="0" borderId="0" xfId="0" applyFont="1"/>
    <xf numFmtId="0" fontId="6" fillId="3" borderId="0" xfId="0" applyFont="1" applyFill="1"/>
    <xf numFmtId="4" fontId="10" fillId="0" borderId="5" xfId="0" applyNumberFormat="1" applyFont="1" applyBorder="1" applyAlignment="1">
      <alignment horizontal="center" vertical="center"/>
    </xf>
    <xf numFmtId="4" fontId="8" fillId="0" borderId="5" xfId="0" applyNumberFormat="1" applyFont="1" applyBorder="1" applyAlignment="1">
      <alignment horizontal="center" vertical="center"/>
    </xf>
    <xf numFmtId="4" fontId="10" fillId="3" borderId="5" xfId="0" applyNumberFormat="1" applyFont="1" applyFill="1" applyBorder="1" applyAlignment="1">
      <alignment horizontal="center" vertical="center"/>
    </xf>
    <xf numFmtId="3" fontId="8" fillId="0" borderId="0" xfId="0" applyNumberFormat="1" applyFont="1" applyAlignment="1">
      <alignment horizontal="center" vertical="center"/>
    </xf>
    <xf numFmtId="3" fontId="8" fillId="0" borderId="1" xfId="0" applyNumberFormat="1" applyFont="1" applyBorder="1" applyAlignment="1">
      <alignment horizontal="center" vertical="center" wrapText="1"/>
    </xf>
    <xf numFmtId="3" fontId="10" fillId="0" borderId="0" xfId="0" applyNumberFormat="1" applyFont="1" applyAlignment="1">
      <alignment horizontal="center" vertical="center" wrapText="1"/>
    </xf>
    <xf numFmtId="3" fontId="8" fillId="0" borderId="0" xfId="0" applyNumberFormat="1" applyFont="1" applyAlignment="1">
      <alignment horizontal="center" vertical="center" wrapText="1"/>
    </xf>
    <xf numFmtId="0" fontId="10" fillId="0" borderId="0" xfId="0" applyFont="1" applyAlignment="1">
      <alignment vertical="center"/>
    </xf>
    <xf numFmtId="4" fontId="8" fillId="0" borderId="0" xfId="0" applyNumberFormat="1" applyFont="1" applyAlignment="1">
      <alignment horizontal="centerContinuous" vertical="center"/>
    </xf>
    <xf numFmtId="4" fontId="8" fillId="0" borderId="2" xfId="0" applyNumberFormat="1" applyFont="1" applyBorder="1" applyAlignment="1">
      <alignment horizontal="center" vertical="center" wrapText="1"/>
    </xf>
    <xf numFmtId="4" fontId="10" fillId="0" borderId="0" xfId="0" applyNumberFormat="1" applyFont="1" applyAlignment="1">
      <alignment horizontal="center" vertical="center"/>
    </xf>
    <xf numFmtId="4" fontId="8" fillId="0" borderId="0" xfId="0" applyNumberFormat="1" applyFont="1" applyAlignment="1">
      <alignment horizontal="center" vertical="center"/>
    </xf>
    <xf numFmtId="3" fontId="8" fillId="0" borderId="0" xfId="0" applyNumberFormat="1" applyFont="1" applyAlignment="1">
      <alignment horizontal="right"/>
    </xf>
    <xf numFmtId="3" fontId="10" fillId="0" borderId="0" xfId="0" applyNumberFormat="1" applyFont="1" applyAlignment="1">
      <alignment horizontal="right" vertical="center"/>
    </xf>
    <xf numFmtId="4" fontId="8" fillId="0" borderId="0" xfId="0" applyNumberFormat="1" applyFont="1" applyAlignment="1">
      <alignment horizontal="centerContinuous"/>
    </xf>
    <xf numFmtId="0" fontId="8" fillId="0" borderId="5" xfId="2" applyFont="1" applyBorder="1" applyAlignment="1">
      <alignment horizontal="center" vertical="center" wrapText="1"/>
    </xf>
    <xf numFmtId="0" fontId="10" fillId="0" borderId="5" xfId="2" applyFont="1" applyBorder="1" applyAlignment="1">
      <alignment horizontal="center" vertical="center" wrapText="1"/>
    </xf>
    <xf numFmtId="0" fontId="8" fillId="3" borderId="5" xfId="2" applyFont="1" applyFill="1" applyBorder="1" applyAlignment="1">
      <alignment horizontal="center" vertical="center" wrapText="1"/>
    </xf>
    <xf numFmtId="0" fontId="10" fillId="0" borderId="5" xfId="0" applyFont="1" applyBorder="1" applyAlignment="1">
      <alignment horizontal="center" vertical="center" wrapText="1"/>
    </xf>
    <xf numFmtId="0" fontId="10" fillId="2" borderId="5" xfId="2" applyFont="1" applyFill="1" applyBorder="1" applyAlignment="1">
      <alignment horizontal="center" vertical="center" wrapText="1"/>
    </xf>
    <xf numFmtId="4" fontId="8" fillId="0" borderId="8" xfId="0" applyNumberFormat="1" applyFont="1" applyBorder="1" applyAlignment="1">
      <alignment horizontal="center" vertical="center" wrapText="1"/>
    </xf>
    <xf numFmtId="3" fontId="10" fillId="0" borderId="5" xfId="0" applyNumberFormat="1" applyFont="1" applyBorder="1" applyAlignment="1">
      <alignment horizontal="right" vertical="center" wrapText="1"/>
    </xf>
    <xf numFmtId="3" fontId="8" fillId="0" borderId="13" xfId="0" applyNumberFormat="1" applyFont="1" applyBorder="1" applyAlignment="1">
      <alignment horizontal="center" vertical="center" wrapText="1"/>
    </xf>
    <xf numFmtId="0" fontId="8" fillId="3" borderId="4" xfId="2" applyFont="1" applyFill="1" applyBorder="1" applyAlignment="1">
      <alignment horizontal="center" vertical="center" wrapText="1"/>
    </xf>
    <xf numFmtId="0" fontId="10" fillId="3" borderId="4" xfId="2" applyFont="1" applyFill="1" applyBorder="1" applyAlignment="1">
      <alignment horizontal="center" vertical="center" wrapText="1"/>
    </xf>
    <xf numFmtId="0" fontId="8" fillId="0" borderId="4" xfId="2" applyFont="1" applyBorder="1" applyAlignment="1">
      <alignment horizontal="center" vertical="center" wrapText="1"/>
    </xf>
    <xf numFmtId="2" fontId="10" fillId="0" borderId="4" xfId="2" applyNumberFormat="1" applyFont="1" applyBorder="1" applyAlignment="1">
      <alignment horizontal="center" vertical="center" wrapText="1"/>
    </xf>
    <xf numFmtId="0" fontId="10" fillId="0" borderId="4" xfId="2" applyFont="1" applyBorder="1" applyAlignment="1">
      <alignment horizontal="center" vertical="center" wrapText="1"/>
    </xf>
    <xf numFmtId="168" fontId="10" fillId="3" borderId="5" xfId="1" applyNumberFormat="1" applyFont="1" applyFill="1" applyBorder="1" applyAlignment="1">
      <alignment horizontal="center" vertical="center"/>
    </xf>
    <xf numFmtId="3" fontId="8" fillId="3" borderId="4" xfId="0" applyNumberFormat="1" applyFont="1" applyFill="1" applyBorder="1" applyAlignment="1">
      <alignment horizontal="center" vertical="center" wrapText="1"/>
    </xf>
    <xf numFmtId="4" fontId="8" fillId="3" borderId="5" xfId="0" applyNumberFormat="1" applyFont="1" applyFill="1" applyBorder="1" applyAlignment="1">
      <alignment horizontal="center" vertical="center"/>
    </xf>
    <xf numFmtId="0" fontId="5" fillId="3" borderId="0" xfId="0" applyFont="1" applyFill="1"/>
    <xf numFmtId="3" fontId="10" fillId="3" borderId="4"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4" fontId="8" fillId="3" borderId="2" xfId="0" applyNumberFormat="1" applyFont="1" applyFill="1" applyBorder="1" applyAlignment="1">
      <alignment horizontal="center" vertical="center"/>
    </xf>
    <xf numFmtId="0" fontId="0" fillId="3" borderId="0" xfId="0" applyFill="1"/>
    <xf numFmtId="0" fontId="15" fillId="0" borderId="0" xfId="0" applyFont="1"/>
    <xf numFmtId="0" fontId="6" fillId="0" borderId="9" xfId="0" applyFont="1" applyBorder="1"/>
    <xf numFmtId="3" fontId="8" fillId="0" borderId="4" xfId="0" applyNumberFormat="1" applyFont="1" applyBorder="1" applyAlignment="1">
      <alignment horizontal="center" vertical="center" wrapText="1"/>
    </xf>
    <xf numFmtId="0" fontId="16" fillId="0" borderId="0" xfId="0" applyFont="1"/>
    <xf numFmtId="3" fontId="8" fillId="0" borderId="2" xfId="0" applyNumberFormat="1" applyFont="1" applyBorder="1" applyAlignment="1">
      <alignment horizontal="right" vertical="center" wrapText="1"/>
    </xf>
    <xf numFmtId="4" fontId="8" fillId="0" borderId="3" xfId="0" applyNumberFormat="1" applyFont="1" applyBorder="1" applyAlignment="1">
      <alignment horizontal="right" vertical="center" wrapText="1"/>
    </xf>
    <xf numFmtId="3" fontId="8" fillId="0" borderId="10" xfId="0" applyNumberFormat="1" applyFont="1" applyBorder="1" applyAlignment="1">
      <alignment horizontal="right" vertical="center" wrapText="1"/>
    </xf>
    <xf numFmtId="4" fontId="8" fillId="0" borderId="11" xfId="0" applyNumberFormat="1" applyFont="1" applyBorder="1" applyAlignment="1">
      <alignment horizontal="right" vertical="center" wrapText="1"/>
    </xf>
    <xf numFmtId="4" fontId="8" fillId="2" borderId="6" xfId="0" applyNumberFormat="1" applyFont="1" applyFill="1" applyBorder="1" applyAlignment="1">
      <alignment horizontal="right" vertical="center" wrapText="1"/>
    </xf>
    <xf numFmtId="3" fontId="8" fillId="0" borderId="0" xfId="0" applyNumberFormat="1" applyFont="1" applyAlignment="1">
      <alignment horizontal="right" vertical="center"/>
    </xf>
    <xf numFmtId="167" fontId="8" fillId="3" borderId="6" xfId="1" applyNumberFormat="1" applyFont="1" applyFill="1" applyBorder="1" applyAlignment="1">
      <alignment horizontal="right" vertical="center"/>
    </xf>
    <xf numFmtId="0" fontId="6" fillId="4" borderId="0" xfId="0" applyFont="1" applyFill="1"/>
    <xf numFmtId="0" fontId="0" fillId="4" borderId="0" xfId="0" applyFill="1"/>
    <xf numFmtId="3" fontId="9" fillId="3" borderId="4" xfId="0" applyNumberFormat="1" applyFont="1" applyFill="1" applyBorder="1" applyAlignment="1">
      <alignment horizontal="center" vertical="center" wrapText="1"/>
    </xf>
    <xf numFmtId="3" fontId="9" fillId="0" borderId="4" xfId="0" applyNumberFormat="1" applyFont="1" applyBorder="1" applyAlignment="1">
      <alignment horizontal="center" vertical="center" wrapText="1"/>
    </xf>
    <xf numFmtId="0" fontId="5" fillId="4" borderId="0" xfId="0" applyFont="1" applyFill="1"/>
    <xf numFmtId="0" fontId="10" fillId="0" borderId="0" xfId="0" applyFont="1" applyAlignment="1">
      <alignment horizontal="center"/>
    </xf>
    <xf numFmtId="0" fontId="0" fillId="5" borderId="0" xfId="0" applyFill="1"/>
    <xf numFmtId="0" fontId="17" fillId="5" borderId="0" xfId="0" applyFont="1" applyFill="1"/>
    <xf numFmtId="0" fontId="4" fillId="0" borderId="0" xfId="0" applyFont="1"/>
    <xf numFmtId="0" fontId="6" fillId="0" borderId="0" xfId="0" applyFont="1" applyAlignment="1">
      <alignment wrapText="1"/>
    </xf>
    <xf numFmtId="168" fontId="10" fillId="0" borderId="8" xfId="1" applyNumberFormat="1" applyFont="1" applyFill="1" applyBorder="1" applyAlignment="1">
      <alignment horizontal="center" vertical="center" wrapText="1"/>
    </xf>
    <xf numFmtId="0" fontId="6" fillId="3" borderId="0" xfId="0" applyFont="1" applyFill="1" applyAlignment="1">
      <alignment vertical="top"/>
    </xf>
    <xf numFmtId="0" fontId="5" fillId="4" borderId="0" xfId="0" applyFont="1" applyFill="1" applyAlignment="1">
      <alignment vertical="top"/>
    </xf>
    <xf numFmtId="4" fontId="12" fillId="3" borderId="5" xfId="0" applyNumberFormat="1" applyFont="1" applyFill="1" applyBorder="1" applyAlignment="1">
      <alignment horizontal="center" vertical="center"/>
    </xf>
    <xf numFmtId="4" fontId="12" fillId="0" borderId="5" xfId="0" applyNumberFormat="1" applyFont="1" applyBorder="1" applyAlignment="1">
      <alignment horizontal="center" vertical="center"/>
    </xf>
    <xf numFmtId="3" fontId="10" fillId="0" borderId="4" xfId="0" applyNumberFormat="1" applyFont="1" applyBorder="1" applyAlignment="1">
      <alignment horizontal="center" vertical="center" wrapText="1"/>
    </xf>
    <xf numFmtId="3" fontId="10" fillId="3" borderId="4" xfId="0" applyNumberFormat="1" applyFont="1" applyFill="1" applyBorder="1" applyAlignment="1">
      <alignment horizontal="center" vertical="top" wrapText="1"/>
    </xf>
    <xf numFmtId="4" fontId="8" fillId="0" borderId="0" xfId="0" applyNumberFormat="1" applyFont="1" applyAlignment="1">
      <alignment horizontal="right" vertical="center"/>
    </xf>
    <xf numFmtId="3" fontId="8" fillId="0" borderId="5" xfId="0" applyNumberFormat="1" applyFont="1" applyBorder="1" applyAlignment="1">
      <alignment horizontal="right" vertical="center"/>
    </xf>
    <xf numFmtId="3" fontId="10" fillId="0" borderId="6" xfId="0" applyNumberFormat="1" applyFont="1" applyBorder="1" applyAlignment="1">
      <alignment horizontal="right" vertical="center"/>
    </xf>
    <xf numFmtId="4" fontId="8" fillId="0" borderId="2" xfId="0" applyNumberFormat="1" applyFont="1" applyBorder="1" applyAlignment="1">
      <alignment horizontal="center" vertical="center"/>
    </xf>
    <xf numFmtId="4" fontId="8" fillId="0" borderId="8" xfId="0" applyNumberFormat="1" applyFont="1" applyBorder="1" applyAlignment="1">
      <alignment horizontal="center" vertical="center"/>
    </xf>
    <xf numFmtId="3" fontId="8" fillId="0" borderId="6" xfId="0" applyNumberFormat="1" applyFont="1" applyBorder="1" applyAlignment="1">
      <alignment horizontal="right" vertical="center"/>
    </xf>
    <xf numFmtId="0" fontId="10" fillId="0" borderId="0" xfId="0" applyFont="1" applyAlignment="1">
      <alignment horizontal="right" vertical="center"/>
    </xf>
    <xf numFmtId="3" fontId="9" fillId="3" borderId="5" xfId="2" applyNumberFormat="1" applyFont="1" applyFill="1" applyBorder="1" applyAlignment="1">
      <alignment horizontal="left" vertical="center" wrapText="1"/>
    </xf>
    <xf numFmtId="4" fontId="10" fillId="0" borderId="0" xfId="0" applyNumberFormat="1" applyFont="1" applyAlignment="1">
      <alignment vertical="center"/>
    </xf>
    <xf numFmtId="2" fontId="10" fillId="0" borderId="0" xfId="0" applyNumberFormat="1" applyFont="1" applyAlignment="1">
      <alignment vertical="center"/>
    </xf>
    <xf numFmtId="4" fontId="8" fillId="0" borderId="0" xfId="0" applyNumberFormat="1" applyFont="1" applyAlignment="1">
      <alignment vertical="center"/>
    </xf>
    <xf numFmtId="0" fontId="10" fillId="0" borderId="5" xfId="0" applyFont="1" applyBorder="1" applyAlignment="1">
      <alignment horizontal="left" vertical="center" wrapText="1"/>
    </xf>
    <xf numFmtId="3" fontId="10" fillId="0" borderId="5" xfId="0" applyNumberFormat="1" applyFont="1" applyBorder="1" applyAlignment="1">
      <alignment horizontal="right" vertical="center"/>
    </xf>
    <xf numFmtId="0" fontId="10" fillId="0" borderId="5" xfId="0" applyFont="1" applyBorder="1" applyAlignment="1">
      <alignment vertical="center" wrapText="1"/>
    </xf>
    <xf numFmtId="3" fontId="8" fillId="3" borderId="6" xfId="0" applyNumberFormat="1" applyFont="1" applyFill="1" applyBorder="1" applyAlignment="1">
      <alignment horizontal="right" vertical="center"/>
    </xf>
    <xf numFmtId="3" fontId="10" fillId="3" borderId="6" xfId="0" applyNumberFormat="1" applyFont="1" applyFill="1" applyBorder="1" applyAlignment="1">
      <alignment horizontal="right" vertical="center"/>
    </xf>
    <xf numFmtId="4" fontId="10" fillId="0" borderId="0" xfId="0" applyNumberFormat="1" applyFont="1" applyAlignment="1">
      <alignment vertical="center" wrapText="1"/>
    </xf>
    <xf numFmtId="4" fontId="8" fillId="0" borderId="0" xfId="0" applyNumberFormat="1" applyFont="1" applyAlignment="1">
      <alignment vertical="center" wrapText="1"/>
    </xf>
    <xf numFmtId="0" fontId="10" fillId="0" borderId="0" xfId="0" applyFont="1"/>
    <xf numFmtId="0" fontId="10" fillId="0" borderId="0" xfId="0" applyFont="1" applyAlignment="1">
      <alignment wrapText="1"/>
    </xf>
    <xf numFmtId="0" fontId="10" fillId="0" borderId="0" xfId="0" applyFont="1" applyAlignment="1">
      <alignment horizontal="center" wrapText="1"/>
    </xf>
    <xf numFmtId="3" fontId="8" fillId="0" borderId="2" xfId="0" applyNumberFormat="1" applyFont="1" applyBorder="1" applyAlignment="1">
      <alignment horizontal="center" vertical="center" wrapText="1"/>
    </xf>
    <xf numFmtId="3" fontId="10" fillId="3" borderId="5" xfId="0" applyNumberFormat="1" applyFont="1" applyFill="1" applyBorder="1" applyAlignment="1">
      <alignment horizontal="right" vertical="center"/>
    </xf>
    <xf numFmtId="4" fontId="8" fillId="0" borderId="3" xfId="0" applyNumberFormat="1" applyFont="1" applyBorder="1" applyAlignment="1">
      <alignment horizontal="center" vertical="center" wrapText="1"/>
    </xf>
    <xf numFmtId="0" fontId="10" fillId="0" borderId="5" xfId="2" applyFont="1" applyBorder="1" applyAlignment="1">
      <alignment horizontal="left" vertical="center" wrapText="1"/>
    </xf>
    <xf numFmtId="3" fontId="10" fillId="2" borderId="5" xfId="0" applyNumberFormat="1" applyFont="1" applyFill="1" applyBorder="1" applyAlignment="1">
      <alignment horizontal="right" vertical="center" wrapText="1"/>
    </xf>
    <xf numFmtId="3" fontId="10" fillId="0" borderId="6" xfId="0" applyNumberFormat="1" applyFont="1" applyBorder="1" applyAlignment="1">
      <alignment horizontal="right" vertical="center" wrapText="1"/>
    </xf>
    <xf numFmtId="3" fontId="8" fillId="3" borderId="5" xfId="0" applyNumberFormat="1" applyFont="1" applyFill="1" applyBorder="1" applyAlignment="1">
      <alignment horizontal="right" vertical="center"/>
    </xf>
    <xf numFmtId="3" fontId="8" fillId="3" borderId="2" xfId="0" applyNumberFormat="1" applyFont="1" applyFill="1" applyBorder="1" applyAlignment="1">
      <alignment horizontal="right" vertical="center"/>
    </xf>
    <xf numFmtId="168" fontId="10" fillId="3" borderId="5" xfId="7" applyNumberFormat="1" applyFont="1" applyFill="1" applyBorder="1" applyAlignment="1">
      <alignment horizontal="center" vertical="center" wrapText="1"/>
    </xf>
    <xf numFmtId="4" fontId="20" fillId="0" borderId="5" xfId="2" applyNumberFormat="1" applyFont="1" applyBorder="1" applyAlignment="1">
      <alignment horizontal="left" vertical="center"/>
    </xf>
    <xf numFmtId="169" fontId="18" fillId="0" borderId="19" xfId="2" applyNumberFormat="1" applyFont="1" applyBorder="1" applyAlignment="1">
      <alignment horizontal="center"/>
    </xf>
    <xf numFmtId="2" fontId="22" fillId="0" borderId="9" xfId="2" applyNumberFormat="1" applyFont="1" applyBorder="1" applyAlignment="1">
      <alignment horizontal="center" vertical="center"/>
    </xf>
    <xf numFmtId="4" fontId="20" fillId="0" borderId="21" xfId="2" applyNumberFormat="1" applyFont="1" applyBorder="1" applyAlignment="1">
      <alignment horizontal="center" vertical="center"/>
    </xf>
    <xf numFmtId="0" fontId="18" fillId="0" borderId="22" xfId="2" applyFont="1" applyBorder="1"/>
    <xf numFmtId="4" fontId="23" fillId="0" borderId="5" xfId="2" applyNumberFormat="1" applyFont="1" applyBorder="1" applyAlignment="1">
      <alignment horizontal="left" vertical="center"/>
    </xf>
    <xf numFmtId="4" fontId="8" fillId="3" borderId="5" xfId="2" applyNumberFormat="1" applyFont="1" applyFill="1" applyBorder="1" applyAlignment="1">
      <alignment horizontal="center" vertical="center"/>
    </xf>
    <xf numFmtId="3" fontId="8" fillId="3" borderId="5" xfId="2" applyNumberFormat="1" applyFont="1" applyFill="1" applyBorder="1" applyAlignment="1">
      <alignment horizontal="right" vertical="center"/>
    </xf>
    <xf numFmtId="3" fontId="8" fillId="3" borderId="6" xfId="2" applyNumberFormat="1" applyFont="1" applyFill="1" applyBorder="1" applyAlignment="1">
      <alignment horizontal="right" vertical="center" wrapText="1"/>
    </xf>
    <xf numFmtId="3" fontId="10" fillId="3" borderId="4" xfId="2" applyNumberFormat="1" applyFont="1" applyFill="1" applyBorder="1" applyAlignment="1">
      <alignment horizontal="center" vertical="center" wrapText="1"/>
    </xf>
    <xf numFmtId="4" fontId="14" fillId="0" borderId="0" xfId="0" applyNumberFormat="1" applyFont="1" applyAlignment="1">
      <alignment horizontal="center" vertical="center"/>
    </xf>
    <xf numFmtId="3" fontId="8" fillId="3" borderId="4" xfId="2" applyNumberFormat="1" applyFont="1" applyFill="1" applyBorder="1" applyAlignment="1">
      <alignment horizontal="center" vertical="center" wrapText="1"/>
    </xf>
    <xf numFmtId="168" fontId="10" fillId="3" borderId="5" xfId="1" applyNumberFormat="1" applyFont="1" applyFill="1" applyBorder="1" applyAlignment="1">
      <alignment horizontal="center" vertical="center" wrapText="1"/>
    </xf>
    <xf numFmtId="168" fontId="8" fillId="0" borderId="5" xfId="1" applyNumberFormat="1" applyFont="1" applyFill="1" applyBorder="1" applyAlignment="1">
      <alignment horizontal="center" vertical="center"/>
    </xf>
    <xf numFmtId="168" fontId="8" fillId="3" borderId="5" xfId="1" applyNumberFormat="1" applyFont="1" applyFill="1" applyBorder="1" applyAlignment="1">
      <alignment horizontal="center" vertical="center"/>
    </xf>
    <xf numFmtId="0" fontId="10" fillId="0" borderId="0" xfId="0" applyFont="1" applyAlignment="1">
      <alignment horizontal="center" vertical="center"/>
    </xf>
    <xf numFmtId="4" fontId="8" fillId="0" borderId="0" xfId="0" applyNumberFormat="1" applyFont="1" applyAlignment="1">
      <alignment horizontal="left" vertical="center"/>
    </xf>
    <xf numFmtId="4" fontId="8" fillId="0" borderId="2" xfId="0" applyNumberFormat="1" applyFont="1" applyBorder="1" applyAlignment="1">
      <alignment horizontal="left" vertical="center" wrapText="1"/>
    </xf>
    <xf numFmtId="4" fontId="8" fillId="0" borderId="8" xfId="0" applyNumberFormat="1" applyFont="1" applyBorder="1" applyAlignment="1">
      <alignment horizontal="left" vertical="center" wrapText="1"/>
    </xf>
    <xf numFmtId="0" fontId="9" fillId="0" borderId="5" xfId="2" applyFont="1" applyBorder="1" applyAlignment="1">
      <alignment horizontal="left" vertical="center" wrapText="1"/>
    </xf>
    <xf numFmtId="3" fontId="8" fillId="3" borderId="5" xfId="2" applyNumberFormat="1" applyFont="1" applyFill="1" applyBorder="1" applyAlignment="1">
      <alignment horizontal="left" vertical="center" wrapText="1"/>
    </xf>
    <xf numFmtId="0" fontId="8" fillId="0" borderId="5" xfId="2" applyFont="1" applyBorder="1" applyAlignment="1">
      <alignment horizontal="left" vertical="center" wrapText="1"/>
    </xf>
    <xf numFmtId="4" fontId="8" fillId="3" borderId="5" xfId="0" applyNumberFormat="1" applyFont="1" applyFill="1" applyBorder="1" applyAlignment="1">
      <alignment horizontal="left" vertical="center" wrapText="1"/>
    </xf>
    <xf numFmtId="4" fontId="9" fillId="0" borderId="5" xfId="0" applyNumberFormat="1" applyFont="1" applyBorder="1" applyAlignment="1">
      <alignment horizontal="left" vertical="center" wrapText="1"/>
    </xf>
    <xf numFmtId="4" fontId="8" fillId="0" borderId="5" xfId="0" applyNumberFormat="1" applyFont="1" applyBorder="1" applyAlignment="1">
      <alignment horizontal="left" vertical="center" wrapText="1"/>
    </xf>
    <xf numFmtId="4" fontId="10" fillId="0" borderId="5" xfId="0" applyNumberFormat="1" applyFont="1" applyBorder="1" applyAlignment="1">
      <alignment horizontal="left" vertical="center" wrapText="1"/>
    </xf>
    <xf numFmtId="4" fontId="10" fillId="3" borderId="5" xfId="0" applyNumberFormat="1" applyFont="1" applyFill="1" applyBorder="1" applyAlignment="1">
      <alignment horizontal="left" vertical="center" wrapText="1"/>
    </xf>
    <xf numFmtId="0" fontId="8" fillId="0" borderId="5" xfId="0" applyFont="1" applyBorder="1" applyAlignment="1">
      <alignment horizontal="left" vertical="center" wrapText="1"/>
    </xf>
    <xf numFmtId="0" fontId="10" fillId="3" borderId="5" xfId="0" applyFont="1" applyFill="1" applyBorder="1" applyAlignment="1">
      <alignment horizontal="left" vertical="center" wrapText="1"/>
    </xf>
    <xf numFmtId="4" fontId="10" fillId="0" borderId="14" xfId="0" applyNumberFormat="1" applyFont="1" applyBorder="1" applyAlignment="1">
      <alignment horizontal="left" vertical="center" wrapText="1"/>
    </xf>
    <xf numFmtId="4" fontId="8" fillId="0" borderId="7" xfId="2" applyNumberFormat="1" applyFont="1" applyBorder="1" applyAlignment="1">
      <alignment horizontal="left" vertical="center" wrapText="1"/>
    </xf>
    <xf numFmtId="4" fontId="8" fillId="3" borderId="5" xfId="2" applyNumberFormat="1" applyFont="1" applyFill="1" applyBorder="1" applyAlignment="1">
      <alignment horizontal="left" vertical="center" wrapText="1"/>
    </xf>
    <xf numFmtId="4" fontId="8" fillId="3" borderId="2" xfId="0" applyNumberFormat="1" applyFont="1" applyFill="1" applyBorder="1" applyAlignment="1">
      <alignment horizontal="left" vertical="center" wrapText="1"/>
    </xf>
    <xf numFmtId="4" fontId="10" fillId="0" borderId="0" xfId="0" applyNumberFormat="1" applyFont="1" applyAlignment="1">
      <alignment horizontal="left" vertical="center" wrapText="1"/>
    </xf>
    <xf numFmtId="0" fontId="10" fillId="0" borderId="0" xfId="0" applyFont="1" applyAlignment="1">
      <alignment horizontal="left" vertical="center"/>
    </xf>
    <xf numFmtId="4" fontId="12" fillId="0" borderId="0" xfId="0" applyNumberFormat="1" applyFont="1" applyAlignment="1">
      <alignment vertical="center"/>
    </xf>
    <xf numFmtId="170" fontId="10" fillId="3" borderId="4" xfId="0" applyNumberFormat="1" applyFont="1" applyFill="1" applyBorder="1" applyAlignment="1">
      <alignment horizontal="center" vertical="center" wrapText="1"/>
    </xf>
    <xf numFmtId="170" fontId="8" fillId="0" borderId="4" xfId="0" applyNumberFormat="1" applyFont="1" applyBorder="1" applyAlignment="1">
      <alignment horizontal="center" vertical="center" wrapText="1"/>
    </xf>
    <xf numFmtId="4" fontId="10" fillId="3" borderId="5" xfId="0" applyNumberFormat="1" applyFont="1" applyFill="1" applyBorder="1" applyAlignment="1">
      <alignment horizontal="left" vertical="top" wrapText="1"/>
    </xf>
    <xf numFmtId="0" fontId="6" fillId="0" borderId="5" xfId="0" applyFont="1" applyBorder="1" applyAlignment="1">
      <alignment horizontal="left" vertical="center"/>
    </xf>
    <xf numFmtId="0" fontId="6" fillId="0" borderId="5" xfId="0" applyFont="1" applyBorder="1"/>
    <xf numFmtId="0" fontId="6" fillId="0" borderId="5" xfId="0" applyFont="1" applyBorder="1" applyAlignment="1">
      <alignment horizontal="center"/>
    </xf>
    <xf numFmtId="0" fontId="6" fillId="0" borderId="5" xfId="0" applyFont="1" applyBorder="1" applyAlignment="1">
      <alignment horizontal="right" vertical="center"/>
    </xf>
    <xf numFmtId="0" fontId="6" fillId="0" borderId="4" xfId="0" applyFont="1" applyBorder="1"/>
    <xf numFmtId="4" fontId="8" fillId="0" borderId="5" xfId="2" applyNumberFormat="1" applyFont="1" applyBorder="1" applyAlignment="1">
      <alignment horizontal="left" vertical="center" wrapText="1"/>
    </xf>
    <xf numFmtId="166" fontId="10" fillId="0" borderId="5" xfId="1" applyNumberFormat="1" applyFont="1" applyFill="1" applyBorder="1" applyAlignment="1">
      <alignment horizontal="center" vertical="center" wrapText="1"/>
    </xf>
    <xf numFmtId="3" fontId="10" fillId="0" borderId="5" xfId="0" applyNumberFormat="1" applyFont="1" applyBorder="1" applyAlignment="1">
      <alignment horizontal="center" vertical="center"/>
    </xf>
    <xf numFmtId="3" fontId="10" fillId="0" borderId="5" xfId="0" applyNumberFormat="1" applyFont="1" applyBorder="1" applyAlignment="1">
      <alignment vertical="center"/>
    </xf>
    <xf numFmtId="166" fontId="25" fillId="0" borderId="5" xfId="1" applyNumberFormat="1" applyFont="1" applyFill="1" applyBorder="1" applyAlignment="1">
      <alignment horizontal="center" vertical="center"/>
    </xf>
    <xf numFmtId="0" fontId="26" fillId="0" borderId="5" xfId="0" applyFont="1" applyBorder="1" applyAlignment="1">
      <alignment horizontal="right" vertical="center"/>
    </xf>
    <xf numFmtId="0" fontId="8" fillId="0" borderId="5" xfId="0" applyFont="1" applyBorder="1" applyAlignment="1">
      <alignment vertical="center" wrapText="1"/>
    </xf>
    <xf numFmtId="0" fontId="26" fillId="0" borderId="5" xfId="0" applyFont="1" applyBorder="1" applyAlignment="1">
      <alignment vertical="center"/>
    </xf>
    <xf numFmtId="0" fontId="26" fillId="0" borderId="19" xfId="0" applyFont="1" applyBorder="1" applyAlignment="1">
      <alignment vertical="center"/>
    </xf>
    <xf numFmtId="3" fontId="10" fillId="0" borderId="8" xfId="0" applyNumberFormat="1" applyFont="1" applyBorder="1" applyAlignment="1">
      <alignment vertical="center"/>
    </xf>
    <xf numFmtId="166" fontId="25" fillId="0" borderId="8" xfId="1" applyNumberFormat="1" applyFont="1" applyFill="1" applyBorder="1" applyAlignment="1">
      <alignment horizontal="center" vertical="center"/>
    </xf>
    <xf numFmtId="0" fontId="26" fillId="0" borderId="7" xfId="0" applyFont="1" applyBorder="1" applyAlignment="1">
      <alignment vertical="center"/>
    </xf>
    <xf numFmtId="168" fontId="10" fillId="0" borderId="5" xfId="1" applyNumberFormat="1" applyFont="1" applyFill="1" applyBorder="1" applyAlignment="1">
      <alignment horizontal="center" vertical="center" wrapText="1"/>
    </xf>
    <xf numFmtId="0" fontId="6" fillId="0" borderId="0" xfId="0" applyFont="1" applyAlignment="1">
      <alignment horizontal="center"/>
    </xf>
    <xf numFmtId="3" fontId="10" fillId="0" borderId="0" xfId="0" applyNumberFormat="1" applyFont="1" applyAlignment="1">
      <alignment vertical="center" wrapText="1"/>
    </xf>
    <xf numFmtId="0" fontId="17" fillId="0" borderId="0" xfId="0" applyFont="1"/>
    <xf numFmtId="3" fontId="8" fillId="0" borderId="25" xfId="0" applyNumberFormat="1" applyFont="1" applyBorder="1" applyAlignment="1">
      <alignment horizontal="center" vertical="center" wrapText="1"/>
    </xf>
    <xf numFmtId="4" fontId="8" fillId="0" borderId="10" xfId="0" applyNumberFormat="1" applyFont="1" applyBorder="1" applyAlignment="1">
      <alignment horizontal="left" vertical="center" wrapText="1"/>
    </xf>
    <xf numFmtId="4" fontId="8" fillId="0" borderId="10" xfId="0" applyNumberFormat="1" applyFont="1" applyBorder="1" applyAlignment="1">
      <alignment horizontal="center" vertical="center" wrapText="1"/>
    </xf>
    <xf numFmtId="4" fontId="8" fillId="0" borderId="10" xfId="0" applyNumberFormat="1" applyFont="1" applyBorder="1" applyAlignment="1">
      <alignment horizontal="center" vertical="center"/>
    </xf>
    <xf numFmtId="49" fontId="8" fillId="0" borderId="4" xfId="0" applyNumberFormat="1" applyFont="1" applyBorder="1" applyAlignment="1">
      <alignment horizontal="left" vertical="center" wrapText="1"/>
    </xf>
    <xf numFmtId="3" fontId="10" fillId="0" borderId="6" xfId="0" applyNumberFormat="1" applyFont="1" applyBorder="1" applyAlignment="1">
      <alignment vertical="center"/>
    </xf>
    <xf numFmtId="49" fontId="25" fillId="0" borderId="4" xfId="0" applyNumberFormat="1" applyFont="1" applyBorder="1" applyAlignment="1">
      <alignment horizontal="left" vertical="center"/>
    </xf>
    <xf numFmtId="0" fontId="4" fillId="0" borderId="15" xfId="0" applyFont="1" applyBorder="1"/>
    <xf numFmtId="49" fontId="10" fillId="0" borderId="4" xfId="0" applyNumberFormat="1" applyFont="1" applyBorder="1" applyAlignment="1">
      <alignment horizontal="left" vertical="center"/>
    </xf>
    <xf numFmtId="0" fontId="26" fillId="0" borderId="4" xfId="0" applyFont="1" applyBorder="1" applyAlignment="1">
      <alignment vertical="center"/>
    </xf>
    <xf numFmtId="0" fontId="26" fillId="0" borderId="4" xfId="0" applyFont="1" applyBorder="1" applyAlignment="1">
      <alignment horizontal="right" vertical="center"/>
    </xf>
    <xf numFmtId="0" fontId="26" fillId="0" borderId="13" xfId="0" applyFont="1" applyBorder="1" applyAlignment="1">
      <alignment vertical="center"/>
    </xf>
    <xf numFmtId="0" fontId="5" fillId="0" borderId="0" xfId="0" applyFont="1" applyAlignment="1">
      <alignment vertical="top"/>
    </xf>
    <xf numFmtId="0" fontId="10" fillId="3" borderId="5" xfId="2" applyFont="1" applyFill="1" applyBorder="1" applyAlignment="1">
      <alignment horizontal="left" vertical="center" wrapText="1"/>
    </xf>
    <xf numFmtId="4" fontId="10" fillId="0" borderId="5" xfId="0" applyNumberFormat="1" applyFont="1" applyBorder="1" applyAlignment="1">
      <alignment horizontal="right" vertical="center"/>
    </xf>
    <xf numFmtId="4" fontId="10" fillId="0" borderId="12" xfId="0" applyNumberFormat="1" applyFont="1" applyBorder="1" applyAlignment="1">
      <alignment horizontal="left" vertical="center" wrapText="1"/>
    </xf>
    <xf numFmtId="4" fontId="10" fillId="0" borderId="12" xfId="0" applyNumberFormat="1" applyFont="1" applyBorder="1" applyAlignment="1">
      <alignment horizontal="center" vertical="center"/>
    </xf>
    <xf numFmtId="4" fontId="10" fillId="3" borderId="5" xfId="2" applyNumberFormat="1" applyFont="1" applyFill="1" applyBorder="1" applyAlignment="1">
      <alignment horizontal="center" vertical="center"/>
    </xf>
    <xf numFmtId="4" fontId="10" fillId="0" borderId="5" xfId="2" applyNumberFormat="1" applyFont="1" applyBorder="1" applyAlignment="1">
      <alignment horizontal="center" vertical="center"/>
    </xf>
    <xf numFmtId="170" fontId="10" fillId="0" borderId="4" xfId="2" applyNumberFormat="1" applyFont="1" applyBorder="1" applyAlignment="1">
      <alignment horizontal="center" vertical="center" wrapText="1"/>
    </xf>
    <xf numFmtId="4" fontId="10" fillId="0" borderId="7" xfId="2" applyNumberFormat="1" applyFont="1" applyBorder="1" applyAlignment="1">
      <alignment horizontal="left" vertical="center" wrapText="1"/>
    </xf>
    <xf numFmtId="4" fontId="24" fillId="0" borderId="5" xfId="2" applyNumberFormat="1" applyFont="1" applyBorder="1" applyAlignment="1">
      <alignment horizontal="center" vertical="center"/>
    </xf>
    <xf numFmtId="3" fontId="10" fillId="0" borderId="5" xfId="2" applyNumberFormat="1" applyFont="1" applyBorder="1" applyAlignment="1">
      <alignment horizontal="right" vertical="center"/>
    </xf>
    <xf numFmtId="0" fontId="24" fillId="0" borderId="5" xfId="0" applyFont="1" applyBorder="1" applyAlignment="1">
      <alignment vertical="center" wrapText="1"/>
    </xf>
    <xf numFmtId="4" fontId="0" fillId="0" borderId="0" xfId="0" applyNumberFormat="1"/>
    <xf numFmtId="4" fontId="4" fillId="0" borderId="0" xfId="0" applyNumberFormat="1" applyFont="1" applyAlignment="1">
      <alignment horizontal="right"/>
    </xf>
    <xf numFmtId="168" fontId="10" fillId="0" borderId="8" xfId="1" applyNumberFormat="1" applyFont="1" applyFill="1" applyBorder="1" applyAlignment="1">
      <alignment horizontal="right" vertical="center" wrapText="1"/>
    </xf>
    <xf numFmtId="4" fontId="10" fillId="0" borderId="5" xfId="0" applyNumberFormat="1" applyFont="1" applyBorder="1" applyAlignment="1">
      <alignment horizontal="left" vertical="top" wrapText="1"/>
    </xf>
    <xf numFmtId="168" fontId="10" fillId="0" borderId="5" xfId="7" applyNumberFormat="1" applyFont="1" applyFill="1" applyBorder="1" applyAlignment="1">
      <alignment horizontal="center" vertical="center" wrapText="1"/>
    </xf>
    <xf numFmtId="170" fontId="10" fillId="0" borderId="4" xfId="0" applyNumberFormat="1" applyFont="1" applyBorder="1" applyAlignment="1">
      <alignment horizontal="left" vertical="center" wrapText="1" indent="1"/>
    </xf>
    <xf numFmtId="4" fontId="10" fillId="0" borderId="5" xfId="1" applyNumberFormat="1" applyFont="1" applyFill="1" applyBorder="1" applyAlignment="1">
      <alignment horizontal="center" vertical="center" wrapText="1"/>
    </xf>
    <xf numFmtId="4" fontId="10" fillId="0" borderId="5" xfId="0" applyNumberFormat="1" applyFont="1" applyBorder="1" applyAlignment="1">
      <alignment horizontal="center" vertical="center" wrapText="1"/>
    </xf>
    <xf numFmtId="4" fontId="24" fillId="0" borderId="5" xfId="1" applyNumberFormat="1" applyFont="1" applyFill="1" applyBorder="1" applyAlignment="1">
      <alignment horizontal="center" vertical="center"/>
    </xf>
    <xf numFmtId="0" fontId="28" fillId="0" borderId="5" xfId="0" applyFont="1" applyBorder="1" applyAlignment="1">
      <alignment vertical="center" wrapText="1"/>
    </xf>
    <xf numFmtId="4" fontId="10" fillId="0" borderId="5" xfId="9" applyNumberFormat="1" applyFont="1" applyFill="1" applyBorder="1" applyAlignment="1">
      <alignment horizontal="center" vertical="center" wrapText="1"/>
    </xf>
    <xf numFmtId="4" fontId="24" fillId="0" borderId="8" xfId="1" applyNumberFormat="1" applyFont="1" applyFill="1" applyBorder="1" applyAlignment="1">
      <alignment horizontal="center" vertical="center"/>
    </xf>
    <xf numFmtId="0" fontId="26" fillId="0" borderId="27" xfId="0" applyFont="1" applyBorder="1" applyAlignment="1">
      <alignment vertical="center"/>
    </xf>
    <xf numFmtId="0" fontId="26" fillId="0" borderId="28" xfId="0" applyFont="1" applyBorder="1" applyAlignment="1">
      <alignment vertical="center"/>
    </xf>
    <xf numFmtId="166" fontId="25" fillId="0" borderId="28" xfId="1" applyNumberFormat="1" applyFont="1" applyFill="1" applyBorder="1" applyAlignment="1">
      <alignment horizontal="center" vertical="center"/>
    </xf>
    <xf numFmtId="4" fontId="24" fillId="0" borderId="28" xfId="1" applyNumberFormat="1" applyFont="1" applyFill="1" applyBorder="1" applyAlignment="1">
      <alignment horizontal="center" vertical="center"/>
    </xf>
    <xf numFmtId="3" fontId="10" fillId="0" borderId="28" xfId="0" applyNumberFormat="1" applyFont="1" applyBorder="1" applyAlignment="1">
      <alignment vertical="center"/>
    </xf>
    <xf numFmtId="171" fontId="10" fillId="0" borderId="4" xfId="2" applyNumberFormat="1" applyFont="1" applyBorder="1" applyAlignment="1">
      <alignment horizontal="left" vertical="center" wrapText="1" indent="1"/>
    </xf>
    <xf numFmtId="171" fontId="10" fillId="0" borderId="4" xfId="2" applyNumberFormat="1" applyFont="1" applyBorder="1" applyAlignment="1">
      <alignment horizontal="center" vertical="center" wrapText="1"/>
    </xf>
    <xf numFmtId="170" fontId="10" fillId="0" borderId="4" xfId="0" applyNumberFormat="1" applyFont="1" applyBorder="1" applyAlignment="1">
      <alignment horizontal="center" vertical="center" wrapText="1"/>
    </xf>
    <xf numFmtId="4" fontId="20" fillId="0" borderId="30" xfId="2" applyNumberFormat="1" applyFont="1" applyBorder="1" applyAlignment="1">
      <alignment horizontal="center" vertical="center"/>
    </xf>
    <xf numFmtId="4" fontId="23" fillId="0" borderId="12" xfId="2" applyNumberFormat="1" applyFont="1" applyBorder="1" applyAlignment="1">
      <alignment horizontal="left" vertical="center"/>
    </xf>
    <xf numFmtId="169" fontId="12" fillId="0" borderId="31" xfId="5" applyNumberFormat="1" applyFont="1" applyBorder="1" applyAlignment="1">
      <alignment horizontal="center" vertical="center" wrapText="1"/>
    </xf>
    <xf numFmtId="166" fontId="12" fillId="0" borderId="33" xfId="5" applyNumberFormat="1" applyFont="1" applyBorder="1" applyAlignment="1">
      <alignment horizontal="center" vertical="center" wrapText="1"/>
    </xf>
    <xf numFmtId="0" fontId="13" fillId="0" borderId="0" xfId="2" applyFont="1" applyAlignment="1">
      <alignment horizontal="center" vertical="center" wrapText="1"/>
    </xf>
    <xf numFmtId="0" fontId="13" fillId="0" borderId="0" xfId="2" applyFont="1" applyAlignment="1">
      <alignment vertical="center" wrapText="1"/>
    </xf>
    <xf numFmtId="169" fontId="13" fillId="0" borderId="0" xfId="2" applyNumberFormat="1" applyFont="1" applyAlignment="1">
      <alignment horizontal="center" vertical="center" wrapText="1"/>
    </xf>
    <xf numFmtId="2" fontId="19" fillId="0" borderId="0" xfId="4" applyNumberFormat="1" applyFont="1" applyFill="1" applyBorder="1" applyAlignment="1">
      <alignment horizontal="center" vertical="center" wrapText="1"/>
    </xf>
    <xf numFmtId="166" fontId="13" fillId="0" borderId="0" xfId="3" applyNumberFormat="1" applyFont="1" applyAlignment="1">
      <alignment horizontal="right" vertical="center" wrapText="1"/>
    </xf>
    <xf numFmtId="0" fontId="0" fillId="0" borderId="0" xfId="0" applyAlignment="1">
      <alignment horizontal="center" vertical="center" wrapText="1"/>
    </xf>
    <xf numFmtId="4" fontId="8" fillId="0" borderId="14" xfId="0" applyNumberFormat="1" applyFont="1" applyBorder="1" applyAlignment="1">
      <alignment horizontal="left" vertical="center" wrapText="1"/>
    </xf>
    <xf numFmtId="4" fontId="30" fillId="0" borderId="5" xfId="0" applyNumberFormat="1" applyFont="1" applyBorder="1" applyAlignment="1">
      <alignment horizontal="left" vertical="center" wrapText="1"/>
    </xf>
    <xf numFmtId="4" fontId="10" fillId="3" borderId="7" xfId="2" applyNumberFormat="1" applyFont="1" applyFill="1" applyBorder="1" applyAlignment="1">
      <alignment horizontal="left" vertical="center" wrapText="1"/>
    </xf>
    <xf numFmtId="4" fontId="20" fillId="0" borderId="23" xfId="2" applyNumberFormat="1" applyFont="1" applyBorder="1" applyAlignment="1">
      <alignment horizontal="center" vertical="center"/>
    </xf>
    <xf numFmtId="0" fontId="20" fillId="0" borderId="22" xfId="2" applyFont="1" applyBorder="1"/>
    <xf numFmtId="4" fontId="20" fillId="0" borderId="35" xfId="2" applyNumberFormat="1" applyFont="1" applyBorder="1" applyAlignment="1">
      <alignment horizontal="center" vertical="center"/>
    </xf>
    <xf numFmtId="4" fontId="20" fillId="0" borderId="36" xfId="2" applyNumberFormat="1" applyFont="1" applyBorder="1" applyAlignment="1">
      <alignment horizontal="left" vertical="center"/>
    </xf>
    <xf numFmtId="169" fontId="20" fillId="0" borderId="37" xfId="2" applyNumberFormat="1" applyFont="1" applyBorder="1" applyAlignment="1">
      <alignment horizontal="center"/>
    </xf>
    <xf numFmtId="2" fontId="22" fillId="0" borderId="38" xfId="2" applyNumberFormat="1" applyFont="1" applyBorder="1" applyAlignment="1">
      <alignment horizontal="center" vertical="center"/>
    </xf>
    <xf numFmtId="0" fontId="18" fillId="0" borderId="39" xfId="2" applyFont="1" applyBorder="1"/>
    <xf numFmtId="4" fontId="23" fillId="0" borderId="5" xfId="2" applyNumberFormat="1" applyFont="1" applyBorder="1" applyAlignment="1">
      <alignment vertical="center" wrapText="1"/>
    </xf>
    <xf numFmtId="166" fontId="12" fillId="0" borderId="34" xfId="5" applyNumberFormat="1" applyFont="1" applyBorder="1" applyAlignment="1">
      <alignment horizontal="right" vertical="center" wrapText="1"/>
    </xf>
    <xf numFmtId="169" fontId="12" fillId="0" borderId="18" xfId="5" applyNumberFormat="1" applyFont="1" applyBorder="1" applyAlignment="1">
      <alignment horizontal="center" vertical="center" wrapText="1"/>
    </xf>
    <xf numFmtId="4" fontId="20" fillId="0" borderId="16" xfId="2" applyNumberFormat="1" applyFont="1" applyBorder="1" applyAlignment="1">
      <alignment horizontal="center" vertical="center"/>
    </xf>
    <xf numFmtId="4" fontId="23" fillId="0" borderId="12" xfId="2" applyNumberFormat="1" applyFont="1" applyBorder="1" applyAlignment="1">
      <alignment vertical="center" wrapText="1"/>
    </xf>
    <xf numFmtId="0" fontId="13" fillId="0" borderId="23" xfId="2" applyFont="1" applyBorder="1" applyAlignment="1">
      <alignment vertical="center" wrapText="1"/>
    </xf>
    <xf numFmtId="0" fontId="13" fillId="0" borderId="18" xfId="2" applyFont="1" applyBorder="1" applyAlignment="1">
      <alignment vertical="center" wrapText="1"/>
    </xf>
    <xf numFmtId="0" fontId="13" fillId="0" borderId="24" xfId="2" applyFont="1" applyBorder="1" applyAlignment="1">
      <alignment vertical="center" wrapText="1"/>
    </xf>
    <xf numFmtId="0" fontId="0" fillId="0" borderId="19" xfId="0" applyBorder="1" applyAlignment="1">
      <alignment horizontal="center" vertical="center" wrapText="1"/>
    </xf>
    <xf numFmtId="0" fontId="0" fillId="0" borderId="9" xfId="0" applyBorder="1" applyAlignment="1">
      <alignment horizontal="center" vertical="center" wrapText="1"/>
    </xf>
    <xf numFmtId="166" fontId="12" fillId="0" borderId="22" xfId="5" applyNumberFormat="1" applyFont="1" applyBorder="1" applyAlignment="1">
      <alignment horizontal="right" vertical="center" wrapText="1"/>
    </xf>
    <xf numFmtId="166" fontId="12" fillId="0" borderId="32" xfId="5" applyNumberFormat="1" applyFont="1" applyBorder="1" applyAlignment="1">
      <alignment horizontal="right" vertical="center" wrapText="1"/>
    </xf>
    <xf numFmtId="166" fontId="12" fillId="0" borderId="40" xfId="5" applyNumberFormat="1" applyFont="1" applyBorder="1" applyAlignment="1">
      <alignment horizontal="center" vertical="center" wrapText="1"/>
    </xf>
    <xf numFmtId="2" fontId="21" fillId="0" borderId="40" xfId="5" applyNumberFormat="1" applyFont="1" applyBorder="1" applyAlignment="1">
      <alignment horizontal="center" vertical="center" wrapText="1"/>
    </xf>
    <xf numFmtId="2" fontId="22" fillId="0" borderId="41" xfId="2" applyNumberFormat="1" applyFont="1" applyBorder="1" applyAlignment="1">
      <alignment horizontal="center" vertical="center"/>
    </xf>
    <xf numFmtId="166" fontId="20" fillId="0" borderId="22" xfId="2" applyNumberFormat="1" applyFont="1" applyBorder="1"/>
    <xf numFmtId="3" fontId="20" fillId="0" borderId="17" xfId="2" applyNumberFormat="1" applyFont="1" applyBorder="1" applyAlignment="1">
      <alignment vertical="center"/>
    </xf>
    <xf numFmtId="3" fontId="20" fillId="0" borderId="18" xfId="2" applyNumberFormat="1" applyFont="1" applyBorder="1" applyAlignment="1">
      <alignment vertical="center"/>
    </xf>
    <xf numFmtId="166" fontId="12" fillId="0" borderId="9" xfId="5" applyNumberFormat="1" applyFont="1" applyBorder="1" applyAlignment="1">
      <alignment horizontal="right" vertical="center" wrapText="1"/>
    </xf>
    <xf numFmtId="164" fontId="24" fillId="0" borderId="5" xfId="10" applyFont="1" applyBorder="1" applyAlignment="1">
      <alignment horizontal="right" vertical="center"/>
    </xf>
    <xf numFmtId="4" fontId="32" fillId="0" borderId="5" xfId="0" applyNumberFormat="1" applyFont="1" applyBorder="1" applyAlignment="1">
      <alignment horizontal="left" vertical="center" wrapText="1"/>
    </xf>
    <xf numFmtId="170" fontId="10" fillId="3" borderId="4" xfId="2" applyNumberFormat="1" applyFont="1" applyFill="1" applyBorder="1" applyAlignment="1">
      <alignment horizontal="center" vertical="center" wrapText="1"/>
    </xf>
    <xf numFmtId="164" fontId="20" fillId="0" borderId="41" xfId="10" applyFont="1" applyBorder="1"/>
    <xf numFmtId="164" fontId="20" fillId="0" borderId="22" xfId="10" applyFont="1" applyBorder="1"/>
    <xf numFmtId="164" fontId="20" fillId="0" borderId="24" xfId="10" applyFont="1" applyBorder="1" applyAlignment="1">
      <alignment vertical="center"/>
    </xf>
    <xf numFmtId="164" fontId="8" fillId="0" borderId="6" xfId="10" applyFont="1" applyBorder="1" applyAlignment="1">
      <alignment horizontal="right" vertical="center"/>
    </xf>
    <xf numFmtId="164" fontId="10" fillId="0" borderId="6" xfId="10" applyFont="1" applyBorder="1" applyAlignment="1">
      <alignment horizontal="right" vertical="center" wrapText="1"/>
    </xf>
    <xf numFmtId="164" fontId="8" fillId="3" borderId="20" xfId="10" applyFont="1" applyFill="1" applyBorder="1" applyAlignment="1">
      <alignment horizontal="right" vertical="center" wrapText="1"/>
    </xf>
    <xf numFmtId="164" fontId="8" fillId="3" borderId="3" xfId="10" applyFont="1" applyFill="1" applyBorder="1" applyAlignment="1">
      <alignment horizontal="right" vertical="center"/>
    </xf>
    <xf numFmtId="164" fontId="10" fillId="0" borderId="6" xfId="10" applyFont="1" applyBorder="1" applyAlignment="1">
      <alignment horizontal="right" vertical="center"/>
    </xf>
    <xf numFmtId="164" fontId="10" fillId="3" borderId="6" xfId="10" applyFont="1" applyFill="1" applyBorder="1" applyAlignment="1">
      <alignment horizontal="right" vertical="center"/>
    </xf>
    <xf numFmtId="164" fontId="8" fillId="3" borderId="6" xfId="10" applyFont="1" applyFill="1" applyBorder="1" applyAlignment="1">
      <alignment horizontal="right" vertical="center"/>
    </xf>
    <xf numFmtId="164" fontId="8" fillId="0" borderId="26" xfId="10" applyFont="1" applyBorder="1" applyAlignment="1">
      <alignment horizontal="right" vertical="center"/>
    </xf>
    <xf numFmtId="164" fontId="8" fillId="0" borderId="29" xfId="10" applyFont="1" applyBorder="1" applyAlignment="1">
      <alignment vertical="center"/>
    </xf>
    <xf numFmtId="164" fontId="8" fillId="3" borderId="6" xfId="10" applyFont="1" applyFill="1" applyBorder="1" applyAlignment="1">
      <alignment horizontal="right" vertical="center" wrapText="1"/>
    </xf>
    <xf numFmtId="4" fontId="20" fillId="0" borderId="23" xfId="2" applyNumberFormat="1" applyFont="1" applyBorder="1" applyAlignment="1">
      <alignment horizontal="center" vertical="center"/>
    </xf>
    <xf numFmtId="4" fontId="20" fillId="0" borderId="16" xfId="2" applyNumberFormat="1" applyFont="1" applyBorder="1" applyAlignment="1">
      <alignment horizontal="center" vertical="center"/>
    </xf>
    <xf numFmtId="4" fontId="12" fillId="0" borderId="0" xfId="0" applyNumberFormat="1" applyFont="1" applyAlignment="1">
      <alignment horizontal="center" vertical="center" wrapText="1"/>
    </xf>
    <xf numFmtId="4" fontId="14" fillId="0" borderId="0" xfId="3" applyNumberFormat="1" applyFont="1" applyAlignment="1">
      <alignment horizontal="center" vertical="center" wrapText="1"/>
    </xf>
    <xf numFmtId="4" fontId="12" fillId="0" borderId="0" xfId="3" applyNumberFormat="1" applyFont="1" applyAlignment="1">
      <alignment horizontal="center" vertical="center" wrapText="1"/>
    </xf>
    <xf numFmtId="4" fontId="14" fillId="0" borderId="0" xfId="0" applyNumberFormat="1" applyFont="1" applyAlignment="1">
      <alignment horizontal="center" vertical="center"/>
    </xf>
    <xf numFmtId="4" fontId="12" fillId="0" borderId="0" xfId="0" applyNumberFormat="1" applyFont="1" applyAlignment="1">
      <alignment horizontal="center" vertical="center"/>
    </xf>
  </cellXfs>
  <cellStyles count="11">
    <cellStyle name="Comma 2" xfId="9" xr:uid="{00000000-0005-0000-0000-000000000000}"/>
    <cellStyle name="Milliers" xfId="1" builtinId="3"/>
    <cellStyle name="Milliers [0]" xfId="10" builtinId="6"/>
    <cellStyle name="Milliers 2" xfId="4" xr:uid="{00000000-0005-0000-0000-000002000000}"/>
    <cellStyle name="Milliers 3" xfId="7" xr:uid="{00000000-0005-0000-0000-000003000000}"/>
    <cellStyle name="Normal" xfId="0" builtinId="0"/>
    <cellStyle name="Normal 2 2" xfId="2" xr:uid="{00000000-0005-0000-0000-000005000000}"/>
    <cellStyle name="Normal 3" xfId="3" xr:uid="{00000000-0005-0000-0000-000006000000}"/>
    <cellStyle name="Normal 4" xfId="5" xr:uid="{00000000-0005-0000-0000-000007000000}"/>
    <cellStyle name="Normal 5" xfId="6" xr:uid="{00000000-0005-0000-0000-000008000000}"/>
    <cellStyle name="Normal 5 2" xfId="8" xr:uid="{00000000-0005-0000-0000-000009000000}"/>
  </cellStyles>
  <dxfs count="42">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O121"/>
  <sheetViews>
    <sheetView tabSelected="1" zoomScaleNormal="100" zoomScaleSheetLayoutView="100" zoomScalePageLayoutView="55" workbookViewId="0">
      <selection activeCell="A25" sqref="A25"/>
    </sheetView>
  </sheetViews>
  <sheetFormatPr baseColWidth="10" defaultColWidth="11.44140625" defaultRowHeight="16.2" x14ac:dyDescent="0.35"/>
  <cols>
    <col min="1" max="1" width="7.5546875" style="11" customWidth="1"/>
    <col min="2" max="2" width="37.5546875" style="86" customWidth="1"/>
    <col min="3" max="3" width="11.21875" style="56" customWidth="1"/>
    <col min="4" max="4" width="23.21875" style="11" customWidth="1"/>
    <col min="5" max="5" width="18.21875" style="74" bestFit="1" customWidth="1"/>
    <col min="6" max="6" width="12.77734375" style="1" bestFit="1" customWidth="1"/>
    <col min="7" max="8" width="11.44140625" style="1"/>
    <col min="9" max="9" width="7.44140625" style="1" customWidth="1"/>
    <col min="10" max="16384" width="11.44140625" style="1"/>
  </cols>
  <sheetData>
    <row r="1" spans="1:15" s="60" customFormat="1" ht="36.75" customHeight="1" x14ac:dyDescent="0.3">
      <c r="A1" s="259" t="s">
        <v>105</v>
      </c>
      <c r="B1" s="259"/>
      <c r="C1" s="259"/>
      <c r="D1" s="259"/>
      <c r="E1" s="259"/>
    </row>
    <row r="2" spans="1:15" ht="25.5" customHeight="1" x14ac:dyDescent="0.3">
      <c r="A2" s="259" t="s">
        <v>0</v>
      </c>
      <c r="B2" s="259"/>
      <c r="C2" s="259"/>
      <c r="D2" s="259"/>
      <c r="E2" s="259"/>
      <c r="F2" s="155"/>
    </row>
    <row r="3" spans="1:15" ht="18" customHeight="1" x14ac:dyDescent="0.3">
      <c r="A3" s="260" t="s">
        <v>295</v>
      </c>
      <c r="B3" s="261"/>
      <c r="C3" s="261"/>
      <c r="D3" s="261"/>
      <c r="E3" s="261"/>
    </row>
    <row r="4" spans="1:15" ht="18" customHeight="1" thickBot="1" x14ac:dyDescent="0.35">
      <c r="A4" s="206"/>
      <c r="B4" s="207"/>
      <c r="C4" s="208"/>
      <c r="D4" s="209"/>
      <c r="E4" s="210"/>
    </row>
    <row r="5" spans="1:15" s="3" customFormat="1" ht="16.8" customHeight="1" thickBot="1" x14ac:dyDescent="0.35">
      <c r="A5" s="227"/>
      <c r="B5" s="228" t="s">
        <v>259</v>
      </c>
      <c r="C5" s="224" t="s">
        <v>260</v>
      </c>
      <c r="D5" s="224" t="s">
        <v>261</v>
      </c>
      <c r="E5" s="229" t="s">
        <v>262</v>
      </c>
      <c r="F5" s="2"/>
      <c r="G5" s="2"/>
      <c r="H5" s="156"/>
      <c r="I5" s="156"/>
      <c r="J5" s="156"/>
      <c r="K5" s="156"/>
      <c r="L5" s="156"/>
      <c r="M5" s="156"/>
      <c r="N5" s="156"/>
      <c r="O5" s="156"/>
    </row>
    <row r="6" spans="1:15" ht="64.8" x14ac:dyDescent="0.3">
      <c r="A6" s="202" t="s">
        <v>80</v>
      </c>
      <c r="B6" s="222" t="s">
        <v>263</v>
      </c>
      <c r="C6" s="204">
        <v>1</v>
      </c>
      <c r="D6" s="233">
        <v>0</v>
      </c>
      <c r="E6" s="223">
        <f>C6*D6</f>
        <v>0</v>
      </c>
      <c r="F6" s="2"/>
      <c r="G6" s="2"/>
    </row>
    <row r="7" spans="1:15" x14ac:dyDescent="0.3">
      <c r="A7" s="202"/>
      <c r="B7" s="226"/>
      <c r="C7" s="230"/>
      <c r="D7" s="231"/>
      <c r="E7" s="232"/>
      <c r="F7" s="2"/>
      <c r="G7" s="2"/>
    </row>
    <row r="8" spans="1:15" ht="48.6" x14ac:dyDescent="0.3">
      <c r="A8" s="202" t="s">
        <v>81</v>
      </c>
      <c r="B8" s="222" t="s">
        <v>258</v>
      </c>
      <c r="C8" s="204">
        <v>1</v>
      </c>
      <c r="D8" s="240">
        <v>0</v>
      </c>
      <c r="E8" s="232">
        <f>C8*D8</f>
        <v>0</v>
      </c>
      <c r="F8" s="2"/>
      <c r="G8" s="2"/>
    </row>
    <row r="9" spans="1:15" x14ac:dyDescent="0.3">
      <c r="A9" s="202"/>
      <c r="B9" s="226"/>
      <c r="C9" s="211"/>
      <c r="D9" s="211"/>
      <c r="E9" s="223"/>
      <c r="F9" s="2"/>
      <c r="G9" s="2"/>
    </row>
    <row r="10" spans="1:15" s="2" customFormat="1" x14ac:dyDescent="0.3">
      <c r="A10" s="101" t="s">
        <v>190</v>
      </c>
      <c r="B10" s="203" t="s">
        <v>228</v>
      </c>
      <c r="C10" s="204">
        <v>1</v>
      </c>
      <c r="D10" s="234">
        <f>Boutiques!F118</f>
        <v>0</v>
      </c>
      <c r="E10" s="205">
        <f>C10*D10</f>
        <v>0</v>
      </c>
    </row>
    <row r="11" spans="1:15" s="2" customFormat="1" x14ac:dyDescent="0.3">
      <c r="A11" s="202"/>
      <c r="B11" s="203"/>
      <c r="C11" s="204"/>
      <c r="D11" s="235"/>
      <c r="E11" s="205"/>
    </row>
    <row r="12" spans="1:15" s="2" customFormat="1" x14ac:dyDescent="0.35">
      <c r="A12" s="101" t="s">
        <v>191</v>
      </c>
      <c r="B12" s="98" t="s">
        <v>174</v>
      </c>
      <c r="C12" s="204">
        <v>1</v>
      </c>
      <c r="D12" s="244">
        <f>Latrines!F77</f>
        <v>0</v>
      </c>
      <c r="E12" s="245">
        <f>C12*D12</f>
        <v>0</v>
      </c>
    </row>
    <row r="13" spans="1:15" s="2" customFormat="1" ht="15" customHeight="1" x14ac:dyDescent="0.35">
      <c r="A13" s="101"/>
      <c r="B13" s="98"/>
      <c r="C13" s="99"/>
      <c r="D13" s="236"/>
      <c r="E13" s="102"/>
    </row>
    <row r="14" spans="1:15" s="2" customFormat="1" ht="15" customHeight="1" x14ac:dyDescent="0.35">
      <c r="A14" s="202" t="s">
        <v>192</v>
      </c>
      <c r="B14" s="203" t="str">
        <f>Bureau!A3</f>
        <v>Lot 4 : Bureaux</v>
      </c>
      <c r="C14" s="204">
        <v>1</v>
      </c>
      <c r="D14" s="244">
        <f>Bureau!F119</f>
        <v>0</v>
      </c>
      <c r="E14" s="205">
        <f>C14*D14</f>
        <v>0</v>
      </c>
    </row>
    <row r="15" spans="1:15" s="2" customFormat="1" ht="15" customHeight="1" x14ac:dyDescent="0.35">
      <c r="A15" s="101"/>
      <c r="B15" s="98"/>
      <c r="C15" s="99"/>
      <c r="D15" s="236"/>
      <c r="E15" s="102"/>
    </row>
    <row r="16" spans="1:15" s="2" customFormat="1" ht="15" customHeight="1" x14ac:dyDescent="0.3">
      <c r="A16" s="202" t="s">
        <v>193</v>
      </c>
      <c r="B16" s="203" t="s">
        <v>264</v>
      </c>
      <c r="C16" s="204">
        <v>1</v>
      </c>
      <c r="D16" s="234">
        <f>Foin!F66</f>
        <v>0</v>
      </c>
      <c r="E16" s="205">
        <f>C16*D16</f>
        <v>0</v>
      </c>
    </row>
    <row r="17" spans="1:5" s="2" customFormat="1" ht="15" customHeight="1" x14ac:dyDescent="0.35">
      <c r="A17" s="101"/>
      <c r="B17" s="98"/>
      <c r="C17" s="99"/>
      <c r="D17" s="236"/>
      <c r="E17" s="216"/>
    </row>
    <row r="18" spans="1:5" s="2" customFormat="1" ht="15" customHeight="1" x14ac:dyDescent="0.35">
      <c r="A18" s="101" t="s">
        <v>194</v>
      </c>
      <c r="B18" s="98" t="s">
        <v>265</v>
      </c>
      <c r="C18" s="204">
        <v>1</v>
      </c>
      <c r="D18" s="234">
        <f>Fumier!F52</f>
        <v>0</v>
      </c>
      <c r="E18" s="237">
        <f>C18*D18</f>
        <v>0</v>
      </c>
    </row>
    <row r="19" spans="1:5" s="2" customFormat="1" ht="15" customHeight="1" x14ac:dyDescent="0.35">
      <c r="A19" s="101"/>
      <c r="B19" s="98"/>
      <c r="C19" s="99"/>
      <c r="D19" s="100"/>
      <c r="E19" s="216"/>
    </row>
    <row r="20" spans="1:5" s="2" customFormat="1" ht="15" customHeight="1" x14ac:dyDescent="0.35">
      <c r="A20" s="101" t="s">
        <v>195</v>
      </c>
      <c r="B20" s="103" t="s">
        <v>207</v>
      </c>
      <c r="C20" s="204">
        <v>1</v>
      </c>
      <c r="D20" s="234">
        <f>'Hangar de repos'!F67</f>
        <v>0</v>
      </c>
      <c r="E20" s="245">
        <f>C20*D20</f>
        <v>0</v>
      </c>
    </row>
    <row r="21" spans="1:5" s="2" customFormat="1" ht="15" customHeight="1" thickBot="1" x14ac:dyDescent="0.4">
      <c r="A21" s="217"/>
      <c r="B21" s="218"/>
      <c r="C21" s="219"/>
      <c r="D21" s="220"/>
      <c r="E21" s="221"/>
    </row>
    <row r="22" spans="1:5" s="2" customFormat="1" ht="16.8" thickBot="1" x14ac:dyDescent="0.35">
      <c r="A22" s="257" t="s">
        <v>296</v>
      </c>
      <c r="B22" s="258"/>
      <c r="C22" s="238"/>
      <c r="D22" s="239"/>
      <c r="E22" s="246">
        <f>SUM(E6:E21)</f>
        <v>0</v>
      </c>
    </row>
    <row r="23" spans="1:5" s="2" customFormat="1" ht="15" customHeight="1" thickBot="1" x14ac:dyDescent="0.35">
      <c r="A23" s="215"/>
      <c r="B23" s="225" t="s">
        <v>266</v>
      </c>
      <c r="C23" s="238"/>
      <c r="D23" s="239"/>
      <c r="E23" s="246">
        <f>E22*0.18</f>
        <v>0</v>
      </c>
    </row>
    <row r="24" spans="1:5" s="2" customFormat="1" ht="15" customHeight="1" thickBot="1" x14ac:dyDescent="0.35">
      <c r="A24" s="257" t="s">
        <v>297</v>
      </c>
      <c r="B24" s="258"/>
      <c r="C24" s="238"/>
      <c r="D24" s="239"/>
      <c r="E24" s="246">
        <f>E22*1.18</f>
        <v>0</v>
      </c>
    </row>
    <row r="25" spans="1:5" s="2" customFormat="1" ht="15" customHeight="1" x14ac:dyDescent="0.3">
      <c r="A25" s="156"/>
      <c r="B25" s="156"/>
      <c r="C25" s="156"/>
      <c r="D25" s="156"/>
      <c r="E25" s="156"/>
    </row>
    <row r="26" spans="1:5" s="2" customFormat="1" ht="29.25" customHeight="1" x14ac:dyDescent="0.3">
      <c r="A26" s="9"/>
      <c r="B26" s="84"/>
      <c r="C26" s="14"/>
      <c r="D26" s="76"/>
      <c r="E26" s="17"/>
    </row>
    <row r="27" spans="1:5" s="2" customFormat="1" ht="29.25" customHeight="1" x14ac:dyDescent="0.3">
      <c r="A27" s="9"/>
      <c r="B27" s="84"/>
      <c r="C27" s="14"/>
      <c r="D27" s="76"/>
      <c r="E27" s="17"/>
    </row>
    <row r="28" spans="1:5" s="2" customFormat="1" ht="17.25" customHeight="1" x14ac:dyDescent="0.3">
      <c r="A28" s="9"/>
      <c r="B28" s="84"/>
      <c r="C28" s="14"/>
      <c r="D28" s="76"/>
      <c r="E28" s="17"/>
    </row>
    <row r="29" spans="1:5" s="2" customFormat="1" ht="15" customHeight="1" x14ac:dyDescent="0.3">
      <c r="A29" s="10"/>
      <c r="B29" s="85"/>
      <c r="C29" s="14"/>
      <c r="D29" s="76"/>
      <c r="E29" s="49"/>
    </row>
    <row r="30" spans="1:5" s="2" customFormat="1" ht="15" customHeight="1" x14ac:dyDescent="0.3">
      <c r="A30" s="10"/>
      <c r="B30" s="84"/>
      <c r="C30" s="14"/>
      <c r="D30" s="76"/>
      <c r="E30" s="17"/>
    </row>
    <row r="31" spans="1:5" s="2" customFormat="1" ht="27" customHeight="1" x14ac:dyDescent="0.3">
      <c r="A31" s="10"/>
      <c r="B31" s="85"/>
      <c r="C31" s="14"/>
      <c r="D31" s="76"/>
      <c r="E31" s="17"/>
    </row>
    <row r="32" spans="1:5" s="2" customFormat="1" ht="15" customHeight="1" x14ac:dyDescent="0.3">
      <c r="A32" s="9"/>
      <c r="B32" s="84"/>
      <c r="C32" s="14"/>
      <c r="D32" s="76"/>
      <c r="E32" s="17"/>
    </row>
    <row r="33" spans="1:5" s="2" customFormat="1" ht="15" customHeight="1" x14ac:dyDescent="0.3">
      <c r="A33" s="9"/>
      <c r="B33" s="84"/>
      <c r="C33" s="14"/>
      <c r="D33" s="76"/>
      <c r="E33" s="17"/>
    </row>
    <row r="34" spans="1:5" s="2" customFormat="1" ht="15" customHeight="1" x14ac:dyDescent="0.3">
      <c r="A34" s="9"/>
      <c r="B34" s="84"/>
      <c r="C34" s="14"/>
      <c r="D34" s="76"/>
      <c r="E34" s="17"/>
    </row>
    <row r="35" spans="1:5" s="2" customFormat="1" ht="30.75" customHeight="1" x14ac:dyDescent="0.3">
      <c r="A35" s="9"/>
      <c r="B35" s="84"/>
      <c r="C35" s="14"/>
      <c r="D35" s="76"/>
      <c r="E35" s="17"/>
    </row>
    <row r="36" spans="1:5" s="2" customFormat="1" ht="30" customHeight="1" x14ac:dyDescent="0.3">
      <c r="A36" s="9"/>
      <c r="B36" s="84"/>
      <c r="C36" s="14"/>
      <c r="D36" s="76"/>
      <c r="E36" s="17"/>
    </row>
    <row r="37" spans="1:5" s="2" customFormat="1" ht="30" customHeight="1" x14ac:dyDescent="0.3">
      <c r="A37" s="9"/>
      <c r="B37" s="84"/>
      <c r="C37" s="14"/>
      <c r="D37" s="76"/>
      <c r="E37" s="17"/>
    </row>
    <row r="38" spans="1:5" s="2" customFormat="1" ht="15.6" x14ac:dyDescent="0.3">
      <c r="A38" s="9"/>
      <c r="B38" s="84"/>
      <c r="C38" s="14"/>
      <c r="D38" s="76"/>
      <c r="E38" s="17"/>
    </row>
    <row r="39" spans="1:5" s="2" customFormat="1" ht="15.6" x14ac:dyDescent="0.3">
      <c r="A39" s="9"/>
      <c r="B39" s="84"/>
      <c r="C39" s="14"/>
      <c r="D39" s="76"/>
      <c r="E39" s="17"/>
    </row>
    <row r="40" spans="1:5" s="2" customFormat="1" x14ac:dyDescent="0.35">
      <c r="A40" s="9"/>
      <c r="B40" s="86"/>
      <c r="C40" s="14"/>
      <c r="D40" s="76"/>
      <c r="E40" s="17"/>
    </row>
    <row r="41" spans="1:5" s="2" customFormat="1" ht="45" customHeight="1" x14ac:dyDescent="0.3">
      <c r="A41" s="10"/>
      <c r="B41" s="85"/>
      <c r="C41" s="14"/>
      <c r="D41" s="76"/>
      <c r="E41" s="49"/>
    </row>
    <row r="42" spans="1:5" s="2" customFormat="1" ht="15" customHeight="1" x14ac:dyDescent="0.3">
      <c r="A42" s="10"/>
      <c r="B42" s="84"/>
      <c r="C42" s="14"/>
      <c r="D42" s="76"/>
      <c r="E42" s="17"/>
    </row>
    <row r="43" spans="1:5" s="2" customFormat="1" ht="30" customHeight="1" x14ac:dyDescent="0.3">
      <c r="A43" s="10"/>
      <c r="B43" s="85"/>
      <c r="C43" s="14"/>
      <c r="D43" s="76"/>
      <c r="E43" s="17"/>
    </row>
    <row r="44" spans="1:5" s="2" customFormat="1" ht="15.6" x14ac:dyDescent="0.3">
      <c r="A44" s="9"/>
      <c r="B44" s="84"/>
      <c r="C44" s="14"/>
      <c r="D44" s="76"/>
      <c r="E44" s="17"/>
    </row>
    <row r="45" spans="1:5" s="2" customFormat="1" ht="15.6" x14ac:dyDescent="0.3">
      <c r="A45" s="9"/>
      <c r="B45" s="84"/>
      <c r="C45" s="14"/>
      <c r="D45" s="76"/>
      <c r="E45" s="17"/>
    </row>
    <row r="46" spans="1:5" s="2" customFormat="1" ht="15.6" x14ac:dyDescent="0.3">
      <c r="A46" s="9"/>
      <c r="B46" s="84"/>
      <c r="C46" s="14"/>
      <c r="D46" s="76"/>
      <c r="E46" s="17"/>
    </row>
    <row r="47" spans="1:5" s="2" customFormat="1" ht="15.6" x14ac:dyDescent="0.3">
      <c r="A47" s="9"/>
      <c r="B47" s="84"/>
      <c r="C47" s="14"/>
      <c r="D47" s="76"/>
      <c r="E47" s="17"/>
    </row>
    <row r="48" spans="1:5" s="2" customFormat="1" ht="15.6" x14ac:dyDescent="0.3">
      <c r="A48" s="9"/>
      <c r="B48" s="84"/>
      <c r="C48" s="14"/>
      <c r="D48" s="76"/>
      <c r="E48" s="17"/>
    </row>
    <row r="49" spans="1:7" s="2" customFormat="1" ht="15.6" x14ac:dyDescent="0.3">
      <c r="A49" s="9"/>
      <c r="B49" s="84"/>
      <c r="C49" s="14"/>
      <c r="D49" s="76"/>
      <c r="E49" s="17"/>
    </row>
    <row r="50" spans="1:7" s="2" customFormat="1" ht="15.6" x14ac:dyDescent="0.3">
      <c r="A50" s="9"/>
      <c r="B50" s="84"/>
      <c r="C50" s="14"/>
      <c r="D50" s="76"/>
      <c r="E50" s="17"/>
    </row>
    <row r="51" spans="1:7" s="2" customFormat="1" ht="15.6" x14ac:dyDescent="0.3">
      <c r="A51" s="9"/>
      <c r="B51" s="84"/>
      <c r="C51" s="14"/>
      <c r="D51" s="76"/>
      <c r="E51" s="17"/>
    </row>
    <row r="52" spans="1:7" s="2" customFormat="1" ht="15.6" x14ac:dyDescent="0.3">
      <c r="A52" s="9"/>
      <c r="B52" s="84"/>
      <c r="C52" s="14"/>
      <c r="D52" s="76"/>
      <c r="E52" s="17"/>
    </row>
    <row r="53" spans="1:7" s="2" customFormat="1" ht="15.6" x14ac:dyDescent="0.3">
      <c r="A53" s="9"/>
      <c r="B53" s="84"/>
      <c r="C53" s="14"/>
      <c r="D53" s="76"/>
      <c r="E53" s="17"/>
    </row>
    <row r="54" spans="1:7" s="2" customFormat="1" ht="15.6" x14ac:dyDescent="0.3">
      <c r="A54" s="9"/>
      <c r="B54" s="84"/>
      <c r="C54" s="14"/>
      <c r="D54" s="76"/>
      <c r="E54" s="17"/>
    </row>
    <row r="55" spans="1:7" s="2" customFormat="1" ht="15.6" x14ac:dyDescent="0.3">
      <c r="A55" s="9"/>
      <c r="B55" s="84"/>
      <c r="C55" s="14"/>
      <c r="D55" s="76"/>
      <c r="E55" s="17"/>
    </row>
    <row r="56" spans="1:7" s="2" customFormat="1" ht="15.6" x14ac:dyDescent="0.3">
      <c r="A56" s="9"/>
      <c r="B56" s="84"/>
      <c r="C56" s="14"/>
      <c r="D56" s="76"/>
      <c r="E56" s="17"/>
    </row>
    <row r="57" spans="1:7" s="2" customFormat="1" ht="15.6" x14ac:dyDescent="0.3">
      <c r="A57" s="9"/>
      <c r="B57" s="84"/>
      <c r="C57" s="14"/>
      <c r="D57" s="76"/>
      <c r="E57" s="17"/>
    </row>
    <row r="58" spans="1:7" s="2" customFormat="1" ht="15.6" x14ac:dyDescent="0.3">
      <c r="A58" s="9"/>
      <c r="B58" s="84"/>
      <c r="C58" s="14"/>
      <c r="D58" s="76"/>
      <c r="E58" s="17"/>
    </row>
    <row r="59" spans="1:7" s="2" customFormat="1" ht="15.6" x14ac:dyDescent="0.3">
      <c r="A59" s="9"/>
      <c r="B59" s="84"/>
      <c r="C59" s="14"/>
      <c r="D59" s="76"/>
      <c r="E59" s="17"/>
    </row>
    <row r="60" spans="1:7" s="2" customFormat="1" ht="15.6" x14ac:dyDescent="0.3">
      <c r="A60" s="9"/>
      <c r="B60" s="84"/>
      <c r="C60" s="14"/>
      <c r="D60" s="76"/>
      <c r="E60" s="17"/>
    </row>
    <row r="61" spans="1:7" s="2" customFormat="1" x14ac:dyDescent="0.35">
      <c r="A61" s="9"/>
      <c r="B61" s="87"/>
      <c r="C61" s="88"/>
      <c r="D61" s="77"/>
      <c r="E61" s="17"/>
      <c r="F61" s="1"/>
    </row>
    <row r="62" spans="1:7" s="2" customFormat="1" ht="15" customHeight="1" x14ac:dyDescent="0.3">
      <c r="A62" s="9"/>
      <c r="B62" s="84"/>
      <c r="C62" s="14"/>
      <c r="D62" s="76"/>
      <c r="E62" s="17"/>
      <c r="F62" s="1"/>
    </row>
    <row r="63" spans="1:7" s="2" customFormat="1" ht="15" customHeight="1" x14ac:dyDescent="0.3">
      <c r="A63" s="9"/>
      <c r="B63" s="84"/>
      <c r="C63" s="14"/>
      <c r="D63" s="76"/>
      <c r="E63" s="17"/>
      <c r="F63" s="1"/>
      <c r="G63" s="1"/>
    </row>
    <row r="64" spans="1:7" s="2" customFormat="1" ht="15" customHeight="1" x14ac:dyDescent="0.3">
      <c r="A64" s="9"/>
      <c r="B64" s="84"/>
      <c r="C64" s="14"/>
      <c r="D64" s="76"/>
      <c r="E64" s="17"/>
      <c r="F64" s="1"/>
      <c r="G64" s="1"/>
    </row>
    <row r="65" spans="1:9" s="2" customFormat="1" ht="15" customHeight="1" x14ac:dyDescent="0.3">
      <c r="A65" s="9"/>
      <c r="B65" s="84"/>
      <c r="C65" s="14"/>
      <c r="D65" s="76"/>
      <c r="E65" s="17"/>
      <c r="G65" s="1"/>
      <c r="H65" s="1"/>
      <c r="I65" s="1"/>
    </row>
    <row r="66" spans="1:9" s="2" customFormat="1" ht="15" customHeight="1" x14ac:dyDescent="0.3">
      <c r="A66" s="9"/>
      <c r="B66" s="85"/>
      <c r="C66" s="15"/>
      <c r="D66" s="78"/>
      <c r="E66" s="49"/>
      <c r="G66" s="1"/>
      <c r="H66" s="1"/>
      <c r="I66" s="1"/>
    </row>
    <row r="67" spans="1:9" ht="15" customHeight="1" x14ac:dyDescent="0.3">
      <c r="A67" s="10"/>
      <c r="B67" s="85"/>
      <c r="C67" s="15"/>
      <c r="D67" s="78"/>
      <c r="E67" s="17"/>
      <c r="F67" s="2"/>
      <c r="G67" s="2"/>
    </row>
    <row r="68" spans="1:9" ht="15.6" x14ac:dyDescent="0.3">
      <c r="A68" s="10"/>
      <c r="B68" s="85"/>
      <c r="C68" s="15"/>
      <c r="D68" s="78"/>
      <c r="E68" s="17"/>
      <c r="G68" s="2"/>
    </row>
    <row r="69" spans="1:9" ht="15" customHeight="1" x14ac:dyDescent="0.3">
      <c r="A69" s="9"/>
      <c r="B69" s="84"/>
      <c r="C69" s="15"/>
      <c r="D69" s="78"/>
      <c r="E69" s="49"/>
      <c r="G69" s="2"/>
      <c r="H69" s="2"/>
      <c r="I69" s="2"/>
    </row>
    <row r="70" spans="1:9" s="2" customFormat="1" ht="15.6" x14ac:dyDescent="0.3">
      <c r="A70" s="9"/>
      <c r="B70" s="84"/>
      <c r="C70" s="14"/>
      <c r="D70" s="76"/>
      <c r="E70" s="17"/>
      <c r="F70" s="1"/>
      <c r="G70" s="1"/>
    </row>
    <row r="71" spans="1:9" s="2" customFormat="1" ht="15.6" x14ac:dyDescent="0.3">
      <c r="A71" s="9"/>
      <c r="B71" s="84"/>
      <c r="C71" s="14"/>
      <c r="D71" s="76"/>
      <c r="E71" s="17"/>
      <c r="F71" s="1"/>
      <c r="G71" s="1"/>
    </row>
    <row r="72" spans="1:9" s="2" customFormat="1" ht="15.6" x14ac:dyDescent="0.3">
      <c r="A72" s="9"/>
      <c r="B72" s="84"/>
      <c r="C72" s="14"/>
      <c r="D72" s="76"/>
      <c r="E72" s="17"/>
      <c r="F72" s="1"/>
      <c r="G72" s="1"/>
      <c r="H72" s="1"/>
      <c r="I72" s="1"/>
    </row>
    <row r="73" spans="1:9" ht="15.6" x14ac:dyDescent="0.3">
      <c r="A73" s="9"/>
      <c r="B73" s="84"/>
      <c r="C73" s="14"/>
      <c r="D73" s="76"/>
      <c r="E73" s="17"/>
      <c r="F73" s="2"/>
    </row>
    <row r="74" spans="1:9" ht="15.6" x14ac:dyDescent="0.3">
      <c r="A74" s="9"/>
      <c r="B74" s="84"/>
      <c r="C74" s="14"/>
      <c r="D74" s="76"/>
      <c r="E74" s="17"/>
      <c r="F74" s="2"/>
    </row>
    <row r="75" spans="1:9" ht="15.6" x14ac:dyDescent="0.3">
      <c r="A75" s="9"/>
      <c r="B75" s="84"/>
      <c r="C75" s="14"/>
      <c r="D75" s="76"/>
      <c r="E75" s="17"/>
      <c r="F75" s="2"/>
      <c r="G75" s="2"/>
    </row>
    <row r="76" spans="1:9" ht="15.6" x14ac:dyDescent="0.3">
      <c r="A76" s="9"/>
      <c r="B76" s="84"/>
      <c r="C76" s="14"/>
      <c r="D76" s="76"/>
      <c r="E76" s="17"/>
      <c r="F76" s="2"/>
      <c r="G76" s="2"/>
    </row>
    <row r="77" spans="1:9" ht="15.6" x14ac:dyDescent="0.3">
      <c r="A77" s="9"/>
      <c r="B77" s="84"/>
      <c r="C77" s="14"/>
      <c r="D77" s="76"/>
      <c r="E77" s="17"/>
      <c r="G77" s="2"/>
      <c r="H77" s="2"/>
      <c r="I77" s="2"/>
    </row>
    <row r="78" spans="1:9" s="2" customFormat="1" ht="15.6" x14ac:dyDescent="0.3">
      <c r="A78" s="9"/>
      <c r="B78" s="85"/>
      <c r="C78" s="14"/>
      <c r="D78" s="76"/>
      <c r="E78" s="49"/>
      <c r="F78" s="1"/>
    </row>
    <row r="79" spans="1:9" s="2" customFormat="1" ht="15.6" x14ac:dyDescent="0.3">
      <c r="A79" s="10"/>
      <c r="B79" s="85"/>
      <c r="C79" s="15"/>
      <c r="D79" s="78"/>
      <c r="E79" s="17"/>
      <c r="F79" s="1"/>
      <c r="G79" s="1"/>
    </row>
    <row r="80" spans="1:9" s="2" customFormat="1" ht="15.6" x14ac:dyDescent="0.3">
      <c r="A80" s="10"/>
      <c r="B80" s="85"/>
      <c r="C80" s="15"/>
      <c r="D80" s="78"/>
      <c r="E80" s="17"/>
      <c r="F80" s="1"/>
      <c r="G80" s="1"/>
    </row>
    <row r="81" spans="1:9" s="2" customFormat="1" ht="15.6" x14ac:dyDescent="0.3">
      <c r="A81" s="9"/>
      <c r="B81" s="84"/>
      <c r="C81" s="14"/>
      <c r="D81" s="76"/>
      <c r="E81" s="17"/>
      <c r="F81" s="1"/>
      <c r="G81" s="1"/>
      <c r="H81" s="1"/>
      <c r="I81" s="1"/>
    </row>
    <row r="82" spans="1:9" ht="15.6" x14ac:dyDescent="0.3">
      <c r="A82" s="9"/>
      <c r="B82" s="84"/>
      <c r="C82" s="14"/>
      <c r="D82" s="76"/>
      <c r="E82" s="17"/>
    </row>
    <row r="83" spans="1:9" ht="15.6" x14ac:dyDescent="0.3">
      <c r="A83" s="9"/>
      <c r="B83" s="84"/>
      <c r="C83" s="14"/>
      <c r="D83" s="76"/>
      <c r="E83" s="17"/>
    </row>
    <row r="84" spans="1:9" ht="15.6" x14ac:dyDescent="0.3">
      <c r="A84" s="9"/>
      <c r="B84" s="85"/>
      <c r="C84" s="15"/>
      <c r="D84" s="78"/>
      <c r="E84" s="49"/>
    </row>
    <row r="85" spans="1:9" ht="15.6" x14ac:dyDescent="0.3">
      <c r="A85" s="10"/>
      <c r="B85" s="85"/>
      <c r="C85" s="15"/>
      <c r="D85" s="78"/>
      <c r="E85" s="17"/>
    </row>
    <row r="86" spans="1:9" ht="15.6" x14ac:dyDescent="0.3">
      <c r="A86" s="10"/>
      <c r="B86" s="85"/>
      <c r="C86" s="15"/>
      <c r="D86" s="78"/>
      <c r="E86" s="17"/>
    </row>
    <row r="87" spans="1:9" ht="15.6" x14ac:dyDescent="0.3">
      <c r="A87" s="9"/>
      <c r="B87" s="84"/>
      <c r="C87" s="14"/>
      <c r="D87" s="76"/>
      <c r="E87" s="17"/>
    </row>
    <row r="88" spans="1:9" ht="15.6" x14ac:dyDescent="0.3">
      <c r="A88" s="9"/>
      <c r="B88" s="84"/>
      <c r="C88" s="14"/>
      <c r="D88" s="76"/>
      <c r="E88" s="17"/>
    </row>
    <row r="89" spans="1:9" ht="15.6" x14ac:dyDescent="0.3">
      <c r="A89" s="9"/>
      <c r="B89" s="84"/>
      <c r="C89" s="14"/>
      <c r="D89" s="76"/>
      <c r="E89" s="17"/>
    </row>
    <row r="90" spans="1:9" ht="15.6" x14ac:dyDescent="0.3">
      <c r="A90" s="9"/>
      <c r="B90" s="84"/>
      <c r="C90" s="14"/>
      <c r="D90" s="76"/>
      <c r="E90" s="17"/>
    </row>
    <row r="91" spans="1:9" x14ac:dyDescent="0.35">
      <c r="A91" s="9"/>
      <c r="B91" s="87"/>
      <c r="C91" s="14"/>
      <c r="D91" s="76"/>
      <c r="E91" s="17"/>
    </row>
    <row r="92" spans="1:9" ht="15.6" x14ac:dyDescent="0.3">
      <c r="A92" s="9"/>
      <c r="B92" s="85"/>
      <c r="C92" s="15"/>
      <c r="D92" s="78"/>
      <c r="E92" s="49"/>
    </row>
    <row r="93" spans="1:9" ht="15.6" x14ac:dyDescent="0.3">
      <c r="A93" s="10"/>
      <c r="B93" s="85"/>
      <c r="C93" s="15"/>
      <c r="D93" s="78"/>
      <c r="E93" s="17"/>
    </row>
    <row r="94" spans="1:9" ht="15.6" x14ac:dyDescent="0.3">
      <c r="A94" s="10"/>
      <c r="B94" s="85"/>
      <c r="C94" s="15"/>
      <c r="D94" s="78"/>
      <c r="E94" s="17"/>
    </row>
    <row r="95" spans="1:9" ht="15.6" x14ac:dyDescent="0.3">
      <c r="A95" s="9"/>
      <c r="B95" s="84"/>
      <c r="C95" s="14"/>
      <c r="D95" s="76"/>
      <c r="E95" s="17"/>
    </row>
    <row r="96" spans="1:9" ht="15.6" x14ac:dyDescent="0.3">
      <c r="A96" s="9"/>
      <c r="B96" s="84"/>
      <c r="C96" s="14"/>
      <c r="D96" s="76"/>
      <c r="E96" s="17"/>
    </row>
    <row r="97" spans="1:9" ht="15.6" x14ac:dyDescent="0.3">
      <c r="A97" s="9"/>
      <c r="B97" s="84"/>
      <c r="C97" s="14"/>
      <c r="D97" s="76"/>
      <c r="E97" s="17"/>
      <c r="F97" s="2"/>
    </row>
    <row r="98" spans="1:9" ht="15.6" x14ac:dyDescent="0.3">
      <c r="A98" s="9"/>
      <c r="B98" s="84"/>
      <c r="C98" s="14"/>
      <c r="D98" s="76"/>
      <c r="E98" s="17"/>
      <c r="F98" s="2"/>
    </row>
    <row r="99" spans="1:9" ht="15.6" x14ac:dyDescent="0.3">
      <c r="A99" s="9"/>
      <c r="B99" s="84"/>
      <c r="C99" s="14"/>
      <c r="D99" s="76"/>
      <c r="E99" s="17"/>
      <c r="F99" s="2"/>
      <c r="G99" s="2"/>
    </row>
    <row r="100" spans="1:9" ht="15.6" x14ac:dyDescent="0.3">
      <c r="A100" s="9"/>
      <c r="B100" s="84"/>
      <c r="C100" s="14"/>
      <c r="D100" s="76"/>
      <c r="E100" s="17"/>
      <c r="G100" s="2"/>
    </row>
    <row r="101" spans="1:9" ht="15.6" x14ac:dyDescent="0.3">
      <c r="A101" s="9"/>
      <c r="B101" s="84"/>
      <c r="C101" s="14"/>
      <c r="D101" s="76"/>
      <c r="E101" s="17"/>
      <c r="G101" s="2"/>
      <c r="H101" s="2"/>
      <c r="I101" s="2"/>
    </row>
    <row r="102" spans="1:9" s="2" customFormat="1" ht="15.6" x14ac:dyDescent="0.3">
      <c r="A102" s="9"/>
      <c r="B102" s="84"/>
      <c r="C102" s="14"/>
      <c r="D102" s="76"/>
      <c r="E102" s="17"/>
      <c r="F102" s="1"/>
      <c r="G102" s="1"/>
    </row>
    <row r="103" spans="1:9" s="2" customFormat="1" ht="15.6" x14ac:dyDescent="0.3">
      <c r="A103" s="9"/>
      <c r="B103" s="84"/>
      <c r="C103" s="14"/>
      <c r="D103" s="76"/>
      <c r="E103" s="17"/>
      <c r="G103" s="1"/>
    </row>
    <row r="104" spans="1:9" s="2" customFormat="1" ht="15.6" x14ac:dyDescent="0.3">
      <c r="A104" s="9"/>
      <c r="B104" s="84"/>
      <c r="C104" s="14"/>
      <c r="D104" s="76"/>
      <c r="E104" s="17"/>
      <c r="G104" s="1"/>
      <c r="H104" s="1"/>
      <c r="I104" s="1"/>
    </row>
    <row r="105" spans="1:9" ht="15.6" x14ac:dyDescent="0.3">
      <c r="A105" s="9"/>
      <c r="B105" s="84"/>
      <c r="C105" s="14"/>
      <c r="D105" s="76"/>
      <c r="E105" s="17"/>
      <c r="F105" s="2"/>
      <c r="G105" s="2"/>
    </row>
    <row r="106" spans="1:9" ht="15.6" x14ac:dyDescent="0.3">
      <c r="A106" s="9"/>
      <c r="B106" s="84"/>
      <c r="C106" s="14"/>
      <c r="D106" s="78"/>
      <c r="E106" s="17"/>
      <c r="F106" s="2"/>
      <c r="G106" s="2"/>
    </row>
    <row r="107" spans="1:9" ht="15.6" x14ac:dyDescent="0.3">
      <c r="A107" s="9"/>
      <c r="B107" s="84"/>
      <c r="C107" s="14"/>
      <c r="D107" s="76"/>
      <c r="E107" s="17"/>
      <c r="F107" s="2"/>
      <c r="G107" s="2"/>
      <c r="H107" s="2"/>
      <c r="I107" s="2"/>
    </row>
    <row r="108" spans="1:9" s="2" customFormat="1" ht="15.6" x14ac:dyDescent="0.3">
      <c r="A108" s="9"/>
      <c r="B108" s="84"/>
      <c r="C108" s="14"/>
      <c r="D108" s="76"/>
      <c r="E108" s="17"/>
    </row>
    <row r="109" spans="1:9" s="2" customFormat="1" ht="15.6" x14ac:dyDescent="0.3">
      <c r="A109" s="9"/>
      <c r="B109" s="84"/>
      <c r="C109" s="14"/>
      <c r="D109" s="76"/>
      <c r="E109" s="17"/>
    </row>
    <row r="110" spans="1:9" s="2" customFormat="1" ht="15.6" x14ac:dyDescent="0.3">
      <c r="A110" s="9"/>
      <c r="B110" s="84"/>
      <c r="C110" s="14"/>
      <c r="D110" s="76"/>
      <c r="E110" s="17"/>
    </row>
    <row r="111" spans="1:9" s="2" customFormat="1" ht="15.6" x14ac:dyDescent="0.3">
      <c r="A111" s="9"/>
      <c r="B111" s="85"/>
      <c r="C111" s="15"/>
      <c r="D111" s="78"/>
      <c r="E111" s="49"/>
      <c r="F111" s="1"/>
    </row>
    <row r="112" spans="1:9" s="2" customFormat="1" ht="15.6" x14ac:dyDescent="0.3">
      <c r="A112" s="10"/>
      <c r="B112" s="85"/>
      <c r="C112" s="15"/>
      <c r="D112" s="78"/>
      <c r="E112" s="17"/>
      <c r="F112" s="1"/>
    </row>
    <row r="113" spans="1:9" s="2" customFormat="1" ht="15.6" x14ac:dyDescent="0.3">
      <c r="A113" s="10"/>
      <c r="B113" s="85"/>
      <c r="C113" s="15"/>
      <c r="D113" s="78"/>
      <c r="E113" s="17"/>
      <c r="F113" s="1"/>
      <c r="G113" s="1"/>
    </row>
    <row r="114" spans="1:9" s="2" customFormat="1" ht="15.6" x14ac:dyDescent="0.3">
      <c r="A114" s="9"/>
      <c r="B114" s="84"/>
      <c r="C114" s="14"/>
      <c r="D114" s="76"/>
      <c r="E114" s="17"/>
      <c r="F114" s="1"/>
      <c r="G114" s="1"/>
    </row>
    <row r="115" spans="1:9" s="2" customFormat="1" ht="15.6" x14ac:dyDescent="0.3">
      <c r="A115" s="9"/>
      <c r="B115" s="85"/>
      <c r="C115" s="15"/>
      <c r="D115" s="78"/>
      <c r="E115" s="49"/>
      <c r="F115" s="1"/>
      <c r="G115" s="1"/>
      <c r="H115" s="1"/>
      <c r="I115" s="1"/>
    </row>
    <row r="116" spans="1:9" ht="15.6" x14ac:dyDescent="0.3">
      <c r="A116" s="9"/>
      <c r="B116" s="84"/>
      <c r="C116" s="14"/>
      <c r="D116" s="76"/>
      <c r="E116" s="17"/>
    </row>
    <row r="117" spans="1:9" ht="15.6" x14ac:dyDescent="0.3">
      <c r="A117" s="9"/>
      <c r="B117" s="84"/>
      <c r="C117" s="14"/>
      <c r="D117" s="76"/>
      <c r="E117" s="17"/>
    </row>
    <row r="118" spans="1:9" ht="15.6" x14ac:dyDescent="0.3">
      <c r="A118" s="9"/>
      <c r="B118" s="84"/>
      <c r="C118" s="14"/>
      <c r="D118" s="76"/>
      <c r="E118" s="17"/>
    </row>
    <row r="119" spans="1:9" ht="15.6" x14ac:dyDescent="0.3">
      <c r="A119" s="9"/>
      <c r="B119" s="85"/>
      <c r="C119" s="15"/>
      <c r="D119" s="78"/>
      <c r="E119" s="49"/>
    </row>
    <row r="120" spans="1:9" ht="15.6" x14ac:dyDescent="0.3">
      <c r="A120" s="10"/>
      <c r="B120" s="85"/>
      <c r="C120" s="15"/>
      <c r="D120" s="78"/>
      <c r="E120" s="49"/>
    </row>
    <row r="121" spans="1:9" ht="15.6" x14ac:dyDescent="0.3">
      <c r="A121" s="10"/>
      <c r="B121" s="85"/>
      <c r="C121" s="15"/>
      <c r="D121" s="78"/>
      <c r="E121" s="49"/>
    </row>
  </sheetData>
  <mergeCells count="5">
    <mergeCell ref="A24:B24"/>
    <mergeCell ref="A22:B22"/>
    <mergeCell ref="A1:E1"/>
    <mergeCell ref="A2:E2"/>
    <mergeCell ref="A3:E3"/>
  </mergeCells>
  <printOptions horizontalCentered="1"/>
  <pageMargins left="0" right="0" top="0.98425196850393704" bottom="0.98425196850393704" header="0.511811023622047" footer="0.511811023622047"/>
  <pageSetup paperSize="9" scale="90" orientation="portrait" horizontalDpi="300" verticalDpi="300" r:id="rId1"/>
  <headerFooter alignWithMargins="0">
    <oddFooter>&amp;L
          Devis quantitatif et estimatif&amp;C&amp;P/&amp;N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L304"/>
  <sheetViews>
    <sheetView zoomScaleNormal="100" zoomScaleSheetLayoutView="120" zoomScalePageLayoutView="78" workbookViewId="0">
      <selection activeCell="A4" sqref="A4"/>
    </sheetView>
  </sheetViews>
  <sheetFormatPr baseColWidth="10" defaultColWidth="11.44140625" defaultRowHeight="16.2" x14ac:dyDescent="0.35"/>
  <cols>
    <col min="1" max="1" width="7.5546875" style="11" customWidth="1"/>
    <col min="2" max="2" width="45" style="132" bestFit="1" customWidth="1"/>
    <col min="3" max="3" width="7.44140625" style="56" customWidth="1"/>
    <col min="4" max="4" width="9.44140625" style="113" bestFit="1" customWidth="1"/>
    <col min="5" max="5" width="9" style="74" bestFit="1" customWidth="1"/>
    <col min="6" max="6" width="11.21875" style="74" bestFit="1" customWidth="1"/>
    <col min="7" max="9" width="11.44140625" style="1"/>
    <col min="10" max="10" width="7.44140625" style="1" customWidth="1"/>
    <col min="11" max="16384" width="11.44140625" style="1"/>
  </cols>
  <sheetData>
    <row r="1" spans="1:81" s="60" customFormat="1" ht="36.75" customHeight="1" x14ac:dyDescent="0.3">
      <c r="A1" s="259" t="s">
        <v>106</v>
      </c>
      <c r="B1" s="259"/>
      <c r="C1" s="259"/>
      <c r="D1" s="259"/>
      <c r="E1" s="259"/>
      <c r="F1" s="259"/>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row>
    <row r="2" spans="1:81" ht="25.5" customHeight="1" x14ac:dyDescent="0.3">
      <c r="A2" s="259" t="s">
        <v>0</v>
      </c>
      <c r="B2" s="259"/>
      <c r="C2" s="259"/>
      <c r="D2" s="259"/>
      <c r="E2" s="259"/>
      <c r="F2" s="259"/>
    </row>
    <row r="3" spans="1:81" x14ac:dyDescent="0.3">
      <c r="A3" s="262" t="s">
        <v>298</v>
      </c>
      <c r="B3" s="263"/>
      <c r="C3" s="263"/>
      <c r="D3" s="263"/>
      <c r="E3" s="263"/>
      <c r="F3" s="263"/>
    </row>
    <row r="4" spans="1:81" thickBot="1" x14ac:dyDescent="0.35">
      <c r="A4" s="7"/>
      <c r="B4" s="114"/>
      <c r="C4" s="14"/>
      <c r="D4" s="15"/>
      <c r="E4" s="49"/>
      <c r="F4" s="68"/>
    </row>
    <row r="5" spans="1:81" s="40" customFormat="1" ht="30" thickTop="1" thickBot="1" x14ac:dyDescent="0.35">
      <c r="A5" s="8" t="s">
        <v>1</v>
      </c>
      <c r="B5" s="115" t="s">
        <v>2</v>
      </c>
      <c r="C5" s="13" t="s">
        <v>284</v>
      </c>
      <c r="D5" s="71" t="s">
        <v>66</v>
      </c>
      <c r="E5" s="89" t="s">
        <v>17</v>
      </c>
      <c r="F5" s="91" t="s">
        <v>18</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3"/>
      <c r="AW5" s="3"/>
      <c r="AX5" s="3"/>
      <c r="AY5" s="3"/>
      <c r="AZ5" s="3"/>
      <c r="BA5" s="3"/>
      <c r="BB5" s="3"/>
      <c r="BC5" s="3"/>
      <c r="BD5" s="3"/>
      <c r="BE5" s="3"/>
      <c r="BF5" s="3"/>
      <c r="BG5" s="3"/>
      <c r="BH5" s="3"/>
      <c r="BI5" s="3"/>
      <c r="BJ5" s="3"/>
      <c r="BK5" s="3"/>
      <c r="BL5" s="3"/>
      <c r="BM5" s="3"/>
      <c r="BN5" s="3"/>
      <c r="BO5" s="3"/>
      <c r="BP5" s="3"/>
      <c r="BQ5" s="3"/>
      <c r="BR5" s="3"/>
      <c r="BS5" s="3"/>
      <c r="BT5" s="3"/>
    </row>
    <row r="6" spans="1:81" thickTop="1" x14ac:dyDescent="0.3">
      <c r="A6" s="26"/>
      <c r="B6" s="116"/>
      <c r="C6" s="24"/>
      <c r="D6" s="72"/>
      <c r="E6" s="46"/>
      <c r="F6" s="47"/>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
      <c r="AW6" s="3"/>
      <c r="AX6" s="3"/>
      <c r="AY6" s="3"/>
      <c r="AZ6" s="3"/>
      <c r="BA6" s="3"/>
      <c r="BB6" s="3"/>
      <c r="BC6" s="3"/>
      <c r="BD6" s="3"/>
      <c r="BE6" s="3"/>
      <c r="BF6" s="3"/>
      <c r="BG6" s="3"/>
      <c r="BH6" s="3"/>
      <c r="BI6" s="3"/>
      <c r="BJ6" s="3"/>
      <c r="BK6" s="3"/>
      <c r="BL6" s="3"/>
      <c r="BM6" s="3"/>
      <c r="BN6" s="3"/>
      <c r="BO6" s="3"/>
      <c r="BP6" s="3"/>
      <c r="BQ6" s="3"/>
      <c r="BR6" s="3"/>
      <c r="BS6" s="3"/>
      <c r="BT6" s="3"/>
    </row>
    <row r="7" spans="1:81" ht="15.6" x14ac:dyDescent="0.3">
      <c r="A7" s="29" t="s">
        <v>37</v>
      </c>
      <c r="B7" s="117" t="s">
        <v>36</v>
      </c>
      <c r="C7" s="19"/>
      <c r="D7" s="111"/>
      <c r="E7" s="93"/>
      <c r="F7" s="48"/>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3"/>
      <c r="AW7" s="3"/>
      <c r="AX7" s="3"/>
      <c r="AY7" s="3"/>
      <c r="AZ7" s="3"/>
      <c r="BA7" s="3"/>
      <c r="BB7" s="3"/>
      <c r="BC7" s="3"/>
      <c r="BD7" s="3"/>
      <c r="BE7" s="3"/>
      <c r="BF7" s="3"/>
      <c r="BG7" s="3"/>
      <c r="BH7" s="3"/>
      <c r="BI7" s="3"/>
      <c r="BJ7" s="3"/>
      <c r="BK7" s="3"/>
      <c r="BL7" s="3"/>
      <c r="BM7" s="3"/>
      <c r="BN7" s="3"/>
      <c r="BO7" s="3"/>
      <c r="BP7" s="3"/>
      <c r="BQ7" s="3"/>
      <c r="BR7" s="3"/>
      <c r="BS7" s="3"/>
      <c r="BT7" s="3"/>
    </row>
    <row r="8" spans="1:81" ht="15.6" x14ac:dyDescent="0.3">
      <c r="A8" s="29"/>
      <c r="B8" s="117"/>
      <c r="C8" s="19"/>
      <c r="D8" s="111"/>
      <c r="E8" s="80"/>
      <c r="F8" s="94"/>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row>
    <row r="9" spans="1:81" ht="57.6" x14ac:dyDescent="0.3">
      <c r="A9" s="31" t="s">
        <v>28</v>
      </c>
      <c r="B9" s="79" t="s">
        <v>47</v>
      </c>
      <c r="C9" s="23" t="s">
        <v>8</v>
      </c>
      <c r="D9" s="110">
        <v>168.72</v>
      </c>
      <c r="E9" s="80"/>
      <c r="F9" s="248">
        <f t="shared" ref="F9:F14" si="0">D9*E9</f>
        <v>0</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row>
    <row r="10" spans="1:81" x14ac:dyDescent="0.3">
      <c r="A10" s="31" t="s">
        <v>29</v>
      </c>
      <c r="B10" s="92" t="s">
        <v>171</v>
      </c>
      <c r="C10" s="20" t="s">
        <v>48</v>
      </c>
      <c r="D10" s="61">
        <v>16.2</v>
      </c>
      <c r="E10" s="80"/>
      <c r="F10" s="248">
        <f t="shared" si="0"/>
        <v>0</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row>
    <row r="11" spans="1:81" x14ac:dyDescent="0.3">
      <c r="A11" s="31" t="s">
        <v>30</v>
      </c>
      <c r="B11" s="92" t="s">
        <v>49</v>
      </c>
      <c r="C11" s="20" t="s">
        <v>48</v>
      </c>
      <c r="D11" s="61">
        <v>12.63</v>
      </c>
      <c r="E11" s="80"/>
      <c r="F11" s="248">
        <f t="shared" si="0"/>
        <v>0</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row>
    <row r="12" spans="1:81" ht="43.2" x14ac:dyDescent="0.3">
      <c r="A12" s="31" t="s">
        <v>31</v>
      </c>
      <c r="B12" s="171" t="s">
        <v>50</v>
      </c>
      <c r="C12" s="20" t="s">
        <v>48</v>
      </c>
      <c r="D12" s="61">
        <v>12.95</v>
      </c>
      <c r="E12" s="90"/>
      <c r="F12" s="248">
        <f t="shared" si="0"/>
        <v>0</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row>
    <row r="13" spans="1:81" ht="57.6" x14ac:dyDescent="0.3">
      <c r="A13" s="31" t="s">
        <v>34</v>
      </c>
      <c r="B13" s="171" t="s">
        <v>51</v>
      </c>
      <c r="C13" s="20" t="s">
        <v>48</v>
      </c>
      <c r="D13" s="61">
        <v>37.35</v>
      </c>
      <c r="E13" s="80"/>
      <c r="F13" s="248">
        <f t="shared" si="0"/>
        <v>0</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row>
    <row r="14" spans="1:81" ht="28.8" x14ac:dyDescent="0.3">
      <c r="A14" s="31" t="s">
        <v>172</v>
      </c>
      <c r="B14" s="92" t="s">
        <v>73</v>
      </c>
      <c r="C14" s="20" t="s">
        <v>8</v>
      </c>
      <c r="D14" s="61">
        <v>88</v>
      </c>
      <c r="E14" s="80"/>
      <c r="F14" s="248">
        <f t="shared" si="0"/>
        <v>0</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row>
    <row r="15" spans="1:81" s="2" customFormat="1" ht="15.6" x14ac:dyDescent="0.3">
      <c r="A15" s="31"/>
      <c r="B15" s="118" t="s">
        <v>52</v>
      </c>
      <c r="C15" s="21"/>
      <c r="D15" s="112"/>
      <c r="E15" s="90"/>
      <c r="F15" s="253">
        <f>SUM(F9:F14)</f>
        <v>0</v>
      </c>
      <c r="AV15" s="1"/>
      <c r="AW15" s="1"/>
      <c r="AX15" s="1"/>
      <c r="AY15" s="1"/>
      <c r="AZ15" s="1"/>
      <c r="BA15" s="1"/>
      <c r="BB15" s="1"/>
      <c r="BC15" s="1"/>
      <c r="BD15" s="1"/>
      <c r="BE15" s="1"/>
      <c r="BF15" s="1"/>
      <c r="BG15" s="1"/>
      <c r="BH15" s="1"/>
      <c r="BI15" s="1"/>
      <c r="BJ15" s="1"/>
      <c r="BK15" s="1"/>
      <c r="BL15" s="1"/>
      <c r="BM15" s="1"/>
      <c r="BN15" s="1"/>
      <c r="BO15" s="1"/>
      <c r="BP15" s="1"/>
      <c r="BQ15" s="1"/>
      <c r="BR15" s="1"/>
      <c r="BS15" s="1"/>
      <c r="BT15" s="1"/>
    </row>
    <row r="16" spans="1:81" ht="15.6" x14ac:dyDescent="0.3">
      <c r="A16" s="29"/>
      <c r="B16" s="119"/>
      <c r="C16" s="19"/>
      <c r="D16" s="111"/>
      <c r="E16" s="80" t="s">
        <v>113</v>
      </c>
      <c r="F16" s="70"/>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row>
    <row r="17" spans="1:72" ht="15.6" x14ac:dyDescent="0.3">
      <c r="A17" s="29" t="s">
        <v>38</v>
      </c>
      <c r="B17" s="117" t="s">
        <v>53</v>
      </c>
      <c r="C17" s="19"/>
      <c r="D17" s="111"/>
      <c r="E17" s="80"/>
      <c r="F17" s="70"/>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row>
    <row r="18" spans="1:72" ht="15.6" x14ac:dyDescent="0.3">
      <c r="A18" s="29"/>
      <c r="B18" s="117"/>
      <c r="C18" s="19"/>
      <c r="D18" s="111"/>
      <c r="E18" s="80"/>
      <c r="F18" s="70"/>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row>
    <row r="19" spans="1:72" s="3" customFormat="1" ht="28.8" x14ac:dyDescent="0.3">
      <c r="A19" s="31" t="s">
        <v>20</v>
      </c>
      <c r="B19" s="92" t="s">
        <v>54</v>
      </c>
      <c r="C19" s="20" t="s">
        <v>48</v>
      </c>
      <c r="D19" s="154">
        <v>1.75</v>
      </c>
      <c r="E19" s="80"/>
      <c r="F19" s="251">
        <f t="shared" ref="F19:F25" si="1">D19*E19</f>
        <v>0</v>
      </c>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1"/>
      <c r="AW19" s="1"/>
      <c r="AX19" s="1"/>
      <c r="AY19" s="1"/>
      <c r="AZ19" s="1"/>
      <c r="BA19" s="1"/>
      <c r="BB19" s="1"/>
      <c r="BC19" s="1"/>
      <c r="BD19" s="1"/>
      <c r="BE19" s="1"/>
      <c r="BF19" s="1"/>
      <c r="BG19" s="1"/>
      <c r="BH19" s="1"/>
      <c r="BI19" s="1"/>
      <c r="BJ19" s="1"/>
      <c r="BK19" s="1"/>
      <c r="BL19" s="1"/>
      <c r="BM19" s="1"/>
      <c r="BN19" s="1"/>
      <c r="BO19" s="1"/>
      <c r="BP19" s="1"/>
      <c r="BQ19" s="1"/>
      <c r="BR19" s="1"/>
      <c r="BS19" s="1"/>
      <c r="BT19" s="1"/>
    </row>
    <row r="20" spans="1:72" ht="28.8" x14ac:dyDescent="0.3">
      <c r="A20" s="31" t="s">
        <v>21</v>
      </c>
      <c r="B20" s="92" t="s">
        <v>208</v>
      </c>
      <c r="C20" s="20" t="s">
        <v>48</v>
      </c>
      <c r="D20" s="61">
        <v>3.75</v>
      </c>
      <c r="E20" s="80"/>
      <c r="F20" s="251">
        <f t="shared" si="1"/>
        <v>0</v>
      </c>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row>
    <row r="21" spans="1:72" ht="28.8" x14ac:dyDescent="0.3">
      <c r="A21" s="31" t="s">
        <v>25</v>
      </c>
      <c r="B21" s="92" t="s">
        <v>114</v>
      </c>
      <c r="C21" s="20" t="s">
        <v>48</v>
      </c>
      <c r="D21" s="154">
        <v>6.31</v>
      </c>
      <c r="E21" s="80"/>
      <c r="F21" s="251">
        <f t="shared" si="1"/>
        <v>0</v>
      </c>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row>
    <row r="22" spans="1:72" ht="53.4" customHeight="1" x14ac:dyDescent="0.3">
      <c r="A22" s="31" t="s">
        <v>22</v>
      </c>
      <c r="B22" s="92" t="s">
        <v>225</v>
      </c>
      <c r="C22" s="20" t="s">
        <v>48</v>
      </c>
      <c r="D22" s="61">
        <v>0.49</v>
      </c>
      <c r="E22" s="80"/>
      <c r="F22" s="251">
        <f>D22*E22</f>
        <v>0</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row>
    <row r="23" spans="1:72" ht="61.8" customHeight="1" x14ac:dyDescent="0.3">
      <c r="A23" s="31" t="s">
        <v>23</v>
      </c>
      <c r="B23" s="92" t="s">
        <v>68</v>
      </c>
      <c r="C23" s="20" t="s">
        <v>48</v>
      </c>
      <c r="D23" s="154">
        <v>2.82</v>
      </c>
      <c r="E23" s="80"/>
      <c r="F23" s="251">
        <f t="shared" si="1"/>
        <v>0</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row>
    <row r="24" spans="1:72" ht="28.8" x14ac:dyDescent="0.3">
      <c r="A24" s="31" t="s">
        <v>26</v>
      </c>
      <c r="B24" s="92" t="s">
        <v>56</v>
      </c>
      <c r="C24" s="20" t="s">
        <v>48</v>
      </c>
      <c r="D24" s="154">
        <v>2.5299999999999998</v>
      </c>
      <c r="E24" s="80"/>
      <c r="F24" s="251">
        <f t="shared" si="1"/>
        <v>0</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row>
    <row r="25" spans="1:72" ht="57.6" x14ac:dyDescent="0.3">
      <c r="A25" s="31" t="s">
        <v>69</v>
      </c>
      <c r="B25" s="92" t="s">
        <v>115</v>
      </c>
      <c r="C25" s="20" t="s">
        <v>48</v>
      </c>
      <c r="D25" s="154">
        <v>9.31</v>
      </c>
      <c r="E25" s="80"/>
      <c r="F25" s="251">
        <f t="shared" si="1"/>
        <v>0</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row>
    <row r="26" spans="1:72" ht="15.6" x14ac:dyDescent="0.3">
      <c r="A26" s="27"/>
      <c r="B26" s="118" t="s">
        <v>57</v>
      </c>
      <c r="C26" s="21"/>
      <c r="D26" s="154"/>
      <c r="E26" s="90"/>
      <c r="F26" s="253">
        <f>SUM(F19:F25)</f>
        <v>0</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row>
    <row r="27" spans="1:72" ht="15.6" x14ac:dyDescent="0.3">
      <c r="A27" s="29"/>
      <c r="B27" s="119"/>
      <c r="C27" s="19"/>
      <c r="D27" s="154"/>
      <c r="E27" s="80"/>
      <c r="F27" s="70"/>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row>
    <row r="28" spans="1:72" ht="15.6" x14ac:dyDescent="0.3">
      <c r="A28" s="27" t="s">
        <v>39</v>
      </c>
      <c r="B28" s="117" t="s">
        <v>58</v>
      </c>
      <c r="C28" s="19"/>
      <c r="D28" s="154"/>
      <c r="E28" s="80"/>
      <c r="F28" s="70"/>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72" ht="15.6" x14ac:dyDescent="0.3">
      <c r="A29" s="27"/>
      <c r="B29" s="117"/>
      <c r="C29" s="19"/>
      <c r="D29" s="154"/>
      <c r="E29" s="80"/>
      <c r="F29" s="70"/>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72" ht="43.2" x14ac:dyDescent="0.3">
      <c r="A30" s="30" t="s">
        <v>4</v>
      </c>
      <c r="B30" s="92" t="s">
        <v>45</v>
      </c>
      <c r="C30" s="20" t="s">
        <v>48</v>
      </c>
      <c r="D30" s="154">
        <v>1.64</v>
      </c>
      <c r="E30" s="80"/>
      <c r="F30" s="251">
        <f>D30*E30</f>
        <v>0</v>
      </c>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row>
    <row r="31" spans="1:72" ht="43.2" x14ac:dyDescent="0.3">
      <c r="A31" s="199" t="s">
        <v>5</v>
      </c>
      <c r="B31" s="92" t="s">
        <v>82</v>
      </c>
      <c r="C31" s="20" t="s">
        <v>48</v>
      </c>
      <c r="D31" s="154">
        <v>2.04</v>
      </c>
      <c r="E31" s="80"/>
      <c r="F31" s="251">
        <f>D31*E31</f>
        <v>0</v>
      </c>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row>
    <row r="32" spans="1:72" ht="43.2" x14ac:dyDescent="0.3">
      <c r="A32" s="30" t="s">
        <v>24</v>
      </c>
      <c r="B32" s="92" t="s">
        <v>116</v>
      </c>
      <c r="C32" s="20" t="s">
        <v>48</v>
      </c>
      <c r="D32" s="154">
        <v>0.43</v>
      </c>
      <c r="E32" s="80"/>
      <c r="F32" s="251">
        <f>D32*E32</f>
        <v>0</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row>
    <row r="33" spans="1:72" ht="43.2" x14ac:dyDescent="0.3">
      <c r="A33" s="199" t="s">
        <v>6</v>
      </c>
      <c r="B33" s="92" t="s">
        <v>117</v>
      </c>
      <c r="C33" s="20" t="s">
        <v>48</v>
      </c>
      <c r="D33" s="154">
        <v>1.1000000000000001</v>
      </c>
      <c r="E33" s="80"/>
      <c r="F33" s="251">
        <f>D33*E33</f>
        <v>0</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row>
    <row r="34" spans="1:72" ht="15.6" x14ac:dyDescent="0.3">
      <c r="A34" s="30"/>
      <c r="B34" s="120" t="s">
        <v>59</v>
      </c>
      <c r="C34" s="34"/>
      <c r="D34" s="34"/>
      <c r="E34" s="95"/>
      <c r="F34" s="253">
        <f>SUM(F30:F33)</f>
        <v>0</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3"/>
      <c r="AW34" s="3"/>
      <c r="AX34" s="3"/>
      <c r="AY34" s="3"/>
      <c r="AZ34" s="3"/>
      <c r="BA34" s="3"/>
      <c r="BB34" s="3"/>
      <c r="BC34" s="3"/>
      <c r="BD34" s="3"/>
      <c r="BE34" s="3"/>
      <c r="BF34" s="3"/>
      <c r="BG34" s="3"/>
      <c r="BH34" s="3"/>
      <c r="BI34" s="3"/>
      <c r="BJ34" s="3"/>
      <c r="BK34" s="3"/>
      <c r="BL34" s="3"/>
      <c r="BM34" s="3"/>
      <c r="BN34" s="3"/>
      <c r="BO34" s="3"/>
      <c r="BP34" s="3"/>
      <c r="BQ34" s="3"/>
      <c r="BR34" s="3"/>
      <c r="BS34" s="3"/>
      <c r="BT34" s="3"/>
    </row>
    <row r="35" spans="1:72" s="3" customFormat="1" ht="15.6" x14ac:dyDescent="0.3">
      <c r="A35" s="33"/>
      <c r="B35" s="120"/>
      <c r="C35" s="34"/>
      <c r="D35" s="34"/>
      <c r="E35" s="95"/>
      <c r="F35" s="50"/>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row>
    <row r="36" spans="1:72" ht="15.6" x14ac:dyDescent="0.3">
      <c r="A36" s="27" t="s">
        <v>40</v>
      </c>
      <c r="B36" s="75" t="s">
        <v>33</v>
      </c>
      <c r="C36" s="21"/>
      <c r="D36" s="32"/>
      <c r="E36" s="90"/>
      <c r="F36" s="8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row>
    <row r="37" spans="1:72" ht="15.6" x14ac:dyDescent="0.3">
      <c r="A37" s="27"/>
      <c r="B37" s="75"/>
      <c r="C37" s="21"/>
      <c r="D37" s="32"/>
      <c r="E37" s="90"/>
      <c r="F37" s="8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row>
    <row r="38" spans="1:72" s="41" customFormat="1" ht="28.8" x14ac:dyDescent="0.3">
      <c r="A38" s="28" t="s">
        <v>7</v>
      </c>
      <c r="B38" s="92" t="s">
        <v>55</v>
      </c>
      <c r="C38" s="20" t="s">
        <v>8</v>
      </c>
      <c r="D38" s="184">
        <v>25.3</v>
      </c>
      <c r="E38" s="90"/>
      <c r="F38" s="252">
        <f t="shared" ref="F38:F44" si="2">D38*E38</f>
        <v>0</v>
      </c>
      <c r="G38" s="1"/>
      <c r="H38" s="1"/>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1"/>
      <c r="BG38" s="1"/>
      <c r="BH38" s="1"/>
      <c r="BI38" s="1"/>
      <c r="BJ38" s="1"/>
      <c r="BK38" s="1"/>
      <c r="BL38" s="1"/>
      <c r="BM38" s="1"/>
      <c r="BN38" s="1"/>
      <c r="BO38" s="1"/>
      <c r="BP38" s="1"/>
      <c r="BQ38" s="1"/>
      <c r="BR38" s="1"/>
      <c r="BS38" s="1"/>
      <c r="BT38" s="1"/>
    </row>
    <row r="39" spans="1:72" ht="15.6" x14ac:dyDescent="0.3">
      <c r="A39" s="28" t="s">
        <v>15</v>
      </c>
      <c r="B39" s="92" t="s">
        <v>101</v>
      </c>
      <c r="C39" s="20" t="s">
        <v>8</v>
      </c>
      <c r="D39" s="172">
        <v>196.92</v>
      </c>
      <c r="E39" s="80"/>
      <c r="F39" s="251">
        <f t="shared" si="2"/>
        <v>0</v>
      </c>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row r="40" spans="1:72" ht="15.6" x14ac:dyDescent="0.3">
      <c r="A40" s="28" t="s">
        <v>96</v>
      </c>
      <c r="B40" s="173" t="s">
        <v>102</v>
      </c>
      <c r="C40" s="174" t="s">
        <v>10</v>
      </c>
      <c r="D40" s="172">
        <v>216</v>
      </c>
      <c r="E40" s="80"/>
      <c r="F40" s="251">
        <f t="shared" si="2"/>
        <v>0</v>
      </c>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row r="41" spans="1:72" ht="15.6" x14ac:dyDescent="0.3">
      <c r="A41" s="28" t="s">
        <v>70</v>
      </c>
      <c r="B41" s="173" t="s">
        <v>118</v>
      </c>
      <c r="C41" s="20" t="s">
        <v>8</v>
      </c>
      <c r="D41" s="172">
        <v>103.46</v>
      </c>
      <c r="E41" s="80"/>
      <c r="F41" s="251">
        <f t="shared" si="2"/>
        <v>0</v>
      </c>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row>
    <row r="42" spans="1:72" ht="15.6" x14ac:dyDescent="0.3">
      <c r="A42" s="28" t="s">
        <v>107</v>
      </c>
      <c r="B42" s="173" t="s">
        <v>112</v>
      </c>
      <c r="C42" s="20" t="s">
        <v>8</v>
      </c>
      <c r="D42" s="172">
        <v>217.50299999999999</v>
      </c>
      <c r="E42" s="80"/>
      <c r="F42" s="251">
        <f t="shared" si="2"/>
        <v>0</v>
      </c>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row>
    <row r="43" spans="1:72" ht="15.6" x14ac:dyDescent="0.3">
      <c r="A43" s="28" t="s">
        <v>108</v>
      </c>
      <c r="B43" s="173" t="s">
        <v>19</v>
      </c>
      <c r="C43" s="174" t="s">
        <v>32</v>
      </c>
      <c r="D43" s="172">
        <v>1</v>
      </c>
      <c r="E43" s="80"/>
      <c r="F43" s="251">
        <f t="shared" si="2"/>
        <v>0</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row>
    <row r="44" spans="1:72" ht="57.6" x14ac:dyDescent="0.3">
      <c r="A44" s="28" t="s">
        <v>109</v>
      </c>
      <c r="B44" s="173" t="s">
        <v>244</v>
      </c>
      <c r="C44" s="174" t="s">
        <v>10</v>
      </c>
      <c r="D44" s="172">
        <v>2</v>
      </c>
      <c r="E44" s="80"/>
      <c r="F44" s="251">
        <f t="shared" si="2"/>
        <v>0</v>
      </c>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row>
    <row r="45" spans="1:72" ht="15.6" x14ac:dyDescent="0.3">
      <c r="A45" s="36"/>
      <c r="B45" s="120" t="s">
        <v>62</v>
      </c>
      <c r="C45" s="6"/>
      <c r="D45" s="6"/>
      <c r="E45" s="90"/>
      <c r="F45" s="253">
        <f>SUM(F38:F44)</f>
        <v>0</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row>
    <row r="46" spans="1:72" ht="15.6" x14ac:dyDescent="0.3">
      <c r="A46" s="33"/>
      <c r="B46" s="120"/>
      <c r="C46" s="34"/>
      <c r="D46" s="34"/>
      <c r="E46" s="95"/>
      <c r="F46" s="50"/>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row>
    <row r="47" spans="1:72" s="3" customFormat="1" ht="15.6" x14ac:dyDescent="0.3">
      <c r="A47" s="42" t="s">
        <v>41</v>
      </c>
      <c r="B47" s="121" t="s">
        <v>79</v>
      </c>
      <c r="C47" s="4"/>
      <c r="D47" s="4"/>
      <c r="E47" s="80"/>
      <c r="F47" s="50"/>
      <c r="G47" s="1"/>
      <c r="H47" s="1"/>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1"/>
      <c r="AW47" s="1"/>
      <c r="AX47" s="1"/>
      <c r="AY47" s="1"/>
      <c r="AZ47" s="1"/>
      <c r="BA47" s="1"/>
      <c r="BB47" s="1"/>
      <c r="BC47" s="1"/>
      <c r="BD47" s="1"/>
      <c r="BE47" s="1"/>
      <c r="BF47" s="1"/>
      <c r="BG47" s="1"/>
      <c r="BH47" s="1"/>
      <c r="BI47" s="1"/>
      <c r="BJ47" s="1"/>
      <c r="BK47" s="1"/>
      <c r="BL47" s="1"/>
      <c r="BM47" s="1"/>
      <c r="BN47" s="1"/>
      <c r="BO47" s="1"/>
      <c r="BP47" s="1"/>
      <c r="BQ47" s="1"/>
      <c r="BR47" s="1"/>
      <c r="BS47" s="1"/>
      <c r="BT47" s="1"/>
    </row>
    <row r="48" spans="1:72" s="3" customFormat="1" ht="15.6" x14ac:dyDescent="0.3">
      <c r="A48" s="141"/>
      <c r="B48" s="137"/>
      <c r="C48" s="138"/>
      <c r="D48" s="139"/>
      <c r="E48" s="140"/>
      <c r="F48" s="50"/>
      <c r="G48" s="1"/>
      <c r="H48" s="1"/>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1"/>
      <c r="AW48" s="1"/>
      <c r="AX48" s="1"/>
      <c r="AY48" s="1"/>
      <c r="AZ48" s="1"/>
      <c r="BA48" s="1"/>
      <c r="BB48" s="1"/>
      <c r="BC48" s="1"/>
      <c r="BD48" s="1"/>
      <c r="BE48" s="1"/>
      <c r="BF48" s="1"/>
      <c r="BG48" s="1"/>
      <c r="BH48" s="1"/>
      <c r="BI48" s="1"/>
      <c r="BJ48" s="1"/>
      <c r="BK48" s="1"/>
      <c r="BL48" s="1"/>
      <c r="BM48" s="1"/>
      <c r="BN48" s="1"/>
      <c r="BO48" s="1"/>
      <c r="BP48" s="1"/>
      <c r="BQ48" s="1"/>
      <c r="BR48" s="1"/>
      <c r="BS48" s="1"/>
      <c r="BT48" s="1"/>
    </row>
    <row r="49" spans="1:72" s="3" customFormat="1" ht="75" customHeight="1" x14ac:dyDescent="0.3">
      <c r="A49" s="134" t="s">
        <v>119</v>
      </c>
      <c r="B49" s="136" t="s">
        <v>230</v>
      </c>
      <c r="C49" s="175" t="s">
        <v>74</v>
      </c>
      <c r="D49" s="97">
        <v>2</v>
      </c>
      <c r="E49" s="90"/>
      <c r="F49" s="252">
        <f>E49*D49</f>
        <v>0</v>
      </c>
      <c r="G49" s="1"/>
      <c r="H49" s="1"/>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1"/>
      <c r="AW49" s="1"/>
      <c r="AX49" s="1"/>
      <c r="AY49" s="1"/>
      <c r="AZ49" s="1"/>
      <c r="BA49" s="1"/>
      <c r="BB49" s="1"/>
      <c r="BC49" s="1"/>
      <c r="BD49" s="1"/>
      <c r="BE49" s="1"/>
      <c r="BF49" s="1"/>
      <c r="BG49" s="1"/>
      <c r="BH49" s="1"/>
      <c r="BI49" s="1"/>
      <c r="BJ49" s="1"/>
      <c r="BK49" s="1"/>
      <c r="BL49" s="1"/>
      <c r="BM49" s="1"/>
      <c r="BN49" s="1"/>
      <c r="BO49" s="1"/>
      <c r="BP49" s="1"/>
      <c r="BQ49" s="1"/>
      <c r="BR49" s="1"/>
      <c r="BS49" s="1"/>
      <c r="BT49" s="1"/>
    </row>
    <row r="50" spans="1:72" s="3" customFormat="1" ht="72" x14ac:dyDescent="0.3">
      <c r="A50" s="134" t="s">
        <v>120</v>
      </c>
      <c r="B50" s="136" t="s">
        <v>231</v>
      </c>
      <c r="C50" s="175" t="s">
        <v>74</v>
      </c>
      <c r="D50" s="97">
        <v>1</v>
      </c>
      <c r="E50" s="90"/>
      <c r="F50" s="252">
        <f>E50*D50</f>
        <v>0</v>
      </c>
      <c r="G50" s="1"/>
      <c r="H50" s="1"/>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1"/>
      <c r="AW50" s="1"/>
      <c r="AX50" s="1"/>
      <c r="AY50" s="1"/>
      <c r="AZ50" s="1"/>
      <c r="BA50" s="1"/>
      <c r="BB50" s="1"/>
      <c r="BC50" s="1"/>
      <c r="BD50" s="1"/>
      <c r="BE50" s="1"/>
      <c r="BF50" s="1"/>
      <c r="BG50" s="1"/>
      <c r="BH50" s="1"/>
      <c r="BI50" s="1"/>
      <c r="BJ50" s="1"/>
      <c r="BK50" s="1"/>
      <c r="BL50" s="1"/>
      <c r="BM50" s="1"/>
      <c r="BN50" s="1"/>
      <c r="BO50" s="1"/>
      <c r="BP50" s="1"/>
      <c r="BQ50" s="1"/>
      <c r="BR50" s="1"/>
      <c r="BS50" s="1"/>
      <c r="BT50" s="1"/>
    </row>
    <row r="51" spans="1:72" s="3" customFormat="1" ht="91.8" customHeight="1" x14ac:dyDescent="0.3">
      <c r="A51" s="134" t="s">
        <v>121</v>
      </c>
      <c r="B51" s="124" t="s">
        <v>232</v>
      </c>
      <c r="C51" s="175" t="s">
        <v>74</v>
      </c>
      <c r="D51" s="97">
        <v>3</v>
      </c>
      <c r="E51" s="90"/>
      <c r="F51" s="252">
        <f>E51*D51</f>
        <v>0</v>
      </c>
      <c r="G51" s="1"/>
      <c r="H51" s="1"/>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1"/>
      <c r="AW51" s="1"/>
      <c r="AX51" s="1"/>
      <c r="AY51" s="1"/>
      <c r="AZ51" s="1"/>
      <c r="BA51" s="1"/>
      <c r="BB51" s="1"/>
      <c r="BC51" s="1"/>
      <c r="BD51" s="1"/>
      <c r="BE51" s="1"/>
      <c r="BF51" s="1"/>
      <c r="BG51" s="1"/>
      <c r="BH51" s="1"/>
      <c r="BI51" s="1"/>
      <c r="BJ51" s="1"/>
      <c r="BK51" s="1"/>
      <c r="BL51" s="1"/>
      <c r="BM51" s="1"/>
      <c r="BN51" s="1"/>
      <c r="BO51" s="1"/>
      <c r="BP51" s="1"/>
      <c r="BQ51" s="1"/>
      <c r="BR51" s="1"/>
      <c r="BS51" s="1"/>
      <c r="BT51" s="1"/>
    </row>
    <row r="52" spans="1:72" s="3" customFormat="1" ht="64.2" customHeight="1" x14ac:dyDescent="0.3">
      <c r="A52" s="134" t="s">
        <v>293</v>
      </c>
      <c r="B52" s="185" t="s">
        <v>233</v>
      </c>
      <c r="C52" s="176" t="s">
        <v>74</v>
      </c>
      <c r="D52" s="186">
        <v>7</v>
      </c>
      <c r="E52" s="80"/>
      <c r="F52" s="251">
        <f>E52*D52</f>
        <v>0</v>
      </c>
      <c r="G52" s="1"/>
      <c r="H52" s="1"/>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1"/>
      <c r="AW52" s="1"/>
      <c r="AX52" s="1"/>
      <c r="AY52" s="1"/>
      <c r="AZ52" s="1"/>
      <c r="BA52" s="1"/>
      <c r="BB52" s="1"/>
      <c r="BC52" s="1"/>
      <c r="BD52" s="1"/>
      <c r="BE52" s="1"/>
      <c r="BF52" s="1"/>
      <c r="BG52" s="1"/>
      <c r="BH52" s="1"/>
      <c r="BI52" s="1"/>
      <c r="BJ52" s="1"/>
      <c r="BK52" s="1"/>
      <c r="BL52" s="1"/>
      <c r="BM52" s="1"/>
      <c r="BN52" s="1"/>
      <c r="BO52" s="1"/>
      <c r="BP52" s="1"/>
      <c r="BQ52" s="1"/>
      <c r="BR52" s="1"/>
      <c r="BS52" s="1"/>
      <c r="BT52" s="1"/>
    </row>
    <row r="53" spans="1:72" s="3" customFormat="1" ht="64.2" customHeight="1" x14ac:dyDescent="0.3">
      <c r="A53" s="134" t="s">
        <v>294</v>
      </c>
      <c r="B53" s="185" t="s">
        <v>234</v>
      </c>
      <c r="C53" s="176" t="s">
        <v>74</v>
      </c>
      <c r="D53" s="186">
        <v>3</v>
      </c>
      <c r="E53" s="80"/>
      <c r="F53" s="251">
        <f>E53*D53</f>
        <v>0</v>
      </c>
      <c r="G53" s="1"/>
      <c r="H53" s="1"/>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1"/>
      <c r="AW53" s="1"/>
      <c r="AX53" s="1"/>
      <c r="AY53" s="1"/>
      <c r="AZ53" s="1"/>
      <c r="BA53" s="1"/>
      <c r="BB53" s="1"/>
      <c r="BC53" s="1"/>
      <c r="BD53" s="1"/>
      <c r="BE53" s="1"/>
      <c r="BF53" s="1"/>
      <c r="BG53" s="1"/>
      <c r="BH53" s="1"/>
      <c r="BI53" s="1"/>
      <c r="BJ53" s="1"/>
      <c r="BK53" s="1"/>
      <c r="BL53" s="1"/>
      <c r="BM53" s="1"/>
      <c r="BN53" s="1"/>
      <c r="BO53" s="1"/>
      <c r="BP53" s="1"/>
      <c r="BQ53" s="1"/>
      <c r="BR53" s="1"/>
      <c r="BS53" s="1"/>
      <c r="BT53" s="1"/>
    </row>
    <row r="54" spans="1:72" s="3" customFormat="1" ht="15.6" x14ac:dyDescent="0.3">
      <c r="A54" s="33"/>
      <c r="B54" s="120" t="s">
        <v>61</v>
      </c>
      <c r="C54" s="6"/>
      <c r="D54" s="6"/>
      <c r="E54" s="95"/>
      <c r="F54" s="253">
        <f>SUM(F49:F53)</f>
        <v>0</v>
      </c>
      <c r="G54" s="1"/>
      <c r="H54" s="1"/>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1"/>
      <c r="AW54" s="1"/>
      <c r="AX54" s="1"/>
      <c r="AY54" s="1"/>
      <c r="AZ54" s="1"/>
      <c r="BA54" s="1"/>
      <c r="BB54" s="1"/>
      <c r="BC54" s="1"/>
      <c r="BD54" s="1"/>
      <c r="BE54" s="1"/>
      <c r="BF54" s="1"/>
      <c r="BG54" s="1"/>
      <c r="BH54" s="1"/>
      <c r="BI54" s="1"/>
      <c r="BJ54" s="1"/>
      <c r="BK54" s="1"/>
      <c r="BL54" s="1"/>
      <c r="BM54" s="1"/>
      <c r="BN54" s="1"/>
      <c r="BO54" s="1"/>
      <c r="BP54" s="1"/>
      <c r="BQ54" s="1"/>
      <c r="BR54" s="1"/>
      <c r="BS54" s="1"/>
      <c r="BT54" s="1"/>
    </row>
    <row r="55" spans="1:72" s="51" customFormat="1" ht="15.6" x14ac:dyDescent="0.3">
      <c r="A55" s="42"/>
      <c r="B55" s="122"/>
      <c r="C55" s="4"/>
      <c r="D55" s="5"/>
      <c r="E55" s="69"/>
      <c r="F55" s="70"/>
      <c r="G55" s="35"/>
      <c r="H55" s="35"/>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row>
    <row r="56" spans="1:72" s="35" customFormat="1" ht="15.6" x14ac:dyDescent="0.3">
      <c r="A56" s="42" t="s">
        <v>42</v>
      </c>
      <c r="B56" s="121" t="s">
        <v>184</v>
      </c>
      <c r="C56" s="4"/>
      <c r="D56" s="5"/>
      <c r="E56" s="69"/>
      <c r="F56" s="70"/>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row>
    <row r="57" spans="1:72" s="35" customFormat="1" ht="15.6" x14ac:dyDescent="0.3">
      <c r="A57" s="42"/>
      <c r="B57" s="122"/>
      <c r="C57" s="4"/>
      <c r="D57" s="5"/>
      <c r="E57" s="69"/>
      <c r="F57" s="7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row>
    <row r="58" spans="1:72" s="35" customFormat="1" ht="15.6" x14ac:dyDescent="0.3">
      <c r="A58" s="187" t="s">
        <v>12</v>
      </c>
      <c r="B58" s="123" t="s">
        <v>67</v>
      </c>
      <c r="C58" s="4" t="s">
        <v>8</v>
      </c>
      <c r="D58" s="154">
        <v>32.03</v>
      </c>
      <c r="E58" s="80"/>
      <c r="F58" s="251">
        <f>D58*E58</f>
        <v>0</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row>
    <row r="59" spans="1:72" s="35" customFormat="1" ht="28.8" x14ac:dyDescent="0.3">
      <c r="A59" s="187" t="s">
        <v>13</v>
      </c>
      <c r="B59" s="123" t="s">
        <v>27</v>
      </c>
      <c r="C59" s="4" t="s">
        <v>8</v>
      </c>
      <c r="D59" s="61">
        <v>80</v>
      </c>
      <c r="E59" s="80"/>
      <c r="F59" s="251">
        <f>D59*E59</f>
        <v>0</v>
      </c>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row>
    <row r="60" spans="1:72" s="35" customFormat="1" ht="22.2" customHeight="1" x14ac:dyDescent="0.3">
      <c r="A60" s="187" t="s">
        <v>35</v>
      </c>
      <c r="B60" s="123" t="s">
        <v>183</v>
      </c>
      <c r="C60" s="4" t="s">
        <v>8</v>
      </c>
      <c r="D60" s="61">
        <v>14.49</v>
      </c>
      <c r="E60" s="80"/>
      <c r="F60" s="251">
        <f>E60*D60</f>
        <v>0</v>
      </c>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row>
    <row r="61" spans="1:72" s="35" customFormat="1" ht="15.6" x14ac:dyDescent="0.3">
      <c r="A61" s="53"/>
      <c r="B61" s="120" t="s">
        <v>60</v>
      </c>
      <c r="C61" s="34"/>
      <c r="D61" s="34"/>
      <c r="E61" s="95"/>
      <c r="F61" s="253">
        <f>SUM(F58:F60)</f>
        <v>0</v>
      </c>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row>
    <row r="62" spans="1:72" s="35" customFormat="1" ht="15.6" x14ac:dyDescent="0.3">
      <c r="A62" s="54"/>
      <c r="B62" s="121"/>
      <c r="C62" s="5"/>
      <c r="D62" s="5"/>
      <c r="E62" s="69"/>
      <c r="F62" s="70"/>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row>
    <row r="63" spans="1:72" s="35" customFormat="1" ht="15.6" x14ac:dyDescent="0.3">
      <c r="A63" s="42" t="s">
        <v>43</v>
      </c>
      <c r="B63" s="121" t="s">
        <v>87</v>
      </c>
      <c r="C63" s="5"/>
      <c r="D63" s="5"/>
      <c r="E63" s="69"/>
      <c r="F63" s="70"/>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row>
    <row r="64" spans="1:72" s="35" customFormat="1" ht="15.6" x14ac:dyDescent="0.3">
      <c r="A64" s="42"/>
      <c r="B64" s="121"/>
      <c r="C64" s="5"/>
      <c r="D64" s="5"/>
      <c r="E64" s="69"/>
      <c r="F64" s="70"/>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row>
    <row r="65" spans="1:72" s="35" customFormat="1" ht="15.6" x14ac:dyDescent="0.3">
      <c r="A65" s="36" t="s">
        <v>11</v>
      </c>
      <c r="B65" s="124" t="s">
        <v>86</v>
      </c>
      <c r="C65" s="6" t="s">
        <v>8</v>
      </c>
      <c r="D65" s="110">
        <v>85</v>
      </c>
      <c r="E65" s="90"/>
      <c r="F65" s="252">
        <f t="shared" ref="F65:F72" si="3">D65*E65</f>
        <v>0</v>
      </c>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row>
    <row r="66" spans="1:72" s="35" customFormat="1" ht="15.6" x14ac:dyDescent="0.3">
      <c r="A66" s="36" t="s">
        <v>14</v>
      </c>
      <c r="B66" s="124" t="s">
        <v>201</v>
      </c>
      <c r="C66" s="6" t="s">
        <v>8</v>
      </c>
      <c r="D66" s="110">
        <v>103.46</v>
      </c>
      <c r="E66" s="90"/>
      <c r="F66" s="252">
        <f t="shared" si="3"/>
        <v>0</v>
      </c>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row>
    <row r="67" spans="1:72" s="35" customFormat="1" ht="15.6" x14ac:dyDescent="0.3">
      <c r="A67" s="36" t="s">
        <v>104</v>
      </c>
      <c r="B67" s="123" t="s">
        <v>169</v>
      </c>
      <c r="C67" s="4" t="s">
        <v>8</v>
      </c>
      <c r="D67" s="154">
        <v>103.46</v>
      </c>
      <c r="E67" s="80"/>
      <c r="F67" s="252">
        <f t="shared" si="3"/>
        <v>0</v>
      </c>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row>
    <row r="68" spans="1:72" s="35" customFormat="1" ht="15.6" x14ac:dyDescent="0.3">
      <c r="A68" s="36" t="s">
        <v>123</v>
      </c>
      <c r="B68" s="123" t="s">
        <v>122</v>
      </c>
      <c r="C68" s="4" t="s">
        <v>8</v>
      </c>
      <c r="D68" s="154">
        <v>217.5</v>
      </c>
      <c r="E68" s="80"/>
      <c r="F68" s="252">
        <f t="shared" si="3"/>
        <v>0</v>
      </c>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row>
    <row r="69" spans="1:72" s="35" customFormat="1" ht="15.6" x14ac:dyDescent="0.3">
      <c r="A69" s="36" t="s">
        <v>124</v>
      </c>
      <c r="B69" s="123" t="s">
        <v>103</v>
      </c>
      <c r="C69" s="4" t="s">
        <v>8</v>
      </c>
      <c r="D69" s="154">
        <v>18.52</v>
      </c>
      <c r="E69" s="80"/>
      <c r="F69" s="252">
        <f t="shared" si="3"/>
        <v>0</v>
      </c>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row>
    <row r="70" spans="1:72" s="35" customFormat="1" ht="15.6" x14ac:dyDescent="0.3">
      <c r="A70" s="36" t="s">
        <v>125</v>
      </c>
      <c r="B70" s="123" t="s">
        <v>267</v>
      </c>
      <c r="C70" s="4" t="s">
        <v>8</v>
      </c>
      <c r="D70" s="154">
        <v>16</v>
      </c>
      <c r="E70" s="80"/>
      <c r="F70" s="252">
        <f t="shared" si="3"/>
        <v>0</v>
      </c>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row>
    <row r="71" spans="1:72" s="35" customFormat="1" ht="15.6" x14ac:dyDescent="0.3">
      <c r="A71" s="36" t="s">
        <v>202</v>
      </c>
      <c r="B71" s="123" t="s">
        <v>226</v>
      </c>
      <c r="C71" s="4" t="s">
        <v>8</v>
      </c>
      <c r="D71" s="154">
        <v>16</v>
      </c>
      <c r="E71" s="80"/>
      <c r="F71" s="252">
        <f t="shared" si="3"/>
        <v>0</v>
      </c>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row>
    <row r="72" spans="1:72" s="35" customFormat="1" x14ac:dyDescent="0.3">
      <c r="A72" s="36" t="s">
        <v>222</v>
      </c>
      <c r="B72" s="123" t="s">
        <v>126</v>
      </c>
      <c r="C72" s="20" t="s">
        <v>48</v>
      </c>
      <c r="D72" s="154">
        <v>17.16</v>
      </c>
      <c r="E72" s="80"/>
      <c r="F72" s="252">
        <f t="shared" si="3"/>
        <v>0</v>
      </c>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row>
    <row r="73" spans="1:72" s="35" customFormat="1" ht="15.6" x14ac:dyDescent="0.3">
      <c r="A73" s="33"/>
      <c r="B73" s="120" t="s">
        <v>63</v>
      </c>
      <c r="C73" s="34"/>
      <c r="D73" s="34"/>
      <c r="E73" s="95"/>
      <c r="F73" s="253">
        <f>SUM(F65:F72)</f>
        <v>0</v>
      </c>
      <c r="G73" s="1"/>
      <c r="H73" s="1"/>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row>
    <row r="74" spans="1:72" ht="15.6" x14ac:dyDescent="0.3">
      <c r="A74" s="42"/>
      <c r="B74" s="120"/>
      <c r="C74" s="4"/>
      <c r="D74" s="5"/>
      <c r="E74" s="69"/>
      <c r="F74" s="73"/>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row>
    <row r="75" spans="1:72" ht="15.6" x14ac:dyDescent="0.3">
      <c r="A75" s="42" t="s">
        <v>97</v>
      </c>
      <c r="B75" s="121" t="s">
        <v>46</v>
      </c>
      <c r="C75" s="4"/>
      <c r="D75" s="5"/>
      <c r="E75" s="69"/>
      <c r="F75" s="70"/>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row>
    <row r="76" spans="1:72" ht="15.6" x14ac:dyDescent="0.3">
      <c r="A76" s="66"/>
      <c r="B76" s="121"/>
      <c r="C76" s="4"/>
      <c r="D76" s="5"/>
      <c r="E76" s="69"/>
      <c r="F76" s="70"/>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row>
    <row r="77" spans="1:72" ht="15.6" x14ac:dyDescent="0.3">
      <c r="A77" s="135" t="s">
        <v>127</v>
      </c>
      <c r="B77" s="122" t="s">
        <v>76</v>
      </c>
      <c r="C77" s="4"/>
      <c r="D77" s="5"/>
      <c r="E77" s="69"/>
      <c r="F77" s="70"/>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row>
    <row r="78" spans="1:72" ht="28.8" x14ac:dyDescent="0.3">
      <c r="A78" s="36" t="s">
        <v>128</v>
      </c>
      <c r="B78" s="123" t="s">
        <v>84</v>
      </c>
      <c r="C78" s="4" t="s">
        <v>3</v>
      </c>
      <c r="D78" s="6">
        <v>1</v>
      </c>
      <c r="E78" s="80" t="s">
        <v>200</v>
      </c>
      <c r="F78" s="80" t="s">
        <v>200</v>
      </c>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row>
    <row r="79" spans="1:72" ht="57.6" x14ac:dyDescent="0.3">
      <c r="A79" s="36" t="s">
        <v>129</v>
      </c>
      <c r="B79" s="123" t="s">
        <v>223</v>
      </c>
      <c r="C79" s="4" t="s">
        <v>10</v>
      </c>
      <c r="D79" s="4">
        <v>3</v>
      </c>
      <c r="E79" s="80"/>
      <c r="F79" s="251">
        <f>+E79*D79</f>
        <v>0</v>
      </c>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row>
    <row r="80" spans="1:72" ht="92.4" x14ac:dyDescent="0.3">
      <c r="A80" s="36"/>
      <c r="B80" s="213" t="s">
        <v>209</v>
      </c>
      <c r="C80" s="4"/>
      <c r="D80" s="4"/>
      <c r="E80" s="80"/>
      <c r="F80" s="70"/>
      <c r="G80" s="3"/>
      <c r="H80" s="3"/>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row>
    <row r="81" spans="1:72" ht="15.6" x14ac:dyDescent="0.3">
      <c r="A81" s="36" t="s">
        <v>130</v>
      </c>
      <c r="B81" s="123" t="s">
        <v>268</v>
      </c>
      <c r="C81" s="4" t="s">
        <v>10</v>
      </c>
      <c r="D81" s="4">
        <v>1</v>
      </c>
      <c r="E81" s="80"/>
      <c r="F81" s="251">
        <f t="shared" ref="F81:F89" si="4">+E81*D81</f>
        <v>0</v>
      </c>
      <c r="G81" s="3"/>
      <c r="H81" s="3"/>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row>
    <row r="82" spans="1:72" ht="28.8" x14ac:dyDescent="0.3">
      <c r="A82" s="36" t="s">
        <v>131</v>
      </c>
      <c r="B82" s="123" t="s">
        <v>269</v>
      </c>
      <c r="C82" s="4" t="s">
        <v>10</v>
      </c>
      <c r="D82" s="4">
        <v>1</v>
      </c>
      <c r="E82" s="80"/>
      <c r="F82" s="251">
        <f t="shared" si="4"/>
        <v>0</v>
      </c>
      <c r="G82" s="3"/>
      <c r="H82" s="3"/>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row>
    <row r="83" spans="1:72" ht="28.8" x14ac:dyDescent="0.3">
      <c r="A83" s="36" t="s">
        <v>211</v>
      </c>
      <c r="B83" s="123" t="s">
        <v>270</v>
      </c>
      <c r="C83" s="4" t="s">
        <v>10</v>
      </c>
      <c r="D83" s="4">
        <v>1</v>
      </c>
      <c r="E83" s="80"/>
      <c r="F83" s="251">
        <f t="shared" si="4"/>
        <v>0</v>
      </c>
      <c r="G83" s="3"/>
      <c r="H83" s="3"/>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row>
    <row r="84" spans="1:72" ht="22.8" customHeight="1" x14ac:dyDescent="0.3">
      <c r="A84" s="36" t="s">
        <v>212</v>
      </c>
      <c r="B84" s="123" t="s">
        <v>271</v>
      </c>
      <c r="C84" s="4" t="s">
        <v>10</v>
      </c>
      <c r="D84" s="4">
        <v>1</v>
      </c>
      <c r="E84" s="80"/>
      <c r="F84" s="251">
        <f t="shared" si="4"/>
        <v>0</v>
      </c>
      <c r="G84" s="3"/>
      <c r="H84" s="3"/>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row>
    <row r="85" spans="1:72" ht="28.8" x14ac:dyDescent="0.3">
      <c r="A85" s="36" t="s">
        <v>213</v>
      </c>
      <c r="B85" s="123" t="s">
        <v>272</v>
      </c>
      <c r="C85" s="4" t="s">
        <v>10</v>
      </c>
      <c r="D85" s="4">
        <v>1</v>
      </c>
      <c r="E85" s="80"/>
      <c r="F85" s="251">
        <f t="shared" si="4"/>
        <v>0</v>
      </c>
      <c r="G85" s="3"/>
      <c r="H85" s="3"/>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row>
    <row r="86" spans="1:72" ht="28.8" x14ac:dyDescent="0.3">
      <c r="A86" s="36" t="s">
        <v>214</v>
      </c>
      <c r="B86" s="123" t="s">
        <v>273</v>
      </c>
      <c r="C86" s="4" t="s">
        <v>10</v>
      </c>
      <c r="D86" s="4">
        <v>1</v>
      </c>
      <c r="E86" s="80"/>
      <c r="F86" s="251">
        <f t="shared" si="4"/>
        <v>0</v>
      </c>
      <c r="G86" s="3"/>
      <c r="H86" s="3"/>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row>
    <row r="87" spans="1:72" ht="28.8" x14ac:dyDescent="0.3">
      <c r="A87" s="36" t="s">
        <v>215</v>
      </c>
      <c r="B87" s="123" t="s">
        <v>274</v>
      </c>
      <c r="C87" s="4" t="s">
        <v>10</v>
      </c>
      <c r="D87" s="4">
        <v>1</v>
      </c>
      <c r="E87" s="80"/>
      <c r="F87" s="251">
        <f t="shared" si="4"/>
        <v>0</v>
      </c>
      <c r="G87" s="3"/>
      <c r="H87" s="3"/>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row>
    <row r="88" spans="1:72" s="3" customFormat="1" ht="15.6" x14ac:dyDescent="0.3">
      <c r="A88" s="36" t="s">
        <v>216</v>
      </c>
      <c r="B88" s="123" t="s">
        <v>275</v>
      </c>
      <c r="C88" s="4" t="s">
        <v>10</v>
      </c>
      <c r="D88" s="4">
        <v>3</v>
      </c>
      <c r="E88" s="80"/>
      <c r="F88" s="251">
        <f t="shared" si="4"/>
        <v>0</v>
      </c>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2"/>
      <c r="AW88" s="2"/>
      <c r="AX88" s="2"/>
      <c r="AY88" s="2"/>
      <c r="AZ88" s="2"/>
      <c r="BA88" s="2"/>
      <c r="BB88" s="2"/>
      <c r="BC88" s="2"/>
      <c r="BD88" s="2"/>
      <c r="BE88" s="2"/>
      <c r="BF88" s="2"/>
      <c r="BG88" s="2"/>
      <c r="BH88" s="2"/>
      <c r="BI88" s="2"/>
      <c r="BJ88" s="2"/>
      <c r="BK88" s="2"/>
      <c r="BL88" s="2"/>
      <c r="BM88" s="2"/>
      <c r="BN88" s="2"/>
      <c r="BO88" s="2"/>
      <c r="BP88" s="2"/>
      <c r="BQ88" s="2"/>
      <c r="BR88" s="2"/>
      <c r="BS88" s="2"/>
      <c r="BT88" s="2"/>
    </row>
    <row r="89" spans="1:72" s="3" customFormat="1" ht="15.6" x14ac:dyDescent="0.3">
      <c r="A89" s="36" t="s">
        <v>217</v>
      </c>
      <c r="B89" s="123" t="s">
        <v>210</v>
      </c>
      <c r="C89" s="4" t="s">
        <v>10</v>
      </c>
      <c r="D89" s="4">
        <v>9</v>
      </c>
      <c r="E89" s="80"/>
      <c r="F89" s="251">
        <f t="shared" si="4"/>
        <v>0</v>
      </c>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2"/>
      <c r="AW89" s="2"/>
      <c r="AX89" s="2"/>
      <c r="AY89" s="2"/>
      <c r="AZ89" s="2"/>
      <c r="BA89" s="2"/>
      <c r="BB89" s="2"/>
      <c r="BC89" s="2"/>
      <c r="BD89" s="2"/>
      <c r="BE89" s="2"/>
      <c r="BF89" s="2"/>
      <c r="BG89" s="2"/>
      <c r="BH89" s="2"/>
      <c r="BI89" s="2"/>
      <c r="BJ89" s="2"/>
      <c r="BK89" s="2"/>
      <c r="BL89" s="2"/>
      <c r="BM89" s="2"/>
      <c r="BN89" s="2"/>
      <c r="BO89" s="2"/>
      <c r="BP89" s="2"/>
      <c r="BQ89" s="2"/>
      <c r="BR89" s="2"/>
      <c r="BS89" s="2"/>
      <c r="BT89" s="2"/>
    </row>
    <row r="90" spans="1:72" s="3" customFormat="1" ht="43.2" x14ac:dyDescent="0.3">
      <c r="A90" s="36" t="s">
        <v>131</v>
      </c>
      <c r="B90" s="79" t="s">
        <v>77</v>
      </c>
      <c r="C90" s="4" t="s">
        <v>3</v>
      </c>
      <c r="D90" s="6">
        <v>1</v>
      </c>
      <c r="E90" s="80"/>
      <c r="F90" s="251">
        <f>+E90*D90</f>
        <v>0</v>
      </c>
      <c r="I90" s="2"/>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2"/>
      <c r="AW90" s="2"/>
      <c r="AX90" s="2"/>
      <c r="AY90" s="2"/>
      <c r="AZ90" s="2"/>
      <c r="BA90" s="2"/>
      <c r="BB90" s="2"/>
      <c r="BC90" s="2"/>
      <c r="BD90" s="2"/>
      <c r="BE90" s="2"/>
      <c r="BF90" s="2"/>
      <c r="BG90" s="2"/>
      <c r="BH90" s="2"/>
      <c r="BI90" s="2"/>
      <c r="BJ90" s="2"/>
      <c r="BK90" s="2"/>
      <c r="BL90" s="2"/>
      <c r="BM90" s="2"/>
      <c r="BN90" s="2"/>
      <c r="BO90" s="2"/>
      <c r="BP90" s="2"/>
      <c r="BQ90" s="2"/>
      <c r="BR90" s="2"/>
      <c r="BS90" s="2"/>
      <c r="BT90" s="2"/>
    </row>
    <row r="91" spans="1:72" s="3" customFormat="1" x14ac:dyDescent="0.3">
      <c r="A91" s="33"/>
      <c r="B91" s="120" t="s">
        <v>132</v>
      </c>
      <c r="C91" s="65"/>
      <c r="D91" s="64"/>
      <c r="E91" s="80"/>
      <c r="F91" s="247">
        <f>SUM(F78:F90)</f>
        <v>0</v>
      </c>
      <c r="I91" s="2"/>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2"/>
      <c r="AW91" s="2"/>
      <c r="AX91" s="2"/>
      <c r="AY91" s="2"/>
      <c r="AZ91" s="2"/>
      <c r="BA91" s="2"/>
      <c r="BB91" s="2"/>
      <c r="BC91" s="2"/>
      <c r="BD91" s="2"/>
      <c r="BE91" s="2"/>
      <c r="BF91" s="2"/>
      <c r="BG91" s="2"/>
      <c r="BH91" s="2"/>
      <c r="BI91" s="2"/>
      <c r="BJ91" s="2"/>
      <c r="BK91" s="2"/>
      <c r="BL91" s="2"/>
      <c r="BM91" s="2"/>
      <c r="BN91" s="2"/>
      <c r="BO91" s="2"/>
      <c r="BP91" s="2"/>
      <c r="BQ91" s="2"/>
      <c r="BR91" s="2"/>
      <c r="BS91" s="2"/>
      <c r="BT91" s="2"/>
    </row>
    <row r="92" spans="1:72" s="3" customFormat="1" ht="15.6" x14ac:dyDescent="0.3">
      <c r="A92" s="66"/>
      <c r="B92" s="125"/>
      <c r="C92" s="4"/>
      <c r="D92" s="6"/>
      <c r="E92" s="80"/>
      <c r="F92" s="70"/>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row>
    <row r="93" spans="1:72" s="3" customFormat="1" ht="15.6" x14ac:dyDescent="0.3">
      <c r="A93" s="135" t="s">
        <v>133</v>
      </c>
      <c r="B93" s="125" t="s">
        <v>71</v>
      </c>
      <c r="C93" s="4"/>
      <c r="D93" s="6"/>
      <c r="E93" s="80"/>
      <c r="F93" s="70"/>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1"/>
      <c r="AW93" s="1"/>
      <c r="AX93" s="1"/>
      <c r="AY93" s="1"/>
      <c r="AZ93" s="1"/>
      <c r="BA93" s="1"/>
      <c r="BB93" s="1"/>
      <c r="BC93" s="1"/>
      <c r="BD93" s="1"/>
      <c r="BE93" s="1"/>
      <c r="BF93" s="1"/>
      <c r="BG93" s="1"/>
      <c r="BH93" s="1"/>
      <c r="BI93" s="1"/>
      <c r="BJ93" s="1"/>
      <c r="BK93" s="1"/>
      <c r="BL93" s="1"/>
      <c r="BM93" s="1"/>
      <c r="BN93" s="1"/>
      <c r="BO93" s="1"/>
      <c r="BP93" s="1"/>
      <c r="BQ93" s="1"/>
      <c r="BR93" s="1"/>
      <c r="BS93" s="1"/>
      <c r="BT93" s="1"/>
    </row>
    <row r="94" spans="1:72" s="3" customFormat="1" ht="19.2" customHeight="1" x14ac:dyDescent="0.3">
      <c r="A94" s="67" t="s">
        <v>134</v>
      </c>
      <c r="B94" s="136" t="s">
        <v>85</v>
      </c>
      <c r="C94" s="6" t="s">
        <v>10</v>
      </c>
      <c r="D94" s="6">
        <v>6</v>
      </c>
      <c r="E94" s="80" t="s">
        <v>200</v>
      </c>
      <c r="F94" s="83" t="s">
        <v>200</v>
      </c>
      <c r="I94" s="1"/>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1"/>
      <c r="AW94" s="1"/>
      <c r="AX94" s="1"/>
      <c r="AY94" s="1"/>
      <c r="AZ94" s="1"/>
      <c r="BA94" s="1"/>
      <c r="BB94" s="1"/>
      <c r="BC94" s="1"/>
      <c r="BD94" s="1"/>
      <c r="BE94" s="1"/>
      <c r="BF94" s="1"/>
      <c r="BG94" s="1"/>
      <c r="BH94" s="1"/>
      <c r="BI94" s="1"/>
      <c r="BJ94" s="1"/>
      <c r="BK94" s="1"/>
      <c r="BL94" s="1"/>
      <c r="BM94" s="1"/>
      <c r="BN94" s="1"/>
      <c r="BO94" s="1"/>
      <c r="BP94" s="1"/>
      <c r="BQ94" s="1"/>
      <c r="BR94" s="1"/>
      <c r="BS94" s="1"/>
      <c r="BT94" s="1"/>
    </row>
    <row r="95" spans="1:72" s="3" customFormat="1" ht="20.25" customHeight="1" x14ac:dyDescent="0.3">
      <c r="A95" s="67" t="s">
        <v>135</v>
      </c>
      <c r="B95" s="136" t="s">
        <v>99</v>
      </c>
      <c r="C95" s="6" t="s">
        <v>10</v>
      </c>
      <c r="D95" s="6">
        <v>6</v>
      </c>
      <c r="E95" s="80" t="s">
        <v>200</v>
      </c>
      <c r="F95" s="83" t="s">
        <v>200</v>
      </c>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row>
    <row r="96" spans="1:72" s="3" customFormat="1" ht="16.2" customHeight="1" x14ac:dyDescent="0.3">
      <c r="A96" s="66"/>
      <c r="B96" s="125" t="s">
        <v>136</v>
      </c>
      <c r="C96" s="4"/>
      <c r="D96" s="6"/>
      <c r="E96" s="80"/>
      <c r="F96" s="73" t="s">
        <v>200</v>
      </c>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row>
    <row r="97" spans="1:72" s="3" customFormat="1" ht="15.6" x14ac:dyDescent="0.3">
      <c r="A97" s="66"/>
      <c r="B97" s="123"/>
      <c r="C97" s="4"/>
      <c r="D97" s="6"/>
      <c r="E97" s="80"/>
      <c r="F97" s="70"/>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row>
    <row r="98" spans="1:72" s="3" customFormat="1" ht="12" customHeight="1" x14ac:dyDescent="0.3">
      <c r="A98" s="135" t="s">
        <v>137</v>
      </c>
      <c r="B98" s="125" t="s">
        <v>72</v>
      </c>
      <c r="C98" s="4"/>
      <c r="D98" s="6"/>
      <c r="E98" s="80"/>
      <c r="F98" s="70"/>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2"/>
      <c r="AW98" s="2"/>
      <c r="AX98" s="2"/>
      <c r="AY98" s="2"/>
      <c r="AZ98" s="2"/>
      <c r="BA98" s="2"/>
      <c r="BB98" s="2"/>
      <c r="BC98" s="2"/>
      <c r="BD98" s="2"/>
      <c r="BE98" s="2"/>
      <c r="BF98" s="2"/>
      <c r="BG98" s="2"/>
      <c r="BH98" s="2"/>
      <c r="BI98" s="2"/>
      <c r="BJ98" s="2"/>
      <c r="BK98" s="2"/>
      <c r="BL98" s="2"/>
      <c r="BM98" s="2"/>
      <c r="BN98" s="2"/>
      <c r="BO98" s="2"/>
      <c r="BP98" s="2"/>
      <c r="BQ98" s="2"/>
      <c r="BR98" s="2"/>
      <c r="BS98" s="2"/>
      <c r="BT98" s="2"/>
    </row>
    <row r="99" spans="1:72" s="3" customFormat="1" ht="28.8" x14ac:dyDescent="0.3">
      <c r="A99" s="36" t="s">
        <v>138</v>
      </c>
      <c r="B99" s="126" t="s">
        <v>83</v>
      </c>
      <c r="C99" s="6" t="s">
        <v>10</v>
      </c>
      <c r="D99" s="6">
        <v>1</v>
      </c>
      <c r="E99" s="80" t="s">
        <v>200</v>
      </c>
      <c r="F99" s="83" t="s">
        <v>200</v>
      </c>
      <c r="I99" s="2"/>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row>
    <row r="100" spans="1:72" s="3" customFormat="1" ht="28.8" x14ac:dyDescent="0.3">
      <c r="A100" s="36" t="s">
        <v>139</v>
      </c>
      <c r="B100" s="126" t="s">
        <v>218</v>
      </c>
      <c r="C100" s="6" t="s">
        <v>10</v>
      </c>
      <c r="D100" s="6">
        <v>2</v>
      </c>
      <c r="E100" s="80" t="s">
        <v>200</v>
      </c>
      <c r="F100" s="83" t="s">
        <v>200</v>
      </c>
      <c r="G100" s="1"/>
      <c r="H100" s="1"/>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row>
    <row r="101" spans="1:72" ht="28.8" x14ac:dyDescent="0.3">
      <c r="A101" s="36" t="s">
        <v>220</v>
      </c>
      <c r="B101" s="127" t="s">
        <v>78</v>
      </c>
      <c r="C101" s="6" t="s">
        <v>10</v>
      </c>
      <c r="D101" s="4">
        <v>6</v>
      </c>
      <c r="E101" s="80" t="s">
        <v>200</v>
      </c>
      <c r="F101" s="83" t="s">
        <v>200</v>
      </c>
      <c r="G101" s="3"/>
      <c r="H101" s="3"/>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row>
    <row r="102" spans="1:72" ht="28.8" x14ac:dyDescent="0.3">
      <c r="A102" s="36" t="s">
        <v>220</v>
      </c>
      <c r="B102" s="127" t="s">
        <v>221</v>
      </c>
      <c r="C102" s="6" t="s">
        <v>10</v>
      </c>
      <c r="D102" s="4">
        <v>3</v>
      </c>
      <c r="E102" s="80" t="s">
        <v>200</v>
      </c>
      <c r="F102" s="83" t="s">
        <v>200</v>
      </c>
      <c r="G102" s="3"/>
      <c r="H102" s="3"/>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row>
    <row r="103" spans="1:72" ht="15.6" x14ac:dyDescent="0.3">
      <c r="A103" s="36"/>
      <c r="B103" s="125" t="s">
        <v>136</v>
      </c>
      <c r="C103" s="6"/>
      <c r="D103" s="4"/>
      <c r="E103" s="80"/>
      <c r="F103" s="83" t="s">
        <v>200</v>
      </c>
      <c r="G103" s="3"/>
      <c r="H103" s="3"/>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row>
    <row r="104" spans="1:72" ht="15.6" x14ac:dyDescent="0.3">
      <c r="A104" s="36"/>
      <c r="B104" s="127"/>
      <c r="C104" s="6"/>
      <c r="D104" s="4"/>
      <c r="E104" s="80"/>
      <c r="F104" s="83"/>
      <c r="G104" s="3"/>
      <c r="H104" s="3"/>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row>
    <row r="105" spans="1:72" ht="15.6" x14ac:dyDescent="0.3">
      <c r="A105" s="36" t="s">
        <v>219</v>
      </c>
      <c r="B105" s="212" t="s">
        <v>203</v>
      </c>
      <c r="C105" s="6"/>
      <c r="D105" s="4"/>
      <c r="E105" s="80"/>
      <c r="F105" s="83"/>
      <c r="G105" s="3"/>
      <c r="H105" s="3"/>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row>
    <row r="106" spans="1:72" ht="15.6" x14ac:dyDescent="0.3">
      <c r="A106" s="36" t="s">
        <v>205</v>
      </c>
      <c r="B106" s="127" t="s">
        <v>204</v>
      </c>
      <c r="C106" s="6" t="s">
        <v>10</v>
      </c>
      <c r="D106" s="4">
        <v>2</v>
      </c>
      <c r="E106" s="80" t="s">
        <v>200</v>
      </c>
      <c r="F106" s="83" t="s">
        <v>200</v>
      </c>
      <c r="G106" s="3"/>
      <c r="H106" s="3"/>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row>
    <row r="107" spans="1:72" s="3" customFormat="1" ht="15.6" x14ac:dyDescent="0.3">
      <c r="A107" s="66"/>
      <c r="B107" s="120" t="s">
        <v>98</v>
      </c>
      <c r="C107" s="4"/>
      <c r="D107" s="6"/>
      <c r="E107" s="80"/>
      <c r="F107" s="247">
        <f>F91</f>
        <v>0</v>
      </c>
      <c r="I107" s="1"/>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row>
    <row r="108" spans="1:72" s="3" customFormat="1" ht="15.6" x14ac:dyDescent="0.3">
      <c r="A108" s="66"/>
      <c r="B108" s="123"/>
      <c r="C108" s="4"/>
      <c r="D108" s="6"/>
      <c r="E108" s="80"/>
      <c r="F108" s="70"/>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row>
    <row r="109" spans="1:72" s="3" customFormat="1" ht="15.6" x14ac:dyDescent="0.3">
      <c r="A109" s="109" t="s">
        <v>44</v>
      </c>
      <c r="B109" s="128" t="s">
        <v>75</v>
      </c>
      <c r="C109" s="104"/>
      <c r="D109" s="104"/>
      <c r="E109" s="105"/>
      <c r="F109" s="106"/>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row>
    <row r="110" spans="1:72" s="3" customFormat="1" ht="15.6" x14ac:dyDescent="0.3">
      <c r="A110" s="109"/>
      <c r="B110" s="142"/>
      <c r="C110" s="104"/>
      <c r="D110" s="104"/>
      <c r="E110" s="105"/>
      <c r="F110" s="106"/>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row>
    <row r="111" spans="1:72" s="3" customFormat="1" ht="57.6" x14ac:dyDescent="0.3">
      <c r="A111" s="177" t="s">
        <v>140</v>
      </c>
      <c r="B111" s="178" t="s">
        <v>276</v>
      </c>
      <c r="C111" s="179" t="s">
        <v>8</v>
      </c>
      <c r="D111" s="176">
        <v>82.52</v>
      </c>
      <c r="E111" s="180"/>
      <c r="F111" s="248">
        <f t="shared" ref="F111:F116" si="5">E111*D111</f>
        <v>0</v>
      </c>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row>
    <row r="112" spans="1:72" s="3" customFormat="1" ht="15.6" x14ac:dyDescent="0.3">
      <c r="A112" s="177" t="s">
        <v>141</v>
      </c>
      <c r="B112" s="178" t="s">
        <v>245</v>
      </c>
      <c r="C112" s="176" t="s">
        <v>9</v>
      </c>
      <c r="D112" s="176">
        <v>12.98</v>
      </c>
      <c r="E112" s="180"/>
      <c r="F112" s="248">
        <f t="shared" si="5"/>
        <v>0</v>
      </c>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row>
    <row r="113" spans="1:72" s="3" customFormat="1" ht="28.8" x14ac:dyDescent="0.3">
      <c r="A113" s="243" t="s">
        <v>142</v>
      </c>
      <c r="B113" s="178" t="s">
        <v>246</v>
      </c>
      <c r="C113" s="176" t="s">
        <v>9</v>
      </c>
      <c r="D113" s="176">
        <v>88.2</v>
      </c>
      <c r="E113" s="180"/>
      <c r="F113" s="248">
        <f t="shared" si="5"/>
        <v>0</v>
      </c>
      <c r="G113" s="62"/>
      <c r="H113" s="62"/>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row>
    <row r="114" spans="1:72" s="62" customFormat="1" ht="43.2" x14ac:dyDescent="0.3">
      <c r="A114" s="177" t="s">
        <v>143</v>
      </c>
      <c r="B114" s="214" t="s">
        <v>247</v>
      </c>
      <c r="C114" s="176" t="s">
        <v>10</v>
      </c>
      <c r="D114" s="176">
        <v>4</v>
      </c>
      <c r="E114" s="180"/>
      <c r="F114" s="248">
        <f t="shared" si="5"/>
        <v>0</v>
      </c>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row>
    <row r="115" spans="1:72" s="62" customFormat="1" ht="28.8" x14ac:dyDescent="0.3">
      <c r="A115" s="177" t="s">
        <v>167</v>
      </c>
      <c r="B115" s="178" t="s">
        <v>248</v>
      </c>
      <c r="C115" s="176"/>
      <c r="D115" s="176">
        <v>14.49</v>
      </c>
      <c r="E115" s="180"/>
      <c r="F115" s="248">
        <f t="shared" si="5"/>
        <v>0</v>
      </c>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row>
    <row r="116" spans="1:72" s="62" customFormat="1" ht="57.6" x14ac:dyDescent="0.3">
      <c r="A116" s="177" t="s">
        <v>227</v>
      </c>
      <c r="B116" s="81" t="s">
        <v>249</v>
      </c>
      <c r="C116" s="22" t="s">
        <v>89</v>
      </c>
      <c r="D116" s="189">
        <v>1</v>
      </c>
      <c r="E116" s="80"/>
      <c r="F116" s="248">
        <f t="shared" si="5"/>
        <v>0</v>
      </c>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row>
    <row r="117" spans="1:72" s="62" customFormat="1" thickBot="1" x14ac:dyDescent="0.35">
      <c r="A117" s="107"/>
      <c r="B117" s="129" t="s">
        <v>64</v>
      </c>
      <c r="C117" s="104"/>
      <c r="D117" s="104"/>
      <c r="E117" s="105"/>
      <c r="F117" s="249">
        <f>SUM(F111:F116)</f>
        <v>0</v>
      </c>
      <c r="G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row>
    <row r="118" spans="1:72" s="62" customFormat="1" ht="16.8" thickTop="1" thickBot="1" x14ac:dyDescent="0.35">
      <c r="A118" s="37"/>
      <c r="B118" s="130" t="s">
        <v>224</v>
      </c>
      <c r="C118" s="38"/>
      <c r="D118" s="38"/>
      <c r="E118" s="96"/>
      <c r="F118" s="250">
        <f>F117+F107+F73+F61+F54+F45+F34+F26+F15</f>
        <v>0</v>
      </c>
      <c r="G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row>
    <row r="119" spans="1:72" s="62" customFormat="1" thickTop="1" x14ac:dyDescent="0.3">
      <c r="A119" s="9"/>
      <c r="B119" s="131"/>
      <c r="C119" s="14"/>
      <c r="D119" s="14"/>
      <c r="E119" s="17"/>
      <c r="F119" s="17"/>
      <c r="G119" s="1"/>
      <c r="H119" s="3"/>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row>
    <row r="120" spans="1:72" s="3" customFormat="1" ht="15.6" x14ac:dyDescent="0.3">
      <c r="A120" s="1"/>
      <c r="B120" s="1"/>
      <c r="C120" s="1"/>
      <c r="D120" s="1"/>
      <c r="E120" s="1"/>
      <c r="F120" s="1"/>
      <c r="G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row>
    <row r="121" spans="1:72" s="3" customFormat="1" ht="15.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row>
    <row r="122" spans="1:72" ht="15.6" x14ac:dyDescent="0.3">
      <c r="A122" s="1"/>
      <c r="B122" s="1"/>
      <c r="C122" s="1"/>
      <c r="D122" s="1"/>
      <c r="E122" s="1"/>
      <c r="F122" s="1"/>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row>
    <row r="123" spans="1:72" ht="15.6" x14ac:dyDescent="0.3">
      <c r="A123" s="1"/>
      <c r="B123" s="1"/>
      <c r="C123" s="1"/>
      <c r="D123" s="1"/>
      <c r="E123" s="1"/>
      <c r="F123" s="1"/>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row>
    <row r="124" spans="1:72" ht="13.5" customHeight="1" x14ac:dyDescent="0.3">
      <c r="A124" s="1"/>
      <c r="B124" s="1"/>
      <c r="C124" s="1"/>
      <c r="D124" s="1"/>
      <c r="E124" s="1"/>
      <c r="F124" s="1"/>
      <c r="G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row>
    <row r="125" spans="1:72" ht="15.6" x14ac:dyDescent="0.3">
      <c r="A125" s="2"/>
      <c r="B125" s="2"/>
      <c r="C125" s="2"/>
      <c r="D125" s="2"/>
      <c r="E125" s="2"/>
      <c r="F125" s="2"/>
      <c r="G125" s="35"/>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row>
    <row r="126" spans="1:72" ht="15.6" x14ac:dyDescent="0.3">
      <c r="A126" s="35"/>
      <c r="B126" s="35"/>
      <c r="C126" s="35"/>
      <c r="D126" s="35"/>
      <c r="E126" s="35"/>
      <c r="F126" s="35"/>
      <c r="G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row>
    <row r="127" spans="1:72" ht="15.6" x14ac:dyDescent="0.3">
      <c r="A127" s="2"/>
      <c r="B127" s="2"/>
      <c r="C127" s="2"/>
      <c r="D127" s="2"/>
      <c r="E127" s="2"/>
      <c r="F127" s="2"/>
      <c r="G127" s="2"/>
      <c r="H127" s="35"/>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row>
    <row r="128" spans="1:72" s="35" customFormat="1" ht="15.6" x14ac:dyDescent="0.3">
      <c r="A128" s="2"/>
      <c r="B128" s="2"/>
      <c r="C128" s="2"/>
      <c r="D128" s="2"/>
      <c r="E128" s="2"/>
      <c r="F128" s="2"/>
      <c r="G128" s="2"/>
      <c r="H128" s="1"/>
      <c r="I128" s="2"/>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row>
    <row r="129" spans="1:72" ht="15.6" x14ac:dyDescent="0.3">
      <c r="A129" s="2"/>
      <c r="B129" s="2"/>
      <c r="C129" s="2"/>
      <c r="D129" s="2"/>
      <c r="E129" s="2"/>
      <c r="F129" s="2"/>
      <c r="G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row>
    <row r="130" spans="1:72" ht="15.6" x14ac:dyDescent="0.3">
      <c r="A130" s="2"/>
      <c r="B130" s="2"/>
      <c r="C130" s="2"/>
      <c r="D130" s="2"/>
      <c r="E130" s="2"/>
      <c r="F130" s="2"/>
      <c r="G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row>
    <row r="131" spans="1:72" ht="15.6" x14ac:dyDescent="0.3">
      <c r="A131" s="2"/>
      <c r="B131" s="2"/>
      <c r="C131" s="2"/>
      <c r="D131" s="2"/>
      <c r="E131" s="2"/>
      <c r="F131" s="2"/>
      <c r="G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row>
    <row r="132" spans="1:72" ht="15.6" x14ac:dyDescent="0.3">
      <c r="A132" s="2"/>
      <c r="B132" s="2"/>
      <c r="C132" s="2"/>
      <c r="D132" s="2"/>
      <c r="E132" s="2"/>
      <c r="F132" s="2"/>
      <c r="G132" s="2"/>
      <c r="H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row>
    <row r="133" spans="1:72" s="3" customFormat="1" ht="15.6" x14ac:dyDescent="0.3">
      <c r="A133" s="2"/>
      <c r="B133" s="2"/>
      <c r="C133" s="2"/>
      <c r="D133" s="2"/>
      <c r="E133" s="2"/>
      <c r="F133" s="2"/>
      <c r="G133" s="2"/>
      <c r="H133" s="35"/>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row>
    <row r="134" spans="1:72" s="3" customFormat="1" ht="15.6" x14ac:dyDescent="0.3">
      <c r="A134" s="2"/>
      <c r="B134" s="2"/>
      <c r="C134" s="2"/>
      <c r="D134" s="2"/>
      <c r="E134" s="2"/>
      <c r="F134" s="2"/>
      <c r="G134" s="2"/>
      <c r="H134" s="2"/>
      <c r="I134" s="2"/>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row>
    <row r="135" spans="1:72" s="3" customFormat="1" ht="15.6"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row>
    <row r="136" spans="1:72" ht="15.6"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row>
    <row r="137" spans="1:72" ht="15.6"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row>
    <row r="138" spans="1:72" s="35" customFormat="1" ht="19.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row>
    <row r="139" spans="1:72" ht="1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row>
    <row r="140" spans="1:72" ht="15.6"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row>
    <row r="141" spans="1:72" ht="15.6"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row>
    <row r="142" spans="1:72" ht="15.6" x14ac:dyDescent="0.3">
      <c r="A142" s="2"/>
      <c r="B142" s="2"/>
      <c r="C142" s="2"/>
      <c r="D142" s="2"/>
      <c r="E142" s="2"/>
      <c r="F142" s="2"/>
      <c r="G142" s="2"/>
      <c r="H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row>
    <row r="143" spans="1:72" ht="15.6" x14ac:dyDescent="0.3">
      <c r="A143" s="2"/>
      <c r="B143" s="2"/>
      <c r="C143" s="2"/>
      <c r="D143" s="2"/>
      <c r="E143" s="2"/>
      <c r="F143" s="2"/>
      <c r="G143" s="2"/>
      <c r="H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row>
    <row r="144" spans="1:72" s="2" customFormat="1" ht="15.6" x14ac:dyDescent="0.3">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72" ht="15.6" x14ac:dyDescent="0.3">
      <c r="A145" s="2"/>
      <c r="B145" s="2"/>
      <c r="C145" s="2"/>
      <c r="D145" s="2"/>
      <c r="E145" s="2"/>
      <c r="F145" s="2"/>
      <c r="G145" s="2"/>
      <c r="H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row>
    <row r="146" spans="1:72" ht="15.6" x14ac:dyDescent="0.3">
      <c r="A146" s="2"/>
      <c r="B146" s="2"/>
      <c r="C146" s="2"/>
      <c r="D146" s="2"/>
      <c r="E146" s="2"/>
      <c r="F146" s="2"/>
      <c r="G146" s="2"/>
      <c r="H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row>
    <row r="147" spans="1:72" ht="18" customHeight="1" x14ac:dyDescent="0.3">
      <c r="A147" s="2"/>
      <c r="B147" s="2"/>
      <c r="C147" s="2"/>
      <c r="D147" s="2"/>
      <c r="E147" s="2"/>
      <c r="F147" s="2"/>
      <c r="G147" s="2"/>
      <c r="H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row>
    <row r="148" spans="1:72" ht="18" customHeight="1" x14ac:dyDescent="0.3">
      <c r="A148" s="2"/>
      <c r="B148" s="2"/>
      <c r="C148" s="2"/>
      <c r="D148" s="2"/>
      <c r="E148" s="2"/>
      <c r="F148" s="2"/>
      <c r="G148" s="2"/>
      <c r="H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row>
    <row r="149" spans="1:72" ht="18" customHeight="1" x14ac:dyDescent="0.3">
      <c r="A149" s="2"/>
      <c r="B149" s="2"/>
      <c r="C149" s="2"/>
      <c r="D149" s="2"/>
      <c r="E149" s="2"/>
      <c r="F149" s="2"/>
      <c r="G149" s="2"/>
      <c r="H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row>
    <row r="150" spans="1:72" ht="18" customHeight="1" x14ac:dyDescent="0.3">
      <c r="A150" s="2"/>
      <c r="B150" s="2"/>
      <c r="C150" s="2"/>
      <c r="D150" s="2"/>
      <c r="E150" s="2"/>
      <c r="F150" s="2"/>
      <c r="G150" s="2"/>
      <c r="H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row>
    <row r="151" spans="1:72" ht="19.5" customHeight="1" x14ac:dyDescent="0.3">
      <c r="A151" s="2"/>
      <c r="B151" s="2"/>
      <c r="C151" s="2"/>
      <c r="D151" s="2"/>
      <c r="E151" s="2"/>
      <c r="F151" s="2"/>
      <c r="G151" s="2"/>
      <c r="H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row>
    <row r="152" spans="1:72" ht="20.25" customHeight="1" x14ac:dyDescent="0.3">
      <c r="A152" s="2"/>
      <c r="B152" s="2"/>
      <c r="C152" s="2"/>
      <c r="D152" s="2"/>
      <c r="E152" s="2"/>
      <c r="F152" s="2"/>
      <c r="G152" s="2"/>
      <c r="H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row>
    <row r="153" spans="1:72" ht="22.5" customHeight="1" x14ac:dyDescent="0.3">
      <c r="A153" s="2"/>
      <c r="B153" s="2"/>
      <c r="C153" s="2"/>
      <c r="D153" s="2"/>
      <c r="E153" s="2"/>
      <c r="F153" s="2"/>
      <c r="G153" s="2"/>
      <c r="H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row>
    <row r="154" spans="1:72" ht="21.75" customHeight="1" x14ac:dyDescent="0.3">
      <c r="A154" s="2"/>
      <c r="B154" s="2"/>
      <c r="C154" s="2"/>
      <c r="D154" s="2"/>
      <c r="E154" s="2"/>
      <c r="F154" s="2"/>
      <c r="G154" s="2"/>
      <c r="H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row>
    <row r="155" spans="1:72" ht="18.75" customHeight="1" x14ac:dyDescent="0.3">
      <c r="A155" s="2"/>
      <c r="B155" s="2"/>
      <c r="C155" s="2"/>
      <c r="D155" s="2"/>
      <c r="E155" s="2"/>
      <c r="F155" s="2"/>
      <c r="G155" s="2"/>
      <c r="H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row>
    <row r="156" spans="1:72" ht="34.5" customHeight="1" x14ac:dyDescent="0.3">
      <c r="A156" s="2"/>
      <c r="B156" s="2"/>
      <c r="C156" s="2"/>
      <c r="D156" s="2"/>
      <c r="E156" s="2"/>
      <c r="F156" s="2"/>
      <c r="G156" s="2"/>
      <c r="H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row>
    <row r="157" spans="1:72" s="3" customFormat="1" ht="36" customHeight="1" x14ac:dyDescent="0.3">
      <c r="A157" s="2"/>
      <c r="B157" s="2"/>
      <c r="C157" s="2"/>
      <c r="D157" s="2"/>
      <c r="E157" s="2"/>
      <c r="F157" s="2"/>
      <c r="G157" s="2"/>
      <c r="H157" s="2"/>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row>
    <row r="158" spans="1:72" s="3" customFormat="1" ht="36" customHeight="1" x14ac:dyDescent="0.3">
      <c r="A158" s="2"/>
      <c r="B158" s="2"/>
      <c r="C158" s="2"/>
      <c r="D158" s="2"/>
      <c r="E158" s="2"/>
      <c r="F158" s="2"/>
      <c r="G158" s="2"/>
      <c r="H158" s="2"/>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row>
    <row r="159" spans="1:72" ht="15" customHeight="1" x14ac:dyDescent="0.3">
      <c r="A159" s="2"/>
      <c r="B159" s="2"/>
      <c r="C159" s="2"/>
      <c r="D159" s="2"/>
      <c r="E159" s="2"/>
      <c r="F159" s="2"/>
      <c r="G159" s="2"/>
      <c r="H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row>
    <row r="160" spans="1:72" ht="15" customHeight="1" x14ac:dyDescent="0.3">
      <c r="A160" s="2"/>
      <c r="B160" s="2"/>
      <c r="C160" s="2"/>
      <c r="D160" s="2"/>
      <c r="E160" s="2"/>
      <c r="F160" s="2"/>
      <c r="G160" s="2"/>
      <c r="H160" s="2"/>
    </row>
    <row r="161" spans="1:90" ht="15" customHeight="1" x14ac:dyDescent="0.3">
      <c r="A161" s="2"/>
      <c r="B161" s="2"/>
      <c r="C161" s="2"/>
      <c r="D161" s="2"/>
      <c r="E161" s="2"/>
      <c r="F161" s="2"/>
      <c r="G161" s="2"/>
      <c r="H161" s="2"/>
    </row>
    <row r="162" spans="1:90" ht="38.25" customHeight="1" x14ac:dyDescent="0.3">
      <c r="A162" s="2"/>
      <c r="B162" s="2"/>
      <c r="C162" s="2"/>
      <c r="D162" s="2"/>
      <c r="E162" s="2"/>
      <c r="F162" s="2"/>
      <c r="G162" s="2"/>
      <c r="H162" s="2"/>
    </row>
    <row r="163" spans="1:90" ht="23.25" customHeight="1" x14ac:dyDescent="0.3">
      <c r="A163" s="2"/>
      <c r="B163" s="2"/>
      <c r="C163" s="2"/>
      <c r="D163" s="2"/>
      <c r="E163" s="2"/>
      <c r="F163" s="2"/>
      <c r="G163" s="2"/>
      <c r="H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row>
    <row r="164" spans="1:90" s="40" customFormat="1" ht="24" customHeight="1" x14ac:dyDescent="0.3">
      <c r="A164" s="2"/>
      <c r="B164" s="2"/>
      <c r="C164" s="2"/>
      <c r="D164" s="2"/>
      <c r="E164" s="2"/>
      <c r="F164" s="2"/>
      <c r="G164" s="2"/>
      <c r="H164" s="2"/>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row>
    <row r="165" spans="1:90" ht="35.25" customHeight="1" x14ac:dyDescent="0.3">
      <c r="A165" s="2"/>
      <c r="B165" s="2"/>
      <c r="C165" s="2"/>
      <c r="D165" s="2"/>
      <c r="E165" s="2"/>
      <c r="F165" s="2"/>
      <c r="G165" s="2"/>
      <c r="H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row>
    <row r="166" spans="1:90" ht="15.6" x14ac:dyDescent="0.3">
      <c r="A166" s="2"/>
      <c r="B166" s="2"/>
      <c r="C166" s="2"/>
      <c r="D166" s="2"/>
      <c r="E166" s="2"/>
      <c r="F166" s="2"/>
      <c r="G166" s="2"/>
      <c r="H166" s="2"/>
    </row>
    <row r="167" spans="1:90" ht="41.25" customHeight="1" x14ac:dyDescent="0.3">
      <c r="A167" s="2"/>
      <c r="B167" s="2"/>
      <c r="C167" s="2"/>
      <c r="D167" s="2"/>
      <c r="E167" s="2"/>
      <c r="F167" s="2"/>
      <c r="G167" s="2"/>
      <c r="H167" s="2"/>
    </row>
    <row r="168" spans="1:90" ht="15.6" x14ac:dyDescent="0.3">
      <c r="A168" s="2"/>
      <c r="B168" s="2"/>
      <c r="C168" s="2"/>
      <c r="D168" s="2"/>
      <c r="E168" s="2"/>
      <c r="F168" s="2"/>
      <c r="G168" s="2"/>
      <c r="H168" s="2"/>
    </row>
    <row r="169" spans="1:90" s="3" customFormat="1" ht="15.6" x14ac:dyDescent="0.3">
      <c r="A169" s="2"/>
      <c r="B169" s="2"/>
      <c r="C169" s="2"/>
      <c r="D169" s="2"/>
      <c r="E169" s="2"/>
      <c r="F169" s="2"/>
      <c r="G169" s="2"/>
      <c r="H169" s="2"/>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row>
    <row r="170" spans="1:90" s="51" customFormat="1" ht="15.6" x14ac:dyDescent="0.3">
      <c r="A170" s="2"/>
      <c r="B170" s="2"/>
      <c r="C170" s="2"/>
      <c r="D170" s="2"/>
      <c r="E170" s="2"/>
      <c r="F170" s="2"/>
      <c r="G170" s="2"/>
      <c r="H170" s="2"/>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row>
    <row r="171" spans="1:90" s="55" customFormat="1" ht="17.25" customHeight="1" x14ac:dyDescent="0.3">
      <c r="A171" s="2"/>
      <c r="B171" s="2"/>
      <c r="C171" s="2"/>
      <c r="D171" s="2"/>
      <c r="E171" s="2"/>
      <c r="F171" s="2"/>
      <c r="G171" s="2"/>
      <c r="H171" s="2"/>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row>
    <row r="172" spans="1:90" s="2" customFormat="1" ht="15.6" x14ac:dyDescent="0.3">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1:90" s="2" customFormat="1" ht="24" customHeight="1" x14ac:dyDescent="0.3">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1:90" s="2" customFormat="1" ht="18" customHeight="1" x14ac:dyDescent="0.3">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1:90" s="63" customFormat="1" ht="16.5" customHeight="1" x14ac:dyDescent="0.3">
      <c r="A175" s="2"/>
      <c r="B175" s="2"/>
      <c r="C175" s="2"/>
      <c r="D175" s="2"/>
      <c r="E175" s="2"/>
      <c r="F175" s="2"/>
      <c r="G175" s="2"/>
      <c r="H175" s="2"/>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70"/>
      <c r="BV175" s="170"/>
      <c r="BW175" s="170"/>
      <c r="BX175" s="170"/>
      <c r="BY175" s="170"/>
      <c r="BZ175" s="170"/>
      <c r="CA175" s="170"/>
      <c r="CB175" s="170"/>
      <c r="CC175" s="170"/>
      <c r="CD175" s="170"/>
      <c r="CE175" s="170"/>
      <c r="CF175" s="170"/>
      <c r="CG175" s="170"/>
      <c r="CH175" s="170"/>
      <c r="CI175" s="170"/>
      <c r="CJ175" s="170"/>
      <c r="CK175" s="170"/>
      <c r="CL175" s="170"/>
    </row>
    <row r="176" spans="1:90" s="55" customFormat="1" ht="19.5" customHeight="1" x14ac:dyDescent="0.3">
      <c r="A176" s="2"/>
      <c r="B176" s="2"/>
      <c r="C176" s="2"/>
      <c r="D176" s="2"/>
      <c r="E176" s="2"/>
      <c r="F176" s="2"/>
      <c r="G176" s="2"/>
      <c r="H176" s="2"/>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2"/>
      <c r="BV176" s="2"/>
      <c r="BW176" s="2"/>
      <c r="BX176" s="2"/>
      <c r="BY176" s="2"/>
      <c r="BZ176" s="2"/>
      <c r="CA176" s="2"/>
      <c r="CB176" s="2"/>
      <c r="CC176" s="2"/>
      <c r="CD176" s="2"/>
      <c r="CE176" s="2"/>
      <c r="CF176" s="2"/>
      <c r="CG176" s="2"/>
      <c r="CH176" s="2"/>
      <c r="CI176" s="2"/>
      <c r="CJ176" s="2"/>
      <c r="CK176" s="2"/>
      <c r="CL176" s="2"/>
    </row>
    <row r="177" spans="1:90" s="55" customFormat="1" ht="15.6" x14ac:dyDescent="0.3">
      <c r="A177" s="2"/>
      <c r="B177" s="2"/>
      <c r="C177" s="2"/>
      <c r="D177" s="2"/>
      <c r="E177" s="2"/>
      <c r="F177" s="2"/>
      <c r="G177" s="2"/>
      <c r="H177" s="2"/>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2"/>
      <c r="BV177" s="2"/>
      <c r="BW177" s="2"/>
      <c r="BX177" s="2"/>
      <c r="BY177" s="2"/>
      <c r="BZ177" s="2"/>
      <c r="CA177" s="2"/>
      <c r="CB177" s="2"/>
      <c r="CC177" s="2"/>
      <c r="CD177" s="2"/>
      <c r="CE177" s="2"/>
      <c r="CF177" s="2"/>
      <c r="CG177" s="2"/>
      <c r="CH177" s="2"/>
      <c r="CI177" s="2"/>
      <c r="CJ177" s="2"/>
      <c r="CK177" s="2"/>
      <c r="CL177" s="2"/>
    </row>
    <row r="178" spans="1:90" s="55" customFormat="1" ht="15.6" x14ac:dyDescent="0.3">
      <c r="A178" s="2"/>
      <c r="B178" s="2"/>
      <c r="C178" s="2"/>
      <c r="D178" s="2"/>
      <c r="E178" s="2"/>
      <c r="F178" s="2"/>
      <c r="G178" s="2"/>
      <c r="H178" s="2"/>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2"/>
      <c r="BV178" s="2"/>
      <c r="BW178" s="2"/>
      <c r="BX178" s="2"/>
      <c r="BY178" s="2"/>
      <c r="BZ178" s="2"/>
      <c r="CA178" s="2"/>
      <c r="CB178" s="2"/>
      <c r="CC178" s="2"/>
      <c r="CD178" s="2"/>
      <c r="CE178" s="2"/>
      <c r="CF178" s="2"/>
      <c r="CG178" s="2"/>
      <c r="CH178" s="2"/>
      <c r="CI178" s="2"/>
      <c r="CJ178" s="2"/>
      <c r="CK178" s="2"/>
      <c r="CL178" s="2"/>
    </row>
    <row r="179" spans="1:90" s="55" customFormat="1" ht="15.6" x14ac:dyDescent="0.3">
      <c r="A179" s="2"/>
      <c r="B179" s="2"/>
      <c r="C179" s="2"/>
      <c r="D179" s="2"/>
      <c r="E179" s="2"/>
      <c r="F179" s="2"/>
      <c r="G179" s="2"/>
      <c r="H179" s="2"/>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2"/>
      <c r="BV179" s="2"/>
      <c r="BW179" s="2"/>
      <c r="BX179" s="2"/>
      <c r="BY179" s="2"/>
      <c r="BZ179" s="2"/>
      <c r="CA179" s="2"/>
      <c r="CB179" s="2"/>
      <c r="CC179" s="2"/>
      <c r="CD179" s="2"/>
      <c r="CE179" s="2"/>
      <c r="CF179" s="2"/>
      <c r="CG179" s="2"/>
      <c r="CH179" s="2"/>
      <c r="CI179" s="2"/>
      <c r="CJ179" s="2"/>
      <c r="CK179" s="2"/>
      <c r="CL179" s="2"/>
    </row>
    <row r="180" spans="1:90" s="55" customFormat="1" ht="15.6" x14ac:dyDescent="0.3">
      <c r="A180" s="1"/>
      <c r="B180" s="2"/>
      <c r="C180" s="2"/>
      <c r="D180" s="2"/>
      <c r="E180" s="2"/>
      <c r="F180" s="2"/>
      <c r="G180" s="2"/>
      <c r="H180" s="2"/>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2"/>
      <c r="BV180" s="2"/>
      <c r="BW180" s="2"/>
      <c r="BX180" s="2"/>
      <c r="BY180" s="2"/>
      <c r="BZ180" s="2"/>
      <c r="CA180" s="2"/>
      <c r="CB180" s="2"/>
      <c r="CC180" s="2"/>
      <c r="CD180" s="2"/>
      <c r="CE180" s="2"/>
      <c r="CF180" s="2"/>
      <c r="CG180" s="2"/>
      <c r="CH180" s="2"/>
      <c r="CI180" s="2"/>
      <c r="CJ180" s="2"/>
      <c r="CK180" s="2"/>
      <c r="CL180" s="2"/>
    </row>
    <row r="181" spans="1:90" s="55" customFormat="1" ht="15.6" x14ac:dyDescent="0.3">
      <c r="A181" s="1"/>
      <c r="B181" s="2"/>
      <c r="C181" s="2"/>
      <c r="D181" s="2"/>
      <c r="E181" s="2"/>
      <c r="F181" s="2"/>
      <c r="G181" s="1"/>
      <c r="H181" s="2"/>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2"/>
      <c r="BV181" s="2"/>
      <c r="BW181" s="2"/>
      <c r="BX181" s="2"/>
      <c r="BY181" s="2"/>
      <c r="BZ181" s="2"/>
      <c r="CA181" s="2"/>
      <c r="CB181" s="2"/>
      <c r="CC181" s="2"/>
      <c r="CD181" s="2"/>
      <c r="CE181" s="2"/>
      <c r="CF181" s="2"/>
      <c r="CG181" s="2"/>
      <c r="CH181" s="2"/>
      <c r="CI181" s="2"/>
      <c r="CJ181" s="2"/>
      <c r="CK181" s="2"/>
      <c r="CL181" s="2"/>
    </row>
    <row r="182" spans="1:90" s="55" customFormat="1" ht="15.6" x14ac:dyDescent="0.3">
      <c r="A182" s="1"/>
      <c r="B182" s="1"/>
      <c r="C182" s="1"/>
      <c r="D182" s="1"/>
      <c r="E182" s="1"/>
      <c r="F182" s="1"/>
      <c r="G182" s="1"/>
      <c r="H182" s="2"/>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2"/>
      <c r="BV182" s="2"/>
      <c r="BW182" s="2"/>
      <c r="BX182" s="2"/>
      <c r="BY182" s="2"/>
      <c r="BZ182" s="2"/>
      <c r="CA182" s="2"/>
      <c r="CB182" s="2"/>
      <c r="CC182" s="2"/>
      <c r="CD182" s="2"/>
      <c r="CE182" s="2"/>
      <c r="CF182" s="2"/>
      <c r="CG182" s="2"/>
      <c r="CH182" s="2"/>
      <c r="CI182" s="2"/>
      <c r="CJ182" s="2"/>
      <c r="CK182" s="2"/>
      <c r="CL182" s="2"/>
    </row>
    <row r="183" spans="1:90" s="55" customFormat="1" ht="15.6" x14ac:dyDescent="0.3">
      <c r="A183" s="1"/>
      <c r="B183" s="1"/>
      <c r="C183" s="1"/>
      <c r="D183" s="1"/>
      <c r="E183" s="1"/>
      <c r="F183" s="1"/>
      <c r="G183" s="1"/>
      <c r="H183" s="2"/>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2"/>
      <c r="BV183" s="2"/>
      <c r="BW183" s="2"/>
      <c r="BX183" s="2"/>
      <c r="BY183" s="2"/>
      <c r="BZ183" s="2"/>
      <c r="CA183" s="2"/>
      <c r="CB183" s="2"/>
      <c r="CC183" s="2"/>
      <c r="CD183" s="2"/>
      <c r="CE183" s="2"/>
      <c r="CF183" s="2"/>
      <c r="CG183" s="2"/>
      <c r="CH183" s="2"/>
      <c r="CI183" s="2"/>
      <c r="CJ183" s="2"/>
      <c r="CK183" s="2"/>
      <c r="CL183" s="2"/>
    </row>
    <row r="184" spans="1:90" s="55" customFormat="1" ht="15.6" x14ac:dyDescent="0.3">
      <c r="A184" s="2"/>
      <c r="B184" s="1"/>
      <c r="C184" s="1"/>
      <c r="D184" s="1"/>
      <c r="E184" s="1"/>
      <c r="F184" s="1"/>
      <c r="G184" s="2"/>
      <c r="H184" s="2"/>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2"/>
      <c r="BV184" s="2"/>
      <c r="BW184" s="2"/>
      <c r="BX184" s="2"/>
      <c r="BY184" s="2"/>
      <c r="BZ184" s="2"/>
      <c r="CA184" s="2"/>
      <c r="CB184" s="2"/>
      <c r="CC184" s="2"/>
      <c r="CD184" s="2"/>
      <c r="CE184" s="2"/>
      <c r="CF184" s="2"/>
      <c r="CG184" s="2"/>
      <c r="CH184" s="2"/>
      <c r="CI184" s="2"/>
      <c r="CJ184" s="2"/>
      <c r="CK184" s="2"/>
      <c r="CL184" s="2"/>
    </row>
    <row r="185" spans="1:90" s="2" customFormat="1" ht="15.6" x14ac:dyDescent="0.3">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row>
    <row r="186" spans="1:90" s="2" customFormat="1" ht="33" customHeight="1" x14ac:dyDescent="0.3">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row>
    <row r="187" spans="1:90" s="2" customFormat="1" ht="30.75" customHeight="1" x14ac:dyDescent="0.3">
      <c r="A187" s="1"/>
      <c r="G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row>
    <row r="188" spans="1:90" s="55" customFormat="1" ht="29.25" customHeight="1" x14ac:dyDescent="0.3">
      <c r="A188" s="1"/>
      <c r="B188" s="1"/>
      <c r="C188" s="1"/>
      <c r="D188" s="1"/>
      <c r="E188" s="1"/>
      <c r="F188" s="1"/>
      <c r="G188" s="1"/>
      <c r="H188" s="2"/>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2"/>
      <c r="BV188" s="2"/>
      <c r="BW188" s="2"/>
      <c r="BX188" s="2"/>
      <c r="BY188" s="2"/>
      <c r="BZ188" s="2"/>
      <c r="CA188" s="2"/>
      <c r="CB188" s="2"/>
      <c r="CC188" s="2"/>
      <c r="CD188" s="2"/>
      <c r="CE188" s="2"/>
      <c r="CF188" s="2"/>
      <c r="CG188" s="2"/>
      <c r="CH188" s="2"/>
      <c r="CI188" s="2"/>
      <c r="CJ188" s="2"/>
      <c r="CK188" s="2"/>
      <c r="CL188" s="2"/>
    </row>
    <row r="189" spans="1:90" s="55" customFormat="1" ht="31.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2"/>
      <c r="BV189" s="2"/>
      <c r="BW189" s="2"/>
      <c r="BX189" s="2"/>
      <c r="BY189" s="2"/>
      <c r="BZ189" s="2"/>
      <c r="CA189" s="2"/>
      <c r="CB189" s="2"/>
      <c r="CC189" s="2"/>
      <c r="CD189" s="2"/>
      <c r="CE189" s="2"/>
      <c r="CF189" s="2"/>
      <c r="CG189" s="2"/>
      <c r="CH189" s="2"/>
      <c r="CI189" s="2"/>
      <c r="CJ189" s="2"/>
      <c r="CK189" s="2"/>
      <c r="CL189" s="2"/>
    </row>
    <row r="190" spans="1:90" s="55" customFormat="1" ht="2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2"/>
      <c r="BV190" s="2"/>
      <c r="BW190" s="2"/>
      <c r="BX190" s="2"/>
      <c r="BY190" s="2"/>
      <c r="BZ190" s="2"/>
      <c r="CA190" s="2"/>
      <c r="CB190" s="2"/>
      <c r="CC190" s="2"/>
      <c r="CD190" s="2"/>
      <c r="CE190" s="2"/>
      <c r="CF190" s="2"/>
      <c r="CG190" s="2"/>
      <c r="CH190" s="2"/>
      <c r="CI190" s="2"/>
      <c r="CJ190" s="2"/>
      <c r="CK190" s="2"/>
      <c r="CL190" s="2"/>
    </row>
    <row r="191" spans="1:90" s="55" customFormat="1" ht="18"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2"/>
      <c r="BV191" s="2"/>
      <c r="BW191" s="2"/>
      <c r="BX191" s="2"/>
      <c r="BY191" s="2"/>
      <c r="BZ191" s="2"/>
      <c r="CA191" s="2"/>
      <c r="CB191" s="2"/>
      <c r="CC191" s="2"/>
      <c r="CD191" s="2"/>
      <c r="CE191" s="2"/>
      <c r="CF191" s="2"/>
      <c r="CG191" s="2"/>
      <c r="CH191" s="2"/>
      <c r="CI191" s="2"/>
      <c r="CJ191" s="2"/>
      <c r="CK191" s="2"/>
      <c r="CL191" s="2"/>
    </row>
    <row r="192" spans="1:90" s="55" customFormat="1" ht="17.25" customHeight="1" x14ac:dyDescent="0.3">
      <c r="A192" s="2"/>
      <c r="B192" s="1"/>
      <c r="C192" s="1"/>
      <c r="D192" s="1"/>
      <c r="E192" s="1"/>
      <c r="F192" s="1"/>
      <c r="G192" s="2"/>
      <c r="H192" s="2"/>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2"/>
      <c r="BV192" s="2"/>
      <c r="BW192" s="2"/>
      <c r="BX192" s="2"/>
      <c r="BY192" s="2"/>
      <c r="BZ192" s="2"/>
      <c r="CA192" s="2"/>
      <c r="CB192" s="2"/>
      <c r="CC192" s="2"/>
      <c r="CD192" s="2"/>
      <c r="CE192" s="2"/>
      <c r="CF192" s="2"/>
      <c r="CG192" s="2"/>
      <c r="CH192" s="2"/>
      <c r="CI192" s="2"/>
      <c r="CJ192" s="2"/>
      <c r="CK192" s="2"/>
      <c r="CL192" s="2"/>
    </row>
    <row r="193" spans="1:90" s="55" customFormat="1" ht="24" customHeight="1" x14ac:dyDescent="0.3">
      <c r="A193" s="2"/>
      <c r="B193" s="2"/>
      <c r="C193" s="2"/>
      <c r="D193" s="2"/>
      <c r="E193" s="2"/>
      <c r="F193" s="2"/>
      <c r="G193" s="2"/>
      <c r="H193" s="2"/>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2"/>
      <c r="BV193" s="2"/>
      <c r="BW193" s="2"/>
      <c r="BX193" s="2"/>
      <c r="BY193" s="2"/>
      <c r="BZ193" s="2"/>
      <c r="CA193" s="2"/>
      <c r="CB193" s="2"/>
      <c r="CC193" s="2"/>
      <c r="CD193" s="2"/>
      <c r="CE193" s="2"/>
      <c r="CF193" s="2"/>
      <c r="CG193" s="2"/>
      <c r="CH193" s="2"/>
      <c r="CI193" s="2"/>
      <c r="CJ193" s="2"/>
      <c r="CK193" s="2"/>
      <c r="CL193" s="2"/>
    </row>
    <row r="194" spans="1:90" ht="15.6" x14ac:dyDescent="0.3">
      <c r="A194" s="2"/>
      <c r="B194" s="2"/>
      <c r="C194" s="2"/>
      <c r="D194" s="2"/>
      <c r="E194" s="2"/>
      <c r="F194" s="2"/>
      <c r="G194" s="2"/>
      <c r="H194" s="2"/>
    </row>
    <row r="195" spans="1:90" ht="15.6" x14ac:dyDescent="0.3">
      <c r="A195" s="2"/>
      <c r="B195" s="2"/>
      <c r="C195" s="2"/>
      <c r="D195" s="2"/>
      <c r="E195" s="2"/>
      <c r="F195" s="2"/>
      <c r="G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row>
    <row r="196" spans="1:90" ht="108" customHeight="1" x14ac:dyDescent="0.3">
      <c r="A196" s="1"/>
      <c r="B196" s="2"/>
      <c r="C196" s="2"/>
      <c r="D196" s="2"/>
      <c r="E196" s="2"/>
      <c r="F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row>
    <row r="197" spans="1:90" ht="24.75" customHeight="1" x14ac:dyDescent="0.3">
      <c r="A197" s="1"/>
      <c r="B197" s="1"/>
      <c r="C197" s="1"/>
      <c r="D197" s="1"/>
      <c r="E197" s="1"/>
      <c r="F197" s="1"/>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row>
    <row r="198" spans="1:90" ht="19.5" customHeight="1" x14ac:dyDescent="0.3">
      <c r="A198" s="1"/>
      <c r="B198" s="1"/>
      <c r="C198" s="1"/>
      <c r="D198" s="1"/>
      <c r="E198" s="1"/>
      <c r="F198" s="1"/>
    </row>
    <row r="199" spans="1:90" s="2" customFormat="1" ht="18.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row>
    <row r="200" spans="1:90" s="35" customFormat="1" ht="21" customHeight="1" x14ac:dyDescent="0.3">
      <c r="A200" s="1"/>
      <c r="B200" s="1"/>
      <c r="C200" s="1"/>
      <c r="D200" s="1"/>
      <c r="E200" s="1"/>
      <c r="F200" s="1"/>
      <c r="G200" s="1"/>
      <c r="H200" s="2"/>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row>
    <row r="201" spans="1:90" s="2" customFormat="1" ht="15" customHeight="1" x14ac:dyDescent="0.3">
      <c r="A201" s="1"/>
      <c r="B201" s="1"/>
      <c r="C201" s="1"/>
      <c r="D201" s="1"/>
      <c r="E201" s="1"/>
      <c r="F201" s="1"/>
      <c r="G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1:90" s="2" customFormat="1" ht="26.25" customHeight="1" x14ac:dyDescent="0.3">
      <c r="A202" s="1"/>
      <c r="B202" s="1"/>
      <c r="C202" s="1"/>
      <c r="D202" s="1"/>
      <c r="E202" s="1"/>
      <c r="F202" s="1"/>
      <c r="G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1:90" s="2" customFormat="1" ht="30.75" customHeight="1" x14ac:dyDescent="0.3">
      <c r="A203" s="1"/>
      <c r="B203" s="1"/>
      <c r="C203" s="1"/>
      <c r="D203" s="1"/>
      <c r="E203" s="1"/>
      <c r="F203" s="1"/>
      <c r="G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1:90" s="2" customFormat="1" ht="30"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1:90" s="2" customFormat="1" ht="1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1:90" s="2" customFormat="1" ht="1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1:90" s="2" customFormat="1" ht="1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1:90" s="2" customFormat="1" ht="1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1:72" s="2" customFormat="1" ht="1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row>
    <row r="210" spans="1:72" s="2" customFormat="1" ht="1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row>
    <row r="211" spans="1:72" s="2" customFormat="1" ht="1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row>
    <row r="212" spans="1:72" s="2" customFormat="1" ht="1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row>
    <row r="213" spans="1:72" s="2" customFormat="1" ht="1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row>
    <row r="214" spans="1:72" s="2" customFormat="1" ht="1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row>
    <row r="215" spans="1:72" s="2" customFormat="1" ht="29.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row>
    <row r="216" spans="1:72" s="2" customFormat="1" ht="29.25" customHeight="1" x14ac:dyDescent="0.3">
      <c r="B216" s="1"/>
      <c r="C216" s="1"/>
      <c r="D216" s="1"/>
      <c r="E216" s="1"/>
      <c r="F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row>
    <row r="217" spans="1:72" s="2" customFormat="1" ht="17.25" customHeight="1" x14ac:dyDescent="0.3">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row>
    <row r="218" spans="1:72" s="2" customFormat="1" ht="15" customHeight="1" x14ac:dyDescent="0.3">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row>
    <row r="219" spans="1:72" s="2" customFormat="1" ht="15" customHeight="1" x14ac:dyDescent="0.3">
      <c r="A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row>
    <row r="220" spans="1:72" s="2" customFormat="1" ht="27"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row>
    <row r="221" spans="1:72" s="2" customFormat="1" ht="1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row>
    <row r="222" spans="1:72" s="2" customFormat="1" ht="15" customHeight="1" x14ac:dyDescent="0.3">
      <c r="B222" s="1"/>
      <c r="C222" s="1"/>
      <c r="D222" s="1"/>
      <c r="E222" s="1"/>
      <c r="F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row>
    <row r="223" spans="1:72" s="2" customFormat="1" ht="15" customHeight="1" x14ac:dyDescent="0.3">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row>
    <row r="224" spans="1:72" s="2" customFormat="1" ht="30.75" customHeight="1" x14ac:dyDescent="0.3">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row>
    <row r="225" spans="1:72" s="2" customFormat="1" ht="30" customHeight="1" x14ac:dyDescent="0.3">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row>
    <row r="226" spans="1:72" s="2" customFormat="1" ht="30" customHeight="1" x14ac:dyDescent="0.3">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row>
    <row r="227" spans="1:72" s="2" customFormat="1" ht="15.6" x14ac:dyDescent="0.3">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row>
    <row r="228" spans="1:72" s="2" customFormat="1" ht="15.6" x14ac:dyDescent="0.3">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row>
    <row r="229" spans="1:72" s="2" customFormat="1" ht="15.6" x14ac:dyDescent="0.3">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row>
    <row r="230" spans="1:72" s="2" customFormat="1" ht="45" customHeight="1" x14ac:dyDescent="0.3">
      <c r="A230" s="1"/>
      <c r="G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row>
    <row r="231" spans="1:72" s="2" customFormat="1" ht="15" customHeight="1" x14ac:dyDescent="0.3">
      <c r="A231" s="1"/>
      <c r="B231" s="1"/>
      <c r="C231" s="1"/>
      <c r="D231" s="1"/>
      <c r="E231" s="1"/>
      <c r="F231" s="1"/>
      <c r="G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row>
    <row r="232" spans="1:72" s="2" customFormat="1" ht="30" customHeight="1" x14ac:dyDescent="0.3">
      <c r="A232" s="1"/>
      <c r="B232" s="1"/>
      <c r="C232" s="1"/>
      <c r="D232" s="1"/>
      <c r="E232" s="1"/>
      <c r="F232" s="1"/>
      <c r="G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row>
    <row r="233" spans="1:72" s="2" customFormat="1" ht="15.6" x14ac:dyDescent="0.3">
      <c r="A233" s="1"/>
      <c r="B233" s="1"/>
      <c r="C233" s="1"/>
      <c r="D233" s="1"/>
      <c r="E233" s="1"/>
      <c r="F233" s="1"/>
      <c r="G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row>
    <row r="234" spans="1:72" s="2" customFormat="1" ht="15.6" x14ac:dyDescent="0.3">
      <c r="A234" s="1"/>
      <c r="B234" s="1"/>
      <c r="C234" s="1"/>
      <c r="D234" s="1"/>
      <c r="E234" s="1"/>
      <c r="F234" s="1"/>
      <c r="G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row>
    <row r="235" spans="1:72" s="2" customFormat="1" ht="15.6" x14ac:dyDescent="0.3">
      <c r="A235" s="1"/>
      <c r="B235" s="1"/>
      <c r="C235" s="1"/>
      <c r="D235" s="1"/>
      <c r="E235" s="1"/>
      <c r="F235" s="1"/>
      <c r="G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row>
    <row r="236" spans="1:72" s="2" customFormat="1" ht="15.6" x14ac:dyDescent="0.3">
      <c r="A236" s="1"/>
      <c r="B236" s="1"/>
      <c r="C236" s="1"/>
      <c r="D236" s="1"/>
      <c r="E236" s="1"/>
      <c r="F236" s="1"/>
      <c r="G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row>
    <row r="237" spans="1:72" s="2" customFormat="1" ht="15.6" x14ac:dyDescent="0.3">
      <c r="A237" s="1"/>
      <c r="B237" s="1"/>
      <c r="C237" s="1"/>
      <c r="D237" s="1"/>
      <c r="E237" s="1"/>
      <c r="F237" s="1"/>
      <c r="G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row>
    <row r="238" spans="1:72" s="2" customFormat="1" ht="15.6"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row>
    <row r="239" spans="1:72" s="2" customFormat="1" ht="15.6"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row>
    <row r="240" spans="1:72" s="2" customFormat="1" ht="15.6"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row>
    <row r="241" spans="1:72" s="2" customFormat="1" ht="15.6"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row>
    <row r="242" spans="1:72" s="2" customFormat="1" ht="15.6"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row>
    <row r="243" spans="1:72" s="2" customFormat="1" ht="15.6"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row>
    <row r="244" spans="1:72" s="2" customFormat="1" ht="15.6"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row>
    <row r="245" spans="1:72" s="2" customFormat="1" ht="15.6"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row>
    <row r="246" spans="1:72" s="2" customFormat="1" ht="15.6"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row>
    <row r="247" spans="1:72" s="2" customFormat="1" ht="15.6"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row>
    <row r="248" spans="1:72" s="2" customFormat="1" ht="15.6"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row>
    <row r="249" spans="1:72" s="2" customFormat="1" ht="15.6"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row>
    <row r="250" spans="1:72" s="2" customFormat="1" ht="15.6"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row>
    <row r="251" spans="1:72" s="2" customFormat="1" ht="1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row>
    <row r="252" spans="1:72" s="2" customFormat="1" ht="1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row>
    <row r="253" spans="1:72" s="2" customFormat="1" ht="1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row>
    <row r="254" spans="1:72" s="2" customFormat="1" ht="1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row>
    <row r="255" spans="1:72" s="2" customFormat="1" ht="1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row>
    <row r="256" spans="1:72" ht="15" customHeight="1" x14ac:dyDescent="0.3">
      <c r="A256" s="1"/>
      <c r="B256" s="1"/>
      <c r="C256" s="1"/>
      <c r="D256" s="1"/>
      <c r="E256" s="1"/>
      <c r="F256" s="1"/>
    </row>
    <row r="257" spans="1:72" ht="15.6" x14ac:dyDescent="0.3">
      <c r="A257" s="1"/>
      <c r="B257" s="1"/>
      <c r="C257" s="1"/>
      <c r="D257" s="1"/>
      <c r="E257" s="1"/>
      <c r="F257" s="1"/>
    </row>
    <row r="258" spans="1:72" ht="15" customHeight="1" x14ac:dyDescent="0.3">
      <c r="A258" s="1"/>
      <c r="B258" s="1"/>
      <c r="C258" s="1"/>
      <c r="D258" s="1"/>
      <c r="E258" s="1"/>
      <c r="F258" s="1"/>
    </row>
    <row r="259" spans="1:72" s="2" customFormat="1" ht="15.6"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row>
    <row r="260" spans="1:72" s="2" customFormat="1" ht="15.6"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row>
    <row r="261" spans="1:72" s="2" customFormat="1" ht="15.6"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row>
    <row r="262" spans="1:72" ht="15.6" x14ac:dyDescent="0.3">
      <c r="A262" s="1"/>
      <c r="B262" s="1"/>
      <c r="C262" s="1"/>
      <c r="D262" s="1"/>
      <c r="E262" s="1"/>
      <c r="F262" s="1"/>
    </row>
    <row r="263" spans="1:72" ht="15.6" x14ac:dyDescent="0.3">
      <c r="A263" s="1"/>
      <c r="B263" s="1"/>
      <c r="C263" s="1"/>
      <c r="D263" s="1"/>
      <c r="E263" s="1"/>
      <c r="F263" s="1"/>
    </row>
    <row r="264" spans="1:72" ht="15.6" x14ac:dyDescent="0.3">
      <c r="A264" s="1"/>
      <c r="B264" s="1"/>
      <c r="C264" s="1"/>
      <c r="D264" s="1"/>
      <c r="E264" s="1"/>
      <c r="F264" s="1"/>
    </row>
    <row r="265" spans="1:72" ht="15.6" x14ac:dyDescent="0.3">
      <c r="A265" s="1"/>
      <c r="B265" s="1"/>
      <c r="C265" s="1"/>
      <c r="D265" s="1"/>
      <c r="E265" s="1"/>
      <c r="F265" s="1"/>
    </row>
    <row r="266" spans="1:72" ht="15.6" x14ac:dyDescent="0.3">
      <c r="A266" s="1"/>
      <c r="B266" s="1"/>
      <c r="C266" s="1"/>
      <c r="D266" s="1"/>
      <c r="E266" s="1"/>
      <c r="F266" s="1"/>
    </row>
    <row r="267" spans="1:72" s="2" customFormat="1" ht="15.6"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row>
    <row r="268" spans="1:72" s="2" customFormat="1" ht="15.6"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row>
    <row r="269" spans="1:72" s="2" customFormat="1" ht="15.6"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row>
    <row r="270" spans="1:72" s="2" customFormat="1" ht="15.6"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row>
    <row r="271" spans="1:72" ht="15.6" x14ac:dyDescent="0.3">
      <c r="A271" s="1"/>
      <c r="B271" s="1"/>
      <c r="C271" s="1"/>
      <c r="D271" s="1"/>
      <c r="E271" s="1"/>
      <c r="F271" s="1"/>
    </row>
    <row r="272" spans="1:72" ht="15.6" x14ac:dyDescent="0.3">
      <c r="A272" s="1"/>
      <c r="B272" s="1"/>
      <c r="C272" s="1"/>
      <c r="D272" s="1"/>
      <c r="E272" s="1"/>
      <c r="F272" s="1"/>
    </row>
    <row r="273" s="1" customFormat="1" ht="15.6" x14ac:dyDescent="0.3"/>
    <row r="274" s="1" customFormat="1" ht="15.6" x14ac:dyDescent="0.3"/>
    <row r="275" s="1" customFormat="1" ht="15.6" x14ac:dyDescent="0.3"/>
    <row r="276" s="1" customFormat="1" ht="15.6" x14ac:dyDescent="0.3"/>
    <row r="277" s="1" customFormat="1" ht="15.6" x14ac:dyDescent="0.3"/>
    <row r="278" s="1" customFormat="1" ht="15.6" x14ac:dyDescent="0.3"/>
    <row r="279" s="1" customFormat="1" ht="15.6" x14ac:dyDescent="0.3"/>
    <row r="280" s="1" customFormat="1" ht="15.6" x14ac:dyDescent="0.3"/>
    <row r="281" s="1" customFormat="1" ht="15.6" x14ac:dyDescent="0.3"/>
    <row r="282" s="1" customFormat="1" ht="15.6" x14ac:dyDescent="0.3"/>
    <row r="283" s="1" customFormat="1" ht="15.6" x14ac:dyDescent="0.3"/>
    <row r="284" s="1" customFormat="1" ht="15.6" x14ac:dyDescent="0.3"/>
    <row r="285" s="1" customFormat="1" ht="15.6" x14ac:dyDescent="0.3"/>
    <row r="286" s="1" customFormat="1" ht="15.6" x14ac:dyDescent="0.3"/>
    <row r="287" s="1" customFormat="1" ht="15.6" x14ac:dyDescent="0.3"/>
    <row r="288" s="1" customFormat="1" ht="15.6" x14ac:dyDescent="0.3"/>
    <row r="291" spans="1:81" s="2" customFormat="1" x14ac:dyDescent="0.35">
      <c r="A291" s="11"/>
      <c r="B291" s="132"/>
      <c r="C291" s="56"/>
      <c r="D291" s="113"/>
      <c r="E291" s="74"/>
      <c r="F291" s="74"/>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row>
    <row r="292" spans="1:81" s="2" customFormat="1" x14ac:dyDescent="0.35">
      <c r="A292" s="11"/>
      <c r="B292" s="132"/>
      <c r="C292" s="56"/>
      <c r="D292" s="113"/>
      <c r="E292" s="74"/>
      <c r="F292" s="74"/>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row>
    <row r="293" spans="1:81" s="2" customFormat="1" x14ac:dyDescent="0.35">
      <c r="A293" s="11"/>
      <c r="B293" s="132"/>
      <c r="C293" s="56"/>
      <c r="D293" s="113"/>
      <c r="E293" s="74"/>
      <c r="F293" s="74"/>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row>
    <row r="297" spans="1:81" s="2" customFormat="1" x14ac:dyDescent="0.35">
      <c r="A297" s="11"/>
      <c r="B297" s="132"/>
      <c r="C297" s="56"/>
      <c r="D297" s="113"/>
      <c r="E297" s="74"/>
      <c r="F297" s="74"/>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row>
    <row r="298" spans="1:81" s="2" customFormat="1" x14ac:dyDescent="0.35">
      <c r="A298" s="11"/>
      <c r="B298" s="132"/>
      <c r="C298" s="56"/>
      <c r="D298" s="113"/>
      <c r="E298" s="74"/>
      <c r="F298" s="74"/>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row>
    <row r="299" spans="1:81" s="2" customFormat="1" x14ac:dyDescent="0.35">
      <c r="A299" s="11"/>
      <c r="B299" s="132"/>
      <c r="C299" s="56"/>
      <c r="D299" s="113"/>
      <c r="E299" s="74"/>
      <c r="F299" s="74"/>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row>
    <row r="300" spans="1:81" s="2" customFormat="1" x14ac:dyDescent="0.35">
      <c r="A300" s="11"/>
      <c r="B300" s="132"/>
      <c r="C300" s="56"/>
      <c r="D300" s="113"/>
      <c r="E300" s="74"/>
      <c r="F300" s="74"/>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row>
    <row r="301" spans="1:81" s="2" customFormat="1" x14ac:dyDescent="0.35">
      <c r="A301" s="11"/>
      <c r="B301" s="132"/>
      <c r="C301" s="56"/>
      <c r="D301" s="113"/>
      <c r="E301" s="74"/>
      <c r="F301" s="74"/>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row>
    <row r="302" spans="1:81" s="2" customFormat="1" x14ac:dyDescent="0.35">
      <c r="A302" s="11"/>
      <c r="B302" s="132"/>
      <c r="C302" s="56"/>
      <c r="D302" s="113"/>
      <c r="E302" s="74"/>
      <c r="F302" s="74"/>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row>
    <row r="303" spans="1:81" s="2" customFormat="1" x14ac:dyDescent="0.35">
      <c r="A303" s="11"/>
      <c r="B303" s="132"/>
      <c r="C303" s="56"/>
      <c r="D303" s="113"/>
      <c r="E303" s="74"/>
      <c r="F303" s="74"/>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row>
    <row r="304" spans="1:81" s="2" customFormat="1" x14ac:dyDescent="0.35">
      <c r="A304" s="11"/>
      <c r="B304" s="132"/>
      <c r="C304" s="56"/>
      <c r="D304" s="113"/>
      <c r="E304" s="74"/>
      <c r="F304" s="74"/>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row>
  </sheetData>
  <mergeCells count="3">
    <mergeCell ref="A1:F1"/>
    <mergeCell ref="A2:F2"/>
    <mergeCell ref="A3:F3"/>
  </mergeCells>
  <phoneticPr fontId="0" type="noConversion"/>
  <dataValidations disablePrompts="1" count="2">
    <dataValidation type="list" allowBlank="1" showInputMessage="1" showErrorMessage="1" sqref="C99:C100" xr:uid="{00000000-0002-0000-0100-000000000000}">
      <formula1>$K$28:$K$30</formula1>
    </dataValidation>
    <dataValidation type="list" allowBlank="1" showInputMessage="1" showErrorMessage="1" sqref="C78:C91" xr:uid="{00000000-0002-0000-0100-000001000000}">
      <formula1>$K$20:$K$21</formula1>
    </dataValidation>
  </dataValidations>
  <printOptions horizontalCentered="1"/>
  <pageMargins left="0" right="0" top="0.98425196850393704" bottom="0.98425196850393704" header="0.511811023622047" footer="0.511811023622047"/>
  <pageSetup paperSize="9" scale="89" orientation="portrait" horizontalDpi="300" verticalDpi="300" r:id="rId1"/>
  <headerFooter alignWithMargins="0">
    <oddFooter>&amp;L
          Devis quantitatif et estimatif - BOUTIQUES-MAGASIN&amp;C&amp;P</oddFooter>
  </headerFooter>
  <rowBreaks count="2" manualBreakCount="2">
    <brk id="27" max="5" man="1"/>
    <brk id="5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V139"/>
  <sheetViews>
    <sheetView zoomScaleNormal="100" zoomScaleSheetLayoutView="120" workbookViewId="0">
      <selection activeCell="B7" sqref="B7"/>
    </sheetView>
  </sheetViews>
  <sheetFormatPr baseColWidth="10" defaultColWidth="9.109375" defaultRowHeight="13.2" x14ac:dyDescent="0.25"/>
  <cols>
    <col min="1" max="1" width="6.6640625" style="59" customWidth="1"/>
    <col min="2" max="2" width="40" style="59" customWidth="1"/>
    <col min="3" max="3" width="7" style="59" customWidth="1"/>
    <col min="4" max="4" width="11" style="183" customWidth="1"/>
    <col min="5" max="5" width="10.33203125" style="59" customWidth="1"/>
    <col min="6" max="6" width="13.6640625" style="59" customWidth="1"/>
  </cols>
  <sheetData>
    <row r="1" spans="1:13" ht="40.5" customHeight="1" x14ac:dyDescent="0.25">
      <c r="A1" s="259" t="s">
        <v>105</v>
      </c>
      <c r="B1" s="259"/>
      <c r="C1" s="259"/>
      <c r="D1" s="259"/>
      <c r="E1" s="259"/>
      <c r="F1" s="259"/>
      <c r="M1" s="59"/>
    </row>
    <row r="2" spans="1:13" ht="16.2" customHeight="1" x14ac:dyDescent="0.25">
      <c r="A2" s="259" t="s">
        <v>0</v>
      </c>
      <c r="B2" s="259"/>
      <c r="C2" s="259"/>
      <c r="D2" s="259"/>
      <c r="E2" s="259"/>
      <c r="F2" s="259"/>
    </row>
    <row r="3" spans="1:13" ht="16.2" x14ac:dyDescent="0.25">
      <c r="A3" s="108"/>
      <c r="B3" s="262" t="s">
        <v>299</v>
      </c>
      <c r="C3" s="262"/>
      <c r="D3" s="262"/>
      <c r="E3" s="262"/>
      <c r="F3" s="133"/>
    </row>
    <row r="4" spans="1:13" ht="15.45" customHeight="1" thickBot="1" x14ac:dyDescent="0.4">
      <c r="A4" s="7"/>
      <c r="B4" s="12"/>
      <c r="C4" s="14"/>
      <c r="D4" s="68"/>
      <c r="E4" s="16"/>
      <c r="F4" s="18"/>
      <c r="G4" s="133"/>
      <c r="J4" s="59"/>
    </row>
    <row r="5" spans="1:13" ht="30" thickTop="1" thickBot="1" x14ac:dyDescent="0.3">
      <c r="A5" s="8" t="s">
        <v>1</v>
      </c>
      <c r="B5" s="115" t="s">
        <v>2</v>
      </c>
      <c r="C5" s="13" t="s">
        <v>284</v>
      </c>
      <c r="D5" s="71" t="s">
        <v>66</v>
      </c>
      <c r="E5" s="89" t="s">
        <v>17</v>
      </c>
      <c r="F5" s="91" t="s">
        <v>18</v>
      </c>
    </row>
    <row r="6" spans="1:13" ht="15" thickTop="1" x14ac:dyDescent="0.25">
      <c r="A6" s="158"/>
      <c r="B6" s="159"/>
      <c r="C6" s="160"/>
      <c r="D6" s="161"/>
      <c r="E6" s="46"/>
      <c r="F6" s="47"/>
    </row>
    <row r="7" spans="1:13" ht="28.8" x14ac:dyDescent="0.25">
      <c r="A7" s="162" t="s">
        <v>37</v>
      </c>
      <c r="B7" s="117" t="s">
        <v>36</v>
      </c>
      <c r="C7" s="143"/>
      <c r="D7" s="188"/>
      <c r="E7" s="145"/>
      <c r="F7" s="163"/>
    </row>
    <row r="8" spans="1:13" ht="14.4" x14ac:dyDescent="0.25">
      <c r="A8" s="162"/>
      <c r="B8" s="125"/>
      <c r="C8" s="143"/>
      <c r="D8" s="188"/>
      <c r="E8" s="144"/>
      <c r="F8" s="70"/>
    </row>
    <row r="9" spans="1:13" ht="14.4" x14ac:dyDescent="0.25">
      <c r="A9" s="164" t="s">
        <v>28</v>
      </c>
      <c r="B9" s="79" t="s">
        <v>88</v>
      </c>
      <c r="C9" s="22" t="s">
        <v>8</v>
      </c>
      <c r="D9" s="189">
        <v>35</v>
      </c>
      <c r="E9" s="25"/>
      <c r="F9" s="251">
        <f>E9*D9</f>
        <v>0</v>
      </c>
    </row>
    <row r="10" spans="1:13" s="39" customFormat="1" ht="16.2" x14ac:dyDescent="0.25">
      <c r="A10" s="164" t="s">
        <v>29</v>
      </c>
      <c r="B10" s="81" t="s">
        <v>90</v>
      </c>
      <c r="C10" s="22" t="s">
        <v>48</v>
      </c>
      <c r="D10" s="189">
        <v>2.85</v>
      </c>
      <c r="E10" s="25"/>
      <c r="F10" s="251">
        <f>E10*D10</f>
        <v>0</v>
      </c>
    </row>
    <row r="11" spans="1:13" ht="16.2" x14ac:dyDescent="0.25">
      <c r="A11" s="164" t="s">
        <v>30</v>
      </c>
      <c r="B11" s="81" t="s">
        <v>144</v>
      </c>
      <c r="C11" s="22" t="s">
        <v>48</v>
      </c>
      <c r="D11" s="189">
        <v>61</v>
      </c>
      <c r="E11" s="25"/>
      <c r="F11" s="251">
        <f>E11*D11</f>
        <v>0</v>
      </c>
    </row>
    <row r="12" spans="1:13" ht="16.2" x14ac:dyDescent="0.25">
      <c r="A12" s="164" t="s">
        <v>31</v>
      </c>
      <c r="B12" s="81" t="s">
        <v>91</v>
      </c>
      <c r="C12" s="22" t="s">
        <v>48</v>
      </c>
      <c r="D12" s="189">
        <v>23.952000000000002</v>
      </c>
      <c r="E12" s="25"/>
      <c r="F12" s="251">
        <f>E12*D12</f>
        <v>0</v>
      </c>
    </row>
    <row r="13" spans="1:13" ht="28.8" x14ac:dyDescent="0.25">
      <c r="A13" s="164" t="s">
        <v>34</v>
      </c>
      <c r="B13" s="92" t="s">
        <v>73</v>
      </c>
      <c r="C13" s="20" t="s">
        <v>8</v>
      </c>
      <c r="D13" s="61">
        <v>17.25</v>
      </c>
      <c r="E13" s="80"/>
      <c r="F13" s="248">
        <f>D13*E13</f>
        <v>0</v>
      </c>
    </row>
    <row r="14" spans="1:13" ht="14.4" x14ac:dyDescent="0.25">
      <c r="A14" s="165"/>
      <c r="B14" s="150" t="s">
        <v>52</v>
      </c>
      <c r="C14" s="146"/>
      <c r="D14" s="190"/>
      <c r="E14" s="25"/>
      <c r="F14" s="247">
        <f>SUM(F9:F13)</f>
        <v>0</v>
      </c>
    </row>
    <row r="15" spans="1:13" ht="14.4" x14ac:dyDescent="0.25">
      <c r="A15" s="165"/>
      <c r="B15" s="150"/>
      <c r="C15" s="146"/>
      <c r="D15" s="190"/>
      <c r="E15" s="25"/>
      <c r="F15" s="73"/>
    </row>
    <row r="16" spans="1:13" ht="14.4" x14ac:dyDescent="0.25">
      <c r="A16" s="162" t="s">
        <v>38</v>
      </c>
      <c r="B16" s="117" t="s">
        <v>53</v>
      </c>
      <c r="C16" s="143"/>
      <c r="D16" s="188"/>
      <c r="E16" s="80"/>
      <c r="F16" s="70"/>
    </row>
    <row r="17" spans="1:12" ht="14.4" x14ac:dyDescent="0.25">
      <c r="A17" s="162"/>
      <c r="B17" s="125"/>
      <c r="C17" s="143"/>
      <c r="D17" s="188"/>
      <c r="E17" s="80"/>
      <c r="F17" s="70"/>
    </row>
    <row r="18" spans="1:12" ht="28.8" x14ac:dyDescent="0.25">
      <c r="A18" s="164" t="s">
        <v>20</v>
      </c>
      <c r="B18" s="81" t="s">
        <v>206</v>
      </c>
      <c r="C18" s="22" t="s">
        <v>48</v>
      </c>
      <c r="D18" s="189">
        <v>1.03</v>
      </c>
      <c r="E18" s="25"/>
      <c r="F18" s="251">
        <f>E18*D18</f>
        <v>0</v>
      </c>
      <c r="I18" s="59"/>
    </row>
    <row r="19" spans="1:12" ht="28.8" x14ac:dyDescent="0.25">
      <c r="A19" s="164" t="s">
        <v>21</v>
      </c>
      <c r="B19" s="81" t="s">
        <v>170</v>
      </c>
      <c r="C19" s="22" t="s">
        <v>48</v>
      </c>
      <c r="D19" s="189">
        <v>1.94</v>
      </c>
      <c r="E19" s="25"/>
      <c r="F19" s="251">
        <f t="shared" ref="F19:F24" si="0">E19*D19</f>
        <v>0</v>
      </c>
    </row>
    <row r="20" spans="1:12" ht="16.2" x14ac:dyDescent="0.25">
      <c r="A20" s="164" t="s">
        <v>25</v>
      </c>
      <c r="B20" s="81" t="s">
        <v>145</v>
      </c>
      <c r="C20" s="22" t="s">
        <v>48</v>
      </c>
      <c r="D20" s="189">
        <v>1.21</v>
      </c>
      <c r="E20" s="25"/>
      <c r="F20" s="251">
        <f t="shared" si="0"/>
        <v>0</v>
      </c>
      <c r="L20" s="59"/>
    </row>
    <row r="21" spans="1:12" ht="28.8" x14ac:dyDescent="0.25">
      <c r="A21" s="164" t="s">
        <v>22</v>
      </c>
      <c r="B21" s="81" t="s">
        <v>146</v>
      </c>
      <c r="C21" s="22" t="s">
        <v>48</v>
      </c>
      <c r="D21" s="189">
        <v>0.59</v>
      </c>
      <c r="E21" s="25"/>
      <c r="F21" s="251">
        <f t="shared" si="0"/>
        <v>0</v>
      </c>
    </row>
    <row r="22" spans="1:12" ht="28.8" x14ac:dyDescent="0.25">
      <c r="A22" s="164" t="s">
        <v>23</v>
      </c>
      <c r="B22" s="81" t="s">
        <v>92</v>
      </c>
      <c r="C22" s="22" t="s">
        <v>48</v>
      </c>
      <c r="D22" s="189">
        <v>0.52</v>
      </c>
      <c r="E22" s="25"/>
      <c r="F22" s="251">
        <f t="shared" si="0"/>
        <v>0</v>
      </c>
    </row>
    <row r="23" spans="1:12" ht="43.2" x14ac:dyDescent="0.25">
      <c r="A23" s="164" t="s">
        <v>26</v>
      </c>
      <c r="B23" s="81" t="s">
        <v>229</v>
      </c>
      <c r="C23" s="22" t="s">
        <v>48</v>
      </c>
      <c r="D23" s="189">
        <v>1.75</v>
      </c>
      <c r="E23" s="25"/>
      <c r="F23" s="251">
        <f t="shared" si="0"/>
        <v>0</v>
      </c>
    </row>
    <row r="24" spans="1:12" ht="28.8" x14ac:dyDescent="0.25">
      <c r="A24" s="164" t="s">
        <v>69</v>
      </c>
      <c r="B24" s="81" t="s">
        <v>147</v>
      </c>
      <c r="C24" s="22" t="s">
        <v>48</v>
      </c>
      <c r="D24" s="189">
        <v>0.68</v>
      </c>
      <c r="E24" s="25"/>
      <c r="F24" s="251">
        <f t="shared" si="0"/>
        <v>0</v>
      </c>
    </row>
    <row r="25" spans="1:12" ht="28.8" x14ac:dyDescent="0.25">
      <c r="A25" s="164" t="s">
        <v>251</v>
      </c>
      <c r="B25" s="92" t="s">
        <v>250</v>
      </c>
      <c r="C25" s="20" t="s">
        <v>48</v>
      </c>
      <c r="D25" s="154">
        <v>0.56000000000000005</v>
      </c>
      <c r="E25" s="80"/>
      <c r="F25" s="251">
        <f t="shared" ref="F25" si="1">D25*E25</f>
        <v>0</v>
      </c>
    </row>
    <row r="26" spans="1:12" ht="14.4" x14ac:dyDescent="0.25">
      <c r="A26" s="167"/>
      <c r="B26" s="149" t="s">
        <v>57</v>
      </c>
      <c r="C26" s="146"/>
      <c r="D26" s="190"/>
      <c r="E26" s="80"/>
      <c r="F26" s="247">
        <f>SUM(F18:F25)</f>
        <v>0</v>
      </c>
    </row>
    <row r="27" spans="1:12" ht="14.4" x14ac:dyDescent="0.25">
      <c r="A27" s="168"/>
      <c r="B27" s="147"/>
      <c r="C27" s="146"/>
      <c r="D27" s="190"/>
      <c r="E27" s="80"/>
      <c r="F27" s="73"/>
    </row>
    <row r="28" spans="1:12" ht="14.4" x14ac:dyDescent="0.25">
      <c r="A28" s="162" t="s">
        <v>39</v>
      </c>
      <c r="B28" s="117" t="s">
        <v>58</v>
      </c>
      <c r="C28" s="143"/>
      <c r="D28" s="188"/>
      <c r="E28" s="80"/>
      <c r="F28" s="70"/>
    </row>
    <row r="29" spans="1:12" ht="14.4" x14ac:dyDescent="0.25">
      <c r="A29" s="162"/>
      <c r="B29" s="148"/>
      <c r="C29" s="143"/>
      <c r="D29" s="188"/>
      <c r="E29" s="80"/>
      <c r="F29" s="70"/>
    </row>
    <row r="30" spans="1:12" s="39" customFormat="1" ht="28.8" x14ac:dyDescent="0.25">
      <c r="A30" s="164" t="s">
        <v>4</v>
      </c>
      <c r="B30" s="81" t="s">
        <v>148</v>
      </c>
      <c r="C30" s="22" t="s">
        <v>48</v>
      </c>
      <c r="D30" s="189">
        <v>0.71</v>
      </c>
      <c r="E30" s="25"/>
      <c r="F30" s="251">
        <f t="shared" ref="F30:F35" si="2">E30*D30</f>
        <v>0</v>
      </c>
    </row>
    <row r="31" spans="1:12" s="39" customFormat="1" ht="16.2" x14ac:dyDescent="0.25">
      <c r="A31" s="164" t="s">
        <v>5</v>
      </c>
      <c r="B31" s="81" t="s">
        <v>100</v>
      </c>
      <c r="C31" s="22" t="s">
        <v>48</v>
      </c>
      <c r="D31" s="189">
        <v>0.4</v>
      </c>
      <c r="E31" s="25"/>
      <c r="F31" s="251">
        <f t="shared" si="2"/>
        <v>0</v>
      </c>
    </row>
    <row r="32" spans="1:12" s="39" customFormat="1" ht="28.8" x14ac:dyDescent="0.25">
      <c r="A32" s="164" t="s">
        <v>24</v>
      </c>
      <c r="B32" s="81" t="s">
        <v>93</v>
      </c>
      <c r="C32" s="22" t="s">
        <v>48</v>
      </c>
      <c r="D32" s="189">
        <v>0.31</v>
      </c>
      <c r="E32" s="25"/>
      <c r="F32" s="251">
        <f t="shared" si="2"/>
        <v>0</v>
      </c>
    </row>
    <row r="33" spans="1:6" s="39" customFormat="1" ht="16.2" x14ac:dyDescent="0.25">
      <c r="A33" s="164" t="s">
        <v>6</v>
      </c>
      <c r="B33" s="81" t="s">
        <v>149</v>
      </c>
      <c r="C33" s="22" t="s">
        <v>48</v>
      </c>
      <c r="D33" s="189">
        <v>0.11</v>
      </c>
      <c r="E33" s="25"/>
      <c r="F33" s="251">
        <f t="shared" si="2"/>
        <v>0</v>
      </c>
    </row>
    <row r="34" spans="1:6" s="39" customFormat="1" ht="16.2" x14ac:dyDescent="0.25">
      <c r="A34" s="164" t="s">
        <v>65</v>
      </c>
      <c r="B34" s="81" t="s">
        <v>150</v>
      </c>
      <c r="C34" s="22" t="s">
        <v>48</v>
      </c>
      <c r="D34" s="189">
        <v>0.2</v>
      </c>
      <c r="E34" s="25"/>
      <c r="F34" s="251">
        <f t="shared" si="2"/>
        <v>0</v>
      </c>
    </row>
    <row r="35" spans="1:6" s="39" customFormat="1" ht="14.4" x14ac:dyDescent="0.25">
      <c r="A35" s="164" t="s">
        <v>253</v>
      </c>
      <c r="B35" s="81" t="s">
        <v>252</v>
      </c>
      <c r="C35" s="22" t="s">
        <v>10</v>
      </c>
      <c r="D35" s="189">
        <v>2</v>
      </c>
      <c r="E35" s="25"/>
      <c r="F35" s="251">
        <f t="shared" si="2"/>
        <v>0</v>
      </c>
    </row>
    <row r="36" spans="1:6" s="39" customFormat="1" ht="14.4" x14ac:dyDescent="0.25">
      <c r="A36" s="167"/>
      <c r="B36" s="149" t="s">
        <v>59</v>
      </c>
      <c r="C36" s="146"/>
      <c r="D36" s="190"/>
      <c r="E36" s="80"/>
      <c r="F36" s="247">
        <f>SUM(F30:F35)</f>
        <v>0</v>
      </c>
    </row>
    <row r="37" spans="1:6" s="39" customFormat="1" ht="14.4" x14ac:dyDescent="0.25">
      <c r="A37" s="168"/>
      <c r="B37" s="147"/>
      <c r="C37" s="146"/>
      <c r="D37" s="190"/>
      <c r="E37" s="80"/>
      <c r="F37" s="73"/>
    </row>
    <row r="38" spans="1:6" s="39" customFormat="1" ht="18.75" customHeight="1" x14ac:dyDescent="0.25">
      <c r="A38" s="162" t="s">
        <v>40</v>
      </c>
      <c r="B38" s="117" t="s">
        <v>33</v>
      </c>
      <c r="C38" s="146"/>
      <c r="D38" s="190"/>
      <c r="E38" s="80"/>
      <c r="F38" s="73"/>
    </row>
    <row r="39" spans="1:6" s="39" customFormat="1" ht="14.4" x14ac:dyDescent="0.25">
      <c r="A39" s="162"/>
      <c r="B39" s="117"/>
      <c r="C39" s="146"/>
      <c r="D39" s="190"/>
      <c r="E39" s="80"/>
      <c r="F39" s="73"/>
    </row>
    <row r="40" spans="1:6" s="39" customFormat="1" ht="28.8" x14ac:dyDescent="0.25">
      <c r="A40" s="166" t="s">
        <v>7</v>
      </c>
      <c r="B40" s="81" t="s">
        <v>255</v>
      </c>
      <c r="C40" s="22" t="s">
        <v>8</v>
      </c>
      <c r="D40" s="189">
        <v>34.479999999999997</v>
      </c>
      <c r="E40" s="25"/>
      <c r="F40" s="251">
        <f t="shared" ref="F40:F48" si="3">E40*D40</f>
        <v>0</v>
      </c>
    </row>
    <row r="41" spans="1:6" s="39" customFormat="1" ht="14.4" x14ac:dyDescent="0.25">
      <c r="A41" s="166" t="s">
        <v>15</v>
      </c>
      <c r="B41" s="81" t="s">
        <v>254</v>
      </c>
      <c r="C41" s="22" t="s">
        <v>8</v>
      </c>
      <c r="D41" s="189">
        <v>2.42</v>
      </c>
      <c r="E41" s="25"/>
      <c r="F41" s="251">
        <f t="shared" si="3"/>
        <v>0</v>
      </c>
    </row>
    <row r="42" spans="1:6" s="39" customFormat="1" ht="28.8" x14ac:dyDescent="0.25">
      <c r="A42" s="166" t="s">
        <v>96</v>
      </c>
      <c r="B42" s="81" t="s">
        <v>151</v>
      </c>
      <c r="C42" s="22" t="s">
        <v>8</v>
      </c>
      <c r="D42" s="189">
        <v>34.479999999999997</v>
      </c>
      <c r="E42" s="25"/>
      <c r="F42" s="251">
        <f t="shared" si="3"/>
        <v>0</v>
      </c>
    </row>
    <row r="43" spans="1:6" s="39" customFormat="1" ht="14.4" x14ac:dyDescent="0.25">
      <c r="A43" s="166" t="s">
        <v>70</v>
      </c>
      <c r="B43" s="81" t="s">
        <v>94</v>
      </c>
      <c r="C43" s="22" t="s">
        <v>8</v>
      </c>
      <c r="D43" s="189">
        <v>49.4</v>
      </c>
      <c r="E43" s="25"/>
      <c r="F43" s="251">
        <f t="shared" si="3"/>
        <v>0</v>
      </c>
    </row>
    <row r="44" spans="1:6" s="39" customFormat="1" ht="14.4" x14ac:dyDescent="0.25">
      <c r="A44" s="166" t="s">
        <v>107</v>
      </c>
      <c r="B44" s="81" t="s">
        <v>152</v>
      </c>
      <c r="C44" s="22" t="s">
        <v>8</v>
      </c>
      <c r="D44" s="189">
        <v>24</v>
      </c>
      <c r="E44" s="25"/>
      <c r="F44" s="251">
        <f t="shared" si="3"/>
        <v>0</v>
      </c>
    </row>
    <row r="45" spans="1:6" s="39" customFormat="1" ht="28.8" x14ac:dyDescent="0.25">
      <c r="A45" s="166" t="s">
        <v>108</v>
      </c>
      <c r="B45" s="81" t="s">
        <v>153</v>
      </c>
      <c r="C45" s="22" t="s">
        <v>10</v>
      </c>
      <c r="D45" s="189">
        <v>3</v>
      </c>
      <c r="E45" s="241"/>
      <c r="F45" s="251">
        <f t="shared" si="3"/>
        <v>0</v>
      </c>
    </row>
    <row r="46" spans="1:6" s="39" customFormat="1" ht="14.4" x14ac:dyDescent="0.25">
      <c r="A46" s="166" t="s">
        <v>109</v>
      </c>
      <c r="B46" s="81" t="s">
        <v>155</v>
      </c>
      <c r="C46" s="22" t="s">
        <v>8</v>
      </c>
      <c r="D46" s="189">
        <v>19.5</v>
      </c>
      <c r="E46" s="25"/>
      <c r="F46" s="251">
        <f t="shared" si="3"/>
        <v>0</v>
      </c>
    </row>
    <row r="47" spans="1:6" s="39" customFormat="1" ht="43.2" x14ac:dyDescent="0.25">
      <c r="A47" s="166" t="s">
        <v>154</v>
      </c>
      <c r="B47" s="81" t="s">
        <v>256</v>
      </c>
      <c r="C47" s="22" t="s">
        <v>8</v>
      </c>
      <c r="D47" s="189">
        <v>0.8</v>
      </c>
      <c r="E47" s="25"/>
      <c r="F47" s="251">
        <f t="shared" ref="F47" si="4">E47*D47</f>
        <v>0</v>
      </c>
    </row>
    <row r="48" spans="1:6" s="39" customFormat="1" ht="28.8" x14ac:dyDescent="0.25">
      <c r="A48" s="166" t="s">
        <v>156</v>
      </c>
      <c r="B48" s="81" t="s">
        <v>157</v>
      </c>
      <c r="C48" s="22" t="s">
        <v>8</v>
      </c>
      <c r="D48" s="189">
        <v>64.510000000000005</v>
      </c>
      <c r="E48" s="25"/>
      <c r="F48" s="251">
        <f t="shared" si="3"/>
        <v>0</v>
      </c>
    </row>
    <row r="49" spans="1:6" s="39" customFormat="1" ht="14.4" x14ac:dyDescent="0.25">
      <c r="A49" s="167"/>
      <c r="B49" s="149" t="s">
        <v>62</v>
      </c>
      <c r="C49" s="146"/>
      <c r="D49" s="190"/>
      <c r="E49" s="80"/>
      <c r="F49" s="247">
        <f>SUM(F40:F48)</f>
        <v>0</v>
      </c>
    </row>
    <row r="50" spans="1:6" s="39" customFormat="1" ht="14.4" x14ac:dyDescent="0.25">
      <c r="A50" s="168"/>
      <c r="B50" s="147"/>
      <c r="C50" s="146"/>
      <c r="D50" s="190"/>
      <c r="E50" s="80"/>
      <c r="F50" s="73"/>
    </row>
    <row r="51" spans="1:6" s="39" customFormat="1" ht="14.4" x14ac:dyDescent="0.25">
      <c r="A51" s="162" t="s">
        <v>41</v>
      </c>
      <c r="B51" s="128" t="s">
        <v>75</v>
      </c>
      <c r="C51" s="143"/>
      <c r="D51" s="188"/>
      <c r="E51" s="80"/>
      <c r="F51" s="70"/>
    </row>
    <row r="52" spans="1:6" s="39" customFormat="1" ht="14.4" x14ac:dyDescent="0.25">
      <c r="A52" s="162"/>
      <c r="B52" s="191"/>
      <c r="C52" s="143"/>
      <c r="D52" s="188"/>
      <c r="E52" s="80"/>
      <c r="F52" s="70"/>
    </row>
    <row r="53" spans="1:6" s="39" customFormat="1" ht="28.8" x14ac:dyDescent="0.25">
      <c r="A53" s="164" t="s">
        <v>119</v>
      </c>
      <c r="B53" s="178" t="s">
        <v>166</v>
      </c>
      <c r="C53" s="22" t="s">
        <v>9</v>
      </c>
      <c r="D53" s="189">
        <v>8.5500000000000007</v>
      </c>
      <c r="E53" s="25"/>
      <c r="F53" s="70">
        <f>E53*D53</f>
        <v>0</v>
      </c>
    </row>
    <row r="54" spans="1:6" s="39" customFormat="1" ht="43.2" x14ac:dyDescent="0.25">
      <c r="A54" s="164" t="s">
        <v>120</v>
      </c>
      <c r="B54" s="178" t="s">
        <v>278</v>
      </c>
      <c r="C54" s="22" t="s">
        <v>8</v>
      </c>
      <c r="D54" s="189">
        <v>7.9</v>
      </c>
      <c r="E54" s="25"/>
      <c r="F54" s="70">
        <f>E54*D54</f>
        <v>0</v>
      </c>
    </row>
    <row r="55" spans="1:6" s="39" customFormat="1" ht="14.4" x14ac:dyDescent="0.25">
      <c r="A55" s="167"/>
      <c r="B55" s="149" t="s">
        <v>61</v>
      </c>
      <c r="C55" s="146"/>
      <c r="D55" s="190"/>
      <c r="E55" s="80"/>
      <c r="F55" s="73">
        <f>F54+F53</f>
        <v>0</v>
      </c>
    </row>
    <row r="56" spans="1:6" s="39" customFormat="1" ht="14.4" x14ac:dyDescent="0.25">
      <c r="A56" s="168"/>
      <c r="B56" s="147"/>
      <c r="C56" s="146"/>
      <c r="D56" s="190"/>
      <c r="E56" s="80"/>
      <c r="F56" s="73"/>
    </row>
    <row r="57" spans="1:6" s="39" customFormat="1" ht="14.4" x14ac:dyDescent="0.25">
      <c r="A57" s="162" t="s">
        <v>42</v>
      </c>
      <c r="B57" s="121" t="s">
        <v>87</v>
      </c>
      <c r="C57" s="143"/>
      <c r="D57" s="188"/>
      <c r="E57" s="80"/>
      <c r="F57" s="70"/>
    </row>
    <row r="58" spans="1:6" s="39" customFormat="1" ht="14.4" x14ac:dyDescent="0.25">
      <c r="A58" s="162"/>
      <c r="B58" s="125"/>
      <c r="C58" s="143"/>
      <c r="D58" s="188"/>
      <c r="E58" s="80"/>
      <c r="F58" s="70"/>
    </row>
    <row r="59" spans="1:6" s="39" customFormat="1" ht="14.4" x14ac:dyDescent="0.25">
      <c r="A59" s="164" t="s">
        <v>12</v>
      </c>
      <c r="B59" s="181" t="s">
        <v>158</v>
      </c>
      <c r="C59" s="22" t="s">
        <v>8</v>
      </c>
      <c r="D59" s="189">
        <v>19.5</v>
      </c>
      <c r="E59" s="25"/>
      <c r="F59" s="251">
        <f>E59*D59</f>
        <v>0</v>
      </c>
    </row>
    <row r="60" spans="1:6" s="39" customFormat="1" ht="14.4" x14ac:dyDescent="0.25">
      <c r="A60" s="164" t="s">
        <v>13</v>
      </c>
      <c r="B60" s="181" t="s">
        <v>159</v>
      </c>
      <c r="C60" s="22" t="s">
        <v>8</v>
      </c>
      <c r="D60" s="189">
        <v>43</v>
      </c>
      <c r="E60" s="25"/>
      <c r="F60" s="251">
        <f>E60*D60</f>
        <v>0</v>
      </c>
    </row>
    <row r="61" spans="1:6" s="39" customFormat="1" ht="20.399999999999999" customHeight="1" x14ac:dyDescent="0.25">
      <c r="A61" s="164" t="s">
        <v>35</v>
      </c>
      <c r="B61" s="181" t="s">
        <v>95</v>
      </c>
      <c r="C61" s="22" t="s">
        <v>8</v>
      </c>
      <c r="D61" s="189">
        <v>6.16</v>
      </c>
      <c r="E61" s="25"/>
      <c r="F61" s="251">
        <f>E61*D61</f>
        <v>0</v>
      </c>
    </row>
    <row r="62" spans="1:6" s="39" customFormat="1" ht="28.8" x14ac:dyDescent="0.25">
      <c r="A62" s="164" t="s">
        <v>110</v>
      </c>
      <c r="B62" s="181" t="s">
        <v>160</v>
      </c>
      <c r="C62" s="22" t="s">
        <v>8</v>
      </c>
      <c r="D62" s="189">
        <v>64.510000000000005</v>
      </c>
      <c r="E62" s="25"/>
      <c r="F62" s="251">
        <f>E62*D62</f>
        <v>0</v>
      </c>
    </row>
    <row r="63" spans="1:6" s="39" customFormat="1" ht="14.4" x14ac:dyDescent="0.25">
      <c r="A63" s="164" t="s">
        <v>111</v>
      </c>
      <c r="B63" s="181" t="s">
        <v>161</v>
      </c>
      <c r="C63" s="22" t="s">
        <v>8</v>
      </c>
      <c r="D63" s="189">
        <v>38.049999999999997</v>
      </c>
      <c r="E63" s="25"/>
      <c r="F63" s="251">
        <f>E63*D63</f>
        <v>0</v>
      </c>
    </row>
    <row r="64" spans="1:6" s="39" customFormat="1" ht="14.4" x14ac:dyDescent="0.25">
      <c r="A64" s="167"/>
      <c r="B64" s="149" t="s">
        <v>60</v>
      </c>
      <c r="C64" s="146"/>
      <c r="D64" s="190"/>
      <c r="E64" s="80"/>
      <c r="F64" s="247">
        <f>SUM(F59:F63)</f>
        <v>0</v>
      </c>
    </row>
    <row r="65" spans="1:22" s="39" customFormat="1" ht="14.4" x14ac:dyDescent="0.25">
      <c r="A65" s="168"/>
      <c r="B65" s="147"/>
      <c r="C65" s="146"/>
      <c r="D65" s="190"/>
      <c r="E65" s="80"/>
      <c r="F65" s="73"/>
    </row>
    <row r="66" spans="1:22" s="39" customFormat="1" ht="14.4" x14ac:dyDescent="0.25">
      <c r="A66" s="162" t="s">
        <v>43</v>
      </c>
      <c r="B66" s="125" t="s">
        <v>79</v>
      </c>
      <c r="C66" s="143"/>
      <c r="D66" s="188"/>
      <c r="E66" s="80"/>
      <c r="F66" s="70"/>
    </row>
    <row r="67" spans="1:22" s="39" customFormat="1" ht="14.4" x14ac:dyDescent="0.25">
      <c r="A67" s="162"/>
      <c r="B67" s="125"/>
      <c r="C67" s="143"/>
      <c r="D67" s="188"/>
      <c r="E67" s="80"/>
      <c r="F67" s="70"/>
    </row>
    <row r="68" spans="1:22" s="39" customFormat="1" ht="86.4" x14ac:dyDescent="0.25">
      <c r="A68" s="164" t="s">
        <v>11</v>
      </c>
      <c r="B68" s="136" t="s">
        <v>277</v>
      </c>
      <c r="C68" s="22" t="s">
        <v>74</v>
      </c>
      <c r="D68" s="192">
        <v>2</v>
      </c>
      <c r="E68" s="25"/>
      <c r="F68" s="251">
        <f>E68*D68</f>
        <v>0</v>
      </c>
    </row>
    <row r="69" spans="1:22" s="39" customFormat="1" ht="14.4" x14ac:dyDescent="0.25">
      <c r="A69" s="167"/>
      <c r="B69" s="149" t="s">
        <v>63</v>
      </c>
      <c r="C69" s="146"/>
      <c r="D69" s="190"/>
      <c r="E69" s="80"/>
      <c r="F69" s="247">
        <f>F68</f>
        <v>0</v>
      </c>
    </row>
    <row r="70" spans="1:22" ht="14.4" x14ac:dyDescent="0.25">
      <c r="A70" s="168"/>
      <c r="B70" s="147"/>
      <c r="C70" s="146"/>
      <c r="D70" s="190"/>
      <c r="E70" s="80"/>
      <c r="F70" s="73"/>
    </row>
    <row r="71" spans="1:22" s="57" customFormat="1" ht="14.4" x14ac:dyDescent="0.25">
      <c r="A71" s="162" t="s">
        <v>97</v>
      </c>
      <c r="B71" s="125" t="s">
        <v>162</v>
      </c>
      <c r="C71" s="143"/>
      <c r="D71" s="188"/>
      <c r="E71" s="80"/>
      <c r="F71" s="70"/>
      <c r="G71"/>
      <c r="H71"/>
      <c r="I71"/>
      <c r="J71"/>
      <c r="K71"/>
      <c r="L71"/>
      <c r="M71"/>
      <c r="N71"/>
      <c r="O71"/>
      <c r="P71"/>
      <c r="Q71"/>
      <c r="R71"/>
      <c r="S71"/>
      <c r="T71"/>
      <c r="U71"/>
      <c r="V71"/>
    </row>
    <row r="72" spans="1:22" s="57" customFormat="1" ht="14.4" x14ac:dyDescent="0.25">
      <c r="A72" s="162"/>
      <c r="B72" s="125"/>
      <c r="C72" s="143"/>
      <c r="D72" s="188"/>
      <c r="E72" s="80"/>
      <c r="F72" s="70"/>
      <c r="G72"/>
      <c r="H72"/>
      <c r="I72"/>
      <c r="J72"/>
      <c r="K72"/>
      <c r="L72"/>
      <c r="M72"/>
      <c r="N72"/>
      <c r="O72"/>
      <c r="P72"/>
      <c r="Q72"/>
      <c r="R72"/>
      <c r="S72"/>
      <c r="T72"/>
      <c r="U72"/>
      <c r="V72"/>
    </row>
    <row r="73" spans="1:22" s="58" customFormat="1" ht="72" x14ac:dyDescent="0.25">
      <c r="A73" s="164" t="s">
        <v>127</v>
      </c>
      <c r="B73" s="81" t="s">
        <v>163</v>
      </c>
      <c r="C73" s="22" t="s">
        <v>89</v>
      </c>
      <c r="D73" s="189">
        <v>1</v>
      </c>
      <c r="E73" s="80"/>
      <c r="F73" s="251">
        <f>D73*E73</f>
        <v>0</v>
      </c>
      <c r="G73" s="157"/>
      <c r="H73" s="157"/>
      <c r="I73" s="157"/>
      <c r="J73" s="157"/>
      <c r="K73" s="157"/>
      <c r="L73" s="157"/>
      <c r="M73" s="157"/>
      <c r="N73" s="157"/>
      <c r="O73" s="157"/>
      <c r="P73" s="157"/>
      <c r="Q73" s="157"/>
      <c r="R73" s="157"/>
      <c r="S73" s="157"/>
      <c r="T73" s="157"/>
      <c r="U73" s="157"/>
      <c r="V73" s="157"/>
    </row>
    <row r="74" spans="1:22" s="57" customFormat="1" ht="14.4" x14ac:dyDescent="0.25">
      <c r="A74" s="164" t="s">
        <v>133</v>
      </c>
      <c r="B74" s="81" t="s">
        <v>164</v>
      </c>
      <c r="C74" s="22" t="s">
        <v>89</v>
      </c>
      <c r="D74" s="192">
        <v>1</v>
      </c>
      <c r="E74" s="80"/>
      <c r="F74" s="251">
        <f>D74*E74</f>
        <v>0</v>
      </c>
      <c r="G74"/>
      <c r="H74"/>
      <c r="I74"/>
      <c r="J74"/>
      <c r="K74"/>
      <c r="L74"/>
      <c r="M74"/>
      <c r="N74"/>
      <c r="O74"/>
      <c r="P74"/>
      <c r="Q74"/>
      <c r="R74"/>
      <c r="S74"/>
      <c r="T74"/>
      <c r="U74"/>
      <c r="V74"/>
    </row>
    <row r="75" spans="1:22" s="57" customFormat="1" ht="14.4" x14ac:dyDescent="0.25">
      <c r="A75" s="169"/>
      <c r="B75" s="153" t="s">
        <v>98</v>
      </c>
      <c r="C75" s="152"/>
      <c r="D75" s="193"/>
      <c r="E75" s="151"/>
      <c r="F75" s="254">
        <f>SUM(F73:F74)</f>
        <v>0</v>
      </c>
      <c r="G75"/>
      <c r="H75"/>
      <c r="I75"/>
      <c r="J75"/>
      <c r="K75"/>
      <c r="L75"/>
      <c r="M75"/>
      <c r="N75"/>
      <c r="O75"/>
      <c r="P75"/>
      <c r="Q75"/>
      <c r="R75"/>
      <c r="S75"/>
      <c r="T75"/>
      <c r="U75"/>
      <c r="V75"/>
    </row>
    <row r="76" spans="1:22" s="57" customFormat="1" ht="15" thickBot="1" x14ac:dyDescent="0.3">
      <c r="A76" s="194"/>
      <c r="B76" s="195"/>
      <c r="C76" s="196"/>
      <c r="D76" s="197"/>
      <c r="E76" s="198"/>
      <c r="F76" s="255"/>
      <c r="G76"/>
      <c r="H76"/>
      <c r="I76"/>
      <c r="J76"/>
      <c r="K76"/>
      <c r="L76"/>
      <c r="M76"/>
      <c r="N76"/>
      <c r="O76"/>
      <c r="P76"/>
      <c r="Q76"/>
      <c r="R76"/>
      <c r="S76"/>
      <c r="T76"/>
      <c r="U76"/>
      <c r="V76"/>
    </row>
    <row r="77" spans="1:22" ht="15.6" thickTop="1" thickBot="1" x14ac:dyDescent="0.3">
      <c r="A77" s="37"/>
      <c r="B77" s="130" t="s">
        <v>165</v>
      </c>
      <c r="C77" s="38"/>
      <c r="D77" s="38"/>
      <c r="E77" s="96"/>
      <c r="F77" s="250">
        <f>F75+F69+F64+F55+F49+F36+F26+F14</f>
        <v>0</v>
      </c>
    </row>
    <row r="78" spans="1:22" ht="13.8" thickTop="1" x14ac:dyDescent="0.25">
      <c r="A78"/>
      <c r="B78"/>
      <c r="C78"/>
      <c r="D78" s="182"/>
      <c r="E78"/>
      <c r="F78"/>
    </row>
    <row r="79" spans="1:22" s="43" customFormat="1" x14ac:dyDescent="0.25">
      <c r="A79"/>
      <c r="B79"/>
      <c r="C79"/>
      <c r="D79" s="182"/>
      <c r="E79"/>
      <c r="F79"/>
    </row>
    <row r="80" spans="1:22" s="43" customFormat="1" x14ac:dyDescent="0.25">
      <c r="A80"/>
      <c r="B80"/>
      <c r="C80"/>
      <c r="D80"/>
      <c r="E80"/>
      <c r="F80"/>
    </row>
    <row r="81" spans="1:6" x14ac:dyDescent="0.25">
      <c r="A81" s="43"/>
      <c r="B81" s="43"/>
      <c r="C81" s="43"/>
      <c r="D81" s="43"/>
      <c r="E81" s="43"/>
      <c r="F81" s="43"/>
    </row>
    <row r="82" spans="1:6" s="43" customFormat="1" x14ac:dyDescent="0.25"/>
    <row r="83" spans="1:6" x14ac:dyDescent="0.25">
      <c r="A83"/>
      <c r="B83"/>
      <c r="C83"/>
      <c r="D83"/>
      <c r="E83"/>
      <c r="F83"/>
    </row>
    <row r="84" spans="1:6" x14ac:dyDescent="0.25">
      <c r="A84" s="43"/>
      <c r="B84" s="43"/>
      <c r="C84" s="43"/>
      <c r="D84" s="43"/>
      <c r="E84" s="43"/>
      <c r="F84" s="43"/>
    </row>
    <row r="85" spans="1:6" x14ac:dyDescent="0.25">
      <c r="A85"/>
      <c r="B85"/>
      <c r="C85"/>
      <c r="D85"/>
      <c r="E85"/>
      <c r="F85"/>
    </row>
    <row r="86" spans="1:6" x14ac:dyDescent="0.25">
      <c r="A86"/>
      <c r="B86"/>
      <c r="C86"/>
      <c r="D86"/>
      <c r="E86"/>
      <c r="F86"/>
    </row>
    <row r="87" spans="1:6" x14ac:dyDescent="0.25">
      <c r="A87"/>
      <c r="B87"/>
      <c r="C87"/>
      <c r="D87"/>
      <c r="E87"/>
      <c r="F87"/>
    </row>
    <row r="88" spans="1:6" x14ac:dyDescent="0.25">
      <c r="A88"/>
      <c r="B88"/>
      <c r="C88"/>
      <c r="D88"/>
      <c r="E88"/>
      <c r="F88"/>
    </row>
    <row r="89" spans="1:6" x14ac:dyDescent="0.25">
      <c r="A89"/>
      <c r="B89"/>
      <c r="C89"/>
      <c r="D89"/>
      <c r="E89"/>
      <c r="F89"/>
    </row>
    <row r="90" spans="1:6" x14ac:dyDescent="0.25">
      <c r="A90"/>
      <c r="B90"/>
      <c r="C90"/>
      <c r="D90"/>
      <c r="E90"/>
      <c r="F90"/>
    </row>
    <row r="91" spans="1:6" x14ac:dyDescent="0.25">
      <c r="A91"/>
      <c r="B91"/>
      <c r="C91"/>
      <c r="D91"/>
      <c r="E91"/>
      <c r="F91"/>
    </row>
    <row r="92" spans="1:6" x14ac:dyDescent="0.25">
      <c r="A92"/>
      <c r="B92"/>
      <c r="C92"/>
      <c r="D92"/>
      <c r="E92"/>
      <c r="F92"/>
    </row>
    <row r="93" spans="1:6" x14ac:dyDescent="0.25">
      <c r="A93"/>
      <c r="B93"/>
      <c r="C93"/>
      <c r="D93"/>
      <c r="E93"/>
      <c r="F93"/>
    </row>
    <row r="94" spans="1:6" x14ac:dyDescent="0.25">
      <c r="A94"/>
      <c r="B94"/>
      <c r="C94"/>
      <c r="D94"/>
      <c r="E94"/>
      <c r="F94"/>
    </row>
    <row r="95" spans="1:6" s="39" customFormat="1" x14ac:dyDescent="0.25">
      <c r="A95"/>
      <c r="B95"/>
      <c r="C95"/>
      <c r="D95"/>
      <c r="E95"/>
      <c r="F95"/>
    </row>
    <row r="96" spans="1:6" s="39" customFormat="1" x14ac:dyDescent="0.25">
      <c r="A96"/>
      <c r="B96"/>
      <c r="C96"/>
      <c r="D96"/>
      <c r="E96"/>
      <c r="F96"/>
    </row>
    <row r="97" spans="1:22" s="39" customFormat="1" x14ac:dyDescent="0.25"/>
    <row r="98" spans="1:22" s="39" customFormat="1" x14ac:dyDescent="0.25">
      <c r="G98"/>
      <c r="H98"/>
      <c r="I98"/>
      <c r="J98"/>
      <c r="K98"/>
      <c r="L98"/>
      <c r="M98"/>
      <c r="N98"/>
      <c r="O98"/>
      <c r="P98"/>
      <c r="Q98"/>
      <c r="R98"/>
      <c r="S98"/>
      <c r="T98"/>
      <c r="U98"/>
      <c r="V98"/>
    </row>
    <row r="99" spans="1:22" s="52" customFormat="1" x14ac:dyDescent="0.25">
      <c r="A99" s="39"/>
      <c r="B99" s="39"/>
      <c r="C99" s="39"/>
      <c r="D99" s="39"/>
      <c r="E99" s="39"/>
      <c r="F99" s="39"/>
      <c r="G99"/>
      <c r="H99"/>
      <c r="I99"/>
      <c r="J99"/>
      <c r="K99"/>
      <c r="L99"/>
      <c r="M99"/>
      <c r="N99"/>
      <c r="O99"/>
      <c r="P99"/>
      <c r="Q99"/>
      <c r="R99"/>
      <c r="S99"/>
      <c r="T99"/>
      <c r="U99"/>
      <c r="V99"/>
    </row>
    <row r="100" spans="1:22" s="39" customFormat="1" x14ac:dyDescent="0.25">
      <c r="A100"/>
      <c r="B100"/>
      <c r="C100"/>
      <c r="D100"/>
      <c r="E100"/>
      <c r="F100"/>
      <c r="G100"/>
      <c r="H100"/>
      <c r="I100"/>
      <c r="J100"/>
      <c r="K100"/>
      <c r="L100"/>
      <c r="M100"/>
      <c r="N100"/>
      <c r="O100"/>
      <c r="P100"/>
      <c r="Q100"/>
      <c r="R100"/>
      <c r="S100"/>
      <c r="T100"/>
      <c r="U100"/>
      <c r="V100"/>
    </row>
    <row r="101" spans="1:22" x14ac:dyDescent="0.25">
      <c r="A101"/>
      <c r="B101"/>
      <c r="C101"/>
      <c r="D101"/>
      <c r="E101"/>
      <c r="F101"/>
    </row>
    <row r="102" spans="1:22" x14ac:dyDescent="0.25">
      <c r="A102"/>
      <c r="B102"/>
      <c r="C102"/>
      <c r="D102"/>
      <c r="E102"/>
      <c r="F102"/>
    </row>
    <row r="103" spans="1:22" s="39" customFormat="1" x14ac:dyDescent="0.25">
      <c r="A103"/>
      <c r="B103"/>
      <c r="C103"/>
      <c r="D103"/>
      <c r="E103"/>
      <c r="F103"/>
    </row>
    <row r="104" spans="1:22" x14ac:dyDescent="0.25">
      <c r="A104"/>
      <c r="B104"/>
      <c r="C104"/>
      <c r="D104"/>
      <c r="E104"/>
      <c r="F104"/>
    </row>
    <row r="105" spans="1:22" x14ac:dyDescent="0.25">
      <c r="A105" s="39"/>
      <c r="B105" s="39"/>
      <c r="C105" s="39"/>
      <c r="D105" s="39"/>
      <c r="E105" s="39"/>
      <c r="F105" s="39"/>
    </row>
    <row r="106" spans="1:22" x14ac:dyDescent="0.25">
      <c r="A106"/>
      <c r="B106"/>
      <c r="C106"/>
      <c r="D106"/>
      <c r="E106"/>
      <c r="F106"/>
    </row>
    <row r="107" spans="1:22" x14ac:dyDescent="0.25">
      <c r="A107"/>
      <c r="B107"/>
      <c r="C107"/>
      <c r="D107"/>
      <c r="E107"/>
      <c r="F107"/>
    </row>
    <row r="108" spans="1:22" x14ac:dyDescent="0.25">
      <c r="A108"/>
      <c r="B108"/>
      <c r="C108"/>
      <c r="D108"/>
      <c r="E108"/>
      <c r="F108"/>
    </row>
    <row r="109" spans="1:22" x14ac:dyDescent="0.25">
      <c r="A109"/>
      <c r="B109"/>
      <c r="C109"/>
      <c r="D109"/>
      <c r="E109"/>
      <c r="F109"/>
    </row>
    <row r="110" spans="1:22" ht="16.5" customHeight="1" x14ac:dyDescent="0.25">
      <c r="A110"/>
      <c r="B110"/>
      <c r="C110"/>
      <c r="D110"/>
      <c r="E110"/>
      <c r="F110"/>
    </row>
    <row r="111" spans="1:22" x14ac:dyDescent="0.25">
      <c r="A111"/>
      <c r="B111"/>
      <c r="C111"/>
      <c r="D111"/>
      <c r="E111"/>
      <c r="F111"/>
    </row>
    <row r="112" spans="1:22" x14ac:dyDescent="0.25">
      <c r="A112"/>
      <c r="B112"/>
      <c r="C112"/>
      <c r="D112"/>
      <c r="E112"/>
      <c r="F112"/>
    </row>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1:6" x14ac:dyDescent="0.25">
      <c r="A129"/>
      <c r="B129"/>
      <c r="C129"/>
      <c r="D129"/>
      <c r="E129"/>
      <c r="F129"/>
    </row>
    <row r="130" spans="1:6" x14ac:dyDescent="0.25">
      <c r="A130"/>
      <c r="B130"/>
      <c r="C130"/>
      <c r="D130"/>
      <c r="E130"/>
      <c r="F130"/>
    </row>
    <row r="131" spans="1:6" ht="95.25" customHeight="1" x14ac:dyDescent="0.25">
      <c r="A131"/>
      <c r="B131"/>
      <c r="C131"/>
      <c r="D131"/>
      <c r="E131"/>
      <c r="F131"/>
    </row>
    <row r="132" spans="1:6" ht="21.75" customHeight="1" x14ac:dyDescent="0.25">
      <c r="A132"/>
      <c r="B132"/>
      <c r="C132"/>
      <c r="D132"/>
      <c r="E132"/>
      <c r="F132"/>
    </row>
    <row r="133" spans="1:6" x14ac:dyDescent="0.25">
      <c r="A133"/>
      <c r="B133"/>
      <c r="C133"/>
      <c r="D133"/>
      <c r="E133"/>
      <c r="F133"/>
    </row>
    <row r="134" spans="1:6" x14ac:dyDescent="0.25">
      <c r="A134"/>
      <c r="B134"/>
      <c r="C134"/>
      <c r="D134" s="182"/>
      <c r="E134"/>
      <c r="F134"/>
    </row>
    <row r="135" spans="1:6" ht="21.75" customHeight="1" x14ac:dyDescent="0.25">
      <c r="A135"/>
      <c r="B135"/>
      <c r="C135"/>
      <c r="D135" s="182"/>
      <c r="E135"/>
      <c r="F135"/>
    </row>
    <row r="136" spans="1:6" s="39" customFormat="1" x14ac:dyDescent="0.25">
      <c r="A136"/>
      <c r="B136"/>
      <c r="C136"/>
      <c r="D136" s="182"/>
      <c r="E136"/>
      <c r="F136"/>
    </row>
    <row r="137" spans="1:6" x14ac:dyDescent="0.25">
      <c r="A137"/>
      <c r="B137"/>
      <c r="C137"/>
      <c r="D137" s="182"/>
      <c r="E137"/>
      <c r="F137"/>
    </row>
    <row r="139" spans="1:6" s="39" customFormat="1" x14ac:dyDescent="0.25">
      <c r="A139" s="59"/>
      <c r="B139" s="59"/>
      <c r="C139" s="59"/>
      <c r="D139" s="183"/>
      <c r="E139" s="59"/>
      <c r="F139" s="59"/>
    </row>
  </sheetData>
  <mergeCells count="3">
    <mergeCell ref="A1:F1"/>
    <mergeCell ref="A2:F2"/>
    <mergeCell ref="B3:E3"/>
  </mergeCells>
  <phoneticPr fontId="27" type="noConversion"/>
  <conditionalFormatting sqref="F68 F53:F54 F30:F32 F59:F63 F9:F13 F19:F25">
    <cfRule type="cellIs" dxfId="41" priority="49" stopIfTrue="1" operator="between">
      <formula>0.95*#REF!</formula>
      <formula>1.15*#REF!</formula>
    </cfRule>
    <cfRule type="cellIs" dxfId="40" priority="50" stopIfTrue="1" operator="greaterThan">
      <formula>1.15*#REF!</formula>
    </cfRule>
    <cfRule type="cellIs" dxfId="39" priority="51" stopIfTrue="1" operator="lessThan">
      <formula>0.95*#REF!</formula>
    </cfRule>
  </conditionalFormatting>
  <conditionalFormatting sqref="F27 F56 F65 F70 F15 F50 F75:F76 F35 F37:F46 F48">
    <cfRule type="cellIs" dxfId="38" priority="46" stopIfTrue="1" operator="between">
      <formula>0.95*#REF!</formula>
      <formula>1.15*#REF!</formula>
    </cfRule>
    <cfRule type="cellIs" dxfId="37" priority="47" stopIfTrue="1" operator="greaterThan">
      <formula>1.15*#REF!</formula>
    </cfRule>
    <cfRule type="cellIs" dxfId="36" priority="48" stopIfTrue="1" operator="lessThan">
      <formula>0.95*#REF!</formula>
    </cfRule>
  </conditionalFormatting>
  <conditionalFormatting sqref="F14">
    <cfRule type="cellIs" dxfId="35" priority="43" stopIfTrue="1" operator="between">
      <formula>0.95*#REF!</formula>
      <formula>1.15*#REF!</formula>
    </cfRule>
    <cfRule type="cellIs" dxfId="34" priority="44" stopIfTrue="1" operator="greaterThan">
      <formula>1.15*#REF!</formula>
    </cfRule>
    <cfRule type="cellIs" dxfId="33" priority="45" stopIfTrue="1" operator="lessThan">
      <formula>0.95*#REF!</formula>
    </cfRule>
  </conditionalFormatting>
  <conditionalFormatting sqref="F26">
    <cfRule type="cellIs" dxfId="32" priority="40" stopIfTrue="1" operator="between">
      <formula>0.95*#REF!</formula>
      <formula>1.15*#REF!</formula>
    </cfRule>
    <cfRule type="cellIs" dxfId="31" priority="41" stopIfTrue="1" operator="greaterThan">
      <formula>1.15*#REF!</formula>
    </cfRule>
    <cfRule type="cellIs" dxfId="30" priority="42" stopIfTrue="1" operator="lessThan">
      <formula>0.95*#REF!</formula>
    </cfRule>
  </conditionalFormatting>
  <conditionalFormatting sqref="F36">
    <cfRule type="cellIs" dxfId="29" priority="37" stopIfTrue="1" operator="between">
      <formula>0.95*#REF!</formula>
      <formula>1.15*#REF!</formula>
    </cfRule>
    <cfRule type="cellIs" dxfId="28" priority="38" stopIfTrue="1" operator="greaterThan">
      <formula>1.15*#REF!</formula>
    </cfRule>
    <cfRule type="cellIs" dxfId="27" priority="39" stopIfTrue="1" operator="lessThan">
      <formula>0.95*#REF!</formula>
    </cfRule>
  </conditionalFormatting>
  <conditionalFormatting sqref="F55">
    <cfRule type="cellIs" dxfId="26" priority="34" stopIfTrue="1" operator="between">
      <formula>0.95*#REF!</formula>
      <formula>1.15*#REF!</formula>
    </cfRule>
    <cfRule type="cellIs" dxfId="25" priority="35" stopIfTrue="1" operator="greaterThan">
      <formula>1.15*#REF!</formula>
    </cfRule>
    <cfRule type="cellIs" dxfId="24" priority="36" stopIfTrue="1" operator="lessThan">
      <formula>0.95*#REF!</formula>
    </cfRule>
  </conditionalFormatting>
  <conditionalFormatting sqref="F64">
    <cfRule type="cellIs" dxfId="23" priority="31" stopIfTrue="1" operator="between">
      <formula>0.95*#REF!</formula>
      <formula>1.15*#REF!</formula>
    </cfRule>
    <cfRule type="cellIs" dxfId="22" priority="32" stopIfTrue="1" operator="greaterThan">
      <formula>1.15*#REF!</formula>
    </cfRule>
    <cfRule type="cellIs" dxfId="21" priority="33" stopIfTrue="1" operator="lessThan">
      <formula>0.95*#REF!</formula>
    </cfRule>
  </conditionalFormatting>
  <conditionalFormatting sqref="F69">
    <cfRule type="cellIs" dxfId="20" priority="28" stopIfTrue="1" operator="between">
      <formula>0.95*#REF!</formula>
      <formula>1.15*#REF!</formula>
    </cfRule>
    <cfRule type="cellIs" dxfId="19" priority="29" stopIfTrue="1" operator="greaterThan">
      <formula>1.15*#REF!</formula>
    </cfRule>
    <cfRule type="cellIs" dxfId="18" priority="30" stopIfTrue="1" operator="lessThan">
      <formula>0.95*#REF!</formula>
    </cfRule>
  </conditionalFormatting>
  <conditionalFormatting sqref="F73:F74">
    <cfRule type="cellIs" dxfId="17" priority="25" stopIfTrue="1" operator="between">
      <formula>0.95*#REF!</formula>
      <formula>1.15*#REF!</formula>
    </cfRule>
    <cfRule type="cellIs" dxfId="16" priority="26" stopIfTrue="1" operator="greaterThan">
      <formula>1.15*#REF!</formula>
    </cfRule>
    <cfRule type="cellIs" dxfId="15" priority="27" stopIfTrue="1" operator="lessThan">
      <formula>0.95*#REF!</formula>
    </cfRule>
  </conditionalFormatting>
  <conditionalFormatting sqref="F49">
    <cfRule type="cellIs" dxfId="14" priority="16" stopIfTrue="1" operator="between">
      <formula>0.95*#REF!</formula>
      <formula>1.15*#REF!</formula>
    </cfRule>
    <cfRule type="cellIs" dxfId="13" priority="17" stopIfTrue="1" operator="greaterThan">
      <formula>1.15*#REF!</formula>
    </cfRule>
    <cfRule type="cellIs" dxfId="12" priority="18" stopIfTrue="1" operator="lessThan">
      <formula>0.95*#REF!</formula>
    </cfRule>
  </conditionalFormatting>
  <conditionalFormatting sqref="F18">
    <cfRule type="cellIs" dxfId="11" priority="13" stopIfTrue="1" operator="between">
      <formula>0.95*#REF!</formula>
      <formula>1.15*#REF!</formula>
    </cfRule>
    <cfRule type="cellIs" dxfId="10" priority="14" stopIfTrue="1" operator="greaterThan">
      <formula>1.15*#REF!</formula>
    </cfRule>
    <cfRule type="cellIs" dxfId="9" priority="15" stopIfTrue="1" operator="lessThan">
      <formula>0.95*#REF!</formula>
    </cfRule>
  </conditionalFormatting>
  <conditionalFormatting sqref="F33">
    <cfRule type="cellIs" dxfId="8" priority="7" stopIfTrue="1" operator="between">
      <formula>0.95*#REF!</formula>
      <formula>1.15*#REF!</formula>
    </cfRule>
    <cfRule type="cellIs" dxfId="7" priority="8" stopIfTrue="1" operator="greaterThan">
      <formula>1.15*#REF!</formula>
    </cfRule>
    <cfRule type="cellIs" dxfId="6" priority="9" stopIfTrue="1" operator="lessThan">
      <formula>0.95*#REF!</formula>
    </cfRule>
  </conditionalFormatting>
  <conditionalFormatting sqref="F34">
    <cfRule type="cellIs" dxfId="5" priority="4" stopIfTrue="1" operator="between">
      <formula>0.95*#REF!</formula>
      <formula>1.15*#REF!</formula>
    </cfRule>
    <cfRule type="cellIs" dxfId="4" priority="5" stopIfTrue="1" operator="greaterThan">
      <formula>1.15*#REF!</formula>
    </cfRule>
    <cfRule type="cellIs" dxfId="3" priority="6" stopIfTrue="1" operator="lessThan">
      <formula>0.95*#REF!</formula>
    </cfRule>
  </conditionalFormatting>
  <conditionalFormatting sqref="F47">
    <cfRule type="cellIs" dxfId="2" priority="1" stopIfTrue="1" operator="between">
      <formula>0.95*#REF!</formula>
      <formula>1.15*#REF!</formula>
    </cfRule>
    <cfRule type="cellIs" dxfId="1" priority="2" stopIfTrue="1" operator="greaterThan">
      <formula>1.15*#REF!</formula>
    </cfRule>
    <cfRule type="cellIs" dxfId="0" priority="3" stopIfTrue="1" operator="lessThan">
      <formula>0.95*#REF!</formula>
    </cfRule>
  </conditionalFormatting>
  <printOptions horizontalCentered="1"/>
  <pageMargins left="0.70866141732283472" right="0.70866141732283472" top="0.74803149606299213" bottom="0.74803149606299213" header="0.31496062992125984" footer="0.31496062992125984"/>
  <pageSetup paperSize="9" scale="90" orientation="portrait" r:id="rId1"/>
  <headerFooter>
    <oddFooter>&amp;LDevis quantitatif et estimatif - LATRINES&amp;C&amp;P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F120"/>
  <sheetViews>
    <sheetView zoomScaleNormal="100" zoomScaleSheetLayoutView="120" zoomScalePageLayoutView="70" workbookViewId="0">
      <selection activeCell="A4" sqref="A4"/>
    </sheetView>
  </sheetViews>
  <sheetFormatPr baseColWidth="10" defaultRowHeight="13.2" x14ac:dyDescent="0.25"/>
  <cols>
    <col min="1" max="1" width="6.33203125" bestFit="1" customWidth="1"/>
    <col min="2" max="2" width="55.33203125" customWidth="1"/>
    <col min="3" max="3" width="8" customWidth="1"/>
    <col min="4" max="4" width="9.5546875" bestFit="1" customWidth="1"/>
    <col min="5" max="5" width="11.33203125" bestFit="1" customWidth="1"/>
    <col min="6" max="6" width="13.21875" customWidth="1"/>
  </cols>
  <sheetData>
    <row r="1" spans="1:6" ht="37.200000000000003" customHeight="1" x14ac:dyDescent="0.25">
      <c r="A1" s="259" t="s">
        <v>106</v>
      </c>
      <c r="B1" s="259"/>
      <c r="C1" s="259"/>
      <c r="D1" s="259"/>
      <c r="E1" s="259"/>
      <c r="F1" s="259"/>
    </row>
    <row r="2" spans="1:6" ht="16.2" x14ac:dyDescent="0.25">
      <c r="A2" s="259" t="s">
        <v>0</v>
      </c>
      <c r="B2" s="259"/>
      <c r="C2" s="259"/>
      <c r="D2" s="259"/>
      <c r="E2" s="259"/>
      <c r="F2" s="259"/>
    </row>
    <row r="3" spans="1:6" ht="16.2" x14ac:dyDescent="0.25">
      <c r="A3" s="262" t="s">
        <v>300</v>
      </c>
      <c r="B3" s="263"/>
      <c r="C3" s="263"/>
      <c r="D3" s="263"/>
      <c r="E3" s="263"/>
      <c r="F3" s="263"/>
    </row>
    <row r="4" spans="1:6" ht="15" thickBot="1" x14ac:dyDescent="0.3">
      <c r="A4" s="7"/>
      <c r="B4" s="114"/>
      <c r="C4" s="14"/>
      <c r="D4" s="15"/>
      <c r="E4" s="49"/>
      <c r="F4" s="68"/>
    </row>
    <row r="5" spans="1:6" ht="26.4" customHeight="1" thickTop="1" thickBot="1" x14ac:dyDescent="0.3">
      <c r="A5" s="8" t="s">
        <v>1</v>
      </c>
      <c r="B5" s="115" t="s">
        <v>2</v>
      </c>
      <c r="C5" s="13" t="s">
        <v>284</v>
      </c>
      <c r="D5" s="71" t="s">
        <v>66</v>
      </c>
      <c r="E5" s="44" t="s">
        <v>17</v>
      </c>
      <c r="F5" s="45" t="s">
        <v>18</v>
      </c>
    </row>
    <row r="6" spans="1:6" ht="15" thickTop="1" x14ac:dyDescent="0.25">
      <c r="A6" s="26"/>
      <c r="B6" s="116"/>
      <c r="C6" s="24"/>
      <c r="D6" s="72"/>
      <c r="E6" s="46"/>
      <c r="F6" s="47"/>
    </row>
    <row r="7" spans="1:6" ht="14.4" x14ac:dyDescent="0.25">
      <c r="A7" s="29" t="s">
        <v>37</v>
      </c>
      <c r="B7" s="117" t="s">
        <v>36</v>
      </c>
      <c r="C7" s="19"/>
      <c r="D7" s="111"/>
      <c r="E7" s="93"/>
      <c r="F7" s="48"/>
    </row>
    <row r="8" spans="1:6" ht="14.4" x14ac:dyDescent="0.25">
      <c r="A8" s="29"/>
      <c r="B8" s="117"/>
      <c r="C8" s="19"/>
      <c r="D8" s="111"/>
      <c r="E8" s="80"/>
      <c r="F8" s="94"/>
    </row>
    <row r="9" spans="1:6" ht="43.2" x14ac:dyDescent="0.25">
      <c r="A9" s="31" t="s">
        <v>28</v>
      </c>
      <c r="B9" s="79" t="s">
        <v>47</v>
      </c>
      <c r="C9" s="23" t="s">
        <v>8</v>
      </c>
      <c r="D9" s="110">
        <v>73.3</v>
      </c>
      <c r="E9" s="80"/>
      <c r="F9" s="248">
        <f t="shared" ref="F9:F14" si="0">D9*E9</f>
        <v>0</v>
      </c>
    </row>
    <row r="10" spans="1:6" ht="16.2" x14ac:dyDescent="0.25">
      <c r="A10" s="31" t="s">
        <v>29</v>
      </c>
      <c r="B10" s="92" t="s">
        <v>171</v>
      </c>
      <c r="C10" s="20" t="s">
        <v>48</v>
      </c>
      <c r="D10" s="61">
        <v>17.34</v>
      </c>
      <c r="E10" s="80"/>
      <c r="F10" s="248">
        <f t="shared" si="0"/>
        <v>0</v>
      </c>
    </row>
    <row r="11" spans="1:6" ht="16.2" x14ac:dyDescent="0.25">
      <c r="A11" s="31" t="s">
        <v>30</v>
      </c>
      <c r="B11" s="92" t="s">
        <v>49</v>
      </c>
      <c r="C11" s="20" t="s">
        <v>48</v>
      </c>
      <c r="D11" s="61">
        <v>12.37</v>
      </c>
      <c r="E11" s="80"/>
      <c r="F11" s="248">
        <f t="shared" si="0"/>
        <v>0</v>
      </c>
    </row>
    <row r="12" spans="1:6" ht="28.8" x14ac:dyDescent="0.25">
      <c r="A12" s="31" t="s">
        <v>31</v>
      </c>
      <c r="B12" s="171" t="s">
        <v>50</v>
      </c>
      <c r="C12" s="20" t="s">
        <v>48</v>
      </c>
      <c r="D12" s="61">
        <v>17.559999999999999</v>
      </c>
      <c r="E12" s="90"/>
      <c r="F12" s="248">
        <f t="shared" si="0"/>
        <v>0</v>
      </c>
    </row>
    <row r="13" spans="1:6" ht="43.2" x14ac:dyDescent="0.25">
      <c r="A13" s="31" t="s">
        <v>34</v>
      </c>
      <c r="B13" s="171" t="s">
        <v>51</v>
      </c>
      <c r="C13" s="20" t="s">
        <v>48</v>
      </c>
      <c r="D13" s="61">
        <v>24.55</v>
      </c>
      <c r="E13" s="80"/>
      <c r="F13" s="248">
        <f t="shared" si="0"/>
        <v>0</v>
      </c>
    </row>
    <row r="14" spans="1:6" ht="14.4" x14ac:dyDescent="0.25">
      <c r="A14" s="31" t="s">
        <v>172</v>
      </c>
      <c r="B14" s="92" t="s">
        <v>73</v>
      </c>
      <c r="C14" s="20" t="s">
        <v>8</v>
      </c>
      <c r="D14" s="61">
        <v>49.1</v>
      </c>
      <c r="E14" s="80"/>
      <c r="F14" s="248">
        <f t="shared" si="0"/>
        <v>0</v>
      </c>
    </row>
    <row r="15" spans="1:6" ht="14.4" x14ac:dyDescent="0.25">
      <c r="A15" s="31"/>
      <c r="B15" s="118" t="s">
        <v>52</v>
      </c>
      <c r="C15" s="21"/>
      <c r="D15" s="112"/>
      <c r="E15" s="90"/>
      <c r="F15" s="253">
        <f>SUM(F9:F14)</f>
        <v>0</v>
      </c>
    </row>
    <row r="16" spans="1:6" ht="14.4" x14ac:dyDescent="0.25">
      <c r="A16" s="29"/>
      <c r="B16" s="119"/>
      <c r="C16" s="19"/>
      <c r="D16" s="111"/>
      <c r="E16" s="80" t="s">
        <v>113</v>
      </c>
      <c r="F16" s="70"/>
    </row>
    <row r="17" spans="1:6" ht="14.4" x14ac:dyDescent="0.25">
      <c r="A17" s="29" t="s">
        <v>38</v>
      </c>
      <c r="B17" s="117" t="s">
        <v>53</v>
      </c>
      <c r="C17" s="19"/>
      <c r="D17" s="111"/>
      <c r="E17" s="80"/>
      <c r="F17" s="70"/>
    </row>
    <row r="18" spans="1:6" ht="14.4" x14ac:dyDescent="0.25">
      <c r="A18" s="29"/>
      <c r="B18" s="117"/>
      <c r="C18" s="19"/>
      <c r="D18" s="111"/>
      <c r="E18" s="80"/>
      <c r="F18" s="70"/>
    </row>
    <row r="19" spans="1:6" ht="28.8" x14ac:dyDescent="0.25">
      <c r="A19" s="31" t="s">
        <v>20</v>
      </c>
      <c r="B19" s="92" t="s">
        <v>54</v>
      </c>
      <c r="C19" s="20" t="s">
        <v>48</v>
      </c>
      <c r="D19" s="154">
        <v>0.83</v>
      </c>
      <c r="E19" s="80"/>
      <c r="F19" s="251">
        <f t="shared" ref="F19:F25" si="1">D19*E19</f>
        <v>0</v>
      </c>
    </row>
    <row r="20" spans="1:6" ht="28.8" x14ac:dyDescent="0.25">
      <c r="A20" s="31" t="s">
        <v>21</v>
      </c>
      <c r="B20" s="92" t="s">
        <v>208</v>
      </c>
      <c r="C20" s="20" t="s">
        <v>48</v>
      </c>
      <c r="D20" s="61">
        <v>3</v>
      </c>
      <c r="E20" s="80"/>
      <c r="F20" s="251">
        <f t="shared" si="1"/>
        <v>0</v>
      </c>
    </row>
    <row r="21" spans="1:6" ht="43.2" x14ac:dyDescent="0.25">
      <c r="A21" s="28" t="s">
        <v>25</v>
      </c>
      <c r="B21" s="92" t="s">
        <v>225</v>
      </c>
      <c r="C21" s="20" t="s">
        <v>48</v>
      </c>
      <c r="D21" s="61">
        <v>0.39</v>
      </c>
      <c r="E21" s="80"/>
      <c r="F21" s="251">
        <f t="shared" si="1"/>
        <v>0</v>
      </c>
    </row>
    <row r="22" spans="1:6" ht="16.2" x14ac:dyDescent="0.25">
      <c r="A22" s="31" t="s">
        <v>22</v>
      </c>
      <c r="B22" s="92" t="s">
        <v>114</v>
      </c>
      <c r="C22" s="20" t="s">
        <v>48</v>
      </c>
      <c r="D22" s="154">
        <v>4.95</v>
      </c>
      <c r="E22" s="80"/>
      <c r="F22" s="251">
        <f t="shared" si="1"/>
        <v>0</v>
      </c>
    </row>
    <row r="23" spans="1:6" ht="43.2" x14ac:dyDescent="0.25">
      <c r="A23" s="31" t="s">
        <v>23</v>
      </c>
      <c r="B23" s="92" t="s">
        <v>68</v>
      </c>
      <c r="C23" s="20" t="s">
        <v>48</v>
      </c>
      <c r="D23" s="154">
        <v>1.33</v>
      </c>
      <c r="E23" s="80"/>
      <c r="F23" s="251">
        <f t="shared" si="1"/>
        <v>0</v>
      </c>
    </row>
    <row r="24" spans="1:6" ht="28.8" x14ac:dyDescent="0.25">
      <c r="A24" s="31" t="s">
        <v>26</v>
      </c>
      <c r="B24" s="92" t="s">
        <v>56</v>
      </c>
      <c r="C24" s="20" t="s">
        <v>48</v>
      </c>
      <c r="D24" s="154">
        <v>1.65</v>
      </c>
      <c r="E24" s="80"/>
      <c r="F24" s="251">
        <f t="shared" si="1"/>
        <v>0</v>
      </c>
    </row>
    <row r="25" spans="1:6" ht="43.2" x14ac:dyDescent="0.25">
      <c r="A25" s="31" t="s">
        <v>69</v>
      </c>
      <c r="B25" s="92" t="s">
        <v>115</v>
      </c>
      <c r="C25" s="20" t="s">
        <v>48</v>
      </c>
      <c r="D25" s="154">
        <v>5.89</v>
      </c>
      <c r="E25" s="80"/>
      <c r="F25" s="251">
        <f t="shared" si="1"/>
        <v>0</v>
      </c>
    </row>
    <row r="26" spans="1:6" ht="14.4" x14ac:dyDescent="0.25">
      <c r="A26" s="27"/>
      <c r="B26" s="118" t="s">
        <v>57</v>
      </c>
      <c r="C26" s="21"/>
      <c r="D26" s="154"/>
      <c r="E26" s="90"/>
      <c r="F26" s="253">
        <f>SUM(F19:F25)</f>
        <v>0</v>
      </c>
    </row>
    <row r="27" spans="1:6" ht="14.4" x14ac:dyDescent="0.25">
      <c r="A27" s="29"/>
      <c r="B27" s="119"/>
      <c r="C27" s="19"/>
      <c r="D27" s="154"/>
      <c r="E27" s="80"/>
      <c r="F27" s="70"/>
    </row>
    <row r="28" spans="1:6" ht="14.4" x14ac:dyDescent="0.25">
      <c r="A28" s="27" t="s">
        <v>39</v>
      </c>
      <c r="B28" s="117" t="s">
        <v>58</v>
      </c>
      <c r="C28" s="19"/>
      <c r="D28" s="154"/>
      <c r="E28" s="80"/>
      <c r="F28" s="70"/>
    </row>
    <row r="29" spans="1:6" ht="14.4" x14ac:dyDescent="0.25">
      <c r="A29" s="27"/>
      <c r="B29" s="117"/>
      <c r="C29" s="19"/>
      <c r="D29" s="154"/>
      <c r="E29" s="80"/>
      <c r="F29" s="70"/>
    </row>
    <row r="30" spans="1:6" ht="43.2" x14ac:dyDescent="0.25">
      <c r="A30" s="30" t="s">
        <v>4</v>
      </c>
      <c r="B30" s="92" t="s">
        <v>45</v>
      </c>
      <c r="C30" s="20" t="s">
        <v>48</v>
      </c>
      <c r="D30" s="154">
        <v>4.28</v>
      </c>
      <c r="E30" s="80"/>
      <c r="F30" s="251">
        <f>D30*E30</f>
        <v>0</v>
      </c>
    </row>
    <row r="31" spans="1:6" ht="43.2" x14ac:dyDescent="0.25">
      <c r="A31" s="199">
        <v>3.2</v>
      </c>
      <c r="B31" s="92" t="s">
        <v>82</v>
      </c>
      <c r="C31" s="20" t="s">
        <v>48</v>
      </c>
      <c r="D31" s="154">
        <v>1.65</v>
      </c>
      <c r="E31" s="80"/>
      <c r="F31" s="251">
        <f>D31*E31</f>
        <v>0</v>
      </c>
    </row>
    <row r="32" spans="1:6" ht="28.8" x14ac:dyDescent="0.25">
      <c r="A32" s="200">
        <v>3.3</v>
      </c>
      <c r="B32" s="92" t="s">
        <v>116</v>
      </c>
      <c r="C32" s="20" t="s">
        <v>48</v>
      </c>
      <c r="D32" s="154">
        <v>0.19</v>
      </c>
      <c r="E32" s="80"/>
      <c r="F32" s="251">
        <f>D32*E32</f>
        <v>0</v>
      </c>
    </row>
    <row r="33" spans="1:6" ht="28.8" x14ac:dyDescent="0.25">
      <c r="A33" s="200">
        <v>3.4</v>
      </c>
      <c r="B33" s="92" t="s">
        <v>117</v>
      </c>
      <c r="C33" s="20" t="s">
        <v>48</v>
      </c>
      <c r="D33" s="154">
        <v>1.54</v>
      </c>
      <c r="E33" s="80"/>
      <c r="F33" s="251">
        <f>D33*E33</f>
        <v>0</v>
      </c>
    </row>
    <row r="34" spans="1:6" ht="28.8" x14ac:dyDescent="0.25">
      <c r="A34" s="200">
        <v>3.5</v>
      </c>
      <c r="B34" s="92" t="s">
        <v>182</v>
      </c>
      <c r="C34" s="20" t="s">
        <v>48</v>
      </c>
      <c r="D34" s="154">
        <v>0.31</v>
      </c>
      <c r="E34" s="80"/>
      <c r="F34" s="251">
        <f>D34*E34</f>
        <v>0</v>
      </c>
    </row>
    <row r="35" spans="1:6" ht="14.4" x14ac:dyDescent="0.25">
      <c r="A35" s="30"/>
      <c r="B35" s="120" t="s">
        <v>59</v>
      </c>
      <c r="C35" s="34"/>
      <c r="D35" s="34"/>
      <c r="E35" s="95"/>
      <c r="F35" s="253">
        <f>SUM(F30:F34)</f>
        <v>0</v>
      </c>
    </row>
    <row r="36" spans="1:6" ht="14.4" x14ac:dyDescent="0.25">
      <c r="A36" s="33"/>
      <c r="B36" s="120"/>
      <c r="C36" s="34"/>
      <c r="D36" s="34"/>
      <c r="E36" s="95"/>
      <c r="F36" s="50"/>
    </row>
    <row r="37" spans="1:6" ht="14.4" x14ac:dyDescent="0.25">
      <c r="A37" s="27" t="s">
        <v>40</v>
      </c>
      <c r="B37" s="75" t="s">
        <v>33</v>
      </c>
      <c r="C37" s="21"/>
      <c r="D37" s="32"/>
      <c r="E37" s="90"/>
      <c r="F37" s="82"/>
    </row>
    <row r="38" spans="1:6" ht="14.4" x14ac:dyDescent="0.25">
      <c r="A38" s="27"/>
      <c r="B38" s="75"/>
      <c r="C38" s="21"/>
      <c r="D38" s="32"/>
      <c r="E38" s="90"/>
      <c r="F38" s="82"/>
    </row>
    <row r="39" spans="1:6" ht="28.8" x14ac:dyDescent="0.25">
      <c r="A39" s="28">
        <v>4.0999999999999996</v>
      </c>
      <c r="B39" s="92" t="s">
        <v>55</v>
      </c>
      <c r="C39" s="20" t="s">
        <v>8</v>
      </c>
      <c r="D39" s="184">
        <v>24.75</v>
      </c>
      <c r="E39" s="90"/>
      <c r="F39" s="252">
        <f t="shared" ref="F39:F45" si="2">D39*E39</f>
        <v>0</v>
      </c>
    </row>
    <row r="40" spans="1:6" ht="14.4" x14ac:dyDescent="0.25">
      <c r="A40" s="28">
        <v>4.2</v>
      </c>
      <c r="B40" s="92" t="s">
        <v>101</v>
      </c>
      <c r="C40" s="20" t="s">
        <v>8</v>
      </c>
      <c r="D40" s="172">
        <v>140.36000000000001</v>
      </c>
      <c r="E40" s="80"/>
      <c r="F40" s="251">
        <f t="shared" si="2"/>
        <v>0</v>
      </c>
    </row>
    <row r="41" spans="1:6" ht="14.4" x14ac:dyDescent="0.25">
      <c r="A41" s="31">
        <v>4.3</v>
      </c>
      <c r="B41" s="173" t="s">
        <v>102</v>
      </c>
      <c r="C41" s="174" t="s">
        <v>10</v>
      </c>
      <c r="D41" s="172">
        <v>70</v>
      </c>
      <c r="E41" s="80"/>
      <c r="F41" s="251">
        <f t="shared" si="2"/>
        <v>0</v>
      </c>
    </row>
    <row r="42" spans="1:6" ht="14.4" x14ac:dyDescent="0.25">
      <c r="A42" s="28">
        <v>4.4000000000000004</v>
      </c>
      <c r="B42" s="173" t="s">
        <v>118</v>
      </c>
      <c r="C42" s="20" t="s">
        <v>8</v>
      </c>
      <c r="D42" s="172">
        <v>105</v>
      </c>
      <c r="E42" s="80"/>
      <c r="F42" s="251">
        <f t="shared" si="2"/>
        <v>0</v>
      </c>
    </row>
    <row r="43" spans="1:6" ht="14.4" x14ac:dyDescent="0.25">
      <c r="A43" s="28">
        <v>4.5</v>
      </c>
      <c r="B43" s="173" t="s">
        <v>112</v>
      </c>
      <c r="C43" s="20" t="s">
        <v>8</v>
      </c>
      <c r="D43" s="172">
        <v>135.51</v>
      </c>
      <c r="E43" s="80"/>
      <c r="F43" s="251">
        <f t="shared" si="2"/>
        <v>0</v>
      </c>
    </row>
    <row r="44" spans="1:6" ht="14.4" x14ac:dyDescent="0.25">
      <c r="A44" s="31">
        <v>4.5999999999999996</v>
      </c>
      <c r="B44" s="173" t="s">
        <v>19</v>
      </c>
      <c r="C44" s="174" t="s">
        <v>32</v>
      </c>
      <c r="D44" s="172">
        <v>1</v>
      </c>
      <c r="E44" s="80"/>
      <c r="F44" s="251">
        <f t="shared" si="2"/>
        <v>0</v>
      </c>
    </row>
    <row r="45" spans="1:6" ht="43.2" x14ac:dyDescent="0.25">
      <c r="A45" s="28">
        <v>4.7</v>
      </c>
      <c r="B45" s="173" t="s">
        <v>257</v>
      </c>
      <c r="C45" s="174" t="s">
        <v>10</v>
      </c>
      <c r="D45" s="172">
        <v>2</v>
      </c>
      <c r="E45" s="80"/>
      <c r="F45" s="251">
        <f t="shared" si="2"/>
        <v>0</v>
      </c>
    </row>
    <row r="46" spans="1:6" ht="14.4" x14ac:dyDescent="0.25">
      <c r="A46" s="36"/>
      <c r="B46" s="120" t="s">
        <v>62</v>
      </c>
      <c r="C46" s="6"/>
      <c r="D46" s="6"/>
      <c r="E46" s="90"/>
      <c r="F46" s="253">
        <f>SUM(F39:F45)</f>
        <v>0</v>
      </c>
    </row>
    <row r="47" spans="1:6" ht="14.4" x14ac:dyDescent="0.25">
      <c r="A47" s="33"/>
      <c r="B47" s="120"/>
      <c r="C47" s="34"/>
      <c r="D47" s="34"/>
      <c r="E47" s="95"/>
      <c r="F47" s="50"/>
    </row>
    <row r="48" spans="1:6" ht="14.4" x14ac:dyDescent="0.25">
      <c r="A48" s="42" t="s">
        <v>41</v>
      </c>
      <c r="B48" s="121" t="s">
        <v>179</v>
      </c>
      <c r="C48" s="4"/>
      <c r="D48" s="4"/>
      <c r="E48" s="80"/>
      <c r="F48" s="50"/>
    </row>
    <row r="49" spans="1:6" ht="14.4" x14ac:dyDescent="0.25">
      <c r="A49" s="42"/>
      <c r="B49" s="121"/>
      <c r="C49" s="4"/>
      <c r="D49" s="4"/>
      <c r="E49" s="80"/>
      <c r="F49" s="50"/>
    </row>
    <row r="50" spans="1:6" ht="43.2" x14ac:dyDescent="0.25">
      <c r="A50" s="134" t="s">
        <v>119</v>
      </c>
      <c r="B50" s="136" t="s">
        <v>180</v>
      </c>
      <c r="C50" s="175" t="s">
        <v>74</v>
      </c>
      <c r="D50" s="97">
        <v>1</v>
      </c>
      <c r="E50" s="90"/>
      <c r="F50" s="252">
        <f t="shared" ref="F50:F57" si="3">E50*D50</f>
        <v>0</v>
      </c>
    </row>
    <row r="51" spans="1:6" ht="72" x14ac:dyDescent="0.25">
      <c r="A51" s="134" t="s">
        <v>120</v>
      </c>
      <c r="B51" s="136" t="s">
        <v>238</v>
      </c>
      <c r="C51" s="175" t="s">
        <v>74</v>
      </c>
      <c r="D51" s="97">
        <v>3</v>
      </c>
      <c r="E51" s="90"/>
      <c r="F51" s="252">
        <f t="shared" si="3"/>
        <v>0</v>
      </c>
    </row>
    <row r="52" spans="1:6" ht="72" x14ac:dyDescent="0.25">
      <c r="A52" s="134">
        <v>5.4</v>
      </c>
      <c r="B52" s="124" t="s">
        <v>237</v>
      </c>
      <c r="C52" s="175" t="s">
        <v>74</v>
      </c>
      <c r="D52" s="97">
        <v>4</v>
      </c>
      <c r="E52" s="90"/>
      <c r="F52" s="252">
        <f t="shared" si="3"/>
        <v>0</v>
      </c>
    </row>
    <row r="53" spans="1:6" ht="72" x14ac:dyDescent="0.25">
      <c r="A53" s="134">
        <v>5.5</v>
      </c>
      <c r="B53" s="124" t="s">
        <v>236</v>
      </c>
      <c r="C53" s="175" t="s">
        <v>74</v>
      </c>
      <c r="D53" s="97">
        <v>1</v>
      </c>
      <c r="E53" s="90"/>
      <c r="F53" s="252">
        <f t="shared" si="3"/>
        <v>0</v>
      </c>
    </row>
    <row r="54" spans="1:6" ht="72" x14ac:dyDescent="0.25">
      <c r="A54" s="134">
        <v>5.6</v>
      </c>
      <c r="B54" s="124" t="s">
        <v>235</v>
      </c>
      <c r="C54" s="175" t="s">
        <v>74</v>
      </c>
      <c r="D54" s="97">
        <v>1</v>
      </c>
      <c r="E54" s="90"/>
      <c r="F54" s="252">
        <f t="shared" si="3"/>
        <v>0</v>
      </c>
    </row>
    <row r="55" spans="1:6" ht="53.4" customHeight="1" x14ac:dyDescent="0.25">
      <c r="A55" s="134">
        <v>5.7</v>
      </c>
      <c r="B55" s="185" t="s">
        <v>176</v>
      </c>
      <c r="C55" s="176" t="s">
        <v>74</v>
      </c>
      <c r="D55" s="186">
        <v>1</v>
      </c>
      <c r="E55" s="80"/>
      <c r="F55" s="251">
        <f t="shared" si="3"/>
        <v>0</v>
      </c>
    </row>
    <row r="56" spans="1:6" ht="53.4" customHeight="1" x14ac:dyDescent="0.25">
      <c r="A56" s="134">
        <v>5.8</v>
      </c>
      <c r="B56" s="185" t="s">
        <v>175</v>
      </c>
      <c r="C56" s="176" t="s">
        <v>74</v>
      </c>
      <c r="D56" s="186">
        <v>1</v>
      </c>
      <c r="E56" s="80"/>
      <c r="F56" s="251">
        <f t="shared" si="3"/>
        <v>0</v>
      </c>
    </row>
    <row r="57" spans="1:6" ht="51.6" customHeight="1" x14ac:dyDescent="0.25">
      <c r="A57" s="134">
        <v>5.9</v>
      </c>
      <c r="B57" s="185" t="s">
        <v>181</v>
      </c>
      <c r="C57" s="176" t="s">
        <v>74</v>
      </c>
      <c r="D57" s="186">
        <v>1</v>
      </c>
      <c r="E57" s="80"/>
      <c r="F57" s="251">
        <f t="shared" si="3"/>
        <v>0</v>
      </c>
    </row>
    <row r="58" spans="1:6" ht="14.4" x14ac:dyDescent="0.25">
      <c r="A58" s="33"/>
      <c r="B58" s="120" t="s">
        <v>61</v>
      </c>
      <c r="C58" s="6"/>
      <c r="D58" s="6"/>
      <c r="E58" s="95"/>
      <c r="F58" s="253">
        <f>SUM(F50:F57)</f>
        <v>0</v>
      </c>
    </row>
    <row r="59" spans="1:6" ht="14.4" x14ac:dyDescent="0.25">
      <c r="A59" s="42"/>
      <c r="B59" s="122"/>
      <c r="C59" s="4"/>
      <c r="D59" s="5"/>
      <c r="E59" s="69"/>
      <c r="F59" s="70"/>
    </row>
    <row r="60" spans="1:6" ht="14.4" x14ac:dyDescent="0.25">
      <c r="A60" s="42" t="s">
        <v>42</v>
      </c>
      <c r="B60" s="121" t="s">
        <v>184</v>
      </c>
      <c r="C60" s="4"/>
      <c r="D60" s="5"/>
      <c r="E60" s="69"/>
      <c r="F60" s="70"/>
    </row>
    <row r="61" spans="1:6" ht="14.4" x14ac:dyDescent="0.25">
      <c r="A61" s="42"/>
      <c r="B61" s="122"/>
      <c r="C61" s="4"/>
      <c r="D61" s="5"/>
      <c r="E61" s="69"/>
      <c r="F61" s="70"/>
    </row>
    <row r="62" spans="1:6" ht="14.4" x14ac:dyDescent="0.25">
      <c r="A62" s="187" t="s">
        <v>12</v>
      </c>
      <c r="B62" s="123" t="s">
        <v>67</v>
      </c>
      <c r="C62" s="4" t="s">
        <v>8</v>
      </c>
      <c r="D62" s="154">
        <v>18.61</v>
      </c>
      <c r="E62" s="80"/>
      <c r="F62" s="251">
        <f>D62*E62</f>
        <v>0</v>
      </c>
    </row>
    <row r="63" spans="1:6" ht="28.8" x14ac:dyDescent="0.25">
      <c r="A63" s="187" t="s">
        <v>13</v>
      </c>
      <c r="B63" s="123" t="s">
        <v>27</v>
      </c>
      <c r="C63" s="4" t="s">
        <v>8</v>
      </c>
      <c r="D63" s="61">
        <v>49.1</v>
      </c>
      <c r="E63" s="80"/>
      <c r="F63" s="251">
        <f>D63*E63</f>
        <v>0</v>
      </c>
    </row>
    <row r="64" spans="1:6" ht="14.4" x14ac:dyDescent="0.25">
      <c r="A64" s="187">
        <v>6.3</v>
      </c>
      <c r="B64" s="123" t="s">
        <v>183</v>
      </c>
      <c r="C64" s="4" t="s">
        <v>8</v>
      </c>
      <c r="D64" s="61">
        <v>11.86</v>
      </c>
      <c r="E64" s="80"/>
      <c r="F64" s="251">
        <f>D64*E64</f>
        <v>0</v>
      </c>
    </row>
    <row r="65" spans="1:6" ht="14.4" x14ac:dyDescent="0.25">
      <c r="A65" s="53"/>
      <c r="B65" s="120" t="s">
        <v>60</v>
      </c>
      <c r="C65" s="34"/>
      <c r="D65" s="34"/>
      <c r="E65" s="95"/>
      <c r="F65" s="253">
        <f>SUM(F62:F64)</f>
        <v>0</v>
      </c>
    </row>
    <row r="66" spans="1:6" ht="14.4" x14ac:dyDescent="0.25">
      <c r="A66" s="54"/>
      <c r="B66" s="121"/>
      <c r="C66" s="5"/>
      <c r="D66" s="5"/>
      <c r="E66" s="69"/>
      <c r="F66" s="70"/>
    </row>
    <row r="67" spans="1:6" ht="14.4" x14ac:dyDescent="0.25">
      <c r="A67" s="42" t="s">
        <v>43</v>
      </c>
      <c r="B67" s="121" t="s">
        <v>87</v>
      </c>
      <c r="C67" s="5"/>
      <c r="D67" s="5"/>
      <c r="E67" s="69"/>
      <c r="F67" s="70"/>
    </row>
    <row r="68" spans="1:6" ht="14.4" x14ac:dyDescent="0.25">
      <c r="A68" s="42"/>
      <c r="B68" s="121"/>
      <c r="C68" s="5"/>
      <c r="D68" s="5"/>
      <c r="E68" s="69"/>
      <c r="F68" s="70"/>
    </row>
    <row r="69" spans="1:6" ht="14.4" x14ac:dyDescent="0.25">
      <c r="A69" s="36" t="s">
        <v>11</v>
      </c>
      <c r="B69" s="124" t="s">
        <v>86</v>
      </c>
      <c r="C69" s="6" t="s">
        <v>8</v>
      </c>
      <c r="D69" s="110">
        <v>45.43</v>
      </c>
      <c r="E69" s="90"/>
      <c r="F69" s="252">
        <f t="shared" ref="F69:F75" si="4">D69*E69</f>
        <v>0</v>
      </c>
    </row>
    <row r="70" spans="1:6" ht="14.4" x14ac:dyDescent="0.25">
      <c r="A70" s="66" t="s">
        <v>14</v>
      </c>
      <c r="B70" s="123" t="s">
        <v>169</v>
      </c>
      <c r="C70" s="4" t="s">
        <v>8</v>
      </c>
      <c r="D70" s="154">
        <v>105</v>
      </c>
      <c r="E70" s="80"/>
      <c r="F70" s="252">
        <f t="shared" si="4"/>
        <v>0</v>
      </c>
    </row>
    <row r="71" spans="1:6" ht="14.4" x14ac:dyDescent="0.25">
      <c r="A71" s="36" t="s">
        <v>104</v>
      </c>
      <c r="B71" s="123" t="s">
        <v>122</v>
      </c>
      <c r="C71" s="4" t="s">
        <v>8</v>
      </c>
      <c r="D71" s="154">
        <v>135.51</v>
      </c>
      <c r="E71" s="80"/>
      <c r="F71" s="252">
        <f t="shared" si="4"/>
        <v>0</v>
      </c>
    </row>
    <row r="72" spans="1:6" ht="14.4" x14ac:dyDescent="0.25">
      <c r="A72" s="66" t="s">
        <v>123</v>
      </c>
      <c r="B72" s="123" t="s">
        <v>103</v>
      </c>
      <c r="C72" s="4" t="s">
        <v>8</v>
      </c>
      <c r="D72" s="154">
        <v>18.52</v>
      </c>
      <c r="E72" s="80"/>
      <c r="F72" s="252">
        <f t="shared" si="4"/>
        <v>0</v>
      </c>
    </row>
    <row r="73" spans="1:6" ht="14.4" x14ac:dyDescent="0.25">
      <c r="A73" s="36" t="s">
        <v>124</v>
      </c>
      <c r="B73" s="123" t="s">
        <v>177</v>
      </c>
      <c r="C73" s="4" t="s">
        <v>8</v>
      </c>
      <c r="D73" s="154">
        <v>28.05</v>
      </c>
      <c r="E73" s="80"/>
      <c r="F73" s="252">
        <f t="shared" si="4"/>
        <v>0</v>
      </c>
    </row>
    <row r="74" spans="1:6" ht="14.4" x14ac:dyDescent="0.25">
      <c r="A74" s="66" t="s">
        <v>125</v>
      </c>
      <c r="B74" s="123" t="s">
        <v>226</v>
      </c>
      <c r="C74" s="4" t="s">
        <v>8</v>
      </c>
      <c r="D74" s="154">
        <v>28.05</v>
      </c>
      <c r="E74" s="80"/>
      <c r="F74" s="252">
        <f t="shared" si="4"/>
        <v>0</v>
      </c>
    </row>
    <row r="75" spans="1:6" ht="16.2" x14ac:dyDescent="0.25">
      <c r="A75" s="36" t="s">
        <v>202</v>
      </c>
      <c r="B75" s="123" t="s">
        <v>126</v>
      </c>
      <c r="C75" s="20" t="s">
        <v>48</v>
      </c>
      <c r="D75" s="154">
        <v>12.45</v>
      </c>
      <c r="E75" s="80"/>
      <c r="F75" s="252">
        <f t="shared" si="4"/>
        <v>0</v>
      </c>
    </row>
    <row r="76" spans="1:6" ht="14.4" x14ac:dyDescent="0.25">
      <c r="A76" s="33"/>
      <c r="B76" s="120" t="s">
        <v>63</v>
      </c>
      <c r="C76" s="34"/>
      <c r="D76" s="34"/>
      <c r="E76" s="95"/>
      <c r="F76" s="253">
        <f>SUM(F69:F75)</f>
        <v>0</v>
      </c>
    </row>
    <row r="77" spans="1:6" ht="14.4" x14ac:dyDescent="0.25">
      <c r="A77" s="42"/>
      <c r="B77" s="120"/>
      <c r="C77" s="4"/>
      <c r="D77" s="5"/>
      <c r="E77" s="69"/>
      <c r="F77" s="73"/>
    </row>
    <row r="78" spans="1:6" ht="29.4" customHeight="1" x14ac:dyDescent="0.25">
      <c r="A78" s="42" t="s">
        <v>97</v>
      </c>
      <c r="B78" s="121" t="s">
        <v>199</v>
      </c>
      <c r="C78" s="4"/>
      <c r="D78" s="5"/>
      <c r="E78" s="69"/>
      <c r="F78" s="70"/>
    </row>
    <row r="79" spans="1:6" ht="14.4" x14ac:dyDescent="0.25">
      <c r="A79" s="66"/>
      <c r="B79" s="121"/>
      <c r="C79" s="4"/>
      <c r="D79" s="5"/>
      <c r="E79" s="69"/>
      <c r="F79" s="70"/>
    </row>
    <row r="80" spans="1:6" ht="14.4" x14ac:dyDescent="0.25">
      <c r="A80" s="135" t="s">
        <v>127</v>
      </c>
      <c r="B80" s="122" t="s">
        <v>76</v>
      </c>
      <c r="C80" s="4"/>
      <c r="D80" s="5"/>
      <c r="E80" s="69"/>
      <c r="F80" s="70"/>
    </row>
    <row r="81" spans="1:6" ht="28.8" x14ac:dyDescent="0.25">
      <c r="A81" s="36" t="s">
        <v>128</v>
      </c>
      <c r="B81" s="123" t="s">
        <v>84</v>
      </c>
      <c r="C81" s="4" t="s">
        <v>3</v>
      </c>
      <c r="D81" s="6">
        <v>1</v>
      </c>
      <c r="E81" s="80" t="s">
        <v>200</v>
      </c>
      <c r="F81" s="80" t="s">
        <v>200</v>
      </c>
    </row>
    <row r="82" spans="1:6" ht="57.6" x14ac:dyDescent="0.25">
      <c r="A82" s="36" t="s">
        <v>129</v>
      </c>
      <c r="B82" s="123" t="s">
        <v>240</v>
      </c>
      <c r="C82" s="4" t="s">
        <v>10</v>
      </c>
      <c r="D82" s="4">
        <v>1</v>
      </c>
      <c r="E82" s="80"/>
      <c r="F82" s="251">
        <f>+E82*D82</f>
        <v>0</v>
      </c>
    </row>
    <row r="83" spans="1:6" ht="79.2" x14ac:dyDescent="0.25">
      <c r="A83" s="36"/>
      <c r="B83" s="242" t="s">
        <v>209</v>
      </c>
      <c r="C83" s="4"/>
      <c r="D83" s="4"/>
      <c r="E83" s="80"/>
      <c r="F83" s="70"/>
    </row>
    <row r="84" spans="1:6" ht="14.4" x14ac:dyDescent="0.25">
      <c r="A84" s="36" t="s">
        <v>130</v>
      </c>
      <c r="B84" s="123" t="s">
        <v>268</v>
      </c>
      <c r="C84" s="4" t="s">
        <v>10</v>
      </c>
      <c r="D84" s="4">
        <v>1</v>
      </c>
      <c r="E84" s="80"/>
      <c r="F84" s="251">
        <f t="shared" ref="F84:F92" si="5">+E84*D84</f>
        <v>0</v>
      </c>
    </row>
    <row r="85" spans="1:6" ht="14.4" x14ac:dyDescent="0.25">
      <c r="A85" s="36" t="s">
        <v>131</v>
      </c>
      <c r="B85" s="123" t="s">
        <v>269</v>
      </c>
      <c r="C85" s="4" t="s">
        <v>10</v>
      </c>
      <c r="D85" s="4">
        <v>1</v>
      </c>
      <c r="E85" s="80"/>
      <c r="F85" s="251">
        <f t="shared" si="5"/>
        <v>0</v>
      </c>
    </row>
    <row r="86" spans="1:6" ht="16.2" customHeight="1" x14ac:dyDescent="0.25">
      <c r="A86" s="36" t="s">
        <v>211</v>
      </c>
      <c r="B86" s="123" t="s">
        <v>270</v>
      </c>
      <c r="C86" s="4" t="s">
        <v>10</v>
      </c>
      <c r="D86" s="4">
        <v>1</v>
      </c>
      <c r="E86" s="80"/>
      <c r="F86" s="251">
        <f t="shared" si="5"/>
        <v>0</v>
      </c>
    </row>
    <row r="87" spans="1:6" ht="21" customHeight="1" x14ac:dyDescent="0.25">
      <c r="A87" s="36" t="s">
        <v>212</v>
      </c>
      <c r="B87" s="123" t="s">
        <v>271</v>
      </c>
      <c r="C87" s="4" t="s">
        <v>10</v>
      </c>
      <c r="D87" s="4">
        <v>1</v>
      </c>
      <c r="E87" s="80"/>
      <c r="F87" s="251">
        <f t="shared" si="5"/>
        <v>0</v>
      </c>
    </row>
    <row r="88" spans="1:6" ht="25.2" customHeight="1" x14ac:dyDescent="0.25">
      <c r="A88" s="36" t="s">
        <v>213</v>
      </c>
      <c r="B88" s="123" t="s">
        <v>272</v>
      </c>
      <c r="C88" s="4" t="s">
        <v>10</v>
      </c>
      <c r="D88" s="4">
        <v>1</v>
      </c>
      <c r="E88" s="80"/>
      <c r="F88" s="251">
        <f t="shared" si="5"/>
        <v>0</v>
      </c>
    </row>
    <row r="89" spans="1:6" ht="22.2" customHeight="1" x14ac:dyDescent="0.25">
      <c r="A89" s="36" t="s">
        <v>214</v>
      </c>
      <c r="B89" s="123" t="s">
        <v>273</v>
      </c>
      <c r="C89" s="4" t="s">
        <v>10</v>
      </c>
      <c r="D89" s="4">
        <v>1</v>
      </c>
      <c r="E89" s="80"/>
      <c r="F89" s="251">
        <f t="shared" si="5"/>
        <v>0</v>
      </c>
    </row>
    <row r="90" spans="1:6" ht="14.4" x14ac:dyDescent="0.25">
      <c r="A90" s="36" t="s">
        <v>215</v>
      </c>
      <c r="B90" s="123" t="s">
        <v>274</v>
      </c>
      <c r="C90" s="4" t="s">
        <v>10</v>
      </c>
      <c r="D90" s="4">
        <v>1</v>
      </c>
      <c r="E90" s="80"/>
      <c r="F90" s="251">
        <f t="shared" si="5"/>
        <v>0</v>
      </c>
    </row>
    <row r="91" spans="1:6" ht="14.4" x14ac:dyDescent="0.25">
      <c r="A91" s="36" t="s">
        <v>216</v>
      </c>
      <c r="B91" s="123" t="s">
        <v>275</v>
      </c>
      <c r="C91" s="4" t="s">
        <v>10</v>
      </c>
      <c r="D91" s="4">
        <v>1</v>
      </c>
      <c r="E91" s="80"/>
      <c r="F91" s="251">
        <f t="shared" si="5"/>
        <v>0</v>
      </c>
    </row>
    <row r="92" spans="1:6" ht="14.4" x14ac:dyDescent="0.25">
      <c r="A92" s="36" t="s">
        <v>217</v>
      </c>
      <c r="B92" s="123" t="s">
        <v>210</v>
      </c>
      <c r="C92" s="4" t="s">
        <v>10</v>
      </c>
      <c r="D92" s="4">
        <v>9</v>
      </c>
      <c r="E92" s="80"/>
      <c r="F92" s="251">
        <f t="shared" si="5"/>
        <v>0</v>
      </c>
    </row>
    <row r="93" spans="1:6" ht="43.2" x14ac:dyDescent="0.25">
      <c r="A93" s="36" t="s">
        <v>131</v>
      </c>
      <c r="B93" s="79" t="s">
        <v>77</v>
      </c>
      <c r="C93" s="4" t="s">
        <v>3</v>
      </c>
      <c r="D93" s="6">
        <v>1</v>
      </c>
      <c r="E93" s="80"/>
      <c r="F93" s="251">
        <f>+E93*D93</f>
        <v>0</v>
      </c>
    </row>
    <row r="94" spans="1:6" ht="16.2" x14ac:dyDescent="0.25">
      <c r="A94" s="33"/>
      <c r="B94" s="120" t="s">
        <v>132</v>
      </c>
      <c r="C94" s="65"/>
      <c r="D94" s="64"/>
      <c r="E94" s="80"/>
      <c r="F94" s="247">
        <f>SUM(F81:F93)</f>
        <v>0</v>
      </c>
    </row>
    <row r="95" spans="1:6" ht="14.4" x14ac:dyDescent="0.25">
      <c r="A95" s="36"/>
      <c r="B95" s="79"/>
      <c r="C95" s="4"/>
      <c r="D95" s="6"/>
      <c r="E95" s="80"/>
      <c r="F95" s="70"/>
    </row>
    <row r="96" spans="1:6" ht="14.4" x14ac:dyDescent="0.25">
      <c r="A96" s="135" t="s">
        <v>133</v>
      </c>
      <c r="B96" s="125" t="s">
        <v>71</v>
      </c>
      <c r="C96" s="4"/>
      <c r="D96" s="6"/>
      <c r="E96" s="80"/>
      <c r="F96" s="70"/>
    </row>
    <row r="97" spans="1:6" ht="19.2" customHeight="1" x14ac:dyDescent="0.25">
      <c r="A97" s="67" t="s">
        <v>134</v>
      </c>
      <c r="B97" s="136" t="s">
        <v>85</v>
      </c>
      <c r="C97" s="6" t="s">
        <v>10</v>
      </c>
      <c r="D97" s="6">
        <v>3</v>
      </c>
      <c r="E97" s="80" t="s">
        <v>200</v>
      </c>
      <c r="F97" s="83" t="s">
        <v>200</v>
      </c>
    </row>
    <row r="98" spans="1:6" ht="18" customHeight="1" x14ac:dyDescent="0.25">
      <c r="A98" s="67" t="s">
        <v>135</v>
      </c>
      <c r="B98" s="136" t="s">
        <v>99</v>
      </c>
      <c r="C98" s="6" t="s">
        <v>10</v>
      </c>
      <c r="D98" s="6">
        <v>6</v>
      </c>
      <c r="E98" s="80" t="s">
        <v>200</v>
      </c>
      <c r="F98" s="83" t="s">
        <v>200</v>
      </c>
    </row>
    <row r="99" spans="1:6" ht="14.4" x14ac:dyDescent="0.25">
      <c r="A99" s="67" t="s">
        <v>242</v>
      </c>
      <c r="B99" s="136" t="s">
        <v>239</v>
      </c>
      <c r="C99" s="6" t="s">
        <v>10</v>
      </c>
      <c r="D99" s="6">
        <v>3</v>
      </c>
      <c r="E99" s="80" t="s">
        <v>200</v>
      </c>
      <c r="F99" s="83" t="s">
        <v>200</v>
      </c>
    </row>
    <row r="100" spans="1:6" ht="16.2" x14ac:dyDescent="0.25">
      <c r="A100" s="33"/>
      <c r="B100" s="120" t="s">
        <v>136</v>
      </c>
      <c r="C100" s="65"/>
      <c r="D100" s="64"/>
      <c r="E100" s="80"/>
      <c r="F100" s="73" t="s">
        <v>200</v>
      </c>
    </row>
    <row r="101" spans="1:6" ht="14.4" x14ac:dyDescent="0.25">
      <c r="A101" s="66"/>
      <c r="B101" s="125"/>
      <c r="C101" s="4"/>
      <c r="D101" s="6"/>
      <c r="E101" s="80"/>
      <c r="F101" s="73"/>
    </row>
    <row r="102" spans="1:6" ht="14.4" x14ac:dyDescent="0.25">
      <c r="A102" s="135" t="s">
        <v>137</v>
      </c>
      <c r="B102" s="125" t="s">
        <v>72</v>
      </c>
      <c r="C102" s="4"/>
      <c r="D102" s="6"/>
      <c r="E102" s="80"/>
      <c r="F102" s="70"/>
    </row>
    <row r="103" spans="1:6" ht="14.4" x14ac:dyDescent="0.25">
      <c r="A103" s="36" t="s">
        <v>138</v>
      </c>
      <c r="B103" s="126" t="s">
        <v>279</v>
      </c>
      <c r="C103" s="6" t="s">
        <v>10</v>
      </c>
      <c r="D103" s="6">
        <v>3</v>
      </c>
      <c r="E103" s="80" t="s">
        <v>200</v>
      </c>
      <c r="F103" s="83" t="s">
        <v>200</v>
      </c>
    </row>
    <row r="104" spans="1:6" ht="28.8" x14ac:dyDescent="0.25">
      <c r="A104" s="36" t="s">
        <v>139</v>
      </c>
      <c r="B104" s="126" t="s">
        <v>280</v>
      </c>
      <c r="C104" s="6" t="s">
        <v>10</v>
      </c>
      <c r="D104" s="6">
        <v>1</v>
      </c>
      <c r="E104" s="80" t="s">
        <v>200</v>
      </c>
      <c r="F104" s="83" t="s">
        <v>200</v>
      </c>
    </row>
    <row r="105" spans="1:6" ht="14.4" x14ac:dyDescent="0.25">
      <c r="A105" s="36" t="s">
        <v>220</v>
      </c>
      <c r="B105" s="127" t="s">
        <v>78</v>
      </c>
      <c r="C105" s="6" t="s">
        <v>10</v>
      </c>
      <c r="D105" s="4">
        <v>6</v>
      </c>
      <c r="E105" s="80" t="s">
        <v>200</v>
      </c>
      <c r="F105" s="83" t="s">
        <v>200</v>
      </c>
    </row>
    <row r="106" spans="1:6" ht="14.4" x14ac:dyDescent="0.25">
      <c r="A106" s="36" t="s">
        <v>282</v>
      </c>
      <c r="B106" s="127" t="s">
        <v>281</v>
      </c>
      <c r="C106" s="6" t="s">
        <v>10</v>
      </c>
      <c r="D106" s="4">
        <v>2</v>
      </c>
      <c r="E106" s="80" t="s">
        <v>200</v>
      </c>
      <c r="F106" s="83" t="s">
        <v>200</v>
      </c>
    </row>
    <row r="107" spans="1:6" ht="16.8" customHeight="1" x14ac:dyDescent="0.25">
      <c r="A107" s="33"/>
      <c r="B107" s="120" t="s">
        <v>241</v>
      </c>
      <c r="C107" s="65"/>
      <c r="D107" s="64"/>
      <c r="E107" s="80"/>
      <c r="F107" s="73" t="s">
        <v>200</v>
      </c>
    </row>
    <row r="108" spans="1:6" ht="14.4" x14ac:dyDescent="0.25">
      <c r="A108" s="66"/>
      <c r="B108" s="125"/>
      <c r="C108" s="4"/>
      <c r="D108" s="6"/>
      <c r="E108" s="80"/>
      <c r="F108" s="73"/>
    </row>
    <row r="109" spans="1:6" ht="14.4" x14ac:dyDescent="0.25">
      <c r="A109" s="66"/>
      <c r="B109" s="120" t="s">
        <v>98</v>
      </c>
      <c r="C109" s="4"/>
      <c r="D109" s="6"/>
      <c r="E109" s="80"/>
      <c r="F109" s="247">
        <f>F94</f>
        <v>0</v>
      </c>
    </row>
    <row r="110" spans="1:6" ht="14.4" x14ac:dyDescent="0.25">
      <c r="A110" s="66"/>
      <c r="B110" s="123"/>
      <c r="C110" s="4"/>
      <c r="D110" s="6"/>
      <c r="E110" s="80"/>
      <c r="F110" s="70"/>
    </row>
    <row r="111" spans="1:6" ht="14.4" x14ac:dyDescent="0.25">
      <c r="A111" s="109" t="s">
        <v>44</v>
      </c>
      <c r="B111" s="128" t="s">
        <v>75</v>
      </c>
      <c r="C111" s="104"/>
      <c r="D111" s="104"/>
      <c r="E111" s="105"/>
      <c r="F111" s="106"/>
    </row>
    <row r="112" spans="1:6" ht="14.4" x14ac:dyDescent="0.25">
      <c r="A112" s="109"/>
      <c r="B112" s="142"/>
      <c r="C112" s="104"/>
      <c r="D112" s="104"/>
      <c r="E112" s="105"/>
      <c r="F112" s="106"/>
    </row>
    <row r="113" spans="1:6" ht="43.2" x14ac:dyDescent="0.25">
      <c r="A113" s="177" t="s">
        <v>140</v>
      </c>
      <c r="B113" s="178" t="s">
        <v>278</v>
      </c>
      <c r="C113" s="179" t="s">
        <v>8</v>
      </c>
      <c r="D113" s="176">
        <v>40.65</v>
      </c>
      <c r="E113" s="180"/>
      <c r="F113" s="248">
        <f>E113*D113</f>
        <v>0</v>
      </c>
    </row>
    <row r="114" spans="1:6" ht="14.4" x14ac:dyDescent="0.25">
      <c r="A114" s="177" t="s">
        <v>141</v>
      </c>
      <c r="B114" s="178" t="s">
        <v>245</v>
      </c>
      <c r="C114" s="176" t="s">
        <v>9</v>
      </c>
      <c r="D114" s="176">
        <v>9.68</v>
      </c>
      <c r="E114" s="180"/>
      <c r="F114" s="248">
        <f>E114*D114</f>
        <v>0</v>
      </c>
    </row>
    <row r="115" spans="1:6" ht="28.8" x14ac:dyDescent="0.25">
      <c r="A115" s="177" t="s">
        <v>142</v>
      </c>
      <c r="B115" s="178" t="s">
        <v>283</v>
      </c>
      <c r="C115" s="176" t="s">
        <v>9</v>
      </c>
      <c r="D115" s="176">
        <v>55.4</v>
      </c>
      <c r="E115" s="180"/>
      <c r="F115" s="248">
        <f>E115*D115</f>
        <v>0</v>
      </c>
    </row>
    <row r="116" spans="1:6" ht="28.8" x14ac:dyDescent="0.25">
      <c r="A116" s="243" t="s">
        <v>143</v>
      </c>
      <c r="B116" s="214" t="s">
        <v>247</v>
      </c>
      <c r="C116" s="176" t="s">
        <v>10</v>
      </c>
      <c r="D116" s="176">
        <v>4</v>
      </c>
      <c r="E116" s="180"/>
      <c r="F116" s="248">
        <f t="shared" ref="F116" si="6">E116*D116</f>
        <v>0</v>
      </c>
    </row>
    <row r="117" spans="1:6" ht="43.2" x14ac:dyDescent="0.25">
      <c r="A117" s="177" t="s">
        <v>167</v>
      </c>
      <c r="B117" s="81" t="s">
        <v>168</v>
      </c>
      <c r="C117" s="22" t="s">
        <v>89</v>
      </c>
      <c r="D117" s="189">
        <v>1</v>
      </c>
      <c r="E117" s="80"/>
      <c r="F117" s="251">
        <f>D117*E117</f>
        <v>0</v>
      </c>
    </row>
    <row r="118" spans="1:6" ht="15" thickBot="1" x14ac:dyDescent="0.3">
      <c r="A118" s="107"/>
      <c r="B118" s="129" t="s">
        <v>64</v>
      </c>
      <c r="C118" s="104"/>
      <c r="D118" s="104"/>
      <c r="E118" s="105"/>
      <c r="F118" s="249">
        <f>SUM(F113:F117)</f>
        <v>0</v>
      </c>
    </row>
    <row r="119" spans="1:6" ht="15.6" thickTop="1" thickBot="1" x14ac:dyDescent="0.3">
      <c r="A119" s="37"/>
      <c r="B119" s="130" t="s">
        <v>178</v>
      </c>
      <c r="C119" s="38"/>
      <c r="D119" s="38"/>
      <c r="E119" s="96"/>
      <c r="F119" s="250">
        <f>F118+F109+F76+F65+F58+F46+F35+F26+F15</f>
        <v>0</v>
      </c>
    </row>
    <row r="120" spans="1:6" ht="13.8" thickTop="1" x14ac:dyDescent="0.25"/>
  </sheetData>
  <mergeCells count="3">
    <mergeCell ref="A1:F1"/>
    <mergeCell ref="A2:F2"/>
    <mergeCell ref="A3:F3"/>
  </mergeCells>
  <phoneticPr fontId="29" type="noConversion"/>
  <dataValidations count="3">
    <dataValidation type="list" allowBlank="1" showInputMessage="1" showErrorMessage="1" sqref="C103:C104" xr:uid="{00000000-0002-0000-0300-000000000000}">
      <formula1>$K$26:$K$28</formula1>
    </dataValidation>
    <dataValidation type="list" allowBlank="1" showInputMessage="1" showErrorMessage="1" sqref="C81 C95" xr:uid="{00000000-0002-0000-0300-000001000000}">
      <formula1>$K$19:$K$20</formula1>
    </dataValidation>
    <dataValidation type="list" allowBlank="1" showInputMessage="1" showErrorMessage="1" sqref="C82:C94 C100 C107" xr:uid="{00000000-0002-0000-0300-000002000000}">
      <formula1>$K$20:$K$21</formula1>
    </dataValidation>
  </dataValidations>
  <pageMargins left="0.7" right="0.7" top="0.75" bottom="0.75" header="0.3" footer="0.3"/>
  <pageSetup paperSize="9" scale="86" orientation="portrait" r:id="rId1"/>
  <headerFooter>
    <oddFooter>&amp;LDevis quantitatif et estimatif - BUREAUX
&amp;C&amp;P</oddFooter>
  </headerFooter>
  <rowBreaks count="4" manualBreakCount="4">
    <brk id="36" max="5" man="1"/>
    <brk id="66" max="5" man="1"/>
    <brk id="119" max="5" man="1"/>
    <brk id="12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7"/>
  <sheetViews>
    <sheetView zoomScaleNormal="100" zoomScaleSheetLayoutView="110" workbookViewId="0">
      <selection activeCell="A4" sqref="A4"/>
    </sheetView>
  </sheetViews>
  <sheetFormatPr baseColWidth="10" defaultRowHeight="13.2" x14ac:dyDescent="0.25"/>
  <cols>
    <col min="1" max="1" width="6.33203125" bestFit="1" customWidth="1"/>
    <col min="2" max="2" width="48.33203125" customWidth="1"/>
    <col min="3" max="3" width="8.5546875" customWidth="1"/>
    <col min="4" max="4" width="9.44140625" bestFit="1" customWidth="1"/>
    <col min="5" max="5" width="11.33203125" bestFit="1" customWidth="1"/>
    <col min="6" max="6" width="11.88671875" customWidth="1"/>
  </cols>
  <sheetData>
    <row r="1" spans="1:6" ht="38.4" customHeight="1" x14ac:dyDescent="0.25">
      <c r="A1" s="259" t="s">
        <v>105</v>
      </c>
      <c r="B1" s="259"/>
      <c r="C1" s="259"/>
      <c r="D1" s="259"/>
      <c r="E1" s="259"/>
      <c r="F1" s="259"/>
    </row>
    <row r="2" spans="1:6" ht="16.2" x14ac:dyDescent="0.25">
      <c r="A2" s="259" t="s">
        <v>0</v>
      </c>
      <c r="B2" s="259"/>
      <c r="C2" s="259"/>
      <c r="D2" s="259"/>
      <c r="E2" s="259"/>
      <c r="F2" s="259"/>
    </row>
    <row r="3" spans="1:6" ht="16.2" x14ac:dyDescent="0.25">
      <c r="A3" s="262" t="s">
        <v>301</v>
      </c>
      <c r="B3" s="263"/>
      <c r="C3" s="263"/>
      <c r="D3" s="263"/>
      <c r="E3" s="263"/>
      <c r="F3" s="263"/>
    </row>
    <row r="4" spans="1:6" ht="15" thickBot="1" x14ac:dyDescent="0.3">
      <c r="A4" s="7"/>
      <c r="B4" s="114"/>
      <c r="C4" s="14"/>
      <c r="D4" s="15"/>
      <c r="E4" s="49"/>
      <c r="F4" s="68"/>
    </row>
    <row r="5" spans="1:6" ht="15.6" thickTop="1" thickBot="1" x14ac:dyDescent="0.3">
      <c r="A5" s="8" t="s">
        <v>1</v>
      </c>
      <c r="B5" s="115" t="s">
        <v>2</v>
      </c>
      <c r="C5" s="13" t="s">
        <v>284</v>
      </c>
      <c r="D5" s="71" t="s">
        <v>66</v>
      </c>
      <c r="E5" s="44" t="s">
        <v>17</v>
      </c>
      <c r="F5" s="45" t="s">
        <v>18</v>
      </c>
    </row>
    <row r="6" spans="1:6" ht="15" thickTop="1" x14ac:dyDescent="0.25">
      <c r="A6" s="26"/>
      <c r="B6" s="116"/>
      <c r="C6" s="24"/>
      <c r="D6" s="72"/>
      <c r="E6" s="46"/>
      <c r="F6" s="47"/>
    </row>
    <row r="7" spans="1:6" ht="14.4" x14ac:dyDescent="0.25">
      <c r="A7" s="29" t="s">
        <v>37</v>
      </c>
      <c r="B7" s="117" t="s">
        <v>36</v>
      </c>
      <c r="C7" s="19"/>
      <c r="D7" s="111"/>
      <c r="E7" s="93"/>
      <c r="F7" s="48"/>
    </row>
    <row r="8" spans="1:6" ht="14.4" x14ac:dyDescent="0.25">
      <c r="A8" s="29"/>
      <c r="B8" s="117"/>
      <c r="C8" s="19"/>
      <c r="D8" s="111"/>
      <c r="E8" s="80"/>
      <c r="F8" s="94"/>
    </row>
    <row r="9" spans="1:6" ht="43.2" x14ac:dyDescent="0.25">
      <c r="A9" s="31" t="s">
        <v>28</v>
      </c>
      <c r="B9" s="79" t="s">
        <v>47</v>
      </c>
      <c r="C9" s="23" t="s">
        <v>8</v>
      </c>
      <c r="D9" s="110">
        <v>54.52</v>
      </c>
      <c r="E9" s="80"/>
      <c r="F9" s="248">
        <f t="shared" ref="F9:F14" si="0">D9*E9</f>
        <v>0</v>
      </c>
    </row>
    <row r="10" spans="1:6" ht="16.2" x14ac:dyDescent="0.25">
      <c r="A10" s="31" t="s">
        <v>29</v>
      </c>
      <c r="B10" s="92" t="s">
        <v>171</v>
      </c>
      <c r="C10" s="20" t="s">
        <v>48</v>
      </c>
      <c r="D10" s="61">
        <v>4.4000000000000004</v>
      </c>
      <c r="E10" s="80"/>
      <c r="F10" s="248">
        <f t="shared" si="0"/>
        <v>0</v>
      </c>
    </row>
    <row r="11" spans="1:6" ht="16.2" x14ac:dyDescent="0.25">
      <c r="A11" s="31" t="s">
        <v>30</v>
      </c>
      <c r="B11" s="92" t="s">
        <v>49</v>
      </c>
      <c r="C11" s="20" t="s">
        <v>48</v>
      </c>
      <c r="D11" s="61">
        <v>2.46</v>
      </c>
      <c r="E11" s="80"/>
      <c r="F11" s="248">
        <f t="shared" si="0"/>
        <v>0</v>
      </c>
    </row>
    <row r="12" spans="1:6" ht="43.2" x14ac:dyDescent="0.25">
      <c r="A12" s="31" t="s">
        <v>31</v>
      </c>
      <c r="B12" s="171" t="s">
        <v>50</v>
      </c>
      <c r="C12" s="20" t="s">
        <v>48</v>
      </c>
      <c r="D12" s="61">
        <v>3.07</v>
      </c>
      <c r="E12" s="90"/>
      <c r="F12" s="248">
        <f t="shared" si="0"/>
        <v>0</v>
      </c>
    </row>
    <row r="13" spans="1:6" ht="57.6" x14ac:dyDescent="0.25">
      <c r="A13" s="31" t="s">
        <v>34</v>
      </c>
      <c r="B13" s="171" t="s">
        <v>51</v>
      </c>
      <c r="C13" s="20" t="s">
        <v>48</v>
      </c>
      <c r="D13" s="61">
        <v>6.43</v>
      </c>
      <c r="E13" s="80"/>
      <c r="F13" s="248">
        <f t="shared" si="0"/>
        <v>0</v>
      </c>
    </row>
    <row r="14" spans="1:6" ht="14.4" x14ac:dyDescent="0.25">
      <c r="A14" s="31" t="s">
        <v>172</v>
      </c>
      <c r="B14" s="92" t="s">
        <v>73</v>
      </c>
      <c r="C14" s="20" t="s">
        <v>8</v>
      </c>
      <c r="D14" s="61">
        <v>32.5</v>
      </c>
      <c r="E14" s="80"/>
      <c r="F14" s="248">
        <f t="shared" si="0"/>
        <v>0</v>
      </c>
    </row>
    <row r="15" spans="1:6" ht="14.4" x14ac:dyDescent="0.25">
      <c r="A15" s="31"/>
      <c r="B15" s="118" t="s">
        <v>52</v>
      </c>
      <c r="C15" s="21"/>
      <c r="D15" s="112"/>
      <c r="E15" s="90"/>
      <c r="F15" s="253">
        <f>SUM(F9:F14)</f>
        <v>0</v>
      </c>
    </row>
    <row r="16" spans="1:6" ht="14.4" x14ac:dyDescent="0.25">
      <c r="A16" s="29"/>
      <c r="B16" s="119"/>
      <c r="C16" s="19"/>
      <c r="D16" s="111"/>
      <c r="E16" s="80" t="s">
        <v>113</v>
      </c>
      <c r="F16" s="251"/>
    </row>
    <row r="17" spans="1:6" ht="14.4" x14ac:dyDescent="0.25">
      <c r="A17" s="29" t="s">
        <v>38</v>
      </c>
      <c r="B17" s="117" t="s">
        <v>53</v>
      </c>
      <c r="C17" s="19"/>
      <c r="D17" s="111"/>
      <c r="E17" s="80"/>
      <c r="F17" s="251"/>
    </row>
    <row r="18" spans="1:6" ht="14.4" x14ac:dyDescent="0.25">
      <c r="A18" s="29"/>
      <c r="B18" s="117"/>
      <c r="C18" s="19"/>
      <c r="D18" s="111"/>
      <c r="E18" s="80"/>
      <c r="F18" s="251"/>
    </row>
    <row r="19" spans="1:6" ht="28.8" x14ac:dyDescent="0.25">
      <c r="A19" s="31" t="s">
        <v>20</v>
      </c>
      <c r="B19" s="92" t="s">
        <v>54</v>
      </c>
      <c r="C19" s="20" t="s">
        <v>48</v>
      </c>
      <c r="D19" s="154">
        <v>0.22</v>
      </c>
      <c r="E19" s="80"/>
      <c r="F19" s="251">
        <f>D19*E19</f>
        <v>0</v>
      </c>
    </row>
    <row r="20" spans="1:6" ht="28.8" x14ac:dyDescent="0.25">
      <c r="A20" s="31" t="s">
        <v>21</v>
      </c>
      <c r="B20" s="92" t="s">
        <v>208</v>
      </c>
      <c r="C20" s="20" t="s">
        <v>48</v>
      </c>
      <c r="D20" s="61">
        <v>1.1000000000000001</v>
      </c>
      <c r="E20" s="80"/>
      <c r="F20" s="251">
        <f>D20*E20</f>
        <v>0</v>
      </c>
    </row>
    <row r="21" spans="1:6" ht="28.8" x14ac:dyDescent="0.25">
      <c r="A21" s="31" t="s">
        <v>25</v>
      </c>
      <c r="B21" s="92" t="s">
        <v>114</v>
      </c>
      <c r="C21" s="20" t="s">
        <v>48</v>
      </c>
      <c r="D21" s="154">
        <v>2.46</v>
      </c>
      <c r="E21" s="80"/>
      <c r="F21" s="251">
        <f>D21*E21</f>
        <v>0</v>
      </c>
    </row>
    <row r="22" spans="1:6" ht="28.8" x14ac:dyDescent="0.25">
      <c r="A22" s="31" t="s">
        <v>22</v>
      </c>
      <c r="B22" s="92" t="s">
        <v>56</v>
      </c>
      <c r="C22" s="20" t="s">
        <v>48</v>
      </c>
      <c r="D22" s="154">
        <v>0.98</v>
      </c>
      <c r="E22" s="80"/>
      <c r="F22" s="251">
        <f>D22*E22</f>
        <v>0</v>
      </c>
    </row>
    <row r="23" spans="1:6" ht="57.6" x14ac:dyDescent="0.25">
      <c r="A23" s="31" t="s">
        <v>23</v>
      </c>
      <c r="B23" s="92" t="s">
        <v>115</v>
      </c>
      <c r="C23" s="20" t="s">
        <v>48</v>
      </c>
      <c r="D23" s="154">
        <v>3.9</v>
      </c>
      <c r="E23" s="80"/>
      <c r="F23" s="251">
        <f>D23*E23</f>
        <v>0</v>
      </c>
    </row>
    <row r="24" spans="1:6" ht="43.2" x14ac:dyDescent="0.25">
      <c r="A24" s="31" t="s">
        <v>26</v>
      </c>
      <c r="B24" s="92" t="s">
        <v>225</v>
      </c>
      <c r="C24" s="20" t="s">
        <v>48</v>
      </c>
      <c r="D24" s="61">
        <v>0.11</v>
      </c>
      <c r="E24" s="80"/>
      <c r="F24" s="251">
        <f t="shared" ref="F24" si="1">D24*E24</f>
        <v>0</v>
      </c>
    </row>
    <row r="25" spans="1:6" ht="14.4" x14ac:dyDescent="0.25">
      <c r="A25" s="27"/>
      <c r="B25" s="118" t="s">
        <v>57</v>
      </c>
      <c r="C25" s="21"/>
      <c r="D25" s="154"/>
      <c r="E25" s="90"/>
      <c r="F25" s="253">
        <f>SUM(F19:F24)</f>
        <v>0</v>
      </c>
    </row>
    <row r="26" spans="1:6" ht="14.4" x14ac:dyDescent="0.25">
      <c r="A26" s="29"/>
      <c r="B26" s="119"/>
      <c r="C26" s="19"/>
      <c r="D26" s="154"/>
      <c r="E26" s="80"/>
      <c r="F26" s="251"/>
    </row>
    <row r="27" spans="1:6" ht="14.4" x14ac:dyDescent="0.25">
      <c r="A27" s="27" t="s">
        <v>39</v>
      </c>
      <c r="B27" s="117" t="s">
        <v>58</v>
      </c>
      <c r="C27" s="19"/>
      <c r="D27" s="154"/>
      <c r="E27" s="80"/>
      <c r="F27" s="251"/>
    </row>
    <row r="28" spans="1:6" ht="14.4" x14ac:dyDescent="0.25">
      <c r="A28" s="27"/>
      <c r="B28" s="117"/>
      <c r="C28" s="19"/>
      <c r="D28" s="154"/>
      <c r="E28" s="80"/>
      <c r="F28" s="251"/>
    </row>
    <row r="29" spans="1:6" ht="43.2" x14ac:dyDescent="0.25">
      <c r="A29" s="30" t="s">
        <v>4</v>
      </c>
      <c r="B29" s="92" t="s">
        <v>45</v>
      </c>
      <c r="C29" s="20" t="s">
        <v>48</v>
      </c>
      <c r="D29" s="154">
        <v>0.14000000000000001</v>
      </c>
      <c r="E29" s="80"/>
      <c r="F29" s="251">
        <f>D29*E29</f>
        <v>0</v>
      </c>
    </row>
    <row r="30" spans="1:6" ht="43.2" x14ac:dyDescent="0.25">
      <c r="A30" s="199" t="s">
        <v>5</v>
      </c>
      <c r="B30" s="92" t="s">
        <v>185</v>
      </c>
      <c r="C30" s="20" t="s">
        <v>48</v>
      </c>
      <c r="D30" s="154">
        <v>0.33</v>
      </c>
      <c r="E30" s="80"/>
      <c r="F30" s="251">
        <f>D30*E30</f>
        <v>0</v>
      </c>
    </row>
    <row r="31" spans="1:6" ht="14.4" x14ac:dyDescent="0.25">
      <c r="A31" s="30"/>
      <c r="B31" s="120" t="s">
        <v>59</v>
      </c>
      <c r="C31" s="34"/>
      <c r="D31" s="34"/>
      <c r="E31" s="95"/>
      <c r="F31" s="253">
        <f>SUM(F29:F30)</f>
        <v>0</v>
      </c>
    </row>
    <row r="32" spans="1:6" ht="14.4" x14ac:dyDescent="0.25">
      <c r="A32" s="33"/>
      <c r="B32" s="120"/>
      <c r="C32" s="34"/>
      <c r="D32" s="34"/>
      <c r="E32" s="95"/>
      <c r="F32" s="253"/>
    </row>
    <row r="33" spans="1:6" ht="14.4" x14ac:dyDescent="0.25">
      <c r="A33" s="27" t="s">
        <v>40</v>
      </c>
      <c r="B33" s="75" t="s">
        <v>33</v>
      </c>
      <c r="C33" s="21"/>
      <c r="D33" s="32"/>
      <c r="E33" s="90"/>
      <c r="F33" s="253"/>
    </row>
    <row r="34" spans="1:6" ht="14.4" x14ac:dyDescent="0.25">
      <c r="A34" s="27"/>
      <c r="B34" s="75"/>
      <c r="C34" s="21"/>
      <c r="D34" s="32"/>
      <c r="E34" s="90"/>
      <c r="F34" s="253"/>
    </row>
    <row r="35" spans="1:6" ht="28.8" x14ac:dyDescent="0.25">
      <c r="A35" s="28" t="s">
        <v>7</v>
      </c>
      <c r="B35" s="92" t="s">
        <v>55</v>
      </c>
      <c r="C35" s="20" t="s">
        <v>8</v>
      </c>
      <c r="D35" s="184">
        <v>6.16</v>
      </c>
      <c r="E35" s="90"/>
      <c r="F35" s="252">
        <f>D35*E35</f>
        <v>0</v>
      </c>
    </row>
    <row r="36" spans="1:6" ht="14.4" x14ac:dyDescent="0.25">
      <c r="A36" s="28" t="s">
        <v>15</v>
      </c>
      <c r="B36" s="92" t="s">
        <v>101</v>
      </c>
      <c r="C36" s="20" t="s">
        <v>8</v>
      </c>
      <c r="D36" s="172">
        <v>27.1</v>
      </c>
      <c r="E36" s="80"/>
      <c r="F36" s="251">
        <f>D36*E36</f>
        <v>0</v>
      </c>
    </row>
    <row r="37" spans="1:6" ht="14.4" x14ac:dyDescent="0.25">
      <c r="A37" s="28" t="s">
        <v>96</v>
      </c>
      <c r="B37" s="173" t="s">
        <v>118</v>
      </c>
      <c r="C37" s="20" t="s">
        <v>8</v>
      </c>
      <c r="D37" s="172">
        <v>37.85</v>
      </c>
      <c r="E37" s="80"/>
      <c r="F37" s="251">
        <f>D37*E37</f>
        <v>0</v>
      </c>
    </row>
    <row r="38" spans="1:6" ht="14.4" x14ac:dyDescent="0.25">
      <c r="A38" s="28" t="s">
        <v>70</v>
      </c>
      <c r="B38" s="173" t="s">
        <v>112</v>
      </c>
      <c r="C38" s="20" t="s">
        <v>8</v>
      </c>
      <c r="D38" s="172">
        <v>45.07</v>
      </c>
      <c r="E38" s="80"/>
      <c r="F38" s="251">
        <f>D38*E38</f>
        <v>0</v>
      </c>
    </row>
    <row r="39" spans="1:6" ht="14.4" x14ac:dyDescent="0.25">
      <c r="A39" s="28" t="s">
        <v>107</v>
      </c>
      <c r="B39" s="173" t="s">
        <v>19</v>
      </c>
      <c r="C39" s="174" t="s">
        <v>32</v>
      </c>
      <c r="D39" s="172">
        <v>1</v>
      </c>
      <c r="E39" s="80"/>
      <c r="F39" s="251">
        <f>D39*E39</f>
        <v>0</v>
      </c>
    </row>
    <row r="40" spans="1:6" ht="14.4" x14ac:dyDescent="0.25">
      <c r="A40" s="36"/>
      <c r="B40" s="120" t="s">
        <v>62</v>
      </c>
      <c r="C40" s="6"/>
      <c r="D40" s="6"/>
      <c r="E40" s="90"/>
      <c r="F40" s="253">
        <f>SUM(F35:F39)</f>
        <v>0</v>
      </c>
    </row>
    <row r="41" spans="1:6" ht="14.4" x14ac:dyDescent="0.25">
      <c r="A41" s="33"/>
      <c r="B41" s="120"/>
      <c r="C41" s="34"/>
      <c r="D41" s="34"/>
      <c r="E41" s="95"/>
      <c r="F41" s="253"/>
    </row>
    <row r="42" spans="1:6" ht="14.4" x14ac:dyDescent="0.25">
      <c r="A42" s="42" t="s">
        <v>41</v>
      </c>
      <c r="B42" s="121" t="s">
        <v>179</v>
      </c>
      <c r="C42" s="4"/>
      <c r="D42" s="4"/>
      <c r="E42" s="80"/>
      <c r="F42" s="253"/>
    </row>
    <row r="43" spans="1:6" ht="14.4" x14ac:dyDescent="0.25">
      <c r="A43" s="42"/>
      <c r="B43" s="121"/>
      <c r="C43" s="4"/>
      <c r="D43" s="4"/>
      <c r="E43" s="80"/>
      <c r="F43" s="253"/>
    </row>
    <row r="44" spans="1:6" ht="43.5" customHeight="1" x14ac:dyDescent="0.25">
      <c r="A44" s="134" t="s">
        <v>119</v>
      </c>
      <c r="B44" s="136" t="s">
        <v>186</v>
      </c>
      <c r="C44" s="175" t="s">
        <v>74</v>
      </c>
      <c r="D44" s="97">
        <v>1</v>
      </c>
      <c r="E44" s="90"/>
      <c r="F44" s="252">
        <f>E44*D44</f>
        <v>0</v>
      </c>
    </row>
    <row r="45" spans="1:6" ht="14.4" x14ac:dyDescent="0.25">
      <c r="A45" s="134" t="s">
        <v>120</v>
      </c>
      <c r="B45" s="178" t="s">
        <v>198</v>
      </c>
      <c r="C45" s="176" t="s">
        <v>9</v>
      </c>
      <c r="D45" s="176">
        <v>6.93</v>
      </c>
      <c r="E45" s="180"/>
      <c r="F45" s="248">
        <f>E45*D45</f>
        <v>0</v>
      </c>
    </row>
    <row r="46" spans="1:6" ht="14.4" x14ac:dyDescent="0.25">
      <c r="A46" s="33"/>
      <c r="B46" s="120" t="s">
        <v>61</v>
      </c>
      <c r="C46" s="6"/>
      <c r="D46" s="6"/>
      <c r="E46" s="95"/>
      <c r="F46" s="253">
        <f>SUM(F44:F45)</f>
        <v>0</v>
      </c>
    </row>
    <row r="47" spans="1:6" ht="14.4" x14ac:dyDescent="0.25">
      <c r="A47" s="42"/>
      <c r="B47" s="122"/>
      <c r="C47" s="4"/>
      <c r="D47" s="5"/>
      <c r="E47" s="69"/>
      <c r="F47" s="251"/>
    </row>
    <row r="48" spans="1:6" ht="14.4" x14ac:dyDescent="0.25">
      <c r="A48" s="42" t="s">
        <v>42</v>
      </c>
      <c r="B48" s="121" t="s">
        <v>184</v>
      </c>
      <c r="C48" s="4"/>
      <c r="D48" s="5"/>
      <c r="E48" s="69"/>
      <c r="F48" s="251"/>
    </row>
    <row r="49" spans="1:6" ht="14.4" x14ac:dyDescent="0.25">
      <c r="A49" s="42"/>
      <c r="B49" s="122"/>
      <c r="C49" s="4"/>
      <c r="D49" s="5"/>
      <c r="E49" s="69"/>
      <c r="F49" s="251"/>
    </row>
    <row r="50" spans="1:6" ht="14.4" x14ac:dyDescent="0.25">
      <c r="A50" s="187" t="s">
        <v>12</v>
      </c>
      <c r="B50" s="123" t="s">
        <v>67</v>
      </c>
      <c r="C50" s="4" t="s">
        <v>8</v>
      </c>
      <c r="D50" s="154">
        <v>7.84</v>
      </c>
      <c r="E50" s="80"/>
      <c r="F50" s="251">
        <f>D50*E50</f>
        <v>0</v>
      </c>
    </row>
    <row r="51" spans="1:6" ht="28.8" x14ac:dyDescent="0.25">
      <c r="A51" s="187" t="s">
        <v>13</v>
      </c>
      <c r="B51" s="123" t="s">
        <v>27</v>
      </c>
      <c r="C51" s="4" t="s">
        <v>8</v>
      </c>
      <c r="D51" s="61">
        <v>32.5</v>
      </c>
      <c r="E51" s="80"/>
      <c r="F51" s="251">
        <f>D51*E51</f>
        <v>0</v>
      </c>
    </row>
    <row r="52" spans="1:6" ht="14.4" x14ac:dyDescent="0.25">
      <c r="A52" s="53"/>
      <c r="B52" s="120" t="s">
        <v>60</v>
      </c>
      <c r="C52" s="34"/>
      <c r="D52" s="34"/>
      <c r="E52" s="95"/>
      <c r="F52" s="253">
        <f>SUM(F50:F51)</f>
        <v>0</v>
      </c>
    </row>
    <row r="53" spans="1:6" ht="14.4" x14ac:dyDescent="0.25">
      <c r="A53" s="54"/>
      <c r="B53" s="121"/>
      <c r="C53" s="5"/>
      <c r="D53" s="5"/>
      <c r="E53" s="69"/>
      <c r="F53" s="251"/>
    </row>
    <row r="54" spans="1:6" ht="14.4" x14ac:dyDescent="0.25">
      <c r="A54" s="42" t="s">
        <v>43</v>
      </c>
      <c r="B54" s="121" t="s">
        <v>87</v>
      </c>
      <c r="C54" s="5"/>
      <c r="D54" s="5"/>
      <c r="E54" s="69"/>
      <c r="F54" s="251"/>
    </row>
    <row r="55" spans="1:6" ht="14.4" x14ac:dyDescent="0.25">
      <c r="A55" s="42"/>
      <c r="B55" s="121"/>
      <c r="C55" s="5"/>
      <c r="D55" s="5"/>
      <c r="E55" s="69"/>
      <c r="F55" s="251"/>
    </row>
    <row r="56" spans="1:6" ht="14.4" x14ac:dyDescent="0.25">
      <c r="A56" s="134">
        <v>7.1</v>
      </c>
      <c r="B56" s="123" t="s">
        <v>122</v>
      </c>
      <c r="C56" s="4" t="s">
        <v>8</v>
      </c>
      <c r="D56" s="154">
        <f>D38+D37</f>
        <v>82.92</v>
      </c>
      <c r="E56" s="80"/>
      <c r="F56" s="252">
        <f>D56*E56</f>
        <v>0</v>
      </c>
    </row>
    <row r="57" spans="1:6" ht="14.4" x14ac:dyDescent="0.25">
      <c r="A57" s="201">
        <v>7.2</v>
      </c>
      <c r="B57" s="123" t="s">
        <v>103</v>
      </c>
      <c r="C57" s="4" t="s">
        <v>8</v>
      </c>
      <c r="D57" s="154">
        <v>15.52</v>
      </c>
      <c r="E57" s="80"/>
      <c r="F57" s="252">
        <f>D57*E57</f>
        <v>0</v>
      </c>
    </row>
    <row r="58" spans="1:6" ht="14.4" x14ac:dyDescent="0.25">
      <c r="A58" s="33"/>
      <c r="B58" s="120" t="s">
        <v>63</v>
      </c>
      <c r="C58" s="34"/>
      <c r="D58" s="34"/>
      <c r="E58" s="95"/>
      <c r="F58" s="253">
        <f>SUM(F56:F57)</f>
        <v>0</v>
      </c>
    </row>
    <row r="59" spans="1:6" ht="14.4" x14ac:dyDescent="0.25">
      <c r="A59" s="33"/>
      <c r="B59" s="120"/>
      <c r="C59" s="34"/>
      <c r="D59" s="34"/>
      <c r="E59" s="95"/>
      <c r="F59" s="253"/>
    </row>
    <row r="60" spans="1:6" ht="14.4" x14ac:dyDescent="0.25">
      <c r="A60" s="109" t="s">
        <v>97</v>
      </c>
      <c r="B60" s="128" t="s">
        <v>75</v>
      </c>
      <c r="C60" s="104"/>
      <c r="D60" s="104"/>
      <c r="E60" s="105"/>
      <c r="F60" s="256"/>
    </row>
    <row r="61" spans="1:6" ht="14.4" x14ac:dyDescent="0.25">
      <c r="A61" s="109"/>
      <c r="B61" s="142"/>
      <c r="C61" s="104"/>
      <c r="D61" s="104"/>
      <c r="E61" s="105"/>
      <c r="F61" s="256"/>
    </row>
    <row r="62" spans="1:6" ht="28.8" x14ac:dyDescent="0.25">
      <c r="A62" s="177">
        <v>8.1</v>
      </c>
      <c r="B62" s="178" t="s">
        <v>285</v>
      </c>
      <c r="C62" s="179" t="s">
        <v>8</v>
      </c>
      <c r="D62" s="176">
        <v>51.93</v>
      </c>
      <c r="E62" s="180"/>
      <c r="F62" s="248">
        <f>E62*D62</f>
        <v>0</v>
      </c>
    </row>
    <row r="63" spans="1:6" ht="28.8" x14ac:dyDescent="0.25">
      <c r="A63" s="177">
        <v>8.1999999999999993</v>
      </c>
      <c r="B63" s="178" t="s">
        <v>286</v>
      </c>
      <c r="C63" s="176" t="s">
        <v>9</v>
      </c>
      <c r="D63" s="176">
        <v>12</v>
      </c>
      <c r="E63" s="180"/>
      <c r="F63" s="248">
        <f>E63*D63</f>
        <v>0</v>
      </c>
    </row>
    <row r="64" spans="1:6" ht="28.8" x14ac:dyDescent="0.25">
      <c r="A64" s="177">
        <v>8.3000000000000007</v>
      </c>
      <c r="B64" s="178" t="s">
        <v>287</v>
      </c>
      <c r="C64" s="176" t="s">
        <v>9</v>
      </c>
      <c r="D64" s="176">
        <v>61.6</v>
      </c>
      <c r="E64" s="180"/>
      <c r="F64" s="248">
        <f>E64*D64</f>
        <v>0</v>
      </c>
    </row>
    <row r="65" spans="1:6" ht="15" thickBot="1" x14ac:dyDescent="0.3">
      <c r="A65" s="33"/>
      <c r="B65" s="120" t="s">
        <v>98</v>
      </c>
      <c r="C65" s="34"/>
      <c r="D65" s="34"/>
      <c r="E65" s="95"/>
      <c r="F65" s="253">
        <f>SUM(F62:F64)</f>
        <v>0</v>
      </c>
    </row>
    <row r="66" spans="1:6" ht="15.6" thickTop="1" thickBot="1" x14ac:dyDescent="0.3">
      <c r="A66" s="37"/>
      <c r="B66" s="130" t="s">
        <v>187</v>
      </c>
      <c r="C66" s="38"/>
      <c r="D66" s="38"/>
      <c r="E66" s="96"/>
      <c r="F66" s="250">
        <f>F58+F52+F46+F40+F31+F25+F15+F65</f>
        <v>0</v>
      </c>
    </row>
    <row r="67" spans="1:6" ht="13.8" thickTop="1" x14ac:dyDescent="0.25"/>
  </sheetData>
  <mergeCells count="3">
    <mergeCell ref="A1:F1"/>
    <mergeCell ref="A2:F2"/>
    <mergeCell ref="A3:F3"/>
  </mergeCells>
  <phoneticPr fontId="27" type="noConversion"/>
  <pageMargins left="0.7" right="0.7" top="0.75" bottom="0.75" header="0.3" footer="0.3"/>
  <pageSetup paperSize="9" scale="93" orientation="portrait" r:id="rId1"/>
  <headerFooter>
    <oddFooter>&amp;LDevis quantitatif et estimatif - ESPACE FOIN&amp;C&amp;P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3"/>
  <sheetViews>
    <sheetView zoomScaleNormal="100" zoomScaleSheetLayoutView="110" workbookViewId="0">
      <selection activeCell="A4" sqref="A4"/>
    </sheetView>
  </sheetViews>
  <sheetFormatPr baseColWidth="10" defaultRowHeight="13.2" x14ac:dyDescent="0.25"/>
  <cols>
    <col min="1" max="1" width="5.6640625" bestFit="1" customWidth="1"/>
    <col min="2" max="2" width="49.33203125" customWidth="1"/>
    <col min="3" max="3" width="5" bestFit="1" customWidth="1"/>
    <col min="4" max="4" width="9.44140625" bestFit="1" customWidth="1"/>
    <col min="5" max="5" width="11.33203125" bestFit="1" customWidth="1"/>
    <col min="6" max="6" width="12.6640625" bestFit="1" customWidth="1"/>
  </cols>
  <sheetData>
    <row r="1" spans="1:6" ht="36.6" customHeight="1" x14ac:dyDescent="0.25">
      <c r="A1" s="259" t="s">
        <v>105</v>
      </c>
      <c r="B1" s="259"/>
      <c r="C1" s="259"/>
      <c r="D1" s="259"/>
      <c r="E1" s="259"/>
      <c r="F1" s="259"/>
    </row>
    <row r="2" spans="1:6" ht="16.2" x14ac:dyDescent="0.25">
      <c r="A2" s="259" t="s">
        <v>0</v>
      </c>
      <c r="B2" s="259"/>
      <c r="C2" s="259"/>
      <c r="D2" s="259"/>
      <c r="E2" s="259"/>
      <c r="F2" s="259"/>
    </row>
    <row r="3" spans="1:6" ht="16.2" x14ac:dyDescent="0.25">
      <c r="A3" s="262" t="s">
        <v>302</v>
      </c>
      <c r="B3" s="263"/>
      <c r="C3" s="263"/>
      <c r="D3" s="263"/>
      <c r="E3" s="263"/>
      <c r="F3" s="263"/>
    </row>
    <row r="4" spans="1:6" ht="15" thickBot="1" x14ac:dyDescent="0.3">
      <c r="A4" s="7"/>
      <c r="B4" s="114"/>
      <c r="C4" s="14"/>
      <c r="D4" s="15"/>
      <c r="E4" s="49"/>
      <c r="F4" s="68"/>
    </row>
    <row r="5" spans="1:6" ht="15.6" thickTop="1" thickBot="1" x14ac:dyDescent="0.3">
      <c r="A5" s="8" t="s">
        <v>1</v>
      </c>
      <c r="B5" s="115" t="s">
        <v>2</v>
      </c>
      <c r="C5" s="13" t="s">
        <v>16</v>
      </c>
      <c r="D5" s="71" t="s">
        <v>66</v>
      </c>
      <c r="E5" s="44" t="s">
        <v>17</v>
      </c>
      <c r="F5" s="45" t="s">
        <v>18</v>
      </c>
    </row>
    <row r="6" spans="1:6" ht="15" thickTop="1" x14ac:dyDescent="0.25">
      <c r="A6" s="26"/>
      <c r="B6" s="116"/>
      <c r="C6" s="24"/>
      <c r="D6" s="72"/>
      <c r="E6" s="46"/>
      <c r="F6" s="47"/>
    </row>
    <row r="7" spans="1:6" ht="14.4" x14ac:dyDescent="0.25">
      <c r="A7" s="29" t="s">
        <v>37</v>
      </c>
      <c r="B7" s="117" t="s">
        <v>36</v>
      </c>
      <c r="C7" s="19"/>
      <c r="D7" s="111"/>
      <c r="E7" s="93"/>
      <c r="F7" s="48"/>
    </row>
    <row r="8" spans="1:6" ht="14.4" x14ac:dyDescent="0.25">
      <c r="A8" s="29"/>
      <c r="B8" s="117" t="s">
        <v>113</v>
      </c>
      <c r="C8" s="19"/>
      <c r="D8" s="111"/>
      <c r="E8" s="80"/>
      <c r="F8" s="94"/>
    </row>
    <row r="9" spans="1:6" ht="43.2" x14ac:dyDescent="0.25">
      <c r="A9" s="31" t="s">
        <v>28</v>
      </c>
      <c r="B9" s="79" t="s">
        <v>47</v>
      </c>
      <c r="C9" s="23" t="s">
        <v>8</v>
      </c>
      <c r="D9" s="110">
        <v>27.94</v>
      </c>
      <c r="E9" s="80"/>
      <c r="F9" s="248">
        <f>D9*E9</f>
        <v>0</v>
      </c>
    </row>
    <row r="10" spans="1:6" ht="26.4" customHeight="1" x14ac:dyDescent="0.25">
      <c r="A10" s="31" t="s">
        <v>29</v>
      </c>
      <c r="B10" s="92" t="s">
        <v>49</v>
      </c>
      <c r="C10" s="20" t="s">
        <v>48</v>
      </c>
      <c r="D10" s="61">
        <v>3.94</v>
      </c>
      <c r="E10" s="80"/>
      <c r="F10" s="248">
        <f>D10*E10</f>
        <v>0</v>
      </c>
    </row>
    <row r="11" spans="1:6" ht="57.6" x14ac:dyDescent="0.25">
      <c r="A11" s="31" t="s">
        <v>30</v>
      </c>
      <c r="B11" s="171" t="s">
        <v>51</v>
      </c>
      <c r="C11" s="20" t="s">
        <v>48</v>
      </c>
      <c r="D11" s="61">
        <v>4.5</v>
      </c>
      <c r="E11" s="80"/>
      <c r="F11" s="248">
        <f>D11*E11</f>
        <v>0</v>
      </c>
    </row>
    <row r="12" spans="1:6" ht="14.4" x14ac:dyDescent="0.25">
      <c r="A12" s="31" t="s">
        <v>31</v>
      </c>
      <c r="B12" s="92" t="s">
        <v>73</v>
      </c>
      <c r="C12" s="20" t="s">
        <v>8</v>
      </c>
      <c r="D12" s="61">
        <v>10.16</v>
      </c>
      <c r="E12" s="80"/>
      <c r="F12" s="248">
        <f>D12*E12</f>
        <v>0</v>
      </c>
    </row>
    <row r="13" spans="1:6" ht="14.4" x14ac:dyDescent="0.25">
      <c r="A13" s="31"/>
      <c r="B13" s="118" t="s">
        <v>52</v>
      </c>
      <c r="C13" s="21"/>
      <c r="D13" s="112"/>
      <c r="E13" s="90"/>
      <c r="F13" s="253">
        <f>SUM(F9:F12)</f>
        <v>0</v>
      </c>
    </row>
    <row r="14" spans="1:6" ht="14.4" x14ac:dyDescent="0.25">
      <c r="A14" s="29"/>
      <c r="B14" s="119"/>
      <c r="C14" s="19"/>
      <c r="D14" s="111"/>
      <c r="E14" s="80" t="s">
        <v>113</v>
      </c>
      <c r="F14" s="251"/>
    </row>
    <row r="15" spans="1:6" ht="14.4" x14ac:dyDescent="0.25">
      <c r="A15" s="29" t="s">
        <v>38</v>
      </c>
      <c r="B15" s="117" t="s">
        <v>53</v>
      </c>
      <c r="C15" s="19"/>
      <c r="D15" s="111"/>
      <c r="E15" s="80"/>
      <c r="F15" s="251"/>
    </row>
    <row r="16" spans="1:6" ht="14.4" x14ac:dyDescent="0.25">
      <c r="A16" s="29"/>
      <c r="B16" s="117"/>
      <c r="C16" s="19"/>
      <c r="D16" s="111"/>
      <c r="E16" s="80"/>
      <c r="F16" s="251"/>
    </row>
    <row r="17" spans="1:6" ht="28.8" x14ac:dyDescent="0.25">
      <c r="A17" s="31" t="s">
        <v>20</v>
      </c>
      <c r="B17" s="92" t="s">
        <v>54</v>
      </c>
      <c r="C17" s="20" t="s">
        <v>48</v>
      </c>
      <c r="D17" s="154">
        <v>0.52</v>
      </c>
      <c r="E17" s="80"/>
      <c r="F17" s="251">
        <f>D17*E17</f>
        <v>0</v>
      </c>
    </row>
    <row r="18" spans="1:6" ht="28.8" x14ac:dyDescent="0.25">
      <c r="A18" s="28" t="s">
        <v>21</v>
      </c>
      <c r="B18" s="92" t="s">
        <v>114</v>
      </c>
      <c r="C18" s="20" t="s">
        <v>48</v>
      </c>
      <c r="D18" s="110">
        <v>2.46</v>
      </c>
      <c r="E18" s="80"/>
      <c r="F18" s="251">
        <f>D18*E18</f>
        <v>0</v>
      </c>
    </row>
    <row r="19" spans="1:6" ht="14.4" x14ac:dyDescent="0.25">
      <c r="A19" s="27"/>
      <c r="B19" s="118" t="s">
        <v>57</v>
      </c>
      <c r="C19" s="21"/>
      <c r="D19" s="154"/>
      <c r="E19" s="90"/>
      <c r="F19" s="253">
        <f>SUM(F17:F18)</f>
        <v>0</v>
      </c>
    </row>
    <row r="20" spans="1:6" ht="14.4" x14ac:dyDescent="0.25">
      <c r="A20" s="29"/>
      <c r="B20" s="119"/>
      <c r="C20" s="19"/>
      <c r="D20" s="154"/>
      <c r="E20" s="80"/>
      <c r="F20" s="251"/>
    </row>
    <row r="21" spans="1:6" ht="14.4" x14ac:dyDescent="0.25">
      <c r="A21" s="27" t="s">
        <v>39</v>
      </c>
      <c r="B21" s="117" t="s">
        <v>58</v>
      </c>
      <c r="C21" s="19"/>
      <c r="D21" s="154"/>
      <c r="E21" s="80"/>
      <c r="F21" s="251"/>
    </row>
    <row r="22" spans="1:6" ht="14.4" x14ac:dyDescent="0.25">
      <c r="A22" s="27"/>
      <c r="B22" s="117"/>
      <c r="C22" s="19"/>
      <c r="D22" s="154"/>
      <c r="E22" s="80"/>
      <c r="F22" s="251"/>
    </row>
    <row r="23" spans="1:6" ht="43.2" x14ac:dyDescent="0.25">
      <c r="A23" s="30" t="s">
        <v>4</v>
      </c>
      <c r="B23" s="92" t="s">
        <v>45</v>
      </c>
      <c r="C23" s="20" t="s">
        <v>48</v>
      </c>
      <c r="D23" s="154">
        <v>0.08</v>
      </c>
      <c r="E23" s="80"/>
      <c r="F23" s="251">
        <f>D23*E23</f>
        <v>0</v>
      </c>
    </row>
    <row r="24" spans="1:6" ht="43.2" x14ac:dyDescent="0.25">
      <c r="A24" s="199" t="s">
        <v>5</v>
      </c>
      <c r="B24" s="92" t="s">
        <v>185</v>
      </c>
      <c r="C24" s="20" t="s">
        <v>48</v>
      </c>
      <c r="D24" s="154">
        <v>0.55000000000000004</v>
      </c>
      <c r="E24" s="80"/>
      <c r="F24" s="251">
        <f>D24*E24</f>
        <v>0</v>
      </c>
    </row>
    <row r="25" spans="1:6" ht="14.4" x14ac:dyDescent="0.25">
      <c r="A25" s="30"/>
      <c r="B25" s="120" t="s">
        <v>59</v>
      </c>
      <c r="C25" s="34"/>
      <c r="D25" s="34"/>
      <c r="E25" s="95"/>
      <c r="F25" s="253">
        <f>SUM(F23:F24)</f>
        <v>0</v>
      </c>
    </row>
    <row r="26" spans="1:6" ht="14.4" x14ac:dyDescent="0.25">
      <c r="A26" s="33"/>
      <c r="B26" s="120"/>
      <c r="C26" s="34"/>
      <c r="D26" s="34"/>
      <c r="E26" s="95"/>
      <c r="F26" s="253"/>
    </row>
    <row r="27" spans="1:6" ht="14.4" x14ac:dyDescent="0.25">
      <c r="A27" s="27" t="s">
        <v>40</v>
      </c>
      <c r="B27" s="75" t="s">
        <v>33</v>
      </c>
      <c r="C27" s="21"/>
      <c r="D27" s="32"/>
      <c r="E27" s="90"/>
      <c r="F27" s="253"/>
    </row>
    <row r="28" spans="1:6" ht="14.4" x14ac:dyDescent="0.25">
      <c r="A28" s="27"/>
      <c r="B28" s="75"/>
      <c r="C28" s="21"/>
      <c r="D28" s="32"/>
      <c r="E28" s="90"/>
      <c r="F28" s="253"/>
    </row>
    <row r="29" spans="1:6" ht="28.8" x14ac:dyDescent="0.25">
      <c r="A29" s="28" t="s">
        <v>7</v>
      </c>
      <c r="B29" s="92" t="s">
        <v>55</v>
      </c>
      <c r="C29" s="20" t="s">
        <v>8</v>
      </c>
      <c r="D29" s="184">
        <v>5.5</v>
      </c>
      <c r="E29" s="90"/>
      <c r="F29" s="252">
        <f>D29*E29</f>
        <v>0</v>
      </c>
    </row>
    <row r="30" spans="1:6" ht="14.4" x14ac:dyDescent="0.25">
      <c r="A30" s="28" t="s">
        <v>15</v>
      </c>
      <c r="B30" s="92" t="s">
        <v>101</v>
      </c>
      <c r="C30" s="20" t="s">
        <v>8</v>
      </c>
      <c r="D30" s="172">
        <v>38.880000000000003</v>
      </c>
      <c r="E30" s="80"/>
      <c r="F30" s="251">
        <f>D30*E30</f>
        <v>0</v>
      </c>
    </row>
    <row r="31" spans="1:6" ht="14.4" x14ac:dyDescent="0.25">
      <c r="A31" s="28" t="s">
        <v>96</v>
      </c>
      <c r="B31" s="173" t="s">
        <v>118</v>
      </c>
      <c r="C31" s="20" t="s">
        <v>8</v>
      </c>
      <c r="D31" s="172">
        <v>47.5</v>
      </c>
      <c r="E31" s="80"/>
      <c r="F31" s="251">
        <f>D31*E31</f>
        <v>0</v>
      </c>
    </row>
    <row r="32" spans="1:6" ht="14.4" x14ac:dyDescent="0.25">
      <c r="A32" s="28" t="s">
        <v>70</v>
      </c>
      <c r="B32" s="173" t="s">
        <v>112</v>
      </c>
      <c r="C32" s="20" t="s">
        <v>8</v>
      </c>
      <c r="D32" s="172">
        <v>47.5</v>
      </c>
      <c r="E32" s="80"/>
      <c r="F32" s="251">
        <f>D32*E32</f>
        <v>0</v>
      </c>
    </row>
    <row r="33" spans="1:6" ht="14.4" x14ac:dyDescent="0.25">
      <c r="A33" s="28" t="s">
        <v>107</v>
      </c>
      <c r="B33" s="173" t="s">
        <v>19</v>
      </c>
      <c r="C33" s="174" t="s">
        <v>32</v>
      </c>
      <c r="D33" s="172">
        <v>1</v>
      </c>
      <c r="E33" s="80"/>
      <c r="F33" s="251">
        <f>D33*E33</f>
        <v>0</v>
      </c>
    </row>
    <row r="34" spans="1:6" ht="14.4" x14ac:dyDescent="0.25">
      <c r="A34" s="36"/>
      <c r="B34" s="120" t="s">
        <v>62</v>
      </c>
      <c r="C34" s="6"/>
      <c r="D34" s="6"/>
      <c r="E34" s="90"/>
      <c r="F34" s="253">
        <f>SUM(F29:F33)</f>
        <v>0</v>
      </c>
    </row>
    <row r="35" spans="1:6" ht="14.4" x14ac:dyDescent="0.25">
      <c r="A35" s="33"/>
      <c r="B35" s="120"/>
      <c r="C35" s="34"/>
      <c r="D35" s="34"/>
      <c r="E35" s="95"/>
      <c r="F35" s="253"/>
    </row>
    <row r="36" spans="1:6" ht="14.4" x14ac:dyDescent="0.25">
      <c r="A36" s="42" t="s">
        <v>41</v>
      </c>
      <c r="B36" s="121" t="s">
        <v>179</v>
      </c>
      <c r="C36" s="4"/>
      <c r="D36" s="4"/>
      <c r="E36" s="80"/>
      <c r="F36" s="253"/>
    </row>
    <row r="37" spans="1:6" ht="14.4" x14ac:dyDescent="0.25">
      <c r="A37" s="42"/>
      <c r="B37" s="121"/>
      <c r="C37" s="4"/>
      <c r="D37" s="4"/>
      <c r="E37" s="80"/>
      <c r="F37" s="253"/>
    </row>
    <row r="38" spans="1:6" ht="43.2" x14ac:dyDescent="0.25">
      <c r="A38" s="134" t="s">
        <v>119</v>
      </c>
      <c r="B38" s="136" t="s">
        <v>288</v>
      </c>
      <c r="C38" s="175" t="s">
        <v>74</v>
      </c>
      <c r="D38" s="97">
        <v>1</v>
      </c>
      <c r="E38" s="90"/>
      <c r="F38" s="252">
        <f>E38*D38</f>
        <v>0</v>
      </c>
    </row>
    <row r="39" spans="1:6" ht="14.4" x14ac:dyDescent="0.25">
      <c r="A39" s="33"/>
      <c r="B39" s="120" t="s">
        <v>61</v>
      </c>
      <c r="C39" s="6"/>
      <c r="D39" s="6"/>
      <c r="E39" s="95"/>
      <c r="F39" s="253">
        <f>SUM(F38:F38)</f>
        <v>0</v>
      </c>
    </row>
    <row r="40" spans="1:6" ht="14.4" x14ac:dyDescent="0.25">
      <c r="A40" s="42"/>
      <c r="B40" s="122"/>
      <c r="C40" s="4"/>
      <c r="D40" s="5"/>
      <c r="E40" s="69"/>
      <c r="F40" s="251"/>
    </row>
    <row r="41" spans="1:6" ht="15.6" customHeight="1" x14ac:dyDescent="0.25">
      <c r="A41" s="42" t="s">
        <v>42</v>
      </c>
      <c r="B41" s="121" t="s">
        <v>184</v>
      </c>
      <c r="C41" s="4"/>
      <c r="D41" s="5"/>
      <c r="E41" s="69"/>
      <c r="F41" s="251"/>
    </row>
    <row r="42" spans="1:6" ht="14.4" x14ac:dyDescent="0.25">
      <c r="A42" s="42"/>
      <c r="B42" s="122"/>
      <c r="C42" s="4"/>
      <c r="D42" s="5"/>
      <c r="E42" s="69"/>
      <c r="F42" s="251"/>
    </row>
    <row r="43" spans="1:6" ht="14.4" x14ac:dyDescent="0.25">
      <c r="A43" s="187" t="s">
        <v>12</v>
      </c>
      <c r="B43" s="123" t="s">
        <v>67</v>
      </c>
      <c r="C43" s="4" t="s">
        <v>8</v>
      </c>
      <c r="D43" s="154">
        <v>9.4700000000000006</v>
      </c>
      <c r="E43" s="80"/>
      <c r="F43" s="251">
        <f>D43*E43</f>
        <v>0</v>
      </c>
    </row>
    <row r="44" spans="1:6" ht="14.4" x14ac:dyDescent="0.25">
      <c r="A44" s="53"/>
      <c r="B44" s="120" t="s">
        <v>60</v>
      </c>
      <c r="C44" s="34"/>
      <c r="D44" s="34"/>
      <c r="E44" s="95"/>
      <c r="F44" s="253">
        <f>SUM(F43:F43)</f>
        <v>0</v>
      </c>
    </row>
    <row r="45" spans="1:6" ht="14.4" x14ac:dyDescent="0.25">
      <c r="A45" s="54"/>
      <c r="B45" s="121"/>
      <c r="C45" s="5"/>
      <c r="D45" s="5"/>
      <c r="E45" s="69"/>
      <c r="F45" s="251"/>
    </row>
    <row r="46" spans="1:6" ht="14.4" x14ac:dyDescent="0.25">
      <c r="A46" s="42" t="s">
        <v>43</v>
      </c>
      <c r="B46" s="121" t="s">
        <v>87</v>
      </c>
      <c r="C46" s="5"/>
      <c r="D46" s="5"/>
      <c r="E46" s="69"/>
      <c r="F46" s="251"/>
    </row>
    <row r="47" spans="1:6" ht="14.4" x14ac:dyDescent="0.25">
      <c r="A47" s="42"/>
      <c r="B47" s="121"/>
      <c r="C47" s="5"/>
      <c r="D47" s="5"/>
      <c r="E47" s="69"/>
      <c r="F47" s="251"/>
    </row>
    <row r="48" spans="1:6" ht="14.4" x14ac:dyDescent="0.25">
      <c r="A48" s="134" t="s">
        <v>11</v>
      </c>
      <c r="B48" s="123" t="s">
        <v>122</v>
      </c>
      <c r="C48" s="4" t="s">
        <v>8</v>
      </c>
      <c r="D48" s="154">
        <v>95</v>
      </c>
      <c r="E48" s="80"/>
      <c r="F48" s="252">
        <f>D48*E48</f>
        <v>0</v>
      </c>
    </row>
    <row r="49" spans="1:6" ht="14.4" x14ac:dyDescent="0.25">
      <c r="A49" s="201" t="s">
        <v>14</v>
      </c>
      <c r="B49" s="123" t="s">
        <v>103</v>
      </c>
      <c r="C49" s="4" t="s">
        <v>8</v>
      </c>
      <c r="D49" s="154">
        <v>12.35</v>
      </c>
      <c r="E49" s="80"/>
      <c r="F49" s="252">
        <f>D49*E49</f>
        <v>0</v>
      </c>
    </row>
    <row r="50" spans="1:6" ht="14.4" x14ac:dyDescent="0.25">
      <c r="A50" s="33"/>
      <c r="B50" s="120" t="s">
        <v>63</v>
      </c>
      <c r="C50" s="34"/>
      <c r="D50" s="34"/>
      <c r="E50" s="95"/>
      <c r="F50" s="253">
        <f>SUM(F48:F49)</f>
        <v>0</v>
      </c>
    </row>
    <row r="51" spans="1:6" ht="15" thickBot="1" x14ac:dyDescent="0.3">
      <c r="A51" s="42"/>
      <c r="B51" s="120"/>
      <c r="C51" s="4"/>
      <c r="D51" s="5"/>
      <c r="E51" s="69"/>
      <c r="F51" s="247"/>
    </row>
    <row r="52" spans="1:6" ht="15.6" thickTop="1" thickBot="1" x14ac:dyDescent="0.3">
      <c r="A52" s="37"/>
      <c r="B52" s="130" t="s">
        <v>188</v>
      </c>
      <c r="C52" s="38"/>
      <c r="D52" s="38"/>
      <c r="E52" s="96"/>
      <c r="F52" s="250">
        <f>F50+F44+F39+F34+F25+F19+F13</f>
        <v>0</v>
      </c>
    </row>
    <row r="53" spans="1:6" ht="13.8" thickTop="1" x14ac:dyDescent="0.25"/>
  </sheetData>
  <mergeCells count="3">
    <mergeCell ref="A1:F1"/>
    <mergeCell ref="A2:F2"/>
    <mergeCell ref="A3:F3"/>
  </mergeCells>
  <phoneticPr fontId="29" type="noConversion"/>
  <pageMargins left="0.7" right="0.7" top="0.75" bottom="0.75" header="0.3" footer="0.3"/>
  <pageSetup paperSize="9" scale="79" orientation="portrait" r:id="rId1"/>
  <headerFooter>
    <oddFooter>&amp;LDevis quantitatif et estimatif - ESPACE FUMIER&amp;C&amp;P</oddFooter>
  </headerFooter>
  <rowBreaks count="1" manualBreakCount="1">
    <brk id="52"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8"/>
  <sheetViews>
    <sheetView zoomScaleNormal="100" zoomScaleSheetLayoutView="110" zoomScalePageLayoutView="70" workbookViewId="0">
      <selection activeCell="A4" sqref="A4"/>
    </sheetView>
  </sheetViews>
  <sheetFormatPr baseColWidth="10" defaultRowHeight="13.2" x14ac:dyDescent="0.25"/>
  <cols>
    <col min="1" max="1" width="5.6640625" bestFit="1" customWidth="1"/>
    <col min="2" max="2" width="53.33203125" bestFit="1" customWidth="1"/>
    <col min="3" max="3" width="6.33203125" customWidth="1"/>
    <col min="4" max="4" width="9.44140625" customWidth="1"/>
    <col min="5" max="5" width="11.88671875" bestFit="1" customWidth="1"/>
    <col min="6" max="6" width="13" bestFit="1" customWidth="1"/>
  </cols>
  <sheetData>
    <row r="1" spans="1:6" ht="37.200000000000003" customHeight="1" x14ac:dyDescent="0.25">
      <c r="A1" s="259" t="s">
        <v>106</v>
      </c>
      <c r="B1" s="259"/>
      <c r="C1" s="259"/>
      <c r="D1" s="259"/>
      <c r="E1" s="259"/>
      <c r="F1" s="259"/>
    </row>
    <row r="2" spans="1:6" ht="16.2" x14ac:dyDescent="0.25">
      <c r="A2" s="259" t="s">
        <v>0</v>
      </c>
      <c r="B2" s="259"/>
      <c r="C2" s="259"/>
      <c r="D2" s="259"/>
      <c r="E2" s="259"/>
      <c r="F2" s="259"/>
    </row>
    <row r="3" spans="1:6" ht="16.2" x14ac:dyDescent="0.25">
      <c r="A3" s="262" t="s">
        <v>303</v>
      </c>
      <c r="B3" s="263"/>
      <c r="C3" s="263"/>
      <c r="D3" s="263"/>
      <c r="E3" s="263"/>
      <c r="F3" s="263"/>
    </row>
    <row r="4" spans="1:6" ht="15" thickBot="1" x14ac:dyDescent="0.3">
      <c r="A4" s="7"/>
      <c r="B4" s="114"/>
      <c r="C4" s="14"/>
      <c r="D4" s="15"/>
      <c r="E4" s="49"/>
      <c r="F4" s="68"/>
    </row>
    <row r="5" spans="1:6" ht="15.6" thickTop="1" thickBot="1" x14ac:dyDescent="0.3">
      <c r="A5" s="8" t="s">
        <v>1</v>
      </c>
      <c r="B5" s="115" t="s">
        <v>2</v>
      </c>
      <c r="C5" s="13" t="s">
        <v>16</v>
      </c>
      <c r="D5" s="71" t="s">
        <v>66</v>
      </c>
      <c r="E5" s="44" t="s">
        <v>17</v>
      </c>
      <c r="F5" s="45" t="s">
        <v>18</v>
      </c>
    </row>
    <row r="6" spans="1:6" ht="15" thickTop="1" x14ac:dyDescent="0.25">
      <c r="A6" s="26"/>
      <c r="B6" s="116"/>
      <c r="C6" s="24"/>
      <c r="D6" s="72"/>
      <c r="E6" s="46"/>
      <c r="F6" s="47"/>
    </row>
    <row r="7" spans="1:6" ht="14.4" x14ac:dyDescent="0.25">
      <c r="A7" s="29" t="s">
        <v>37</v>
      </c>
      <c r="B7" s="117" t="s">
        <v>36</v>
      </c>
      <c r="C7" s="19"/>
      <c r="D7" s="111"/>
      <c r="E7" s="93"/>
      <c r="F7" s="48"/>
    </row>
    <row r="8" spans="1:6" ht="14.4" x14ac:dyDescent="0.25">
      <c r="A8" s="29"/>
      <c r="B8" s="117"/>
      <c r="C8" s="19"/>
      <c r="D8" s="111"/>
      <c r="E8" s="80"/>
      <c r="F8" s="94"/>
    </row>
    <row r="9" spans="1:6" ht="43.2" x14ac:dyDescent="0.25">
      <c r="A9" s="31" t="s">
        <v>28</v>
      </c>
      <c r="B9" s="79" t="s">
        <v>47</v>
      </c>
      <c r="C9" s="23" t="s">
        <v>8</v>
      </c>
      <c r="D9" s="110">
        <v>112</v>
      </c>
      <c r="E9" s="80"/>
      <c r="F9" s="248">
        <f t="shared" ref="F9:F13" si="0">D9*E9</f>
        <v>0</v>
      </c>
    </row>
    <row r="10" spans="1:6" ht="16.2" x14ac:dyDescent="0.25">
      <c r="A10" s="31" t="s">
        <v>29</v>
      </c>
      <c r="B10" s="92" t="s">
        <v>171</v>
      </c>
      <c r="C10" s="20" t="s">
        <v>48</v>
      </c>
      <c r="D10" s="61">
        <v>6.6</v>
      </c>
      <c r="E10" s="80"/>
      <c r="F10" s="248">
        <f t="shared" si="0"/>
        <v>0</v>
      </c>
    </row>
    <row r="11" spans="1:6" ht="16.2" x14ac:dyDescent="0.25">
      <c r="A11" s="31" t="s">
        <v>30</v>
      </c>
      <c r="B11" s="92" t="s">
        <v>49</v>
      </c>
      <c r="C11" s="20" t="s">
        <v>48</v>
      </c>
      <c r="D11" s="61">
        <v>6.45</v>
      </c>
      <c r="E11" s="80"/>
      <c r="F11" s="248">
        <f t="shared" si="0"/>
        <v>0</v>
      </c>
    </row>
    <row r="12" spans="1:6" ht="43.2" x14ac:dyDescent="0.25">
      <c r="A12" s="31" t="s">
        <v>31</v>
      </c>
      <c r="B12" s="171" t="s">
        <v>51</v>
      </c>
      <c r="C12" s="20" t="s">
        <v>48</v>
      </c>
      <c r="D12" s="61">
        <v>29.98</v>
      </c>
      <c r="E12" s="80"/>
      <c r="F12" s="248">
        <f t="shared" si="0"/>
        <v>0</v>
      </c>
    </row>
    <row r="13" spans="1:6" ht="14.4" x14ac:dyDescent="0.25">
      <c r="A13" s="31" t="s">
        <v>34</v>
      </c>
      <c r="B13" s="92" t="s">
        <v>73</v>
      </c>
      <c r="C13" s="20" t="s">
        <v>8</v>
      </c>
      <c r="D13" s="61">
        <v>82.6</v>
      </c>
      <c r="E13" s="80"/>
      <c r="F13" s="248">
        <f t="shared" si="0"/>
        <v>0</v>
      </c>
    </row>
    <row r="14" spans="1:6" ht="14.4" x14ac:dyDescent="0.25">
      <c r="A14" s="31"/>
      <c r="B14" s="118" t="s">
        <v>52</v>
      </c>
      <c r="C14" s="21"/>
      <c r="D14" s="112"/>
      <c r="E14" s="90"/>
      <c r="F14" s="253">
        <f>SUM(F9:F13)</f>
        <v>0</v>
      </c>
    </row>
    <row r="15" spans="1:6" ht="14.4" x14ac:dyDescent="0.25">
      <c r="A15" s="29"/>
      <c r="B15" s="119"/>
      <c r="C15" s="19"/>
      <c r="D15" s="111"/>
      <c r="E15" s="80" t="s">
        <v>113</v>
      </c>
      <c r="F15" s="70"/>
    </row>
    <row r="16" spans="1:6" ht="14.4" x14ac:dyDescent="0.25">
      <c r="A16" s="29" t="s">
        <v>38</v>
      </c>
      <c r="B16" s="117" t="s">
        <v>53</v>
      </c>
      <c r="C16" s="19"/>
      <c r="D16" s="111"/>
      <c r="E16" s="80"/>
      <c r="F16" s="70"/>
    </row>
    <row r="17" spans="1:6" ht="14.4" x14ac:dyDescent="0.25">
      <c r="A17" s="29"/>
      <c r="B17" s="117"/>
      <c r="C17" s="19"/>
      <c r="D17" s="111"/>
      <c r="E17" s="80"/>
      <c r="F17" s="70"/>
    </row>
    <row r="18" spans="1:6" ht="28.8" x14ac:dyDescent="0.25">
      <c r="A18" s="31" t="s">
        <v>20</v>
      </c>
      <c r="B18" s="92" t="s">
        <v>54</v>
      </c>
      <c r="C18" s="20" t="s">
        <v>48</v>
      </c>
      <c r="D18" s="154">
        <v>0.83</v>
      </c>
      <c r="E18" s="80"/>
      <c r="F18" s="251">
        <f t="shared" ref="F18:F23" si="1">D18*E18</f>
        <v>0</v>
      </c>
    </row>
    <row r="19" spans="1:6" ht="43.2" x14ac:dyDescent="0.25">
      <c r="A19" s="31" t="s">
        <v>21</v>
      </c>
      <c r="B19" s="92" t="s">
        <v>173</v>
      </c>
      <c r="C19" s="20" t="s">
        <v>48</v>
      </c>
      <c r="D19" s="61">
        <v>1.32</v>
      </c>
      <c r="E19" s="80"/>
      <c r="F19" s="251">
        <f t="shared" si="1"/>
        <v>0</v>
      </c>
    </row>
    <row r="20" spans="1:6" ht="28.8" x14ac:dyDescent="0.25">
      <c r="A20" s="31" t="s">
        <v>25</v>
      </c>
      <c r="B20" s="92" t="s">
        <v>114</v>
      </c>
      <c r="C20" s="20" t="s">
        <v>48</v>
      </c>
      <c r="D20" s="154">
        <v>4.96</v>
      </c>
      <c r="E20" s="80"/>
      <c r="F20" s="251">
        <f t="shared" si="1"/>
        <v>0</v>
      </c>
    </row>
    <row r="21" spans="1:6" ht="28.8" x14ac:dyDescent="0.25">
      <c r="A21" s="31" t="s">
        <v>22</v>
      </c>
      <c r="B21" s="92" t="s">
        <v>289</v>
      </c>
      <c r="C21" s="20" t="s">
        <v>48</v>
      </c>
      <c r="D21" s="154">
        <v>1.65</v>
      </c>
      <c r="E21" s="80"/>
      <c r="F21" s="251">
        <f t="shared" si="1"/>
        <v>0</v>
      </c>
    </row>
    <row r="22" spans="1:6" ht="57.6" x14ac:dyDescent="0.25">
      <c r="A22" s="31" t="s">
        <v>23</v>
      </c>
      <c r="B22" s="92" t="s">
        <v>115</v>
      </c>
      <c r="C22" s="20" t="s">
        <v>48</v>
      </c>
      <c r="D22" s="154">
        <v>10.74</v>
      </c>
      <c r="E22" s="80"/>
      <c r="F22" s="251">
        <f t="shared" si="1"/>
        <v>0</v>
      </c>
    </row>
    <row r="23" spans="1:6" ht="43.2" x14ac:dyDescent="0.25">
      <c r="A23" s="31" t="s">
        <v>26</v>
      </c>
      <c r="B23" s="92" t="s">
        <v>290</v>
      </c>
      <c r="C23" s="20" t="s">
        <v>48</v>
      </c>
      <c r="D23" s="61">
        <v>0.3</v>
      </c>
      <c r="E23" s="80"/>
      <c r="F23" s="251">
        <f t="shared" si="1"/>
        <v>0</v>
      </c>
    </row>
    <row r="24" spans="1:6" ht="14.4" x14ac:dyDescent="0.25">
      <c r="A24" s="27"/>
      <c r="B24" s="118" t="s">
        <v>57</v>
      </c>
      <c r="C24" s="21"/>
      <c r="D24" s="154"/>
      <c r="E24" s="90"/>
      <c r="F24" s="253">
        <f>SUM(F18:F23)</f>
        <v>0</v>
      </c>
    </row>
    <row r="25" spans="1:6" ht="14.4" x14ac:dyDescent="0.25">
      <c r="A25" s="29"/>
      <c r="B25" s="119"/>
      <c r="C25" s="19"/>
      <c r="D25" s="154"/>
      <c r="E25" s="80"/>
      <c r="F25" s="70"/>
    </row>
    <row r="26" spans="1:6" ht="14.4" x14ac:dyDescent="0.25">
      <c r="A26" s="27" t="s">
        <v>39</v>
      </c>
      <c r="B26" s="117" t="s">
        <v>58</v>
      </c>
      <c r="C26" s="19"/>
      <c r="D26" s="154"/>
      <c r="E26" s="80"/>
      <c r="F26" s="70"/>
    </row>
    <row r="27" spans="1:6" ht="14.4" x14ac:dyDescent="0.25">
      <c r="A27" s="27"/>
      <c r="B27" s="117"/>
      <c r="C27" s="19"/>
      <c r="D27" s="154"/>
      <c r="E27" s="80"/>
      <c r="F27" s="70"/>
    </row>
    <row r="28" spans="1:6" ht="43.2" x14ac:dyDescent="0.25">
      <c r="A28" s="30" t="s">
        <v>4</v>
      </c>
      <c r="B28" s="92" t="s">
        <v>45</v>
      </c>
      <c r="C28" s="20" t="s">
        <v>48</v>
      </c>
      <c r="D28" s="154">
        <v>0.57999999999999996</v>
      </c>
      <c r="E28" s="80"/>
      <c r="F28" s="251">
        <f>D28*E28</f>
        <v>0</v>
      </c>
    </row>
    <row r="29" spans="1:6" ht="43.2" x14ac:dyDescent="0.25">
      <c r="A29" s="199" t="s">
        <v>5</v>
      </c>
      <c r="B29" s="92" t="s">
        <v>185</v>
      </c>
      <c r="C29" s="20" t="s">
        <v>48</v>
      </c>
      <c r="D29" s="154">
        <v>0.83</v>
      </c>
      <c r="E29" s="80"/>
      <c r="F29" s="251">
        <f>D29*E29</f>
        <v>0</v>
      </c>
    </row>
    <row r="30" spans="1:6" ht="28.8" x14ac:dyDescent="0.25">
      <c r="A30" s="30" t="s">
        <v>24</v>
      </c>
      <c r="B30" s="92" t="s">
        <v>196</v>
      </c>
      <c r="C30" s="20" t="s">
        <v>48</v>
      </c>
      <c r="D30" s="154">
        <v>4.5999999999999996</v>
      </c>
      <c r="E30" s="80"/>
      <c r="F30" s="251">
        <f>D30*E30</f>
        <v>0</v>
      </c>
    </row>
    <row r="31" spans="1:6" ht="14.4" x14ac:dyDescent="0.25">
      <c r="A31" s="30"/>
      <c r="B31" s="120" t="s">
        <v>59</v>
      </c>
      <c r="C31" s="34"/>
      <c r="D31" s="34"/>
      <c r="E31" s="95"/>
      <c r="F31" s="253">
        <f>SUM(F28:F30)</f>
        <v>0</v>
      </c>
    </row>
    <row r="32" spans="1:6" ht="14.4" x14ac:dyDescent="0.25">
      <c r="A32" s="33"/>
      <c r="B32" s="120"/>
      <c r="C32" s="34"/>
      <c r="D32" s="34"/>
      <c r="E32" s="95"/>
      <c r="F32" s="50"/>
    </row>
    <row r="33" spans="1:6" ht="14.4" x14ac:dyDescent="0.25">
      <c r="A33" s="27" t="s">
        <v>40</v>
      </c>
      <c r="B33" s="75" t="s">
        <v>33</v>
      </c>
      <c r="C33" s="21"/>
      <c r="D33" s="32"/>
      <c r="E33" s="90"/>
      <c r="F33" s="82"/>
    </row>
    <row r="34" spans="1:6" ht="14.4" x14ac:dyDescent="0.25">
      <c r="A34" s="27"/>
      <c r="B34" s="75"/>
      <c r="C34" s="21"/>
      <c r="D34" s="32"/>
      <c r="E34" s="90"/>
      <c r="F34" s="82"/>
    </row>
    <row r="35" spans="1:6" ht="28.8" x14ac:dyDescent="0.25">
      <c r="A35" s="28" t="s">
        <v>7</v>
      </c>
      <c r="B35" s="92" t="s">
        <v>55</v>
      </c>
      <c r="C35" s="20" t="s">
        <v>8</v>
      </c>
      <c r="D35" s="184">
        <v>15.27</v>
      </c>
      <c r="E35" s="90"/>
      <c r="F35" s="252">
        <f>D35*E35</f>
        <v>0</v>
      </c>
    </row>
    <row r="36" spans="1:6" ht="14.4" x14ac:dyDescent="0.25">
      <c r="A36" s="28" t="s">
        <v>15</v>
      </c>
      <c r="B36" s="92" t="s">
        <v>101</v>
      </c>
      <c r="C36" s="20" t="s">
        <v>8</v>
      </c>
      <c r="D36" s="172">
        <v>57.9</v>
      </c>
      <c r="E36" s="80"/>
      <c r="F36" s="251">
        <f>D36*E36</f>
        <v>0</v>
      </c>
    </row>
    <row r="37" spans="1:6" ht="14.4" x14ac:dyDescent="0.25">
      <c r="A37" s="28" t="s">
        <v>96</v>
      </c>
      <c r="B37" s="173" t="s">
        <v>118</v>
      </c>
      <c r="C37" s="20" t="s">
        <v>8</v>
      </c>
      <c r="D37" s="172">
        <v>36.96</v>
      </c>
      <c r="E37" s="80"/>
      <c r="F37" s="251">
        <f>D37*E37</f>
        <v>0</v>
      </c>
    </row>
    <row r="38" spans="1:6" ht="14.4" x14ac:dyDescent="0.25">
      <c r="A38" s="28" t="s">
        <v>70</v>
      </c>
      <c r="B38" s="173" t="s">
        <v>112</v>
      </c>
      <c r="C38" s="20" t="s">
        <v>8</v>
      </c>
      <c r="D38" s="172">
        <v>53.59</v>
      </c>
      <c r="E38" s="80"/>
      <c r="F38" s="251">
        <f>D38*E38</f>
        <v>0</v>
      </c>
    </row>
    <row r="39" spans="1:6" ht="14.4" x14ac:dyDescent="0.25">
      <c r="A39" s="36"/>
      <c r="B39" s="120" t="s">
        <v>62</v>
      </c>
      <c r="C39" s="6"/>
      <c r="D39" s="6"/>
      <c r="E39" s="90"/>
      <c r="F39" s="253">
        <f>SUM(F35:F38)</f>
        <v>0</v>
      </c>
    </row>
    <row r="40" spans="1:6" ht="14.4" x14ac:dyDescent="0.25">
      <c r="A40" s="33"/>
      <c r="B40" s="120"/>
      <c r="C40" s="34"/>
      <c r="D40" s="34"/>
      <c r="E40" s="95"/>
      <c r="F40" s="50"/>
    </row>
    <row r="41" spans="1:6" ht="14.4" x14ac:dyDescent="0.25">
      <c r="A41" s="42" t="s">
        <v>41</v>
      </c>
      <c r="B41" s="121" t="s">
        <v>179</v>
      </c>
      <c r="C41" s="4"/>
      <c r="D41" s="4"/>
      <c r="E41" s="80"/>
      <c r="F41" s="50"/>
    </row>
    <row r="42" spans="1:6" ht="14.4" x14ac:dyDescent="0.25">
      <c r="A42" s="42"/>
      <c r="B42" s="121"/>
      <c r="C42" s="4"/>
      <c r="D42" s="4"/>
      <c r="E42" s="80"/>
      <c r="F42" s="50"/>
    </row>
    <row r="43" spans="1:6" ht="14.4" x14ac:dyDescent="0.25">
      <c r="A43" s="134" t="s">
        <v>119</v>
      </c>
      <c r="B43" s="178" t="s">
        <v>198</v>
      </c>
      <c r="C43" s="176" t="s">
        <v>9</v>
      </c>
      <c r="D43" s="176">
        <v>9.3000000000000007</v>
      </c>
      <c r="E43" s="180"/>
      <c r="F43" s="248">
        <f>E43*D43</f>
        <v>0</v>
      </c>
    </row>
    <row r="44" spans="1:6" ht="43.2" x14ac:dyDescent="0.25">
      <c r="A44" s="134" t="s">
        <v>120</v>
      </c>
      <c r="B44" s="185" t="s">
        <v>243</v>
      </c>
      <c r="C44" s="175" t="s">
        <v>74</v>
      </c>
      <c r="D44" s="97">
        <v>6</v>
      </c>
      <c r="E44" s="90"/>
      <c r="F44" s="252">
        <f>E44*D44</f>
        <v>0</v>
      </c>
    </row>
    <row r="45" spans="1:6" ht="14.4" x14ac:dyDescent="0.25">
      <c r="A45" s="33"/>
      <c r="B45" s="120" t="s">
        <v>61</v>
      </c>
      <c r="C45" s="6"/>
      <c r="D45" s="6"/>
      <c r="E45" s="95"/>
      <c r="F45" s="253">
        <f>SUM(F43:F44)</f>
        <v>0</v>
      </c>
    </row>
    <row r="46" spans="1:6" ht="14.4" x14ac:dyDescent="0.25">
      <c r="A46" s="42"/>
      <c r="B46" s="122"/>
      <c r="C46" s="4"/>
      <c r="D46" s="5"/>
      <c r="E46" s="69"/>
      <c r="F46" s="251"/>
    </row>
    <row r="47" spans="1:6" ht="14.4" x14ac:dyDescent="0.25">
      <c r="A47" s="42" t="s">
        <v>42</v>
      </c>
      <c r="B47" s="121" t="s">
        <v>184</v>
      </c>
      <c r="C47" s="4"/>
      <c r="D47" s="5"/>
      <c r="E47" s="69"/>
      <c r="F47" s="251"/>
    </row>
    <row r="48" spans="1:6" ht="14.4" x14ac:dyDescent="0.25">
      <c r="A48" s="42"/>
      <c r="B48" s="122"/>
      <c r="C48" s="4"/>
      <c r="D48" s="5"/>
      <c r="E48" s="69"/>
      <c r="F48" s="251"/>
    </row>
    <row r="49" spans="1:6" ht="14.4" x14ac:dyDescent="0.25">
      <c r="A49" s="187" t="s">
        <v>12</v>
      </c>
      <c r="B49" s="123" t="s">
        <v>67</v>
      </c>
      <c r="C49" s="4" t="s">
        <v>8</v>
      </c>
      <c r="D49" s="154">
        <v>22.56</v>
      </c>
      <c r="E49" s="80"/>
      <c r="F49" s="251">
        <f>D49*E49</f>
        <v>0</v>
      </c>
    </row>
    <row r="50" spans="1:6" ht="28.8" x14ac:dyDescent="0.25">
      <c r="A50" s="187" t="s">
        <v>13</v>
      </c>
      <c r="B50" s="123" t="s">
        <v>27</v>
      </c>
      <c r="C50" s="4" t="s">
        <v>8</v>
      </c>
      <c r="D50" s="61">
        <v>49.1</v>
      </c>
      <c r="E50" s="80"/>
      <c r="F50" s="251">
        <f>D50*E50</f>
        <v>0</v>
      </c>
    </row>
    <row r="51" spans="1:6" ht="14.4" x14ac:dyDescent="0.25">
      <c r="A51" s="53"/>
      <c r="B51" s="120" t="s">
        <v>60</v>
      </c>
      <c r="C51" s="34"/>
      <c r="D51" s="34"/>
      <c r="E51" s="95"/>
      <c r="F51" s="253">
        <f>SUM(F49:F50)</f>
        <v>0</v>
      </c>
    </row>
    <row r="52" spans="1:6" ht="14.4" x14ac:dyDescent="0.25">
      <c r="A52" s="54"/>
      <c r="B52" s="121"/>
      <c r="C52" s="5"/>
      <c r="D52" s="5"/>
      <c r="E52" s="69"/>
      <c r="F52" s="70"/>
    </row>
    <row r="53" spans="1:6" ht="14.4" x14ac:dyDescent="0.25">
      <c r="A53" s="42" t="s">
        <v>43</v>
      </c>
      <c r="B53" s="121" t="s">
        <v>87</v>
      </c>
      <c r="C53" s="5"/>
      <c r="D53" s="5"/>
      <c r="E53" s="69"/>
      <c r="F53" s="70"/>
    </row>
    <row r="54" spans="1:6" ht="14.4" x14ac:dyDescent="0.25">
      <c r="A54" s="42"/>
      <c r="B54" s="121"/>
      <c r="C54" s="5"/>
      <c r="D54" s="5"/>
      <c r="E54" s="69"/>
      <c r="F54" s="70"/>
    </row>
    <row r="55" spans="1:6" ht="14.4" x14ac:dyDescent="0.25">
      <c r="A55" s="36" t="s">
        <v>11</v>
      </c>
      <c r="B55" s="124" t="s">
        <v>86</v>
      </c>
      <c r="C55" s="6" t="s">
        <v>8</v>
      </c>
      <c r="D55" s="110">
        <v>90.86</v>
      </c>
      <c r="E55" s="90"/>
      <c r="F55" s="252">
        <f>D55*E55</f>
        <v>0</v>
      </c>
    </row>
    <row r="56" spans="1:6" ht="14.4" x14ac:dyDescent="0.25">
      <c r="A56" s="134">
        <v>7.2</v>
      </c>
      <c r="B56" s="123" t="s">
        <v>122</v>
      </c>
      <c r="C56" s="4" t="s">
        <v>8</v>
      </c>
      <c r="D56" s="154">
        <v>107.18</v>
      </c>
      <c r="E56" s="80"/>
      <c r="F56" s="252">
        <f>D56*E56</f>
        <v>0</v>
      </c>
    </row>
    <row r="57" spans="1:6" ht="14.4" x14ac:dyDescent="0.25">
      <c r="A57" s="36" t="s">
        <v>14</v>
      </c>
      <c r="B57" s="123" t="s">
        <v>103</v>
      </c>
      <c r="C57" s="4" t="s">
        <v>8</v>
      </c>
      <c r="D57" s="154">
        <v>10.52</v>
      </c>
      <c r="E57" s="80"/>
      <c r="F57" s="252">
        <f>D57*E57</f>
        <v>0</v>
      </c>
    </row>
    <row r="58" spans="1:6" ht="14.4" x14ac:dyDescent="0.25">
      <c r="A58" s="33"/>
      <c r="B58" s="120" t="s">
        <v>63</v>
      </c>
      <c r="C58" s="34"/>
      <c r="D58" s="34"/>
      <c r="E58" s="95"/>
      <c r="F58" s="253">
        <f>SUM(F55:F57)</f>
        <v>0</v>
      </c>
    </row>
    <row r="59" spans="1:6" ht="14.4" x14ac:dyDescent="0.25">
      <c r="A59" s="33"/>
      <c r="B59" s="120"/>
      <c r="C59" s="34"/>
      <c r="D59" s="34"/>
      <c r="E59" s="95"/>
      <c r="F59" s="82"/>
    </row>
    <row r="60" spans="1:6" ht="14.4" x14ac:dyDescent="0.25">
      <c r="A60" s="109" t="s">
        <v>97</v>
      </c>
      <c r="B60" s="128" t="s">
        <v>75</v>
      </c>
      <c r="C60" s="104"/>
      <c r="D60" s="104"/>
      <c r="E60" s="105"/>
      <c r="F60" s="106"/>
    </row>
    <row r="61" spans="1:6" ht="14.4" x14ac:dyDescent="0.25">
      <c r="A61" s="109"/>
      <c r="B61" s="142"/>
      <c r="C61" s="104"/>
      <c r="D61" s="104"/>
      <c r="E61" s="105"/>
      <c r="F61" s="106"/>
    </row>
    <row r="62" spans="1:6" ht="43.2" x14ac:dyDescent="0.25">
      <c r="A62" s="177" t="s">
        <v>127</v>
      </c>
      <c r="B62" s="178" t="s">
        <v>278</v>
      </c>
      <c r="C62" s="179" t="s">
        <v>8</v>
      </c>
      <c r="D62" s="176">
        <v>120.27</v>
      </c>
      <c r="E62" s="180"/>
      <c r="F62" s="248">
        <f>E62*D62</f>
        <v>0</v>
      </c>
    </row>
    <row r="63" spans="1:6" ht="28.8" x14ac:dyDescent="0.25">
      <c r="A63" s="177" t="s">
        <v>133</v>
      </c>
      <c r="B63" s="178" t="s">
        <v>292</v>
      </c>
      <c r="C63" s="176" t="s">
        <v>74</v>
      </c>
      <c r="D63" s="176">
        <v>3</v>
      </c>
      <c r="E63" s="180"/>
      <c r="F63" s="248">
        <f>E63*D63</f>
        <v>0</v>
      </c>
    </row>
    <row r="64" spans="1:6" ht="14.4" x14ac:dyDescent="0.25">
      <c r="A64" s="177" t="s">
        <v>137</v>
      </c>
      <c r="B64" s="178" t="s">
        <v>291</v>
      </c>
      <c r="C64" s="176" t="s">
        <v>9</v>
      </c>
      <c r="D64" s="176">
        <v>141.57</v>
      </c>
      <c r="E64" s="180"/>
      <c r="F64" s="248">
        <f>E64*D64</f>
        <v>0</v>
      </c>
    </row>
    <row r="65" spans="1:6" ht="14.4" x14ac:dyDescent="0.25">
      <c r="A65" s="177" t="s">
        <v>219</v>
      </c>
      <c r="B65" s="178" t="s">
        <v>197</v>
      </c>
      <c r="C65" s="176" t="s">
        <v>9</v>
      </c>
      <c r="D65" s="176">
        <v>17.27</v>
      </c>
      <c r="E65" s="180"/>
      <c r="F65" s="248">
        <f>E65*D65</f>
        <v>0</v>
      </c>
    </row>
    <row r="66" spans="1:6" ht="15" thickBot="1" x14ac:dyDescent="0.3">
      <c r="A66" s="33"/>
      <c r="B66" s="120" t="s">
        <v>98</v>
      </c>
      <c r="C66" s="34"/>
      <c r="D66" s="34"/>
      <c r="E66" s="95"/>
      <c r="F66" s="253">
        <f>SUM(F62:F65)</f>
        <v>0</v>
      </c>
    </row>
    <row r="67" spans="1:6" ht="15.6" thickTop="1" thickBot="1" x14ac:dyDescent="0.3">
      <c r="A67" s="37"/>
      <c r="B67" s="130" t="s">
        <v>189</v>
      </c>
      <c r="C67" s="38"/>
      <c r="D67" s="38"/>
      <c r="E67" s="96"/>
      <c r="F67" s="250">
        <f>F51+F45+F39+F31+F24+F14+F66</f>
        <v>0</v>
      </c>
    </row>
    <row r="68" spans="1:6" ht="13.8" thickTop="1" x14ac:dyDescent="0.25"/>
  </sheetData>
  <mergeCells count="3">
    <mergeCell ref="A1:F1"/>
    <mergeCell ref="A2:F2"/>
    <mergeCell ref="A3:F3"/>
  </mergeCells>
  <phoneticPr fontId="29" type="noConversion"/>
  <pageMargins left="0.7" right="0.7" top="0.75" bottom="0.75" header="0.3" footer="0.3"/>
  <pageSetup paperSize="9" scale="85" orientation="portrait" r:id="rId1"/>
  <headerFooter>
    <oddFooter>&amp;LDevis quantitatif et estimatif - HANGAR DE REPOS&amp;C&amp;P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7" ma:contentTypeDescription="" ma:contentTypeScope="" ma:versionID="ca25fcb7912a6a2b0cc29b893c38c727">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3b002fd9ff71fa376cc41683dbf7eea2"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6ED653-0700-49D4-BC9D-CF31053B75FB}">
  <ds:schemaRefs>
    <ds:schemaRef ds:uri="http://schemas.microsoft.com/sharepoint/v3/contenttype/forms"/>
  </ds:schemaRefs>
</ds:datastoreItem>
</file>

<file path=customXml/itemProps2.xml><?xml version="1.0" encoding="utf-8"?>
<ds:datastoreItem xmlns:ds="http://schemas.openxmlformats.org/officeDocument/2006/customXml" ds:itemID="{1ACB5D2A-050E-4166-BAAF-D807D0FBBC3E}">
  <ds:schemaRefs>
    <ds:schemaRef ds:uri="http://schemas.microsoft.com/sharepoint/events"/>
  </ds:schemaRefs>
</ds:datastoreItem>
</file>

<file path=customXml/itemProps3.xml><?xml version="1.0" encoding="utf-8"?>
<ds:datastoreItem xmlns:ds="http://schemas.openxmlformats.org/officeDocument/2006/customXml" ds:itemID="{4F097694-D835-4976-BAB7-D23366051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RECAP</vt:lpstr>
      <vt:lpstr>Boutiques</vt:lpstr>
      <vt:lpstr>Latrines</vt:lpstr>
      <vt:lpstr>Bureau</vt:lpstr>
      <vt:lpstr>Foin</vt:lpstr>
      <vt:lpstr>Fumier</vt:lpstr>
      <vt:lpstr>Hangar de repos</vt:lpstr>
      <vt:lpstr>Boutiques!Impression_des_titres</vt:lpstr>
      <vt:lpstr>Latrines!Impression_des_titres</vt:lpstr>
      <vt:lpstr>Boutiques!Zone_d_impression</vt:lpstr>
      <vt:lpstr>Bureau!Zone_d_impression</vt:lpstr>
      <vt:lpstr>Fumier!Zone_d_impression</vt:lpstr>
      <vt:lpstr>Latrines!Zone_d_impression</vt:lpstr>
      <vt:lpstr>RECAP!Zone_d_impression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Vander Auwera T</cp:lastModifiedBy>
  <cp:lastPrinted>2022-10-13T14:40:01Z</cp:lastPrinted>
  <dcterms:created xsi:type="dcterms:W3CDTF">2006-08-15T19:48:14Z</dcterms:created>
  <dcterms:modified xsi:type="dcterms:W3CDTF">2023-03-15T12:50:32Z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ies>
</file>