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idji AGOSSOU\Desktop\INNO\GEANT ECO\"/>
    </mc:Choice>
  </mc:AlternateContent>
  <xr:revisionPtr revIDLastSave="0" documentId="8_{041E43E1-EB16-4C76-AB0C-D3CF9606A7D3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RECAPITULATIF" sheetId="12" state="hidden" r:id="rId1"/>
    <sheet name="DQE" sheetId="23" r:id="rId2"/>
    <sheet name="BPU" sheetId="24" r:id="rId3"/>
    <sheet name="AMENAGEMENTS EXTERIEURS" sheetId="21" state="hidden" r:id="rId4"/>
  </sheets>
  <definedNames>
    <definedName name="_xlnm.Print_Titles" localSheetId="3">'AMENAGEMENTS EXTERIEURS'!$1:$5</definedName>
    <definedName name="_xlnm.Print_Titles" localSheetId="2">BPU!#REF!</definedName>
    <definedName name="_xlnm.Print_Titles" localSheetId="1">DQE!#REF!</definedName>
    <definedName name="_xlnm.Print_Area" localSheetId="3">'AMENAGEMENTS EXTERIEURS'!$A$1:$F$18</definedName>
    <definedName name="_xlnm.Print_Area" localSheetId="2">BPU!$A$1:$E$63</definedName>
    <definedName name="_xlnm.Print_Area" localSheetId="1">DQE!$A$1:$F$61</definedName>
    <definedName name="_xlnm.Print_Area" localSheetId="0">RECAPITULATIF!$A$1:$E$13</definedName>
  </definedNames>
  <calcPr calcId="191029"/>
</workbook>
</file>

<file path=xl/calcChain.xml><?xml version="1.0" encoding="utf-8"?>
<calcChain xmlns="http://schemas.openxmlformats.org/spreadsheetml/2006/main">
  <c r="D10" i="23" l="1"/>
  <c r="F13" i="21" l="1"/>
  <c r="F12" i="21"/>
  <c r="F11" i="21"/>
  <c r="F10" i="21"/>
  <c r="F9" i="21"/>
  <c r="F8" i="21"/>
  <c r="F7" i="21"/>
  <c r="F15" i="21" l="1"/>
  <c r="F16" i="21" l="1"/>
  <c r="F17" i="21" s="1"/>
  <c r="C8" i="12"/>
  <c r="E8" i="12" l="1"/>
  <c r="C7" i="12" l="1"/>
  <c r="E7" i="12" s="1"/>
  <c r="E9" i="12" l="1"/>
  <c r="E10" i="12" l="1"/>
  <c r="E11" i="12" s="1"/>
  <c r="E12" i="12" l="1"/>
  <c r="E13" i="12" s="1"/>
</calcChain>
</file>

<file path=xl/sharedStrings.xml><?xml version="1.0" encoding="utf-8"?>
<sst xmlns="http://schemas.openxmlformats.org/spreadsheetml/2006/main" count="370" uniqueCount="182">
  <si>
    <t>ff</t>
  </si>
  <si>
    <t>ml</t>
  </si>
  <si>
    <t>TVA (18%)</t>
  </si>
  <si>
    <t>MONTANT TOTAL FCFA TTC</t>
  </si>
  <si>
    <t>TVA 18%</t>
  </si>
  <si>
    <t>U</t>
  </si>
  <si>
    <t>PEINTURE</t>
  </si>
  <si>
    <t>9.00</t>
  </si>
  <si>
    <t>m²</t>
  </si>
  <si>
    <t>Enduits verticaux sur murs</t>
  </si>
  <si>
    <t>4.01</t>
  </si>
  <si>
    <t>ENDUITS – REVETEMENTS - ETANCHEITE</t>
  </si>
  <si>
    <t>4.00</t>
  </si>
  <si>
    <t>Mur de soubassement en agglos pleins de 15</t>
  </si>
  <si>
    <t>3.00</t>
  </si>
  <si>
    <t>Fouilles en rigoles et en tranchée en terrain toutes natures</t>
  </si>
  <si>
    <t>2.00</t>
  </si>
  <si>
    <t>TRAVAUX PREPARATOIRES</t>
  </si>
  <si>
    <t>1.00</t>
  </si>
  <si>
    <t xml:space="preserve">CHARPENTE – COUVERTURE – PLAFOND </t>
  </si>
  <si>
    <t>TOTAL 9.00</t>
  </si>
  <si>
    <t>9.0.2</t>
  </si>
  <si>
    <t>TOTAL 8.00</t>
  </si>
  <si>
    <t xml:space="preserve">Construction de regard EP en maçonnerie de 50 x 50 x 60 </t>
  </si>
  <si>
    <t>8.0.2</t>
  </si>
  <si>
    <t>ens</t>
  </si>
  <si>
    <t>Fourniture et pose, de tuyauterie d’alimentation y compris robinet d’arrêt et d’évacuation eau pluviale, eau vanne, eau usée</t>
  </si>
  <si>
    <t>PLOMBERIE - SANITAIRES</t>
  </si>
  <si>
    <t>8.00</t>
  </si>
  <si>
    <t>TOTAL 7.00</t>
  </si>
  <si>
    <t>7.0.11</t>
  </si>
  <si>
    <t>7.0.6</t>
  </si>
  <si>
    <t>Interrupteur simple allumage</t>
  </si>
  <si>
    <t>Réseau de terre plus toutes sujétions (R ≤ 10W)</t>
  </si>
  <si>
    <t>7.0.3</t>
  </si>
  <si>
    <t xml:space="preserve">Forfait </t>
  </si>
  <si>
    <t>Liaison coffret au réseau d'abonnement par cable U 1000 R 02 V 4x6 mm2 avec dispositif avertisseur</t>
  </si>
  <si>
    <t>Fourniture et pose d’un tableau divisionnaire</t>
  </si>
  <si>
    <t>Canalisation électrique intérieure</t>
  </si>
  <si>
    <t>ELECTRICITE – TELEPHONE – VENTILATION – CLIMATISATION – SECURITE INCENDIE</t>
  </si>
  <si>
    <t>7.00</t>
  </si>
  <si>
    <t>TOTAL 5.00</t>
  </si>
  <si>
    <t>5.00</t>
  </si>
  <si>
    <t>TOTAL 4.00</t>
  </si>
  <si>
    <t>Plinthe en carreaux grès cérame</t>
  </si>
  <si>
    <t>4.02</t>
  </si>
  <si>
    <t>TOTAL 3.00</t>
  </si>
  <si>
    <t>Mur d’élévation en agglos creux de 15</t>
  </si>
  <si>
    <t>3.08</t>
  </si>
  <si>
    <t>3.06</t>
  </si>
  <si>
    <t>Plancher en hourdis creux de 15 + 5 cm y compris nervures et dalle de compression armé dosé à 350 kg/m3</t>
  </si>
  <si>
    <t>3.03</t>
  </si>
  <si>
    <t>3.02</t>
  </si>
  <si>
    <t>Béton de propreté dosé à 150 Kg/m3</t>
  </si>
  <si>
    <t>3.01</t>
  </si>
  <si>
    <t>MACONNERIE - BETON</t>
  </si>
  <si>
    <t>SOUS - TOTAL 2.00</t>
  </si>
  <si>
    <t>Remblais en terre d'apport</t>
  </si>
  <si>
    <t>2.03</t>
  </si>
  <si>
    <t>Remblais provenant des fouilles</t>
  </si>
  <si>
    <t>2.02</t>
  </si>
  <si>
    <t>2.01</t>
  </si>
  <si>
    <t>TERRASSEMENTS</t>
  </si>
  <si>
    <t>SOUS- TOTAL 1.00</t>
  </si>
  <si>
    <t xml:space="preserve">Désherbage, dessouchage et nivellement de terrain </t>
  </si>
  <si>
    <t>1.02</t>
  </si>
  <si>
    <t>Installation de chantier</t>
  </si>
  <si>
    <t>1.01</t>
  </si>
  <si>
    <t>Montant (FCFA/HTVA)</t>
  </si>
  <si>
    <t>Prix Unitaire (FCFA/HTVA)</t>
  </si>
  <si>
    <t>Quantité</t>
  </si>
  <si>
    <t>Unité</t>
  </si>
  <si>
    <t>Désignation</t>
  </si>
  <si>
    <t>N°</t>
  </si>
  <si>
    <t>Béton armé dosé à 300 kg/m3 pour fondation</t>
  </si>
  <si>
    <t>Goutière en PVC  y compris accessoirs et toutes sujétions de pose</t>
  </si>
  <si>
    <t>MONTANT TOTAL  FCFA HTVA</t>
  </si>
  <si>
    <t>FF</t>
  </si>
  <si>
    <t>Construction d’un puisard de diamètre 1,80 m et de 2,50 m de profondeur</t>
  </si>
  <si>
    <t>Peinture vinylique « FOM » au plafond</t>
  </si>
  <si>
    <t>MONTANT [F CFA]</t>
  </si>
  <si>
    <t>OUVRAGES</t>
  </si>
  <si>
    <t xml:space="preserve">RECAPITULATIF GLOBAL DES COUTS DES TRAVAUX </t>
  </si>
  <si>
    <t>TOTAL GOBAL  (FCFA TTC)</t>
  </si>
  <si>
    <t>TOTAL GLOBAL  (FCFA HT)</t>
  </si>
  <si>
    <t>3.04</t>
  </si>
  <si>
    <t>3.07</t>
  </si>
  <si>
    <t>4.03</t>
  </si>
  <si>
    <t>4.04</t>
  </si>
  <si>
    <t>5.0.2</t>
  </si>
  <si>
    <t>6.00</t>
  </si>
  <si>
    <t xml:space="preserve">6.0.1 </t>
  </si>
  <si>
    <t>6.0.2</t>
  </si>
  <si>
    <t>6.0.3</t>
  </si>
  <si>
    <t>6.0.4</t>
  </si>
  <si>
    <t>6.0.5</t>
  </si>
  <si>
    <t>6.0.6</t>
  </si>
  <si>
    <t>6.0.7</t>
  </si>
  <si>
    <t>6.0.8</t>
  </si>
  <si>
    <t>TOTAL 6.00</t>
  </si>
  <si>
    <t>7.0.1</t>
  </si>
  <si>
    <t>7.0.7</t>
  </si>
  <si>
    <t>7.0.9</t>
  </si>
  <si>
    <t xml:space="preserve">8.0.1 </t>
  </si>
  <si>
    <t>6.0.9</t>
  </si>
  <si>
    <t>6.0.10</t>
  </si>
  <si>
    <t>7.0.10</t>
  </si>
  <si>
    <t>9.0.3</t>
  </si>
  <si>
    <t>5.0.1</t>
  </si>
  <si>
    <t>5.0.10</t>
  </si>
  <si>
    <t>Globe plafinnier étanche</t>
  </si>
  <si>
    <t>NOMBRE</t>
  </si>
  <si>
    <t>MONTANT TOTAL  [F CFA]</t>
  </si>
  <si>
    <t>TOTAL GOBAL AVEC IMPREVUS</t>
  </si>
  <si>
    <t>IMPREVUS (10%)</t>
  </si>
  <si>
    <t>Plantation d'arbres</t>
  </si>
  <si>
    <t>1.03</t>
  </si>
  <si>
    <t>1.04</t>
  </si>
  <si>
    <t>1.05</t>
  </si>
  <si>
    <t>Fourniture et pose de bac à ordure métallique de (Diamètre = 1m, hauteur  = 1m) avec toutes sujétions de pose</t>
  </si>
  <si>
    <t>1.06</t>
  </si>
  <si>
    <t>CADRE DU DEVIS QUANTITATIF ET ESTIMATIF DES AMENAGEMENTS EXTERIEURS</t>
  </si>
  <si>
    <t>Fourniture et pose de lampadaires solaires y compris toutes sujétions pour l'éclairage public</t>
  </si>
  <si>
    <t>Fourniture et pose d'une enseigne d'identification du marché en panneau métallique avec toutes sujétions de pose (inscriptions à préciser par le maitre d'ouvrage)</t>
  </si>
  <si>
    <t>Construction de murs de clôture aveugle en élévation de 1,40m hors -sol sur une fondation en semelle filante de 40x20 avec des raidisseurs 15x15 de 2,0m au-dessus du T.N à tous les 3,0m sur semelles isolées de 80x80 et chainages bas et haut de 20x15 y compris enduit conformément aux plans et détails</t>
  </si>
  <si>
    <t>AMENAGEMENTS EXTERIEURS</t>
  </si>
  <si>
    <t>Fourniture et pose de miroir lavabo</t>
  </si>
  <si>
    <t>Fourniture et pose de portail métallique coulissant de 6,00 x 2,10 en tôle 20/10 double face sur ossature en tuyaux galvanisé avec quincaillerie, serrurerie y compris toutes sujétions de fabrication et de pose</t>
  </si>
  <si>
    <t>Fourniture et pose de porte métalique y compris tous accessoires de pose et toutes sujétions</t>
  </si>
  <si>
    <t>Descente d'eau pluviale en PVC de diamètre 100 y compris accessoirs et toutes sujétions</t>
  </si>
  <si>
    <t>Aménagement de parking y compris espace vert avec toutes sujétions de pose (inscriptions à préciser par le maitre d'ouvrage)</t>
  </si>
  <si>
    <t>BÂTIMENT PRINCIPAL</t>
  </si>
  <si>
    <t>CHAINE DE VALEUR DE JUS D'ANANAS                                                                                                                                                                                              Type de production : Artisanale</t>
  </si>
  <si>
    <t>Interrupteur double allumage</t>
  </si>
  <si>
    <t>3.09</t>
  </si>
  <si>
    <t xml:space="preserve">Revêtement de sol en carreaux grès cérame 60x60  </t>
  </si>
  <si>
    <t xml:space="preserve">Revêtement de sol en carreaux grès cérame 30x30  </t>
  </si>
  <si>
    <t>4.05</t>
  </si>
  <si>
    <t>Fourniture et pose de porte en  en aluminium plein y compris tous accessoires de pose et toutes sujétions</t>
  </si>
  <si>
    <t>Fourniture et pose de fenêtre chassis naco y compris tous accessoires et sujétions</t>
  </si>
  <si>
    <t>Interrupteur va et vient</t>
  </si>
  <si>
    <t>Interrupteur double allumage va et vient</t>
  </si>
  <si>
    <t>Prise courant 2P+T</t>
  </si>
  <si>
    <t>6.0.11</t>
  </si>
  <si>
    <t>Peinture vinylique « FOM » sur murs intérieurs et extérieurs</t>
  </si>
  <si>
    <t>Peinture à huile sur menuiseries métalliques</t>
  </si>
  <si>
    <t>8.0.4</t>
  </si>
  <si>
    <t>3.10</t>
  </si>
  <si>
    <t>Fourniture et pose de claustras</t>
  </si>
  <si>
    <t>MENUISERIES METALLIQUE - ALU - VITRERIE</t>
  </si>
  <si>
    <t>5.0.4</t>
  </si>
  <si>
    <t>9.0.5</t>
  </si>
  <si>
    <t>Paroi grillagée y compris porte et toutes sujétions</t>
  </si>
  <si>
    <t>Lampe suspendue</t>
  </si>
  <si>
    <t xml:space="preserve">Réglette complète fluorescente 1,20 m </t>
  </si>
  <si>
    <t>6.0.12</t>
  </si>
  <si>
    <t>Brasseur d'air y compris dismatic</t>
  </si>
  <si>
    <t>Evaporateur split 2,5 CV</t>
  </si>
  <si>
    <t>6.0.13</t>
  </si>
  <si>
    <t>6.0.14</t>
  </si>
  <si>
    <t>Fourniture et pose de couverture en tôle bac acier y compris toutes sujétions de pose</t>
  </si>
  <si>
    <t>Béton armé dosé à 350 kg/m3 pour poteaux, chaînages, escalier,  longrines, raidisseurs, poutres……</t>
  </si>
  <si>
    <t xml:space="preserve">Béton armé dosé à 300 kg/m3 pour forme de dallage de 10cm d'épaisseur </t>
  </si>
  <si>
    <t>Enduit horizontaux sous dalle</t>
  </si>
  <si>
    <t>Fourniture et pose d'évier y compris robinet</t>
  </si>
  <si>
    <t>Fourniture et pose de Panne métallique en IPE 100</t>
  </si>
  <si>
    <t>Fourniture et pose de Poutre métallique en IPE 120</t>
  </si>
  <si>
    <t xml:space="preserve">Etude géotechnique </t>
  </si>
  <si>
    <t xml:space="preserve">CADRE DE DEVIS QUANTITATIF ET ESTIMATIF : </t>
  </si>
  <si>
    <t>DESIGNATION</t>
  </si>
  <si>
    <t>QTE</t>
  </si>
  <si>
    <t>MONTANT</t>
  </si>
  <si>
    <t>I</t>
  </si>
  <si>
    <t xml:space="preserve">LABORATOIRE DE PRODUCTION DE SEMENCES DE CHAMPIGNONS       </t>
  </si>
  <si>
    <r>
      <t>m</t>
    </r>
    <r>
      <rPr>
        <vertAlign val="superscript"/>
        <sz val="11"/>
        <rFont val="Shruti"/>
        <family val="2"/>
      </rPr>
      <t>2</t>
    </r>
  </si>
  <si>
    <r>
      <t>m</t>
    </r>
    <r>
      <rPr>
        <vertAlign val="superscript"/>
        <sz val="11"/>
        <rFont val="Shruti"/>
        <family val="2"/>
      </rPr>
      <t>3</t>
    </r>
  </si>
  <si>
    <r>
      <t>m</t>
    </r>
    <r>
      <rPr>
        <vertAlign val="superscript"/>
        <sz val="11"/>
        <rFont val="Shruti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</si>
  <si>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Béton armé dosé à 250 kg/m</t>
    </r>
    <r>
      <rPr>
        <vertAlign val="superscript"/>
        <sz val="11"/>
        <rFont val="Shruti"/>
        <family val="2"/>
      </rPr>
      <t>3</t>
    </r>
    <r>
      <rPr>
        <sz val="11"/>
        <rFont val="Shruti"/>
        <family val="2"/>
      </rPr>
      <t xml:space="preserve"> pour perron, marche </t>
    </r>
  </si>
  <si>
    <t>PRIX UNITAIRE
(en chiffre)</t>
  </si>
  <si>
    <t>PRIX UNITAIRE
(en lettre)</t>
  </si>
  <si>
    <t xml:space="preserve">PRIX UNITAIRE
</t>
  </si>
  <si>
    <t xml:space="preserve">BORDEREAU DES PRIX UNITAIRES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</si>
</sst>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  <numFmt numFmtId="167" formatCode="_-* #,##0.00\ _F_-;\-* #,##0.00\ _F_-;_-* &quot;-&quot;??\ _F_-;_-@_-"/>
    <numFmt numFmtId="168" formatCode="0\ 000"/>
    <numFmt numFmtId="169" formatCode="0\ 000\ 000"/>
    <numFmt numFmtId="170" formatCode="00"/>
    <numFmt numFmtId="171" formatCode="_-* #,##0\ _€_-;\-* #,##0\ _€_-;_-* &quot;-&quot;??\ _€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Helv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Geneva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Geneva"/>
      <family val="2"/>
    </font>
    <font>
      <sz val="11"/>
      <color theme="1"/>
      <name val="Shruti"/>
      <family val="2"/>
    </font>
    <font>
      <sz val="11"/>
      <name val="Shruti"/>
      <family val="2"/>
    </font>
    <font>
      <vertAlign val="superscript"/>
      <sz val="11"/>
      <name val="Shruti"/>
      <family val="2"/>
    </font>
    <font>
      <b/>
      <sz val="11"/>
      <name val="Shruti"/>
      <family val="2"/>
    </font>
    <font>
      <sz val="11"/>
      <color rgb="FFFF0000"/>
      <name val="Shruti"/>
      <family val="2"/>
    </font>
    <font>
      <sz val="11"/>
      <color rgb="FF0070C0"/>
      <name val="Shruti"/>
      <family val="2"/>
    </font>
    <font>
      <sz val="11"/>
      <color rgb="FF000000"/>
      <name val="Shruti"/>
      <family val="2"/>
    </font>
    <font>
      <b/>
      <sz val="11"/>
      <color rgb="FF000000"/>
      <name val="Shruti"/>
      <family val="2"/>
    </font>
    <font>
      <b/>
      <sz val="11"/>
      <color theme="1"/>
      <name val="Shrut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4" fillId="0" borderId="0"/>
    <xf numFmtId="40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0" fontId="12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6" fillId="2" borderId="0" xfId="7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center" vertical="center"/>
    </xf>
    <xf numFmtId="2" fontId="6" fillId="2" borderId="0" xfId="10" applyNumberFormat="1" applyFont="1" applyFill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6" fontId="3" fillId="0" borderId="1" xfId="9" applyNumberFormat="1" applyFont="1" applyFill="1" applyBorder="1" applyAlignment="1">
      <alignment horizontal="center" vertical="center"/>
    </xf>
    <xf numFmtId="2" fontId="3" fillId="0" borderId="1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166" fontId="6" fillId="0" borderId="1" xfId="9" applyNumberFormat="1" applyFont="1" applyFill="1" applyBorder="1" applyAlignment="1">
      <alignment horizontal="center" vertical="center"/>
    </xf>
    <xf numFmtId="2" fontId="6" fillId="0" borderId="1" xfId="10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/>
    </xf>
    <xf numFmtId="3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2" fontId="6" fillId="0" borderId="0" xfId="10" applyNumberFormat="1" applyFont="1" applyFill="1" applyBorder="1" applyAlignment="1">
      <alignment horizontal="center" vertical="center"/>
    </xf>
    <xf numFmtId="2" fontId="6" fillId="0" borderId="0" xfId="7" applyNumberFormat="1" applyFont="1" applyFill="1" applyBorder="1" applyAlignment="1">
      <alignment horizontal="center" vertical="center"/>
    </xf>
    <xf numFmtId="0" fontId="2" fillId="0" borderId="0" xfId="7" applyAlignment="1">
      <alignment vertical="center" wrapText="1"/>
    </xf>
    <xf numFmtId="0" fontId="2" fillId="0" borderId="0" xfId="7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1" fontId="2" fillId="0" borderId="0" xfId="7" applyNumberFormat="1" applyAlignment="1">
      <alignment horizontal="center" vertical="center" wrapText="1"/>
    </xf>
    <xf numFmtId="1" fontId="2" fillId="0" borderId="0" xfId="7" applyNumberFormat="1" applyAlignment="1">
      <alignment vertical="center" wrapText="1"/>
    </xf>
    <xf numFmtId="3" fontId="2" fillId="0" borderId="0" xfId="7" applyNumberFormat="1" applyAlignment="1">
      <alignment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7" fillId="0" borderId="0" xfId="7" applyFont="1" applyBorder="1" applyAlignment="1">
      <alignment horizontal="left" vertical="center" wrapText="1"/>
    </xf>
    <xf numFmtId="0" fontId="2" fillId="0" borderId="0" xfId="7" applyBorder="1" applyAlignment="1">
      <alignment horizontal="center" vertical="center" wrapText="1"/>
    </xf>
    <xf numFmtId="170" fontId="2" fillId="0" borderId="1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 wrapText="1"/>
    </xf>
    <xf numFmtId="3" fontId="2" fillId="0" borderId="1" xfId="7" applyNumberFormat="1" applyBorder="1" applyAlignment="1">
      <alignment horizontal="center" vertical="center" wrapText="1"/>
    </xf>
    <xf numFmtId="169" fontId="2" fillId="0" borderId="1" xfId="7" applyNumberForma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 wrapText="1"/>
    </xf>
    <xf numFmtId="3" fontId="3" fillId="5" borderId="1" xfId="7" applyNumberFormat="1" applyFont="1" applyFill="1" applyBorder="1" applyAlignment="1">
      <alignment horizontal="center" vertical="center" wrapText="1"/>
    </xf>
    <xf numFmtId="0" fontId="11" fillId="4" borderId="1" xfId="7" applyFont="1" applyFill="1" applyBorder="1" applyAlignment="1">
      <alignment vertical="center" wrapText="1"/>
    </xf>
    <xf numFmtId="0" fontId="11" fillId="5" borderId="1" xfId="7" applyFont="1" applyFill="1" applyBorder="1" applyAlignment="1">
      <alignment vertical="center" wrapText="1"/>
    </xf>
    <xf numFmtId="166" fontId="6" fillId="0" borderId="1" xfId="9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center" vertical="center"/>
    </xf>
    <xf numFmtId="2" fontId="6" fillId="0" borderId="1" xfId="7" applyNumberFormat="1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 wrapText="1"/>
    </xf>
    <xf numFmtId="0" fontId="13" fillId="0" borderId="0" xfId="0" applyFont="1"/>
    <xf numFmtId="1" fontId="14" fillId="0" borderId="1" xfId="7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left" vertical="center"/>
    </xf>
    <xf numFmtId="0" fontId="14" fillId="0" borderId="1" xfId="7" applyFont="1" applyFill="1" applyBorder="1" applyAlignment="1">
      <alignment horizontal="center" vertical="center"/>
    </xf>
    <xf numFmtId="2" fontId="14" fillId="0" borderId="1" xfId="10" applyNumberFormat="1" applyFont="1" applyFill="1" applyBorder="1" applyAlignment="1">
      <alignment horizontal="center" vertical="center"/>
    </xf>
    <xf numFmtId="3" fontId="14" fillId="0" borderId="1" xfId="7" applyNumberFormat="1" applyFont="1" applyBorder="1" applyAlignment="1">
      <alignment horizontal="center" vertical="center" wrapText="1"/>
    </xf>
    <xf numFmtId="0" fontId="14" fillId="0" borderId="0" xfId="7" applyFont="1" applyFill="1" applyAlignment="1">
      <alignment horizontal="left" vertical="center"/>
    </xf>
    <xf numFmtId="0" fontId="14" fillId="0" borderId="1" xfId="7" applyFont="1" applyBorder="1" applyAlignment="1">
      <alignment horizontal="left" vertical="center"/>
    </xf>
    <xf numFmtId="2" fontId="14" fillId="0" borderId="1" xfId="7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left" vertical="center" wrapText="1"/>
    </xf>
    <xf numFmtId="3" fontId="14" fillId="0" borderId="1" xfId="7" applyNumberFormat="1" applyFont="1" applyFill="1" applyBorder="1" applyAlignment="1">
      <alignment horizontal="center" vertical="center" wrapText="1"/>
    </xf>
    <xf numFmtId="168" fontId="14" fillId="0" borderId="1" xfId="7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left" vertical="center" wrapText="1"/>
    </xf>
    <xf numFmtId="0" fontId="17" fillId="3" borderId="0" xfId="7" applyFont="1" applyFill="1" applyAlignment="1">
      <alignment horizontal="left" vertical="center"/>
    </xf>
    <xf numFmtId="2" fontId="13" fillId="0" borderId="1" xfId="10" applyNumberFormat="1" applyFont="1" applyFill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1" xfId="7" applyFont="1" applyBorder="1" applyAlignment="1">
      <alignment horizontal="left" vertical="center"/>
    </xf>
    <xf numFmtId="0" fontId="14" fillId="0" borderId="0" xfId="7" applyFont="1" applyAlignment="1">
      <alignment horizontal="left" vertical="center"/>
    </xf>
    <xf numFmtId="0" fontId="19" fillId="0" borderId="1" xfId="7" applyFont="1" applyBorder="1" applyAlignment="1">
      <alignment horizontal="left" vertical="center" wrapText="1" shrinkToFit="1"/>
    </xf>
    <xf numFmtId="171" fontId="14" fillId="0" borderId="0" xfId="17" applyNumberFormat="1" applyFont="1" applyFill="1" applyAlignment="1">
      <alignment horizontal="left" vertical="center"/>
    </xf>
    <xf numFmtId="0" fontId="14" fillId="2" borderId="0" xfId="7" applyFont="1" applyFill="1" applyAlignment="1">
      <alignment horizontal="center" vertical="center"/>
    </xf>
    <xf numFmtId="0" fontId="14" fillId="2" borderId="0" xfId="7" applyFont="1" applyFill="1" applyAlignment="1">
      <alignment horizontal="left" vertical="center"/>
    </xf>
    <xf numFmtId="2" fontId="14" fillId="2" borderId="0" xfId="10" applyNumberFormat="1" applyFont="1" applyFill="1" applyAlignment="1">
      <alignment horizontal="center" vertical="center"/>
    </xf>
    <xf numFmtId="166" fontId="14" fillId="2" borderId="0" xfId="9" applyNumberFormat="1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171" fontId="13" fillId="6" borderId="1" xfId="17" applyNumberFormat="1" applyFont="1" applyFill="1" applyBorder="1" applyAlignment="1">
      <alignment vertical="center"/>
    </xf>
    <xf numFmtId="2" fontId="14" fillId="7" borderId="1" xfId="7" applyNumberFormat="1" applyFont="1" applyFill="1" applyBorder="1" applyAlignment="1">
      <alignment horizontal="center" vertical="center"/>
    </xf>
    <xf numFmtId="0" fontId="16" fillId="7" borderId="1" xfId="7" applyFont="1" applyFill="1" applyBorder="1" applyAlignment="1">
      <alignment horizontal="left" vertical="center"/>
    </xf>
    <xf numFmtId="0" fontId="14" fillId="7" borderId="1" xfId="7" applyFont="1" applyFill="1" applyBorder="1" applyAlignment="1">
      <alignment horizontal="center" vertical="center"/>
    </xf>
    <xf numFmtId="2" fontId="14" fillId="7" borderId="1" xfId="10" applyNumberFormat="1" applyFont="1" applyFill="1" applyBorder="1" applyAlignment="1">
      <alignment horizontal="center" vertical="center"/>
    </xf>
    <xf numFmtId="166" fontId="14" fillId="7" borderId="1" xfId="9" applyNumberFormat="1" applyFont="1" applyFill="1" applyBorder="1" applyAlignment="1">
      <alignment horizontal="center" vertical="center"/>
    </xf>
    <xf numFmtId="3" fontId="16" fillId="7" borderId="1" xfId="7" applyNumberFormat="1" applyFont="1" applyFill="1" applyBorder="1" applyAlignment="1">
      <alignment horizontal="center" vertical="center" wrapText="1"/>
    </xf>
    <xf numFmtId="0" fontId="18" fillId="7" borderId="1" xfId="7" applyFont="1" applyFill="1" applyBorder="1" applyAlignment="1">
      <alignment horizontal="center" vertical="center"/>
    </xf>
    <xf numFmtId="3" fontId="14" fillId="7" borderId="1" xfId="7" applyNumberFormat="1" applyFont="1" applyFill="1" applyBorder="1" applyAlignment="1">
      <alignment horizontal="center" vertical="center" wrapText="1"/>
    </xf>
    <xf numFmtId="0" fontId="16" fillId="8" borderId="1" xfId="7" applyFont="1" applyFill="1" applyBorder="1" applyAlignment="1">
      <alignment horizontal="center" vertical="center"/>
    </xf>
    <xf numFmtId="0" fontId="16" fillId="8" borderId="1" xfId="7" applyFont="1" applyFill="1" applyBorder="1" applyAlignment="1">
      <alignment horizontal="left" vertical="center"/>
    </xf>
    <xf numFmtId="2" fontId="16" fillId="8" borderId="1" xfId="10" applyNumberFormat="1" applyFont="1" applyFill="1" applyBorder="1" applyAlignment="1">
      <alignment horizontal="center" vertical="center"/>
    </xf>
    <xf numFmtId="166" fontId="16" fillId="8" borderId="1" xfId="9" applyNumberFormat="1" applyFont="1" applyFill="1" applyBorder="1" applyAlignment="1">
      <alignment horizontal="center" vertical="center"/>
    </xf>
    <xf numFmtId="3" fontId="16" fillId="8" borderId="1" xfId="7" applyNumberFormat="1" applyFont="1" applyFill="1" applyBorder="1" applyAlignment="1">
      <alignment horizontal="center" vertical="center" wrapText="1"/>
    </xf>
    <xf numFmtId="2" fontId="16" fillId="6" borderId="1" xfId="7" applyNumberFormat="1" applyFont="1" applyFill="1" applyBorder="1" applyAlignment="1">
      <alignment horizontal="center" vertical="center"/>
    </xf>
    <xf numFmtId="0" fontId="16" fillId="6" borderId="1" xfId="7" applyFont="1" applyFill="1" applyBorder="1" applyAlignment="1">
      <alignment horizontal="left" vertical="center"/>
    </xf>
    <xf numFmtId="0" fontId="14" fillId="6" borderId="1" xfId="7" applyFont="1" applyFill="1" applyBorder="1" applyAlignment="1">
      <alignment horizontal="center" vertical="center"/>
    </xf>
    <xf numFmtId="2" fontId="14" fillId="6" borderId="1" xfId="10" applyNumberFormat="1" applyFont="1" applyFill="1" applyBorder="1" applyAlignment="1">
      <alignment horizontal="center" vertical="center"/>
    </xf>
    <xf numFmtId="166" fontId="14" fillId="6" borderId="1" xfId="9" applyNumberFormat="1" applyFont="1" applyFill="1" applyBorder="1" applyAlignment="1">
      <alignment horizontal="center" vertical="center"/>
    </xf>
    <xf numFmtId="0" fontId="16" fillId="6" borderId="1" xfId="7" applyFont="1" applyFill="1" applyBorder="1" applyAlignment="1">
      <alignment horizontal="center" vertical="center"/>
    </xf>
    <xf numFmtId="0" fontId="16" fillId="6" borderId="1" xfId="7" applyFont="1" applyFill="1" applyBorder="1" applyAlignment="1">
      <alignment horizontal="left" vertical="center" wrapText="1" shrinkToFit="1"/>
    </xf>
    <xf numFmtId="0" fontId="16" fillId="6" borderId="4" xfId="7" applyFont="1" applyFill="1" applyBorder="1" applyAlignment="1">
      <alignment horizontal="left" vertical="center"/>
    </xf>
    <xf numFmtId="0" fontId="20" fillId="6" borderId="1" xfId="7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11" fillId="5" borderId="1" xfId="7" applyFont="1" applyFill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1" fillId="4" borderId="1" xfId="7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</cellXfs>
  <cellStyles count="18">
    <cellStyle name="Euro" xfId="5" xr:uid="{00000000-0005-0000-0000-000000000000}"/>
    <cellStyle name="Milliers" xfId="17" builtinId="3"/>
    <cellStyle name="Milliers 2" xfId="4" xr:uid="{00000000-0005-0000-0000-000002000000}"/>
    <cellStyle name="Milliers 3" xfId="10" xr:uid="{00000000-0005-0000-0000-000003000000}"/>
    <cellStyle name="Milliers 4" xfId="12" xr:uid="{00000000-0005-0000-0000-000004000000}"/>
    <cellStyle name="Milliers 5" xfId="6" xr:uid="{00000000-0005-0000-0000-000005000000}"/>
    <cellStyle name="Monétaire 2" xfId="9" xr:uid="{00000000-0005-0000-0000-000006000000}"/>
    <cellStyle name="Normal" xfId="0" builtinId="0"/>
    <cellStyle name="Normal 2" xfId="2" xr:uid="{00000000-0005-0000-0000-000008000000}"/>
    <cellStyle name="Normal 2 2" xfId="13" xr:uid="{00000000-0005-0000-0000-000009000000}"/>
    <cellStyle name="Normal 3" xfId="7" xr:uid="{00000000-0005-0000-0000-00000A000000}"/>
    <cellStyle name="Normal 4" xfId="3" xr:uid="{00000000-0005-0000-0000-00000B000000}"/>
    <cellStyle name="Normal 4 2" xfId="11" xr:uid="{00000000-0005-0000-0000-00000C000000}"/>
    <cellStyle name="Normal 5" xfId="8" xr:uid="{00000000-0005-0000-0000-00000D000000}"/>
    <cellStyle name="Normal 5 2" xfId="1" xr:uid="{00000000-0005-0000-0000-00000E000000}"/>
    <cellStyle name="Normal 6" xfId="14" xr:uid="{00000000-0005-0000-0000-00000F000000}"/>
    <cellStyle name="Pourcentage 2" xfId="15" xr:uid="{00000000-0005-0000-0000-000010000000}"/>
    <cellStyle name="Pourcentage 3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3"/>
  <sheetViews>
    <sheetView view="pageBreakPreview" zoomScaleNormal="120" zoomScaleSheetLayoutView="100" workbookViewId="0">
      <selection activeCell="G7" sqref="G7"/>
    </sheetView>
  </sheetViews>
  <sheetFormatPr baseColWidth="10" defaultRowHeight="13.2"/>
  <cols>
    <col min="1" max="1" width="8.6640625" style="21" customWidth="1"/>
    <col min="2" max="2" width="35.109375" style="20" customWidth="1"/>
    <col min="3" max="3" width="20.6640625" style="21" customWidth="1"/>
    <col min="4" max="4" width="12.109375" style="20" customWidth="1"/>
    <col min="5" max="5" width="18.6640625" style="21" customWidth="1"/>
    <col min="6" max="6" width="19.88671875" style="20" customWidth="1"/>
    <col min="7" max="7" width="14.88671875" style="20" customWidth="1"/>
    <col min="8" max="238" width="11.44140625" style="20"/>
    <col min="239" max="239" width="13" style="20" customWidth="1"/>
    <col min="240" max="240" width="10.5546875" style="20" bestFit="1" customWidth="1"/>
    <col min="241" max="241" width="58" style="20" customWidth="1"/>
    <col min="242" max="242" width="13.88671875" style="20" customWidth="1"/>
    <col min="243" max="243" width="19.88671875" style="20" customWidth="1"/>
    <col min="244" max="244" width="19.6640625" style="20" customWidth="1"/>
    <col min="245" max="245" width="19.33203125" style="20" customWidth="1"/>
    <col min="246" max="246" width="11.44140625" style="20"/>
    <col min="247" max="247" width="13.6640625" style="20" bestFit="1" customWidth="1"/>
    <col min="248" max="494" width="11.44140625" style="20"/>
    <col min="495" max="495" width="13" style="20" customWidth="1"/>
    <col min="496" max="496" width="10.5546875" style="20" bestFit="1" customWidth="1"/>
    <col min="497" max="497" width="58" style="20" customWidth="1"/>
    <col min="498" max="498" width="13.88671875" style="20" customWidth="1"/>
    <col min="499" max="499" width="19.88671875" style="20" customWidth="1"/>
    <col min="500" max="500" width="19.6640625" style="20" customWidth="1"/>
    <col min="501" max="501" width="19.33203125" style="20" customWidth="1"/>
    <col min="502" max="502" width="11.44140625" style="20"/>
    <col min="503" max="503" width="13.6640625" style="20" bestFit="1" customWidth="1"/>
    <col min="504" max="750" width="11.44140625" style="20"/>
    <col min="751" max="751" width="13" style="20" customWidth="1"/>
    <col min="752" max="752" width="10.5546875" style="20" bestFit="1" customWidth="1"/>
    <col min="753" max="753" width="58" style="20" customWidth="1"/>
    <col min="754" max="754" width="13.88671875" style="20" customWidth="1"/>
    <col min="755" max="755" width="19.88671875" style="20" customWidth="1"/>
    <col min="756" max="756" width="19.6640625" style="20" customWidth="1"/>
    <col min="757" max="757" width="19.33203125" style="20" customWidth="1"/>
    <col min="758" max="758" width="11.44140625" style="20"/>
    <col min="759" max="759" width="13.6640625" style="20" bestFit="1" customWidth="1"/>
    <col min="760" max="1006" width="11.44140625" style="20"/>
    <col min="1007" max="1007" width="13" style="20" customWidth="1"/>
    <col min="1008" max="1008" width="10.5546875" style="20" bestFit="1" customWidth="1"/>
    <col min="1009" max="1009" width="58" style="20" customWidth="1"/>
    <col min="1010" max="1010" width="13.88671875" style="20" customWidth="1"/>
    <col min="1011" max="1011" width="19.88671875" style="20" customWidth="1"/>
    <col min="1012" max="1012" width="19.6640625" style="20" customWidth="1"/>
    <col min="1013" max="1013" width="19.33203125" style="20" customWidth="1"/>
    <col min="1014" max="1014" width="11.44140625" style="20"/>
    <col min="1015" max="1015" width="13.6640625" style="20" bestFit="1" customWidth="1"/>
    <col min="1016" max="1262" width="11.44140625" style="20"/>
    <col min="1263" max="1263" width="13" style="20" customWidth="1"/>
    <col min="1264" max="1264" width="10.5546875" style="20" bestFit="1" customWidth="1"/>
    <col min="1265" max="1265" width="58" style="20" customWidth="1"/>
    <col min="1266" max="1266" width="13.88671875" style="20" customWidth="1"/>
    <col min="1267" max="1267" width="19.88671875" style="20" customWidth="1"/>
    <col min="1268" max="1268" width="19.6640625" style="20" customWidth="1"/>
    <col min="1269" max="1269" width="19.33203125" style="20" customWidth="1"/>
    <col min="1270" max="1270" width="11.44140625" style="20"/>
    <col min="1271" max="1271" width="13.6640625" style="20" bestFit="1" customWidth="1"/>
    <col min="1272" max="1518" width="11.44140625" style="20"/>
    <col min="1519" max="1519" width="13" style="20" customWidth="1"/>
    <col min="1520" max="1520" width="10.5546875" style="20" bestFit="1" customWidth="1"/>
    <col min="1521" max="1521" width="58" style="20" customWidth="1"/>
    <col min="1522" max="1522" width="13.88671875" style="20" customWidth="1"/>
    <col min="1523" max="1523" width="19.88671875" style="20" customWidth="1"/>
    <col min="1524" max="1524" width="19.6640625" style="20" customWidth="1"/>
    <col min="1525" max="1525" width="19.33203125" style="20" customWidth="1"/>
    <col min="1526" max="1526" width="11.44140625" style="20"/>
    <col min="1527" max="1527" width="13.6640625" style="20" bestFit="1" customWidth="1"/>
    <col min="1528" max="1774" width="11.44140625" style="20"/>
    <col min="1775" max="1775" width="13" style="20" customWidth="1"/>
    <col min="1776" max="1776" width="10.5546875" style="20" bestFit="1" customWidth="1"/>
    <col min="1777" max="1777" width="58" style="20" customWidth="1"/>
    <col min="1778" max="1778" width="13.88671875" style="20" customWidth="1"/>
    <col min="1779" max="1779" width="19.88671875" style="20" customWidth="1"/>
    <col min="1780" max="1780" width="19.6640625" style="20" customWidth="1"/>
    <col min="1781" max="1781" width="19.33203125" style="20" customWidth="1"/>
    <col min="1782" max="1782" width="11.44140625" style="20"/>
    <col min="1783" max="1783" width="13.6640625" style="20" bestFit="1" customWidth="1"/>
    <col min="1784" max="2030" width="11.44140625" style="20"/>
    <col min="2031" max="2031" width="13" style="20" customWidth="1"/>
    <col min="2032" max="2032" width="10.5546875" style="20" bestFit="1" customWidth="1"/>
    <col min="2033" max="2033" width="58" style="20" customWidth="1"/>
    <col min="2034" max="2034" width="13.88671875" style="20" customWidth="1"/>
    <col min="2035" max="2035" width="19.88671875" style="20" customWidth="1"/>
    <col min="2036" max="2036" width="19.6640625" style="20" customWidth="1"/>
    <col min="2037" max="2037" width="19.33203125" style="20" customWidth="1"/>
    <col min="2038" max="2038" width="11.44140625" style="20"/>
    <col min="2039" max="2039" width="13.6640625" style="20" bestFit="1" customWidth="1"/>
    <col min="2040" max="2286" width="11.44140625" style="20"/>
    <col min="2287" max="2287" width="13" style="20" customWidth="1"/>
    <col min="2288" max="2288" width="10.5546875" style="20" bestFit="1" customWidth="1"/>
    <col min="2289" max="2289" width="58" style="20" customWidth="1"/>
    <col min="2290" max="2290" width="13.88671875" style="20" customWidth="1"/>
    <col min="2291" max="2291" width="19.88671875" style="20" customWidth="1"/>
    <col min="2292" max="2292" width="19.6640625" style="20" customWidth="1"/>
    <col min="2293" max="2293" width="19.33203125" style="20" customWidth="1"/>
    <col min="2294" max="2294" width="11.44140625" style="20"/>
    <col min="2295" max="2295" width="13.6640625" style="20" bestFit="1" customWidth="1"/>
    <col min="2296" max="2542" width="11.44140625" style="20"/>
    <col min="2543" max="2543" width="13" style="20" customWidth="1"/>
    <col min="2544" max="2544" width="10.5546875" style="20" bestFit="1" customWidth="1"/>
    <col min="2545" max="2545" width="58" style="20" customWidth="1"/>
    <col min="2546" max="2546" width="13.88671875" style="20" customWidth="1"/>
    <col min="2547" max="2547" width="19.88671875" style="20" customWidth="1"/>
    <col min="2548" max="2548" width="19.6640625" style="20" customWidth="1"/>
    <col min="2549" max="2549" width="19.33203125" style="20" customWidth="1"/>
    <col min="2550" max="2550" width="11.44140625" style="20"/>
    <col min="2551" max="2551" width="13.6640625" style="20" bestFit="1" customWidth="1"/>
    <col min="2552" max="2798" width="11.44140625" style="20"/>
    <col min="2799" max="2799" width="13" style="20" customWidth="1"/>
    <col min="2800" max="2800" width="10.5546875" style="20" bestFit="1" customWidth="1"/>
    <col min="2801" max="2801" width="58" style="20" customWidth="1"/>
    <col min="2802" max="2802" width="13.88671875" style="20" customWidth="1"/>
    <col min="2803" max="2803" width="19.88671875" style="20" customWidth="1"/>
    <col min="2804" max="2804" width="19.6640625" style="20" customWidth="1"/>
    <col min="2805" max="2805" width="19.33203125" style="20" customWidth="1"/>
    <col min="2806" max="2806" width="11.44140625" style="20"/>
    <col min="2807" max="2807" width="13.6640625" style="20" bestFit="1" customWidth="1"/>
    <col min="2808" max="3054" width="11.44140625" style="20"/>
    <col min="3055" max="3055" width="13" style="20" customWidth="1"/>
    <col min="3056" max="3056" width="10.5546875" style="20" bestFit="1" customWidth="1"/>
    <col min="3057" max="3057" width="58" style="20" customWidth="1"/>
    <col min="3058" max="3058" width="13.88671875" style="20" customWidth="1"/>
    <col min="3059" max="3059" width="19.88671875" style="20" customWidth="1"/>
    <col min="3060" max="3060" width="19.6640625" style="20" customWidth="1"/>
    <col min="3061" max="3061" width="19.33203125" style="20" customWidth="1"/>
    <col min="3062" max="3062" width="11.44140625" style="20"/>
    <col min="3063" max="3063" width="13.6640625" style="20" bestFit="1" customWidth="1"/>
    <col min="3064" max="3310" width="11.44140625" style="20"/>
    <col min="3311" max="3311" width="13" style="20" customWidth="1"/>
    <col min="3312" max="3312" width="10.5546875" style="20" bestFit="1" customWidth="1"/>
    <col min="3313" max="3313" width="58" style="20" customWidth="1"/>
    <col min="3314" max="3314" width="13.88671875" style="20" customWidth="1"/>
    <col min="3315" max="3315" width="19.88671875" style="20" customWidth="1"/>
    <col min="3316" max="3316" width="19.6640625" style="20" customWidth="1"/>
    <col min="3317" max="3317" width="19.33203125" style="20" customWidth="1"/>
    <col min="3318" max="3318" width="11.44140625" style="20"/>
    <col min="3319" max="3319" width="13.6640625" style="20" bestFit="1" customWidth="1"/>
    <col min="3320" max="3566" width="11.44140625" style="20"/>
    <col min="3567" max="3567" width="13" style="20" customWidth="1"/>
    <col min="3568" max="3568" width="10.5546875" style="20" bestFit="1" customWidth="1"/>
    <col min="3569" max="3569" width="58" style="20" customWidth="1"/>
    <col min="3570" max="3570" width="13.88671875" style="20" customWidth="1"/>
    <col min="3571" max="3571" width="19.88671875" style="20" customWidth="1"/>
    <col min="3572" max="3572" width="19.6640625" style="20" customWidth="1"/>
    <col min="3573" max="3573" width="19.33203125" style="20" customWidth="1"/>
    <col min="3574" max="3574" width="11.44140625" style="20"/>
    <col min="3575" max="3575" width="13.6640625" style="20" bestFit="1" customWidth="1"/>
    <col min="3576" max="3822" width="11.44140625" style="20"/>
    <col min="3823" max="3823" width="13" style="20" customWidth="1"/>
    <col min="3824" max="3824" width="10.5546875" style="20" bestFit="1" customWidth="1"/>
    <col min="3825" max="3825" width="58" style="20" customWidth="1"/>
    <col min="3826" max="3826" width="13.88671875" style="20" customWidth="1"/>
    <col min="3827" max="3827" width="19.88671875" style="20" customWidth="1"/>
    <col min="3828" max="3828" width="19.6640625" style="20" customWidth="1"/>
    <col min="3829" max="3829" width="19.33203125" style="20" customWidth="1"/>
    <col min="3830" max="3830" width="11.44140625" style="20"/>
    <col min="3831" max="3831" width="13.6640625" style="20" bestFit="1" customWidth="1"/>
    <col min="3832" max="4078" width="11.44140625" style="20"/>
    <col min="4079" max="4079" width="13" style="20" customWidth="1"/>
    <col min="4080" max="4080" width="10.5546875" style="20" bestFit="1" customWidth="1"/>
    <col min="4081" max="4081" width="58" style="20" customWidth="1"/>
    <col min="4082" max="4082" width="13.88671875" style="20" customWidth="1"/>
    <col min="4083" max="4083" width="19.88671875" style="20" customWidth="1"/>
    <col min="4084" max="4084" width="19.6640625" style="20" customWidth="1"/>
    <col min="4085" max="4085" width="19.33203125" style="20" customWidth="1"/>
    <col min="4086" max="4086" width="11.44140625" style="20"/>
    <col min="4087" max="4087" width="13.6640625" style="20" bestFit="1" customWidth="1"/>
    <col min="4088" max="4334" width="11.44140625" style="20"/>
    <col min="4335" max="4335" width="13" style="20" customWidth="1"/>
    <col min="4336" max="4336" width="10.5546875" style="20" bestFit="1" customWidth="1"/>
    <col min="4337" max="4337" width="58" style="20" customWidth="1"/>
    <col min="4338" max="4338" width="13.88671875" style="20" customWidth="1"/>
    <col min="4339" max="4339" width="19.88671875" style="20" customWidth="1"/>
    <col min="4340" max="4340" width="19.6640625" style="20" customWidth="1"/>
    <col min="4341" max="4341" width="19.33203125" style="20" customWidth="1"/>
    <col min="4342" max="4342" width="11.44140625" style="20"/>
    <col min="4343" max="4343" width="13.6640625" style="20" bestFit="1" customWidth="1"/>
    <col min="4344" max="4590" width="11.44140625" style="20"/>
    <col min="4591" max="4591" width="13" style="20" customWidth="1"/>
    <col min="4592" max="4592" width="10.5546875" style="20" bestFit="1" customWidth="1"/>
    <col min="4593" max="4593" width="58" style="20" customWidth="1"/>
    <col min="4594" max="4594" width="13.88671875" style="20" customWidth="1"/>
    <col min="4595" max="4595" width="19.88671875" style="20" customWidth="1"/>
    <col min="4596" max="4596" width="19.6640625" style="20" customWidth="1"/>
    <col min="4597" max="4597" width="19.33203125" style="20" customWidth="1"/>
    <col min="4598" max="4598" width="11.44140625" style="20"/>
    <col min="4599" max="4599" width="13.6640625" style="20" bestFit="1" customWidth="1"/>
    <col min="4600" max="4846" width="11.44140625" style="20"/>
    <col min="4847" max="4847" width="13" style="20" customWidth="1"/>
    <col min="4848" max="4848" width="10.5546875" style="20" bestFit="1" customWidth="1"/>
    <col min="4849" max="4849" width="58" style="20" customWidth="1"/>
    <col min="4850" max="4850" width="13.88671875" style="20" customWidth="1"/>
    <col min="4851" max="4851" width="19.88671875" style="20" customWidth="1"/>
    <col min="4852" max="4852" width="19.6640625" style="20" customWidth="1"/>
    <col min="4853" max="4853" width="19.33203125" style="20" customWidth="1"/>
    <col min="4854" max="4854" width="11.44140625" style="20"/>
    <col min="4855" max="4855" width="13.6640625" style="20" bestFit="1" customWidth="1"/>
    <col min="4856" max="5102" width="11.44140625" style="20"/>
    <col min="5103" max="5103" width="13" style="20" customWidth="1"/>
    <col min="5104" max="5104" width="10.5546875" style="20" bestFit="1" customWidth="1"/>
    <col min="5105" max="5105" width="58" style="20" customWidth="1"/>
    <col min="5106" max="5106" width="13.88671875" style="20" customWidth="1"/>
    <col min="5107" max="5107" width="19.88671875" style="20" customWidth="1"/>
    <col min="5108" max="5108" width="19.6640625" style="20" customWidth="1"/>
    <col min="5109" max="5109" width="19.33203125" style="20" customWidth="1"/>
    <col min="5110" max="5110" width="11.44140625" style="20"/>
    <col min="5111" max="5111" width="13.6640625" style="20" bestFit="1" customWidth="1"/>
    <col min="5112" max="5358" width="11.44140625" style="20"/>
    <col min="5359" max="5359" width="13" style="20" customWidth="1"/>
    <col min="5360" max="5360" width="10.5546875" style="20" bestFit="1" customWidth="1"/>
    <col min="5361" max="5361" width="58" style="20" customWidth="1"/>
    <col min="5362" max="5362" width="13.88671875" style="20" customWidth="1"/>
    <col min="5363" max="5363" width="19.88671875" style="20" customWidth="1"/>
    <col min="5364" max="5364" width="19.6640625" style="20" customWidth="1"/>
    <col min="5365" max="5365" width="19.33203125" style="20" customWidth="1"/>
    <col min="5366" max="5366" width="11.44140625" style="20"/>
    <col min="5367" max="5367" width="13.6640625" style="20" bestFit="1" customWidth="1"/>
    <col min="5368" max="5614" width="11.44140625" style="20"/>
    <col min="5615" max="5615" width="13" style="20" customWidth="1"/>
    <col min="5616" max="5616" width="10.5546875" style="20" bestFit="1" customWidth="1"/>
    <col min="5617" max="5617" width="58" style="20" customWidth="1"/>
    <col min="5618" max="5618" width="13.88671875" style="20" customWidth="1"/>
    <col min="5619" max="5619" width="19.88671875" style="20" customWidth="1"/>
    <col min="5620" max="5620" width="19.6640625" style="20" customWidth="1"/>
    <col min="5621" max="5621" width="19.33203125" style="20" customWidth="1"/>
    <col min="5622" max="5622" width="11.44140625" style="20"/>
    <col min="5623" max="5623" width="13.6640625" style="20" bestFit="1" customWidth="1"/>
    <col min="5624" max="5870" width="11.44140625" style="20"/>
    <col min="5871" max="5871" width="13" style="20" customWidth="1"/>
    <col min="5872" max="5872" width="10.5546875" style="20" bestFit="1" customWidth="1"/>
    <col min="5873" max="5873" width="58" style="20" customWidth="1"/>
    <col min="5874" max="5874" width="13.88671875" style="20" customWidth="1"/>
    <col min="5875" max="5875" width="19.88671875" style="20" customWidth="1"/>
    <col min="5876" max="5876" width="19.6640625" style="20" customWidth="1"/>
    <col min="5877" max="5877" width="19.33203125" style="20" customWidth="1"/>
    <col min="5878" max="5878" width="11.44140625" style="20"/>
    <col min="5879" max="5879" width="13.6640625" style="20" bestFit="1" customWidth="1"/>
    <col min="5880" max="6126" width="11.44140625" style="20"/>
    <col min="6127" max="6127" width="13" style="20" customWidth="1"/>
    <col min="6128" max="6128" width="10.5546875" style="20" bestFit="1" customWidth="1"/>
    <col min="6129" max="6129" width="58" style="20" customWidth="1"/>
    <col min="6130" max="6130" width="13.88671875" style="20" customWidth="1"/>
    <col min="6131" max="6131" width="19.88671875" style="20" customWidth="1"/>
    <col min="6132" max="6132" width="19.6640625" style="20" customWidth="1"/>
    <col min="6133" max="6133" width="19.33203125" style="20" customWidth="1"/>
    <col min="6134" max="6134" width="11.44140625" style="20"/>
    <col min="6135" max="6135" width="13.6640625" style="20" bestFit="1" customWidth="1"/>
    <col min="6136" max="6382" width="11.44140625" style="20"/>
    <col min="6383" max="6383" width="13" style="20" customWidth="1"/>
    <col min="6384" max="6384" width="10.5546875" style="20" bestFit="1" customWidth="1"/>
    <col min="6385" max="6385" width="58" style="20" customWidth="1"/>
    <col min="6386" max="6386" width="13.88671875" style="20" customWidth="1"/>
    <col min="6387" max="6387" width="19.88671875" style="20" customWidth="1"/>
    <col min="6388" max="6388" width="19.6640625" style="20" customWidth="1"/>
    <col min="6389" max="6389" width="19.33203125" style="20" customWidth="1"/>
    <col min="6390" max="6390" width="11.44140625" style="20"/>
    <col min="6391" max="6391" width="13.6640625" style="20" bestFit="1" customWidth="1"/>
    <col min="6392" max="6638" width="11.44140625" style="20"/>
    <col min="6639" max="6639" width="13" style="20" customWidth="1"/>
    <col min="6640" max="6640" width="10.5546875" style="20" bestFit="1" customWidth="1"/>
    <col min="6641" max="6641" width="58" style="20" customWidth="1"/>
    <col min="6642" max="6642" width="13.88671875" style="20" customWidth="1"/>
    <col min="6643" max="6643" width="19.88671875" style="20" customWidth="1"/>
    <col min="6644" max="6644" width="19.6640625" style="20" customWidth="1"/>
    <col min="6645" max="6645" width="19.33203125" style="20" customWidth="1"/>
    <col min="6646" max="6646" width="11.44140625" style="20"/>
    <col min="6647" max="6647" width="13.6640625" style="20" bestFit="1" customWidth="1"/>
    <col min="6648" max="6894" width="11.44140625" style="20"/>
    <col min="6895" max="6895" width="13" style="20" customWidth="1"/>
    <col min="6896" max="6896" width="10.5546875" style="20" bestFit="1" customWidth="1"/>
    <col min="6897" max="6897" width="58" style="20" customWidth="1"/>
    <col min="6898" max="6898" width="13.88671875" style="20" customWidth="1"/>
    <col min="6899" max="6899" width="19.88671875" style="20" customWidth="1"/>
    <col min="6900" max="6900" width="19.6640625" style="20" customWidth="1"/>
    <col min="6901" max="6901" width="19.33203125" style="20" customWidth="1"/>
    <col min="6902" max="6902" width="11.44140625" style="20"/>
    <col min="6903" max="6903" width="13.6640625" style="20" bestFit="1" customWidth="1"/>
    <col min="6904" max="7150" width="11.44140625" style="20"/>
    <col min="7151" max="7151" width="13" style="20" customWidth="1"/>
    <col min="7152" max="7152" width="10.5546875" style="20" bestFit="1" customWidth="1"/>
    <col min="7153" max="7153" width="58" style="20" customWidth="1"/>
    <col min="7154" max="7154" width="13.88671875" style="20" customWidth="1"/>
    <col min="7155" max="7155" width="19.88671875" style="20" customWidth="1"/>
    <col min="7156" max="7156" width="19.6640625" style="20" customWidth="1"/>
    <col min="7157" max="7157" width="19.33203125" style="20" customWidth="1"/>
    <col min="7158" max="7158" width="11.44140625" style="20"/>
    <col min="7159" max="7159" width="13.6640625" style="20" bestFit="1" customWidth="1"/>
    <col min="7160" max="7406" width="11.44140625" style="20"/>
    <col min="7407" max="7407" width="13" style="20" customWidth="1"/>
    <col min="7408" max="7408" width="10.5546875" style="20" bestFit="1" customWidth="1"/>
    <col min="7409" max="7409" width="58" style="20" customWidth="1"/>
    <col min="7410" max="7410" width="13.88671875" style="20" customWidth="1"/>
    <col min="7411" max="7411" width="19.88671875" style="20" customWidth="1"/>
    <col min="7412" max="7412" width="19.6640625" style="20" customWidth="1"/>
    <col min="7413" max="7413" width="19.33203125" style="20" customWidth="1"/>
    <col min="7414" max="7414" width="11.44140625" style="20"/>
    <col min="7415" max="7415" width="13.6640625" style="20" bestFit="1" customWidth="1"/>
    <col min="7416" max="7662" width="11.44140625" style="20"/>
    <col min="7663" max="7663" width="13" style="20" customWidth="1"/>
    <col min="7664" max="7664" width="10.5546875" style="20" bestFit="1" customWidth="1"/>
    <col min="7665" max="7665" width="58" style="20" customWidth="1"/>
    <col min="7666" max="7666" width="13.88671875" style="20" customWidth="1"/>
    <col min="7667" max="7667" width="19.88671875" style="20" customWidth="1"/>
    <col min="7668" max="7668" width="19.6640625" style="20" customWidth="1"/>
    <col min="7669" max="7669" width="19.33203125" style="20" customWidth="1"/>
    <col min="7670" max="7670" width="11.44140625" style="20"/>
    <col min="7671" max="7671" width="13.6640625" style="20" bestFit="1" customWidth="1"/>
    <col min="7672" max="7918" width="11.44140625" style="20"/>
    <col min="7919" max="7919" width="13" style="20" customWidth="1"/>
    <col min="7920" max="7920" width="10.5546875" style="20" bestFit="1" customWidth="1"/>
    <col min="7921" max="7921" width="58" style="20" customWidth="1"/>
    <col min="7922" max="7922" width="13.88671875" style="20" customWidth="1"/>
    <col min="7923" max="7923" width="19.88671875" style="20" customWidth="1"/>
    <col min="7924" max="7924" width="19.6640625" style="20" customWidth="1"/>
    <col min="7925" max="7925" width="19.33203125" style="20" customWidth="1"/>
    <col min="7926" max="7926" width="11.44140625" style="20"/>
    <col min="7927" max="7927" width="13.6640625" style="20" bestFit="1" customWidth="1"/>
    <col min="7928" max="8174" width="11.44140625" style="20"/>
    <col min="8175" max="8175" width="13" style="20" customWidth="1"/>
    <col min="8176" max="8176" width="10.5546875" style="20" bestFit="1" customWidth="1"/>
    <col min="8177" max="8177" width="58" style="20" customWidth="1"/>
    <col min="8178" max="8178" width="13.88671875" style="20" customWidth="1"/>
    <col min="8179" max="8179" width="19.88671875" style="20" customWidth="1"/>
    <col min="8180" max="8180" width="19.6640625" style="20" customWidth="1"/>
    <col min="8181" max="8181" width="19.33203125" style="20" customWidth="1"/>
    <col min="8182" max="8182" width="11.44140625" style="20"/>
    <col min="8183" max="8183" width="13.6640625" style="20" bestFit="1" customWidth="1"/>
    <col min="8184" max="8430" width="11.44140625" style="20"/>
    <col min="8431" max="8431" width="13" style="20" customWidth="1"/>
    <col min="8432" max="8432" width="10.5546875" style="20" bestFit="1" customWidth="1"/>
    <col min="8433" max="8433" width="58" style="20" customWidth="1"/>
    <col min="8434" max="8434" width="13.88671875" style="20" customWidth="1"/>
    <col min="8435" max="8435" width="19.88671875" style="20" customWidth="1"/>
    <col min="8436" max="8436" width="19.6640625" style="20" customWidth="1"/>
    <col min="8437" max="8437" width="19.33203125" style="20" customWidth="1"/>
    <col min="8438" max="8438" width="11.44140625" style="20"/>
    <col min="8439" max="8439" width="13.6640625" style="20" bestFit="1" customWidth="1"/>
    <col min="8440" max="8686" width="11.44140625" style="20"/>
    <col min="8687" max="8687" width="13" style="20" customWidth="1"/>
    <col min="8688" max="8688" width="10.5546875" style="20" bestFit="1" customWidth="1"/>
    <col min="8689" max="8689" width="58" style="20" customWidth="1"/>
    <col min="8690" max="8690" width="13.88671875" style="20" customWidth="1"/>
    <col min="8691" max="8691" width="19.88671875" style="20" customWidth="1"/>
    <col min="8692" max="8692" width="19.6640625" style="20" customWidth="1"/>
    <col min="8693" max="8693" width="19.33203125" style="20" customWidth="1"/>
    <col min="8694" max="8694" width="11.44140625" style="20"/>
    <col min="8695" max="8695" width="13.6640625" style="20" bestFit="1" customWidth="1"/>
    <col min="8696" max="8942" width="11.44140625" style="20"/>
    <col min="8943" max="8943" width="13" style="20" customWidth="1"/>
    <col min="8944" max="8944" width="10.5546875" style="20" bestFit="1" customWidth="1"/>
    <col min="8945" max="8945" width="58" style="20" customWidth="1"/>
    <col min="8946" max="8946" width="13.88671875" style="20" customWidth="1"/>
    <col min="8947" max="8947" width="19.88671875" style="20" customWidth="1"/>
    <col min="8948" max="8948" width="19.6640625" style="20" customWidth="1"/>
    <col min="8949" max="8949" width="19.33203125" style="20" customWidth="1"/>
    <col min="8950" max="8950" width="11.44140625" style="20"/>
    <col min="8951" max="8951" width="13.6640625" style="20" bestFit="1" customWidth="1"/>
    <col min="8952" max="9198" width="11.44140625" style="20"/>
    <col min="9199" max="9199" width="13" style="20" customWidth="1"/>
    <col min="9200" max="9200" width="10.5546875" style="20" bestFit="1" customWidth="1"/>
    <col min="9201" max="9201" width="58" style="20" customWidth="1"/>
    <col min="9202" max="9202" width="13.88671875" style="20" customWidth="1"/>
    <col min="9203" max="9203" width="19.88671875" style="20" customWidth="1"/>
    <col min="9204" max="9204" width="19.6640625" style="20" customWidth="1"/>
    <col min="9205" max="9205" width="19.33203125" style="20" customWidth="1"/>
    <col min="9206" max="9206" width="11.44140625" style="20"/>
    <col min="9207" max="9207" width="13.6640625" style="20" bestFit="1" customWidth="1"/>
    <col min="9208" max="9454" width="11.44140625" style="20"/>
    <col min="9455" max="9455" width="13" style="20" customWidth="1"/>
    <col min="9456" max="9456" width="10.5546875" style="20" bestFit="1" customWidth="1"/>
    <col min="9457" max="9457" width="58" style="20" customWidth="1"/>
    <col min="9458" max="9458" width="13.88671875" style="20" customWidth="1"/>
    <col min="9459" max="9459" width="19.88671875" style="20" customWidth="1"/>
    <col min="9460" max="9460" width="19.6640625" style="20" customWidth="1"/>
    <col min="9461" max="9461" width="19.33203125" style="20" customWidth="1"/>
    <col min="9462" max="9462" width="11.44140625" style="20"/>
    <col min="9463" max="9463" width="13.6640625" style="20" bestFit="1" customWidth="1"/>
    <col min="9464" max="9710" width="11.44140625" style="20"/>
    <col min="9711" max="9711" width="13" style="20" customWidth="1"/>
    <col min="9712" max="9712" width="10.5546875" style="20" bestFit="1" customWidth="1"/>
    <col min="9713" max="9713" width="58" style="20" customWidth="1"/>
    <col min="9714" max="9714" width="13.88671875" style="20" customWidth="1"/>
    <col min="9715" max="9715" width="19.88671875" style="20" customWidth="1"/>
    <col min="9716" max="9716" width="19.6640625" style="20" customWidth="1"/>
    <col min="9717" max="9717" width="19.33203125" style="20" customWidth="1"/>
    <col min="9718" max="9718" width="11.44140625" style="20"/>
    <col min="9719" max="9719" width="13.6640625" style="20" bestFit="1" customWidth="1"/>
    <col min="9720" max="9966" width="11.44140625" style="20"/>
    <col min="9967" max="9967" width="13" style="20" customWidth="1"/>
    <col min="9968" max="9968" width="10.5546875" style="20" bestFit="1" customWidth="1"/>
    <col min="9969" max="9969" width="58" style="20" customWidth="1"/>
    <col min="9970" max="9970" width="13.88671875" style="20" customWidth="1"/>
    <col min="9971" max="9971" width="19.88671875" style="20" customWidth="1"/>
    <col min="9972" max="9972" width="19.6640625" style="20" customWidth="1"/>
    <col min="9973" max="9973" width="19.33203125" style="20" customWidth="1"/>
    <col min="9974" max="9974" width="11.44140625" style="20"/>
    <col min="9975" max="9975" width="13.6640625" style="20" bestFit="1" customWidth="1"/>
    <col min="9976" max="10222" width="11.44140625" style="20"/>
    <col min="10223" max="10223" width="13" style="20" customWidth="1"/>
    <col min="10224" max="10224" width="10.5546875" style="20" bestFit="1" customWidth="1"/>
    <col min="10225" max="10225" width="58" style="20" customWidth="1"/>
    <col min="10226" max="10226" width="13.88671875" style="20" customWidth="1"/>
    <col min="10227" max="10227" width="19.88671875" style="20" customWidth="1"/>
    <col min="10228" max="10228" width="19.6640625" style="20" customWidth="1"/>
    <col min="10229" max="10229" width="19.33203125" style="20" customWidth="1"/>
    <col min="10230" max="10230" width="11.44140625" style="20"/>
    <col min="10231" max="10231" width="13.6640625" style="20" bestFit="1" customWidth="1"/>
    <col min="10232" max="10478" width="11.44140625" style="20"/>
    <col min="10479" max="10479" width="13" style="20" customWidth="1"/>
    <col min="10480" max="10480" width="10.5546875" style="20" bestFit="1" customWidth="1"/>
    <col min="10481" max="10481" width="58" style="20" customWidth="1"/>
    <col min="10482" max="10482" width="13.88671875" style="20" customWidth="1"/>
    <col min="10483" max="10483" width="19.88671875" style="20" customWidth="1"/>
    <col min="10484" max="10484" width="19.6640625" style="20" customWidth="1"/>
    <col min="10485" max="10485" width="19.33203125" style="20" customWidth="1"/>
    <col min="10486" max="10486" width="11.44140625" style="20"/>
    <col min="10487" max="10487" width="13.6640625" style="20" bestFit="1" customWidth="1"/>
    <col min="10488" max="10734" width="11.44140625" style="20"/>
    <col min="10735" max="10735" width="13" style="20" customWidth="1"/>
    <col min="10736" max="10736" width="10.5546875" style="20" bestFit="1" customWidth="1"/>
    <col min="10737" max="10737" width="58" style="20" customWidth="1"/>
    <col min="10738" max="10738" width="13.88671875" style="20" customWidth="1"/>
    <col min="10739" max="10739" width="19.88671875" style="20" customWidth="1"/>
    <col min="10740" max="10740" width="19.6640625" style="20" customWidth="1"/>
    <col min="10741" max="10741" width="19.33203125" style="20" customWidth="1"/>
    <col min="10742" max="10742" width="11.44140625" style="20"/>
    <col min="10743" max="10743" width="13.6640625" style="20" bestFit="1" customWidth="1"/>
    <col min="10744" max="10990" width="11.44140625" style="20"/>
    <col min="10991" max="10991" width="13" style="20" customWidth="1"/>
    <col min="10992" max="10992" width="10.5546875" style="20" bestFit="1" customWidth="1"/>
    <col min="10993" max="10993" width="58" style="20" customWidth="1"/>
    <col min="10994" max="10994" width="13.88671875" style="20" customWidth="1"/>
    <col min="10995" max="10995" width="19.88671875" style="20" customWidth="1"/>
    <col min="10996" max="10996" width="19.6640625" style="20" customWidth="1"/>
    <col min="10997" max="10997" width="19.33203125" style="20" customWidth="1"/>
    <col min="10998" max="10998" width="11.44140625" style="20"/>
    <col min="10999" max="10999" width="13.6640625" style="20" bestFit="1" customWidth="1"/>
    <col min="11000" max="11246" width="11.44140625" style="20"/>
    <col min="11247" max="11247" width="13" style="20" customWidth="1"/>
    <col min="11248" max="11248" width="10.5546875" style="20" bestFit="1" customWidth="1"/>
    <col min="11249" max="11249" width="58" style="20" customWidth="1"/>
    <col min="11250" max="11250" width="13.88671875" style="20" customWidth="1"/>
    <col min="11251" max="11251" width="19.88671875" style="20" customWidth="1"/>
    <col min="11252" max="11252" width="19.6640625" style="20" customWidth="1"/>
    <col min="11253" max="11253" width="19.33203125" style="20" customWidth="1"/>
    <col min="11254" max="11254" width="11.44140625" style="20"/>
    <col min="11255" max="11255" width="13.6640625" style="20" bestFit="1" customWidth="1"/>
    <col min="11256" max="11502" width="11.44140625" style="20"/>
    <col min="11503" max="11503" width="13" style="20" customWidth="1"/>
    <col min="11504" max="11504" width="10.5546875" style="20" bestFit="1" customWidth="1"/>
    <col min="11505" max="11505" width="58" style="20" customWidth="1"/>
    <col min="11506" max="11506" width="13.88671875" style="20" customWidth="1"/>
    <col min="11507" max="11507" width="19.88671875" style="20" customWidth="1"/>
    <col min="11508" max="11508" width="19.6640625" style="20" customWidth="1"/>
    <col min="11509" max="11509" width="19.33203125" style="20" customWidth="1"/>
    <col min="11510" max="11510" width="11.44140625" style="20"/>
    <col min="11511" max="11511" width="13.6640625" style="20" bestFit="1" customWidth="1"/>
    <col min="11512" max="11758" width="11.44140625" style="20"/>
    <col min="11759" max="11759" width="13" style="20" customWidth="1"/>
    <col min="11760" max="11760" width="10.5546875" style="20" bestFit="1" customWidth="1"/>
    <col min="11761" max="11761" width="58" style="20" customWidth="1"/>
    <col min="11762" max="11762" width="13.88671875" style="20" customWidth="1"/>
    <col min="11763" max="11763" width="19.88671875" style="20" customWidth="1"/>
    <col min="11764" max="11764" width="19.6640625" style="20" customWidth="1"/>
    <col min="11765" max="11765" width="19.33203125" style="20" customWidth="1"/>
    <col min="11766" max="11766" width="11.44140625" style="20"/>
    <col min="11767" max="11767" width="13.6640625" style="20" bestFit="1" customWidth="1"/>
    <col min="11768" max="12014" width="11.44140625" style="20"/>
    <col min="12015" max="12015" width="13" style="20" customWidth="1"/>
    <col min="12016" max="12016" width="10.5546875" style="20" bestFit="1" customWidth="1"/>
    <col min="12017" max="12017" width="58" style="20" customWidth="1"/>
    <col min="12018" max="12018" width="13.88671875" style="20" customWidth="1"/>
    <col min="12019" max="12019" width="19.88671875" style="20" customWidth="1"/>
    <col min="12020" max="12020" width="19.6640625" style="20" customWidth="1"/>
    <col min="12021" max="12021" width="19.33203125" style="20" customWidth="1"/>
    <col min="12022" max="12022" width="11.44140625" style="20"/>
    <col min="12023" max="12023" width="13.6640625" style="20" bestFit="1" customWidth="1"/>
    <col min="12024" max="12270" width="11.44140625" style="20"/>
    <col min="12271" max="12271" width="13" style="20" customWidth="1"/>
    <col min="12272" max="12272" width="10.5546875" style="20" bestFit="1" customWidth="1"/>
    <col min="12273" max="12273" width="58" style="20" customWidth="1"/>
    <col min="12274" max="12274" width="13.88671875" style="20" customWidth="1"/>
    <col min="12275" max="12275" width="19.88671875" style="20" customWidth="1"/>
    <col min="12276" max="12276" width="19.6640625" style="20" customWidth="1"/>
    <col min="12277" max="12277" width="19.33203125" style="20" customWidth="1"/>
    <col min="12278" max="12278" width="11.44140625" style="20"/>
    <col min="12279" max="12279" width="13.6640625" style="20" bestFit="1" customWidth="1"/>
    <col min="12280" max="12526" width="11.44140625" style="20"/>
    <col min="12527" max="12527" width="13" style="20" customWidth="1"/>
    <col min="12528" max="12528" width="10.5546875" style="20" bestFit="1" customWidth="1"/>
    <col min="12529" max="12529" width="58" style="20" customWidth="1"/>
    <col min="12530" max="12530" width="13.88671875" style="20" customWidth="1"/>
    <col min="12531" max="12531" width="19.88671875" style="20" customWidth="1"/>
    <col min="12532" max="12532" width="19.6640625" style="20" customWidth="1"/>
    <col min="12533" max="12533" width="19.33203125" style="20" customWidth="1"/>
    <col min="12534" max="12534" width="11.44140625" style="20"/>
    <col min="12535" max="12535" width="13.6640625" style="20" bestFit="1" customWidth="1"/>
    <col min="12536" max="12782" width="11.44140625" style="20"/>
    <col min="12783" max="12783" width="13" style="20" customWidth="1"/>
    <col min="12784" max="12784" width="10.5546875" style="20" bestFit="1" customWidth="1"/>
    <col min="12785" max="12785" width="58" style="20" customWidth="1"/>
    <col min="12786" max="12786" width="13.88671875" style="20" customWidth="1"/>
    <col min="12787" max="12787" width="19.88671875" style="20" customWidth="1"/>
    <col min="12788" max="12788" width="19.6640625" style="20" customWidth="1"/>
    <col min="12789" max="12789" width="19.33203125" style="20" customWidth="1"/>
    <col min="12790" max="12790" width="11.44140625" style="20"/>
    <col min="12791" max="12791" width="13.6640625" style="20" bestFit="1" customWidth="1"/>
    <col min="12792" max="13038" width="11.44140625" style="20"/>
    <col min="13039" max="13039" width="13" style="20" customWidth="1"/>
    <col min="13040" max="13040" width="10.5546875" style="20" bestFit="1" customWidth="1"/>
    <col min="13041" max="13041" width="58" style="20" customWidth="1"/>
    <col min="13042" max="13042" width="13.88671875" style="20" customWidth="1"/>
    <col min="13043" max="13043" width="19.88671875" style="20" customWidth="1"/>
    <col min="13044" max="13044" width="19.6640625" style="20" customWidth="1"/>
    <col min="13045" max="13045" width="19.33203125" style="20" customWidth="1"/>
    <col min="13046" max="13046" width="11.44140625" style="20"/>
    <col min="13047" max="13047" width="13.6640625" style="20" bestFit="1" customWidth="1"/>
    <col min="13048" max="13294" width="11.44140625" style="20"/>
    <col min="13295" max="13295" width="13" style="20" customWidth="1"/>
    <col min="13296" max="13296" width="10.5546875" style="20" bestFit="1" customWidth="1"/>
    <col min="13297" max="13297" width="58" style="20" customWidth="1"/>
    <col min="13298" max="13298" width="13.88671875" style="20" customWidth="1"/>
    <col min="13299" max="13299" width="19.88671875" style="20" customWidth="1"/>
    <col min="13300" max="13300" width="19.6640625" style="20" customWidth="1"/>
    <col min="13301" max="13301" width="19.33203125" style="20" customWidth="1"/>
    <col min="13302" max="13302" width="11.44140625" style="20"/>
    <col min="13303" max="13303" width="13.6640625" style="20" bestFit="1" customWidth="1"/>
    <col min="13304" max="13550" width="11.44140625" style="20"/>
    <col min="13551" max="13551" width="13" style="20" customWidth="1"/>
    <col min="13552" max="13552" width="10.5546875" style="20" bestFit="1" customWidth="1"/>
    <col min="13553" max="13553" width="58" style="20" customWidth="1"/>
    <col min="13554" max="13554" width="13.88671875" style="20" customWidth="1"/>
    <col min="13555" max="13555" width="19.88671875" style="20" customWidth="1"/>
    <col min="13556" max="13556" width="19.6640625" style="20" customWidth="1"/>
    <col min="13557" max="13557" width="19.33203125" style="20" customWidth="1"/>
    <col min="13558" max="13558" width="11.44140625" style="20"/>
    <col min="13559" max="13559" width="13.6640625" style="20" bestFit="1" customWidth="1"/>
    <col min="13560" max="13806" width="11.44140625" style="20"/>
    <col min="13807" max="13807" width="13" style="20" customWidth="1"/>
    <col min="13808" max="13808" width="10.5546875" style="20" bestFit="1" customWidth="1"/>
    <col min="13809" max="13809" width="58" style="20" customWidth="1"/>
    <col min="13810" max="13810" width="13.88671875" style="20" customWidth="1"/>
    <col min="13811" max="13811" width="19.88671875" style="20" customWidth="1"/>
    <col min="13812" max="13812" width="19.6640625" style="20" customWidth="1"/>
    <col min="13813" max="13813" width="19.33203125" style="20" customWidth="1"/>
    <col min="13814" max="13814" width="11.44140625" style="20"/>
    <col min="13815" max="13815" width="13.6640625" style="20" bestFit="1" customWidth="1"/>
    <col min="13816" max="14062" width="11.44140625" style="20"/>
    <col min="14063" max="14063" width="13" style="20" customWidth="1"/>
    <col min="14064" max="14064" width="10.5546875" style="20" bestFit="1" customWidth="1"/>
    <col min="14065" max="14065" width="58" style="20" customWidth="1"/>
    <col min="14066" max="14066" width="13.88671875" style="20" customWidth="1"/>
    <col min="14067" max="14067" width="19.88671875" style="20" customWidth="1"/>
    <col min="14068" max="14068" width="19.6640625" style="20" customWidth="1"/>
    <col min="14069" max="14069" width="19.33203125" style="20" customWidth="1"/>
    <col min="14070" max="14070" width="11.44140625" style="20"/>
    <col min="14071" max="14071" width="13.6640625" style="20" bestFit="1" customWidth="1"/>
    <col min="14072" max="14318" width="11.44140625" style="20"/>
    <col min="14319" max="14319" width="13" style="20" customWidth="1"/>
    <col min="14320" max="14320" width="10.5546875" style="20" bestFit="1" customWidth="1"/>
    <col min="14321" max="14321" width="58" style="20" customWidth="1"/>
    <col min="14322" max="14322" width="13.88671875" style="20" customWidth="1"/>
    <col min="14323" max="14323" width="19.88671875" style="20" customWidth="1"/>
    <col min="14324" max="14324" width="19.6640625" style="20" customWidth="1"/>
    <col min="14325" max="14325" width="19.33203125" style="20" customWidth="1"/>
    <col min="14326" max="14326" width="11.44140625" style="20"/>
    <col min="14327" max="14327" width="13.6640625" style="20" bestFit="1" customWidth="1"/>
    <col min="14328" max="14574" width="11.44140625" style="20"/>
    <col min="14575" max="14575" width="13" style="20" customWidth="1"/>
    <col min="14576" max="14576" width="10.5546875" style="20" bestFit="1" customWidth="1"/>
    <col min="14577" max="14577" width="58" style="20" customWidth="1"/>
    <col min="14578" max="14578" width="13.88671875" style="20" customWidth="1"/>
    <col min="14579" max="14579" width="19.88671875" style="20" customWidth="1"/>
    <col min="14580" max="14580" width="19.6640625" style="20" customWidth="1"/>
    <col min="14581" max="14581" width="19.33203125" style="20" customWidth="1"/>
    <col min="14582" max="14582" width="11.44140625" style="20"/>
    <col min="14583" max="14583" width="13.6640625" style="20" bestFit="1" customWidth="1"/>
    <col min="14584" max="14830" width="11.44140625" style="20"/>
    <col min="14831" max="14831" width="13" style="20" customWidth="1"/>
    <col min="14832" max="14832" width="10.5546875" style="20" bestFit="1" customWidth="1"/>
    <col min="14833" max="14833" width="58" style="20" customWidth="1"/>
    <col min="14834" max="14834" width="13.88671875" style="20" customWidth="1"/>
    <col min="14835" max="14835" width="19.88671875" style="20" customWidth="1"/>
    <col min="14836" max="14836" width="19.6640625" style="20" customWidth="1"/>
    <col min="14837" max="14837" width="19.33203125" style="20" customWidth="1"/>
    <col min="14838" max="14838" width="11.44140625" style="20"/>
    <col min="14839" max="14839" width="13.6640625" style="20" bestFit="1" customWidth="1"/>
    <col min="14840" max="15086" width="11.44140625" style="20"/>
    <col min="15087" max="15087" width="13" style="20" customWidth="1"/>
    <col min="15088" max="15088" width="10.5546875" style="20" bestFit="1" customWidth="1"/>
    <col min="15089" max="15089" width="58" style="20" customWidth="1"/>
    <col min="15090" max="15090" width="13.88671875" style="20" customWidth="1"/>
    <col min="15091" max="15091" width="19.88671875" style="20" customWidth="1"/>
    <col min="15092" max="15092" width="19.6640625" style="20" customWidth="1"/>
    <col min="15093" max="15093" width="19.33203125" style="20" customWidth="1"/>
    <col min="15094" max="15094" width="11.44140625" style="20"/>
    <col min="15095" max="15095" width="13.6640625" style="20" bestFit="1" customWidth="1"/>
    <col min="15096" max="15342" width="11.44140625" style="20"/>
    <col min="15343" max="15343" width="13" style="20" customWidth="1"/>
    <col min="15344" max="15344" width="10.5546875" style="20" bestFit="1" customWidth="1"/>
    <col min="15345" max="15345" width="58" style="20" customWidth="1"/>
    <col min="15346" max="15346" width="13.88671875" style="20" customWidth="1"/>
    <col min="15347" max="15347" width="19.88671875" style="20" customWidth="1"/>
    <col min="15348" max="15348" width="19.6640625" style="20" customWidth="1"/>
    <col min="15349" max="15349" width="19.33203125" style="20" customWidth="1"/>
    <col min="15350" max="15350" width="11.44140625" style="20"/>
    <col min="15351" max="15351" width="13.6640625" style="20" bestFit="1" customWidth="1"/>
    <col min="15352" max="15598" width="11.44140625" style="20"/>
    <col min="15599" max="15599" width="13" style="20" customWidth="1"/>
    <col min="15600" max="15600" width="10.5546875" style="20" bestFit="1" customWidth="1"/>
    <col min="15601" max="15601" width="58" style="20" customWidth="1"/>
    <col min="15602" max="15602" width="13.88671875" style="20" customWidth="1"/>
    <col min="15603" max="15603" width="19.88671875" style="20" customWidth="1"/>
    <col min="15604" max="15604" width="19.6640625" style="20" customWidth="1"/>
    <col min="15605" max="15605" width="19.33203125" style="20" customWidth="1"/>
    <col min="15606" max="15606" width="11.44140625" style="20"/>
    <col min="15607" max="15607" width="13.6640625" style="20" bestFit="1" customWidth="1"/>
    <col min="15608" max="15854" width="11.44140625" style="20"/>
    <col min="15855" max="15855" width="13" style="20" customWidth="1"/>
    <col min="15856" max="15856" width="10.5546875" style="20" bestFit="1" customWidth="1"/>
    <col min="15857" max="15857" width="58" style="20" customWidth="1"/>
    <col min="15858" max="15858" width="13.88671875" style="20" customWidth="1"/>
    <col min="15859" max="15859" width="19.88671875" style="20" customWidth="1"/>
    <col min="15860" max="15860" width="19.6640625" style="20" customWidth="1"/>
    <col min="15861" max="15861" width="19.33203125" style="20" customWidth="1"/>
    <col min="15862" max="15862" width="11.44140625" style="20"/>
    <col min="15863" max="15863" width="13.6640625" style="20" bestFit="1" customWidth="1"/>
    <col min="15864" max="16110" width="11.44140625" style="20"/>
    <col min="16111" max="16111" width="13" style="20" customWidth="1"/>
    <col min="16112" max="16112" width="10.5546875" style="20" bestFit="1" customWidth="1"/>
    <col min="16113" max="16113" width="58" style="20" customWidth="1"/>
    <col min="16114" max="16114" width="13.88671875" style="20" customWidth="1"/>
    <col min="16115" max="16115" width="19.88671875" style="20" customWidth="1"/>
    <col min="16116" max="16116" width="19.6640625" style="20" customWidth="1"/>
    <col min="16117" max="16117" width="19.33203125" style="20" customWidth="1"/>
    <col min="16118" max="16118" width="11.44140625" style="20"/>
    <col min="16119" max="16119" width="13.6640625" style="20" bestFit="1" customWidth="1"/>
    <col min="16120" max="16384" width="11.44140625" style="20"/>
  </cols>
  <sheetData>
    <row r="1" spans="1:9" ht="27" customHeight="1">
      <c r="A1" s="101" t="s">
        <v>132</v>
      </c>
      <c r="B1" s="101"/>
      <c r="C1" s="101"/>
      <c r="D1" s="101"/>
      <c r="E1" s="101"/>
      <c r="F1" s="27"/>
    </row>
    <row r="2" spans="1:9" ht="9" customHeight="1">
      <c r="A2" s="29"/>
      <c r="B2" s="29"/>
      <c r="C2" s="30"/>
      <c r="D2" s="29"/>
      <c r="E2" s="30"/>
    </row>
    <row r="3" spans="1:9" ht="29.25" customHeight="1">
      <c r="A3" s="102" t="s">
        <v>82</v>
      </c>
      <c r="B3" s="102"/>
      <c r="C3" s="102"/>
      <c r="D3" s="102"/>
      <c r="E3" s="102"/>
    </row>
    <row r="4" spans="1:9" ht="16.5" customHeight="1">
      <c r="A4" s="30"/>
      <c r="B4" s="32"/>
      <c r="C4" s="30"/>
      <c r="D4" s="32"/>
      <c r="E4" s="30"/>
    </row>
    <row r="5" spans="1:9" ht="28.5" customHeight="1">
      <c r="A5" s="99" t="s">
        <v>73</v>
      </c>
      <c r="B5" s="99" t="s">
        <v>81</v>
      </c>
      <c r="C5" s="99" t="s">
        <v>80</v>
      </c>
      <c r="D5" s="99" t="s">
        <v>111</v>
      </c>
      <c r="E5" s="99" t="s">
        <v>112</v>
      </c>
    </row>
    <row r="6" spans="1:9" ht="0.75" customHeight="1">
      <c r="A6" s="99"/>
      <c r="B6" s="99"/>
      <c r="C6" s="99"/>
      <c r="D6" s="99"/>
      <c r="E6" s="99"/>
    </row>
    <row r="7" spans="1:9" ht="30" customHeight="1">
      <c r="A7" s="22">
        <v>1</v>
      </c>
      <c r="B7" s="26" t="s">
        <v>131</v>
      </c>
      <c r="C7" s="33" t="e">
        <f>+#REF!</f>
        <v>#REF!</v>
      </c>
      <c r="D7" s="31">
        <v>1</v>
      </c>
      <c r="E7" s="34" t="e">
        <f>C7*D7</f>
        <v>#REF!</v>
      </c>
      <c r="F7" s="23"/>
      <c r="G7" s="24"/>
      <c r="I7" s="25"/>
    </row>
    <row r="8" spans="1:9" ht="30" customHeight="1">
      <c r="A8" s="22">
        <v>2</v>
      </c>
      <c r="B8" s="28" t="s">
        <v>125</v>
      </c>
      <c r="C8" s="33">
        <f>'AMENAGEMENTS EXTERIEURS'!F15</f>
        <v>9247500</v>
      </c>
      <c r="D8" s="31">
        <v>1</v>
      </c>
      <c r="E8" s="34">
        <f t="shared" ref="E8" si="0">C8*D8</f>
        <v>9247500</v>
      </c>
      <c r="F8" s="25"/>
    </row>
    <row r="9" spans="1:9" ht="30" customHeight="1">
      <c r="A9" s="100" t="s">
        <v>84</v>
      </c>
      <c r="B9" s="100"/>
      <c r="C9" s="37"/>
      <c r="D9" s="37"/>
      <c r="E9" s="35" t="e">
        <f>SUM(E7:E8)</f>
        <v>#REF!</v>
      </c>
      <c r="F9" s="25"/>
    </row>
    <row r="10" spans="1:9" ht="30" customHeight="1">
      <c r="A10" s="98" t="s">
        <v>2</v>
      </c>
      <c r="B10" s="98"/>
      <c r="C10" s="38"/>
      <c r="D10" s="38"/>
      <c r="E10" s="36" t="e">
        <f>E9*0.18</f>
        <v>#REF!</v>
      </c>
    </row>
    <row r="11" spans="1:9" ht="30" customHeight="1">
      <c r="A11" s="100" t="s">
        <v>83</v>
      </c>
      <c r="B11" s="100"/>
      <c r="C11" s="37"/>
      <c r="D11" s="37"/>
      <c r="E11" s="35" t="e">
        <f>E9+E10</f>
        <v>#REF!</v>
      </c>
      <c r="F11" s="25"/>
    </row>
    <row r="12" spans="1:9" ht="30" customHeight="1">
      <c r="A12" s="98" t="s">
        <v>114</v>
      </c>
      <c r="B12" s="98"/>
      <c r="C12" s="38"/>
      <c r="D12" s="38"/>
      <c r="E12" s="36" t="e">
        <f>E11*0.1</f>
        <v>#REF!</v>
      </c>
      <c r="F12" s="25"/>
    </row>
    <row r="13" spans="1:9" ht="30" customHeight="1">
      <c r="A13" s="100" t="s">
        <v>113</v>
      </c>
      <c r="B13" s="100"/>
      <c r="C13" s="37"/>
      <c r="D13" s="37"/>
      <c r="E13" s="35" t="e">
        <f>E11+E12</f>
        <v>#REF!</v>
      </c>
      <c r="F13" s="25"/>
    </row>
  </sheetData>
  <mergeCells count="12">
    <mergeCell ref="A1:E1"/>
    <mergeCell ref="A3:E3"/>
    <mergeCell ref="A11:B11"/>
    <mergeCell ref="D5:D6"/>
    <mergeCell ref="E5:E6"/>
    <mergeCell ref="A5:A6"/>
    <mergeCell ref="B5:B6"/>
    <mergeCell ref="A12:B12"/>
    <mergeCell ref="C5:C6"/>
    <mergeCell ref="A9:B9"/>
    <mergeCell ref="A10:B10"/>
    <mergeCell ref="A13:B13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FA03-E0A9-4054-B6B7-C2169594DA73}">
  <sheetPr>
    <tabColor rgb="FF0070C0"/>
  </sheetPr>
  <dimension ref="A1:J60"/>
  <sheetViews>
    <sheetView view="pageBreakPreview" zoomScaleSheetLayoutView="100" workbookViewId="0">
      <selection activeCell="J15" sqref="J15"/>
    </sheetView>
  </sheetViews>
  <sheetFormatPr baseColWidth="10" defaultColWidth="11.44140625" defaultRowHeight="18.600000000000001"/>
  <cols>
    <col min="1" max="1" width="6.44140625" style="64" customWidth="1"/>
    <col min="2" max="2" width="54.44140625" style="65" customWidth="1"/>
    <col min="3" max="3" width="6.88671875" style="65" customWidth="1"/>
    <col min="4" max="4" width="7.33203125" style="66" customWidth="1"/>
    <col min="5" max="5" width="16.5546875" style="67" customWidth="1"/>
    <col min="6" max="6" width="16" style="67" customWidth="1"/>
    <col min="7" max="16384" width="11.44140625" style="65"/>
  </cols>
  <sheetData>
    <row r="1" spans="1:6" s="43" customFormat="1">
      <c r="A1" s="106" t="s">
        <v>173</v>
      </c>
      <c r="B1" s="106"/>
      <c r="C1" s="106"/>
      <c r="D1" s="106"/>
      <c r="E1" s="106"/>
      <c r="F1" s="106"/>
    </row>
    <row r="2" spans="1:6" s="43" customFormat="1" ht="17.25" customHeight="1">
      <c r="A2" s="107" t="s">
        <v>168</v>
      </c>
      <c r="B2" s="107"/>
      <c r="C2" s="107"/>
      <c r="D2" s="107"/>
      <c r="E2" s="107"/>
      <c r="F2" s="107"/>
    </row>
    <row r="3" spans="1:6" s="43" customFormat="1" ht="37.200000000000003">
      <c r="A3" s="68" t="s">
        <v>73</v>
      </c>
      <c r="B3" s="68" t="s">
        <v>169</v>
      </c>
      <c r="C3" s="68" t="s">
        <v>5</v>
      </c>
      <c r="D3" s="68" t="s">
        <v>170</v>
      </c>
      <c r="E3" s="68" t="s">
        <v>180</v>
      </c>
      <c r="F3" s="97" t="s">
        <v>171</v>
      </c>
    </row>
    <row r="4" spans="1:6" s="43" customFormat="1">
      <c r="A4" s="69" t="s">
        <v>172</v>
      </c>
      <c r="B4" s="70" t="s">
        <v>17</v>
      </c>
      <c r="C4" s="71"/>
      <c r="D4" s="72"/>
      <c r="E4" s="73"/>
      <c r="F4" s="74"/>
    </row>
    <row r="5" spans="1:6" s="49" customFormat="1" ht="17.25" customHeight="1">
      <c r="A5" s="44" t="s">
        <v>67</v>
      </c>
      <c r="B5" s="45" t="s">
        <v>66</v>
      </c>
      <c r="C5" s="46" t="s">
        <v>0</v>
      </c>
      <c r="D5" s="47">
        <v>1</v>
      </c>
      <c r="E5" s="48"/>
      <c r="F5" s="48"/>
    </row>
    <row r="6" spans="1:6" s="49" customFormat="1" ht="17.25" customHeight="1">
      <c r="A6" s="44" t="s">
        <v>65</v>
      </c>
      <c r="B6" s="50" t="s">
        <v>64</v>
      </c>
      <c r="C6" s="46" t="s">
        <v>174</v>
      </c>
      <c r="D6" s="47">
        <v>31.68</v>
      </c>
      <c r="E6" s="48"/>
      <c r="F6" s="48"/>
    </row>
    <row r="7" spans="1:6" s="49" customFormat="1" ht="17.25" customHeight="1">
      <c r="A7" s="75"/>
      <c r="B7" s="76" t="s">
        <v>63</v>
      </c>
      <c r="C7" s="77"/>
      <c r="D7" s="78"/>
      <c r="E7" s="79"/>
      <c r="F7" s="80"/>
    </row>
    <row r="8" spans="1:6" s="49" customFormat="1" ht="17.25" customHeight="1">
      <c r="A8" s="88" t="s">
        <v>16</v>
      </c>
      <c r="B8" s="89" t="s">
        <v>62</v>
      </c>
      <c r="C8" s="90"/>
      <c r="D8" s="91"/>
      <c r="E8" s="92"/>
      <c r="F8" s="92"/>
    </row>
    <row r="9" spans="1:6" s="49" customFormat="1" ht="17.25" customHeight="1">
      <c r="A9" s="44" t="s">
        <v>61</v>
      </c>
      <c r="B9" s="50" t="s">
        <v>15</v>
      </c>
      <c r="C9" s="46" t="s">
        <v>175</v>
      </c>
      <c r="D9" s="47">
        <v>22.42</v>
      </c>
      <c r="E9" s="48"/>
      <c r="F9" s="48"/>
    </row>
    <row r="10" spans="1:6" s="49" customFormat="1" ht="17.25" customHeight="1">
      <c r="A10" s="46" t="s">
        <v>60</v>
      </c>
      <c r="B10" s="45" t="s">
        <v>59</v>
      </c>
      <c r="C10" s="46" t="s">
        <v>175</v>
      </c>
      <c r="D10" s="47">
        <f>D9*(2/3)</f>
        <v>14.946666666666667</v>
      </c>
      <c r="E10" s="48"/>
      <c r="F10" s="48"/>
    </row>
    <row r="11" spans="1:6" s="49" customFormat="1" ht="17.25" customHeight="1">
      <c r="A11" s="46" t="s">
        <v>58</v>
      </c>
      <c r="B11" s="45" t="s">
        <v>57</v>
      </c>
      <c r="C11" s="46" t="s">
        <v>176</v>
      </c>
      <c r="D11" s="47">
        <v>11.2</v>
      </c>
      <c r="E11" s="48"/>
      <c r="F11" s="48"/>
    </row>
    <row r="12" spans="1:6" s="49" customFormat="1" ht="17.25" customHeight="1">
      <c r="A12" s="77"/>
      <c r="B12" s="76" t="s">
        <v>56</v>
      </c>
      <c r="C12" s="77"/>
      <c r="D12" s="78"/>
      <c r="E12" s="79"/>
      <c r="F12" s="80"/>
    </row>
    <row r="13" spans="1:6" s="49" customFormat="1" ht="22.5" customHeight="1">
      <c r="A13" s="88" t="s">
        <v>14</v>
      </c>
      <c r="B13" s="89" t="s">
        <v>55</v>
      </c>
      <c r="C13" s="90"/>
      <c r="D13" s="91"/>
      <c r="E13" s="92"/>
      <c r="F13" s="92"/>
    </row>
    <row r="14" spans="1:6" s="49" customFormat="1" ht="20.25" customHeight="1">
      <c r="A14" s="46" t="s">
        <v>54</v>
      </c>
      <c r="B14" s="45" t="s">
        <v>53</v>
      </c>
      <c r="C14" s="46" t="s">
        <v>175</v>
      </c>
      <c r="D14" s="47">
        <v>1.1499999999999999</v>
      </c>
      <c r="E14" s="48"/>
      <c r="F14" s="48"/>
    </row>
    <row r="15" spans="1:6" s="49" customFormat="1" ht="17.25" customHeight="1">
      <c r="A15" s="46" t="s">
        <v>52</v>
      </c>
      <c r="B15" s="45" t="s">
        <v>74</v>
      </c>
      <c r="C15" s="46" t="s">
        <v>175</v>
      </c>
      <c r="D15" s="47">
        <v>8.66</v>
      </c>
      <c r="E15" s="48"/>
      <c r="F15" s="48"/>
    </row>
    <row r="16" spans="1:6" s="49" customFormat="1" ht="42.75" customHeight="1">
      <c r="A16" s="46" t="s">
        <v>51</v>
      </c>
      <c r="B16" s="52" t="s">
        <v>161</v>
      </c>
      <c r="C16" s="46" t="s">
        <v>175</v>
      </c>
      <c r="D16" s="47">
        <v>7.47</v>
      </c>
      <c r="E16" s="48"/>
      <c r="F16" s="48"/>
    </row>
    <row r="17" spans="1:6" s="49" customFormat="1" ht="25.5" customHeight="1">
      <c r="A17" s="46" t="s">
        <v>85</v>
      </c>
      <c r="B17" s="52" t="s">
        <v>162</v>
      </c>
      <c r="C17" s="46" t="s">
        <v>175</v>
      </c>
      <c r="D17" s="47">
        <v>3.1680000000000001</v>
      </c>
      <c r="E17" s="48"/>
      <c r="F17" s="53"/>
    </row>
    <row r="18" spans="1:6" s="49" customFormat="1" ht="18.75" customHeight="1">
      <c r="A18" s="46" t="s">
        <v>48</v>
      </c>
      <c r="B18" s="50" t="s">
        <v>13</v>
      </c>
      <c r="C18" s="46" t="s">
        <v>8</v>
      </c>
      <c r="D18" s="47">
        <v>13.263999999999999</v>
      </c>
      <c r="E18" s="48"/>
      <c r="F18" s="48"/>
    </row>
    <row r="19" spans="1:6" s="49" customFormat="1" ht="18.75" customHeight="1">
      <c r="A19" s="46" t="s">
        <v>134</v>
      </c>
      <c r="B19" s="50" t="s">
        <v>47</v>
      </c>
      <c r="C19" s="46" t="s">
        <v>8</v>
      </c>
      <c r="D19" s="47">
        <v>122.3</v>
      </c>
      <c r="E19" s="48"/>
      <c r="F19" s="48"/>
    </row>
    <row r="20" spans="1:6" s="49" customFormat="1" ht="18.75" customHeight="1">
      <c r="A20" s="77"/>
      <c r="B20" s="76" t="s">
        <v>46</v>
      </c>
      <c r="C20" s="77"/>
      <c r="D20" s="78"/>
      <c r="E20" s="79"/>
      <c r="F20" s="80"/>
    </row>
    <row r="21" spans="1:6" s="49" customFormat="1" ht="19.5" customHeight="1">
      <c r="A21" s="88" t="s">
        <v>12</v>
      </c>
      <c r="B21" s="89" t="s">
        <v>11</v>
      </c>
      <c r="C21" s="90"/>
      <c r="D21" s="91"/>
      <c r="E21" s="92"/>
      <c r="F21" s="92"/>
    </row>
    <row r="22" spans="1:6" s="49" customFormat="1" ht="19.5" customHeight="1">
      <c r="A22" s="51" t="s">
        <v>10</v>
      </c>
      <c r="B22" s="50" t="s">
        <v>9</v>
      </c>
      <c r="C22" s="46" t="s">
        <v>8</v>
      </c>
      <c r="D22" s="47">
        <v>62.71</v>
      </c>
      <c r="E22" s="48"/>
      <c r="F22" s="48"/>
    </row>
    <row r="23" spans="1:6" s="49" customFormat="1" ht="19.5" customHeight="1">
      <c r="A23" s="51" t="s">
        <v>87</v>
      </c>
      <c r="B23" s="50" t="s">
        <v>135</v>
      </c>
      <c r="C23" s="46" t="s">
        <v>8</v>
      </c>
      <c r="D23" s="47">
        <v>22.36</v>
      </c>
      <c r="E23" s="48"/>
      <c r="F23" s="48"/>
    </row>
    <row r="24" spans="1:6" s="49" customFormat="1" ht="19.5" customHeight="1">
      <c r="A24" s="51" t="s">
        <v>88</v>
      </c>
      <c r="B24" s="50" t="s">
        <v>136</v>
      </c>
      <c r="C24" s="46" t="s">
        <v>8</v>
      </c>
      <c r="D24" s="47">
        <v>8.58</v>
      </c>
      <c r="E24" s="48"/>
      <c r="F24" s="48"/>
    </row>
    <row r="25" spans="1:6" s="49" customFormat="1" ht="19.5" customHeight="1">
      <c r="A25" s="51" t="s">
        <v>137</v>
      </c>
      <c r="B25" s="50" t="s">
        <v>44</v>
      </c>
      <c r="C25" s="46" t="s">
        <v>1</v>
      </c>
      <c r="D25" s="47">
        <v>4.12</v>
      </c>
      <c r="E25" s="48"/>
      <c r="F25" s="48"/>
    </row>
    <row r="26" spans="1:6" s="49" customFormat="1" ht="15.75" customHeight="1">
      <c r="A26" s="77"/>
      <c r="B26" s="76" t="s">
        <v>43</v>
      </c>
      <c r="C26" s="77"/>
      <c r="D26" s="78"/>
      <c r="E26" s="79"/>
      <c r="F26" s="80"/>
    </row>
    <row r="27" spans="1:6" s="49" customFormat="1" ht="22.5" customHeight="1">
      <c r="A27" s="93" t="s">
        <v>42</v>
      </c>
      <c r="B27" s="89" t="s">
        <v>149</v>
      </c>
      <c r="C27" s="90"/>
      <c r="D27" s="91"/>
      <c r="E27" s="92"/>
      <c r="F27" s="92"/>
    </row>
    <row r="28" spans="1:6" s="49" customFormat="1" ht="33.6" customHeight="1">
      <c r="A28" s="55" t="s">
        <v>108</v>
      </c>
      <c r="B28" s="56" t="s">
        <v>128</v>
      </c>
      <c r="C28" s="46" t="s">
        <v>8</v>
      </c>
      <c r="D28" s="47">
        <v>6.72</v>
      </c>
      <c r="E28" s="48"/>
      <c r="F28" s="48"/>
    </row>
    <row r="29" spans="1:6" s="49" customFormat="1" ht="31.95" customHeight="1">
      <c r="A29" s="55" t="s">
        <v>109</v>
      </c>
      <c r="B29" s="56" t="s">
        <v>139</v>
      </c>
      <c r="C29" s="46" t="s">
        <v>8</v>
      </c>
      <c r="D29" s="47">
        <v>4</v>
      </c>
      <c r="E29" s="48"/>
      <c r="F29" s="48"/>
    </row>
    <row r="30" spans="1:6" s="49" customFormat="1" ht="22.5" customHeight="1">
      <c r="A30" s="77"/>
      <c r="B30" s="76" t="s">
        <v>41</v>
      </c>
      <c r="C30" s="77"/>
      <c r="D30" s="78"/>
      <c r="E30" s="79"/>
      <c r="F30" s="80"/>
    </row>
    <row r="31" spans="1:6" s="49" customFormat="1" ht="28.5" customHeight="1">
      <c r="A31" s="93" t="s">
        <v>90</v>
      </c>
      <c r="B31" s="94" t="s">
        <v>39</v>
      </c>
      <c r="C31" s="90"/>
      <c r="D31" s="91"/>
      <c r="E31" s="92"/>
      <c r="F31" s="92"/>
    </row>
    <row r="32" spans="1:6" s="49" customFormat="1" ht="19.5" customHeight="1">
      <c r="A32" s="46" t="s">
        <v>91</v>
      </c>
      <c r="B32" s="50" t="s">
        <v>38</v>
      </c>
      <c r="C32" s="46" t="s">
        <v>25</v>
      </c>
      <c r="D32" s="47">
        <v>1</v>
      </c>
      <c r="E32" s="48"/>
      <c r="F32" s="53"/>
    </row>
    <row r="33" spans="1:7" s="49" customFormat="1" ht="19.5" customHeight="1">
      <c r="A33" s="46" t="s">
        <v>92</v>
      </c>
      <c r="B33" s="50" t="s">
        <v>37</v>
      </c>
      <c r="C33" s="46" t="s">
        <v>5</v>
      </c>
      <c r="D33" s="47">
        <v>1</v>
      </c>
      <c r="E33" s="48"/>
      <c r="F33" s="53"/>
    </row>
    <row r="34" spans="1:7" s="49" customFormat="1" ht="37.200000000000003">
      <c r="A34" s="46" t="s">
        <v>93</v>
      </c>
      <c r="B34" s="56" t="s">
        <v>36</v>
      </c>
      <c r="C34" s="46" t="s">
        <v>35</v>
      </c>
      <c r="D34" s="47">
        <v>1</v>
      </c>
      <c r="E34" s="48"/>
      <c r="F34" s="53"/>
    </row>
    <row r="35" spans="1:7" s="49" customFormat="1" ht="19.5" customHeight="1">
      <c r="A35" s="46" t="s">
        <v>94</v>
      </c>
      <c r="B35" s="50" t="s">
        <v>33</v>
      </c>
      <c r="C35" s="46" t="s">
        <v>25</v>
      </c>
      <c r="D35" s="47">
        <v>1</v>
      </c>
      <c r="E35" s="48"/>
      <c r="F35" s="48"/>
      <c r="G35" s="57"/>
    </row>
    <row r="36" spans="1:7" s="49" customFormat="1" ht="19.5" customHeight="1">
      <c r="A36" s="46" t="s">
        <v>97</v>
      </c>
      <c r="B36" s="50" t="s">
        <v>133</v>
      </c>
      <c r="C36" s="46" t="s">
        <v>5</v>
      </c>
      <c r="D36" s="58">
        <v>6</v>
      </c>
      <c r="E36" s="48"/>
      <c r="F36" s="48"/>
    </row>
    <row r="37" spans="1:7" s="49" customFormat="1" ht="19.5" customHeight="1">
      <c r="A37" s="46" t="s">
        <v>104</v>
      </c>
      <c r="B37" s="50" t="s">
        <v>142</v>
      </c>
      <c r="C37" s="46" t="s">
        <v>5</v>
      </c>
      <c r="D37" s="58">
        <v>5</v>
      </c>
      <c r="E37" s="48"/>
      <c r="F37" s="48"/>
    </row>
    <row r="38" spans="1:7" s="49" customFormat="1" ht="19.5" customHeight="1">
      <c r="A38" s="46" t="s">
        <v>143</v>
      </c>
      <c r="B38" s="45" t="s">
        <v>154</v>
      </c>
      <c r="C38" s="46" t="s">
        <v>5</v>
      </c>
      <c r="D38" s="58">
        <v>9</v>
      </c>
      <c r="E38" s="53"/>
      <c r="F38" s="53"/>
      <c r="G38" s="57"/>
    </row>
    <row r="39" spans="1:7" s="49" customFormat="1" ht="19.5" customHeight="1">
      <c r="A39" s="46" t="s">
        <v>159</v>
      </c>
      <c r="B39" s="45" t="s">
        <v>157</v>
      </c>
      <c r="C39" s="46" t="s">
        <v>5</v>
      </c>
      <c r="D39" s="58">
        <v>2</v>
      </c>
      <c r="E39" s="53"/>
      <c r="F39" s="53"/>
      <c r="G39" s="57"/>
    </row>
    <row r="40" spans="1:7" s="49" customFormat="1" ht="19.5" customHeight="1">
      <c r="A40" s="81"/>
      <c r="B40" s="76" t="s">
        <v>99</v>
      </c>
      <c r="C40" s="77"/>
      <c r="D40" s="78"/>
      <c r="E40" s="79"/>
      <c r="F40" s="80"/>
    </row>
    <row r="41" spans="1:7" s="49" customFormat="1" ht="24.9" customHeight="1">
      <c r="A41" s="93" t="s">
        <v>40</v>
      </c>
      <c r="B41" s="95" t="s">
        <v>27</v>
      </c>
      <c r="C41" s="90"/>
      <c r="D41" s="91"/>
      <c r="E41" s="92"/>
      <c r="F41" s="92"/>
    </row>
    <row r="42" spans="1:7" s="49" customFormat="1" ht="45.75" customHeight="1">
      <c r="A42" s="55" t="s">
        <v>100</v>
      </c>
      <c r="B42" s="56" t="s">
        <v>26</v>
      </c>
      <c r="C42" s="46" t="s">
        <v>25</v>
      </c>
      <c r="D42" s="47">
        <v>1</v>
      </c>
      <c r="E42" s="48"/>
      <c r="F42" s="48"/>
    </row>
    <row r="43" spans="1:7" s="49" customFormat="1" ht="33" customHeight="1">
      <c r="A43" s="55" t="s">
        <v>34</v>
      </c>
      <c r="B43" s="56" t="s">
        <v>129</v>
      </c>
      <c r="C43" s="46" t="s">
        <v>1</v>
      </c>
      <c r="D43" s="47">
        <v>8</v>
      </c>
      <c r="E43" s="48"/>
      <c r="F43" s="48"/>
    </row>
    <row r="44" spans="1:7" s="49" customFormat="1" ht="19.5" customHeight="1">
      <c r="A44" s="55" t="s">
        <v>31</v>
      </c>
      <c r="B44" s="50" t="s">
        <v>164</v>
      </c>
      <c r="C44" s="46" t="s">
        <v>5</v>
      </c>
      <c r="D44" s="47">
        <v>1</v>
      </c>
      <c r="E44" s="48"/>
      <c r="F44" s="48"/>
    </row>
    <row r="45" spans="1:7" s="49" customFormat="1" ht="28.5" customHeight="1">
      <c r="A45" s="55" t="s">
        <v>102</v>
      </c>
      <c r="B45" s="56" t="s">
        <v>78</v>
      </c>
      <c r="C45" s="46" t="s">
        <v>5</v>
      </c>
      <c r="D45" s="47">
        <v>1</v>
      </c>
      <c r="E45" s="48"/>
      <c r="F45" s="48"/>
    </row>
    <row r="46" spans="1:7" s="49" customFormat="1" ht="23.25" customHeight="1">
      <c r="A46" s="55" t="s">
        <v>106</v>
      </c>
      <c r="B46" s="50" t="s">
        <v>23</v>
      </c>
      <c r="C46" s="46" t="s">
        <v>5</v>
      </c>
      <c r="D46" s="47">
        <v>1</v>
      </c>
      <c r="E46" s="48"/>
      <c r="F46" s="48"/>
    </row>
    <row r="47" spans="1:7" s="49" customFormat="1" ht="33.75" customHeight="1">
      <c r="A47" s="55" t="s">
        <v>30</v>
      </c>
      <c r="B47" s="56" t="s">
        <v>75</v>
      </c>
      <c r="C47" s="46" t="s">
        <v>1</v>
      </c>
      <c r="D47" s="47">
        <v>8.32</v>
      </c>
      <c r="E47" s="48"/>
      <c r="F47" s="48"/>
    </row>
    <row r="48" spans="1:7" s="49" customFormat="1" ht="20.25" customHeight="1">
      <c r="A48" s="81"/>
      <c r="B48" s="76" t="s">
        <v>29</v>
      </c>
      <c r="C48" s="77"/>
      <c r="D48" s="78"/>
      <c r="E48" s="79"/>
      <c r="F48" s="80"/>
    </row>
    <row r="49" spans="1:10" s="49" customFormat="1" ht="24.9" customHeight="1">
      <c r="A49" s="93" t="s">
        <v>28</v>
      </c>
      <c r="B49" s="89" t="s">
        <v>6</v>
      </c>
      <c r="C49" s="90"/>
      <c r="D49" s="91"/>
      <c r="E49" s="92"/>
      <c r="F49" s="92"/>
    </row>
    <row r="50" spans="1:10" s="49" customFormat="1" ht="21" customHeight="1">
      <c r="A50" s="59" t="s">
        <v>24</v>
      </c>
      <c r="B50" s="60" t="s">
        <v>144</v>
      </c>
      <c r="C50" s="46" t="s">
        <v>8</v>
      </c>
      <c r="D50" s="47">
        <v>62.71</v>
      </c>
      <c r="E50" s="48"/>
      <c r="F50" s="48"/>
    </row>
    <row r="51" spans="1:10" s="49" customFormat="1" ht="21" customHeight="1">
      <c r="A51" s="59" t="s">
        <v>146</v>
      </c>
      <c r="B51" s="50" t="s">
        <v>145</v>
      </c>
      <c r="C51" s="46" t="s">
        <v>8</v>
      </c>
      <c r="D51" s="47">
        <v>6.72</v>
      </c>
      <c r="E51" s="48"/>
      <c r="F51" s="48"/>
    </row>
    <row r="52" spans="1:10" s="49" customFormat="1" ht="21" customHeight="1">
      <c r="A52" s="81"/>
      <c r="B52" s="76" t="s">
        <v>22</v>
      </c>
      <c r="C52" s="77"/>
      <c r="D52" s="78"/>
      <c r="E52" s="79"/>
      <c r="F52" s="80"/>
    </row>
    <row r="53" spans="1:10" s="49" customFormat="1" ht="24.9" customHeight="1">
      <c r="A53" s="96" t="s">
        <v>7</v>
      </c>
      <c r="B53" s="89" t="s">
        <v>19</v>
      </c>
      <c r="C53" s="90"/>
      <c r="D53" s="91"/>
      <c r="E53" s="92"/>
      <c r="F53" s="92"/>
    </row>
    <row r="54" spans="1:10" s="61" customFormat="1" ht="21.75" customHeight="1">
      <c r="A54" s="55" t="s">
        <v>21</v>
      </c>
      <c r="B54" s="50" t="s">
        <v>165</v>
      </c>
      <c r="C54" s="55" t="s">
        <v>1</v>
      </c>
      <c r="D54" s="47">
        <v>36.43</v>
      </c>
      <c r="E54" s="48"/>
      <c r="F54" s="48"/>
      <c r="G54" s="49"/>
      <c r="H54" s="49"/>
      <c r="I54" s="49"/>
      <c r="J54" s="49"/>
    </row>
    <row r="55" spans="1:10" s="61" customFormat="1" ht="31.5" customHeight="1">
      <c r="A55" s="55" t="s">
        <v>107</v>
      </c>
      <c r="B55" s="62" t="s">
        <v>166</v>
      </c>
      <c r="C55" s="46" t="s">
        <v>8</v>
      </c>
      <c r="D55" s="47">
        <v>21.08</v>
      </c>
      <c r="E55" s="48"/>
      <c r="F55" s="48"/>
      <c r="G55" s="49"/>
      <c r="H55" s="49"/>
      <c r="I55" s="63"/>
      <c r="J55" s="49"/>
    </row>
    <row r="56" spans="1:10" s="61" customFormat="1" ht="24.9" customHeight="1">
      <c r="A56" s="55" t="s">
        <v>151</v>
      </c>
      <c r="B56" s="60" t="s">
        <v>160</v>
      </c>
      <c r="C56" s="46" t="s">
        <v>1</v>
      </c>
      <c r="D56" s="47">
        <v>51.08</v>
      </c>
      <c r="E56" s="48"/>
      <c r="F56" s="48"/>
    </row>
    <row r="57" spans="1:10" s="49" customFormat="1" ht="24.9" customHeight="1">
      <c r="A57" s="81"/>
      <c r="B57" s="76" t="s">
        <v>20</v>
      </c>
      <c r="C57" s="77"/>
      <c r="D57" s="78"/>
      <c r="E57" s="82"/>
      <c r="F57" s="80"/>
    </row>
    <row r="58" spans="1:10" s="49" customFormat="1" ht="30" customHeight="1">
      <c r="A58" s="83"/>
      <c r="B58" s="84" t="s">
        <v>76</v>
      </c>
      <c r="C58" s="84"/>
      <c r="D58" s="85"/>
      <c r="E58" s="86"/>
      <c r="F58" s="87"/>
    </row>
    <row r="59" spans="1:10" s="49" customFormat="1">
      <c r="A59" s="83"/>
      <c r="B59" s="84" t="s">
        <v>4</v>
      </c>
      <c r="C59" s="84"/>
      <c r="D59" s="85"/>
      <c r="E59" s="86"/>
      <c r="F59" s="87"/>
    </row>
    <row r="60" spans="1:10" s="49" customFormat="1" ht="30" customHeight="1">
      <c r="A60" s="83"/>
      <c r="B60" s="84" t="s">
        <v>3</v>
      </c>
      <c r="C60" s="84"/>
      <c r="D60" s="85"/>
      <c r="E60" s="86"/>
      <c r="F60" s="87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horizontalDpi="4294967293" r:id="rId1"/>
  <headerFooter alignWithMargins="0">
    <oddFooter>&amp;R&amp;P/&amp;N</oddFooter>
  </headerFooter>
  <rowBreaks count="1" manualBreakCount="1">
    <brk id="5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AEE9-1EF9-467B-806A-D7169C355EC1}">
  <sheetPr>
    <tabColor rgb="FF0070C0"/>
  </sheetPr>
  <dimension ref="A1:I63"/>
  <sheetViews>
    <sheetView tabSelected="1" view="pageBreakPreview" zoomScaleSheetLayoutView="100" workbookViewId="0">
      <selection activeCell="E5" sqref="E5"/>
    </sheetView>
  </sheetViews>
  <sheetFormatPr baseColWidth="10" defaultColWidth="11.44140625" defaultRowHeight="18.600000000000001"/>
  <cols>
    <col min="1" max="1" width="6.44140625" style="64" customWidth="1"/>
    <col min="2" max="2" width="54.44140625" style="65" customWidth="1"/>
    <col min="3" max="3" width="6.88671875" style="65" customWidth="1"/>
    <col min="4" max="4" width="14.33203125" style="67" customWidth="1"/>
    <col min="5" max="5" width="16" style="67" customWidth="1"/>
    <col min="6" max="16384" width="11.44140625" style="65"/>
  </cols>
  <sheetData>
    <row r="1" spans="1:5" s="43" customFormat="1">
      <c r="A1" s="106" t="s">
        <v>173</v>
      </c>
      <c r="B1" s="106"/>
      <c r="C1" s="106"/>
      <c r="D1" s="106"/>
      <c r="E1" s="106"/>
    </row>
    <row r="2" spans="1:5" s="43" customFormat="1" ht="17.25" customHeight="1">
      <c r="A2" s="107" t="s">
        <v>181</v>
      </c>
      <c r="B2" s="107"/>
      <c r="C2" s="107"/>
      <c r="D2" s="107"/>
      <c r="E2" s="107"/>
    </row>
    <row r="3" spans="1:5" s="43" customFormat="1" ht="55.8">
      <c r="A3" s="68" t="s">
        <v>73</v>
      </c>
      <c r="B3" s="68" t="s">
        <v>169</v>
      </c>
      <c r="C3" s="68" t="s">
        <v>5</v>
      </c>
      <c r="D3" s="68" t="s">
        <v>178</v>
      </c>
      <c r="E3" s="68" t="s">
        <v>179</v>
      </c>
    </row>
    <row r="4" spans="1:5" s="43" customFormat="1">
      <c r="A4" s="69" t="s">
        <v>172</v>
      </c>
      <c r="B4" s="70" t="s">
        <v>17</v>
      </c>
      <c r="C4" s="71"/>
      <c r="D4" s="73"/>
      <c r="E4" s="74"/>
    </row>
    <row r="5" spans="1:5" s="49" customFormat="1" ht="17.25" customHeight="1">
      <c r="A5" s="44" t="s">
        <v>67</v>
      </c>
      <c r="B5" s="45" t="s">
        <v>66</v>
      </c>
      <c r="C5" s="46" t="s">
        <v>0</v>
      </c>
      <c r="D5" s="48"/>
      <c r="E5" s="48"/>
    </row>
    <row r="6" spans="1:5" s="49" customFormat="1" ht="17.25" customHeight="1">
      <c r="A6" s="44" t="s">
        <v>65</v>
      </c>
      <c r="B6" s="50" t="s">
        <v>64</v>
      </c>
      <c r="C6" s="46" t="s">
        <v>174</v>
      </c>
      <c r="D6" s="48"/>
      <c r="E6" s="48"/>
    </row>
    <row r="7" spans="1:5" s="49" customFormat="1" ht="17.25" customHeight="1">
      <c r="A7" s="44" t="s">
        <v>116</v>
      </c>
      <c r="B7" s="50" t="s">
        <v>167</v>
      </c>
      <c r="C7" s="46" t="s">
        <v>0</v>
      </c>
      <c r="D7" s="48"/>
      <c r="E7" s="48"/>
    </row>
    <row r="8" spans="1:5" s="49" customFormat="1" ht="17.25" customHeight="1">
      <c r="A8" s="88" t="s">
        <v>16</v>
      </c>
      <c r="B8" s="89" t="s">
        <v>62</v>
      </c>
      <c r="C8" s="90"/>
      <c r="D8" s="92"/>
      <c r="E8" s="92"/>
    </row>
    <row r="9" spans="1:5" s="49" customFormat="1" ht="17.25" customHeight="1">
      <c r="A9" s="44" t="s">
        <v>61</v>
      </c>
      <c r="B9" s="50" t="s">
        <v>15</v>
      </c>
      <c r="C9" s="46" t="s">
        <v>175</v>
      </c>
      <c r="D9" s="48"/>
      <c r="E9" s="48"/>
    </row>
    <row r="10" spans="1:5" s="49" customFormat="1" ht="17.25" customHeight="1">
      <c r="A10" s="46" t="s">
        <v>60</v>
      </c>
      <c r="B10" s="45" t="s">
        <v>59</v>
      </c>
      <c r="C10" s="46" t="s">
        <v>175</v>
      </c>
      <c r="D10" s="48"/>
      <c r="E10" s="48"/>
    </row>
    <row r="11" spans="1:5" s="49" customFormat="1" ht="17.25" customHeight="1">
      <c r="A11" s="46" t="s">
        <v>58</v>
      </c>
      <c r="B11" s="45" t="s">
        <v>57</v>
      </c>
      <c r="C11" s="46" t="s">
        <v>176</v>
      </c>
      <c r="D11" s="48"/>
      <c r="E11" s="48"/>
    </row>
    <row r="12" spans="1:5" s="49" customFormat="1" ht="22.5" customHeight="1">
      <c r="A12" s="88" t="s">
        <v>14</v>
      </c>
      <c r="B12" s="89" t="s">
        <v>55</v>
      </c>
      <c r="C12" s="90"/>
      <c r="D12" s="92"/>
      <c r="E12" s="92"/>
    </row>
    <row r="13" spans="1:5" s="49" customFormat="1" ht="20.25" customHeight="1">
      <c r="A13" s="46" t="s">
        <v>54</v>
      </c>
      <c r="B13" s="45" t="s">
        <v>53</v>
      </c>
      <c r="C13" s="46" t="s">
        <v>175</v>
      </c>
      <c r="D13" s="48"/>
      <c r="E13" s="48"/>
    </row>
    <row r="14" spans="1:5" s="49" customFormat="1" ht="17.25" customHeight="1">
      <c r="A14" s="46" t="s">
        <v>52</v>
      </c>
      <c r="B14" s="45" t="s">
        <v>74</v>
      </c>
      <c r="C14" s="46" t="s">
        <v>175</v>
      </c>
      <c r="D14" s="48"/>
      <c r="E14" s="48"/>
    </row>
    <row r="15" spans="1:5" s="49" customFormat="1" ht="42.75" customHeight="1">
      <c r="A15" s="46" t="s">
        <v>51</v>
      </c>
      <c r="B15" s="52" t="s">
        <v>161</v>
      </c>
      <c r="C15" s="46" t="s">
        <v>175</v>
      </c>
      <c r="D15" s="48"/>
      <c r="E15" s="48"/>
    </row>
    <row r="16" spans="1:5" s="49" customFormat="1" ht="25.5" customHeight="1">
      <c r="A16" s="46" t="s">
        <v>85</v>
      </c>
      <c r="B16" s="52" t="s">
        <v>162</v>
      </c>
      <c r="C16" s="46" t="s">
        <v>175</v>
      </c>
      <c r="D16" s="48"/>
      <c r="E16" s="53"/>
    </row>
    <row r="17" spans="1:5" s="49" customFormat="1" ht="37.200000000000003">
      <c r="A17" s="46" t="s">
        <v>49</v>
      </c>
      <c r="B17" s="52" t="s">
        <v>50</v>
      </c>
      <c r="C17" s="46" t="s">
        <v>8</v>
      </c>
      <c r="D17" s="54"/>
      <c r="E17" s="48"/>
    </row>
    <row r="18" spans="1:5" s="49" customFormat="1" ht="18.75" customHeight="1">
      <c r="A18" s="46" t="s">
        <v>86</v>
      </c>
      <c r="B18" s="50" t="s">
        <v>177</v>
      </c>
      <c r="C18" s="46" t="s">
        <v>175</v>
      </c>
      <c r="D18" s="48"/>
      <c r="E18" s="48"/>
    </row>
    <row r="19" spans="1:5" s="49" customFormat="1" ht="18.75" customHeight="1">
      <c r="A19" s="46" t="s">
        <v>48</v>
      </c>
      <c r="B19" s="50" t="s">
        <v>13</v>
      </c>
      <c r="C19" s="46" t="s">
        <v>8</v>
      </c>
      <c r="D19" s="48"/>
      <c r="E19" s="48"/>
    </row>
    <row r="20" spans="1:5" s="49" customFormat="1" ht="18.75" customHeight="1">
      <c r="A20" s="46" t="s">
        <v>134</v>
      </c>
      <c r="B20" s="50" t="s">
        <v>47</v>
      </c>
      <c r="C20" s="46" t="s">
        <v>8</v>
      </c>
      <c r="D20" s="48"/>
      <c r="E20" s="48"/>
    </row>
    <row r="21" spans="1:5" s="49" customFormat="1" ht="18.75" customHeight="1">
      <c r="A21" s="46" t="s">
        <v>147</v>
      </c>
      <c r="B21" s="45" t="s">
        <v>148</v>
      </c>
      <c r="C21" s="46" t="s">
        <v>8</v>
      </c>
      <c r="D21" s="53"/>
      <c r="E21" s="53"/>
    </row>
    <row r="22" spans="1:5" s="49" customFormat="1" ht="19.5" customHeight="1">
      <c r="A22" s="88" t="s">
        <v>12</v>
      </c>
      <c r="B22" s="89" t="s">
        <v>11</v>
      </c>
      <c r="C22" s="90"/>
      <c r="D22" s="92"/>
      <c r="E22" s="92"/>
    </row>
    <row r="23" spans="1:5" s="49" customFormat="1" ht="19.5" customHeight="1">
      <c r="A23" s="51" t="s">
        <v>10</v>
      </c>
      <c r="B23" s="50" t="s">
        <v>9</v>
      </c>
      <c r="C23" s="46" t="s">
        <v>8</v>
      </c>
      <c r="D23" s="48"/>
      <c r="E23" s="48"/>
    </row>
    <row r="24" spans="1:5" s="49" customFormat="1" ht="19.5" customHeight="1">
      <c r="A24" s="51" t="s">
        <v>45</v>
      </c>
      <c r="B24" s="50" t="s">
        <v>163</v>
      </c>
      <c r="C24" s="46" t="s">
        <v>8</v>
      </c>
      <c r="D24" s="48"/>
      <c r="E24" s="48"/>
    </row>
    <row r="25" spans="1:5" s="49" customFormat="1" ht="19.5" customHeight="1">
      <c r="A25" s="51" t="s">
        <v>87</v>
      </c>
      <c r="B25" s="50" t="s">
        <v>135</v>
      </c>
      <c r="C25" s="46" t="s">
        <v>8</v>
      </c>
      <c r="D25" s="48"/>
      <c r="E25" s="48"/>
    </row>
    <row r="26" spans="1:5" s="49" customFormat="1" ht="19.5" customHeight="1">
      <c r="A26" s="51" t="s">
        <v>88</v>
      </c>
      <c r="B26" s="50" t="s">
        <v>136</v>
      </c>
      <c r="C26" s="46" t="s">
        <v>8</v>
      </c>
      <c r="D26" s="48"/>
      <c r="E26" s="48"/>
    </row>
    <row r="27" spans="1:5" s="49" customFormat="1" ht="19.5" customHeight="1">
      <c r="A27" s="51" t="s">
        <v>137</v>
      </c>
      <c r="B27" s="50" t="s">
        <v>44</v>
      </c>
      <c r="C27" s="46" t="s">
        <v>1</v>
      </c>
      <c r="D27" s="48"/>
      <c r="E27" s="48"/>
    </row>
    <row r="28" spans="1:5" s="49" customFormat="1" ht="22.5" customHeight="1">
      <c r="A28" s="93" t="s">
        <v>42</v>
      </c>
      <c r="B28" s="89" t="s">
        <v>149</v>
      </c>
      <c r="C28" s="90"/>
      <c r="D28" s="92"/>
      <c r="E28" s="92"/>
    </row>
    <row r="29" spans="1:5" s="49" customFormat="1" ht="33.6" customHeight="1">
      <c r="A29" s="55" t="s">
        <v>108</v>
      </c>
      <c r="B29" s="56" t="s">
        <v>128</v>
      </c>
      <c r="C29" s="46" t="s">
        <v>8</v>
      </c>
      <c r="D29" s="48"/>
      <c r="E29" s="48"/>
    </row>
    <row r="30" spans="1:5" s="49" customFormat="1" ht="33.6" customHeight="1">
      <c r="A30" s="55" t="s">
        <v>89</v>
      </c>
      <c r="B30" s="56" t="s">
        <v>138</v>
      </c>
      <c r="C30" s="46" t="s">
        <v>8</v>
      </c>
      <c r="D30" s="48"/>
      <c r="E30" s="48"/>
    </row>
    <row r="31" spans="1:5" s="49" customFormat="1" ht="31.95" customHeight="1">
      <c r="A31" s="55" t="s">
        <v>109</v>
      </c>
      <c r="B31" s="56" t="s">
        <v>139</v>
      </c>
      <c r="C31" s="46" t="s">
        <v>8</v>
      </c>
      <c r="D31" s="48"/>
      <c r="E31" s="48"/>
    </row>
    <row r="32" spans="1:5" s="49" customFormat="1" ht="32.4" customHeight="1">
      <c r="A32" s="55" t="s">
        <v>150</v>
      </c>
      <c r="B32" s="56" t="s">
        <v>152</v>
      </c>
      <c r="C32" s="46" t="s">
        <v>8</v>
      </c>
      <c r="D32" s="48"/>
      <c r="E32" s="48"/>
    </row>
    <row r="33" spans="1:6" s="49" customFormat="1" ht="28.5" customHeight="1">
      <c r="A33" s="93" t="s">
        <v>90</v>
      </c>
      <c r="B33" s="94" t="s">
        <v>39</v>
      </c>
      <c r="C33" s="90"/>
      <c r="D33" s="92"/>
      <c r="E33" s="92"/>
    </row>
    <row r="34" spans="1:6" s="49" customFormat="1" ht="19.5" customHeight="1">
      <c r="A34" s="46" t="s">
        <v>91</v>
      </c>
      <c r="B34" s="50" t="s">
        <v>38</v>
      </c>
      <c r="C34" s="46" t="s">
        <v>25</v>
      </c>
      <c r="D34" s="48"/>
      <c r="E34" s="53"/>
    </row>
    <row r="35" spans="1:6" s="49" customFormat="1" ht="19.5" customHeight="1">
      <c r="A35" s="46" t="s">
        <v>92</v>
      </c>
      <c r="B35" s="50" t="s">
        <v>37</v>
      </c>
      <c r="C35" s="46" t="s">
        <v>5</v>
      </c>
      <c r="D35" s="48"/>
      <c r="E35" s="53"/>
    </row>
    <row r="36" spans="1:6" s="49" customFormat="1" ht="37.200000000000003">
      <c r="A36" s="46" t="s">
        <v>93</v>
      </c>
      <c r="B36" s="56" t="s">
        <v>36</v>
      </c>
      <c r="C36" s="46" t="s">
        <v>35</v>
      </c>
      <c r="D36" s="48"/>
      <c r="E36" s="53"/>
    </row>
    <row r="37" spans="1:6" s="49" customFormat="1" ht="19.5" customHeight="1">
      <c r="A37" s="46" t="s">
        <v>94</v>
      </c>
      <c r="B37" s="50" t="s">
        <v>33</v>
      </c>
      <c r="C37" s="46" t="s">
        <v>25</v>
      </c>
      <c r="D37" s="48"/>
      <c r="E37" s="48"/>
      <c r="F37" s="57"/>
    </row>
    <row r="38" spans="1:6" s="49" customFormat="1" ht="19.5" customHeight="1">
      <c r="A38" s="46" t="s">
        <v>95</v>
      </c>
      <c r="B38" s="50" t="s">
        <v>140</v>
      </c>
      <c r="C38" s="46" t="s">
        <v>5</v>
      </c>
      <c r="D38" s="48"/>
      <c r="E38" s="48"/>
    </row>
    <row r="39" spans="1:6" s="49" customFormat="1" ht="19.5" customHeight="1">
      <c r="A39" s="46" t="s">
        <v>96</v>
      </c>
      <c r="B39" s="50" t="s">
        <v>32</v>
      </c>
      <c r="C39" s="46" t="s">
        <v>5</v>
      </c>
      <c r="D39" s="48"/>
      <c r="E39" s="48"/>
    </row>
    <row r="40" spans="1:6" s="49" customFormat="1" ht="19.5" customHeight="1">
      <c r="A40" s="46" t="s">
        <v>97</v>
      </c>
      <c r="B40" s="50" t="s">
        <v>133</v>
      </c>
      <c r="C40" s="46" t="s">
        <v>5</v>
      </c>
      <c r="D40" s="48"/>
      <c r="E40" s="48"/>
    </row>
    <row r="41" spans="1:6" s="49" customFormat="1" ht="19.5" customHeight="1">
      <c r="A41" s="46" t="s">
        <v>98</v>
      </c>
      <c r="B41" s="50" t="s">
        <v>141</v>
      </c>
      <c r="C41" s="46" t="s">
        <v>5</v>
      </c>
      <c r="D41" s="48"/>
      <c r="E41" s="48"/>
    </row>
    <row r="42" spans="1:6" s="49" customFormat="1" ht="19.5" customHeight="1">
      <c r="A42" s="46" t="s">
        <v>104</v>
      </c>
      <c r="B42" s="50" t="s">
        <v>142</v>
      </c>
      <c r="C42" s="46" t="s">
        <v>5</v>
      </c>
      <c r="D42" s="48"/>
      <c r="E42" s="48"/>
    </row>
    <row r="43" spans="1:6" s="49" customFormat="1" ht="19.5" customHeight="1">
      <c r="A43" s="46" t="s">
        <v>105</v>
      </c>
      <c r="B43" s="50" t="s">
        <v>153</v>
      </c>
      <c r="C43" s="46" t="s">
        <v>5</v>
      </c>
      <c r="D43" s="48"/>
      <c r="E43" s="48"/>
    </row>
    <row r="44" spans="1:6" s="49" customFormat="1" ht="19.5" customHeight="1">
      <c r="A44" s="46" t="s">
        <v>143</v>
      </c>
      <c r="B44" s="45" t="s">
        <v>154</v>
      </c>
      <c r="C44" s="46" t="s">
        <v>5</v>
      </c>
      <c r="D44" s="53"/>
      <c r="E44" s="53"/>
      <c r="F44" s="57"/>
    </row>
    <row r="45" spans="1:6" s="49" customFormat="1" ht="19.5" customHeight="1">
      <c r="A45" s="46" t="s">
        <v>155</v>
      </c>
      <c r="B45" s="45" t="s">
        <v>110</v>
      </c>
      <c r="C45" s="46" t="s">
        <v>5</v>
      </c>
      <c r="D45" s="53"/>
      <c r="E45" s="53"/>
      <c r="F45" s="57"/>
    </row>
    <row r="46" spans="1:6" s="49" customFormat="1" ht="19.5" customHeight="1">
      <c r="A46" s="46" t="s">
        <v>158</v>
      </c>
      <c r="B46" s="45" t="s">
        <v>156</v>
      </c>
      <c r="C46" s="46" t="s">
        <v>5</v>
      </c>
      <c r="D46" s="53"/>
      <c r="E46" s="53"/>
      <c r="F46" s="57"/>
    </row>
    <row r="47" spans="1:6" s="49" customFormat="1" ht="19.5" customHeight="1">
      <c r="A47" s="46" t="s">
        <v>159</v>
      </c>
      <c r="B47" s="45" t="s">
        <v>157</v>
      </c>
      <c r="C47" s="46" t="s">
        <v>5</v>
      </c>
      <c r="D47" s="53"/>
      <c r="E47" s="53"/>
      <c r="F47" s="57"/>
    </row>
    <row r="48" spans="1:6" s="49" customFormat="1" ht="24.9" customHeight="1">
      <c r="A48" s="93" t="s">
        <v>40</v>
      </c>
      <c r="B48" s="95" t="s">
        <v>27</v>
      </c>
      <c r="C48" s="90"/>
      <c r="D48" s="92"/>
      <c r="E48" s="92"/>
    </row>
    <row r="49" spans="1:9" s="49" customFormat="1" ht="45.75" customHeight="1">
      <c r="A49" s="55" t="s">
        <v>100</v>
      </c>
      <c r="B49" s="56" t="s">
        <v>26</v>
      </c>
      <c r="C49" s="46" t="s">
        <v>25</v>
      </c>
      <c r="D49" s="48"/>
      <c r="E49" s="48"/>
    </row>
    <row r="50" spans="1:9" s="49" customFormat="1" ht="33" customHeight="1">
      <c r="A50" s="55" t="s">
        <v>34</v>
      </c>
      <c r="B50" s="56" t="s">
        <v>129</v>
      </c>
      <c r="C50" s="46" t="s">
        <v>1</v>
      </c>
      <c r="D50" s="48"/>
      <c r="E50" s="48"/>
    </row>
    <row r="51" spans="1:9" s="49" customFormat="1" ht="19.5" customHeight="1">
      <c r="A51" s="55" t="s">
        <v>31</v>
      </c>
      <c r="B51" s="50" t="s">
        <v>164</v>
      </c>
      <c r="C51" s="46" t="s">
        <v>5</v>
      </c>
      <c r="D51" s="48"/>
      <c r="E51" s="48"/>
    </row>
    <row r="52" spans="1:9" s="49" customFormat="1" ht="19.5" customHeight="1">
      <c r="A52" s="55" t="s">
        <v>101</v>
      </c>
      <c r="B52" s="50" t="s">
        <v>126</v>
      </c>
      <c r="C52" s="46" t="s">
        <v>5</v>
      </c>
      <c r="D52" s="48"/>
      <c r="E52" s="48"/>
    </row>
    <row r="53" spans="1:9" s="49" customFormat="1" ht="28.5" customHeight="1">
      <c r="A53" s="55" t="s">
        <v>102</v>
      </c>
      <c r="B53" s="56" t="s">
        <v>78</v>
      </c>
      <c r="C53" s="46" t="s">
        <v>5</v>
      </c>
      <c r="D53" s="48"/>
      <c r="E53" s="48"/>
    </row>
    <row r="54" spans="1:9" s="49" customFormat="1" ht="23.25" customHeight="1">
      <c r="A54" s="55" t="s">
        <v>106</v>
      </c>
      <c r="B54" s="50" t="s">
        <v>23</v>
      </c>
      <c r="C54" s="46" t="s">
        <v>5</v>
      </c>
      <c r="D54" s="48"/>
      <c r="E54" s="48"/>
    </row>
    <row r="55" spans="1:9" s="49" customFormat="1" ht="33.75" customHeight="1">
      <c r="A55" s="55" t="s">
        <v>30</v>
      </c>
      <c r="B55" s="56" t="s">
        <v>75</v>
      </c>
      <c r="C55" s="46" t="s">
        <v>1</v>
      </c>
      <c r="D55" s="48"/>
      <c r="E55" s="48"/>
    </row>
    <row r="56" spans="1:9" s="49" customFormat="1" ht="24.9" customHeight="1">
      <c r="A56" s="93" t="s">
        <v>28</v>
      </c>
      <c r="B56" s="89" t="s">
        <v>6</v>
      </c>
      <c r="C56" s="90"/>
      <c r="D56" s="92"/>
      <c r="E56" s="92"/>
    </row>
    <row r="57" spans="1:9" s="49" customFormat="1" ht="21" customHeight="1">
      <c r="A57" s="59" t="s">
        <v>103</v>
      </c>
      <c r="B57" s="60" t="s">
        <v>79</v>
      </c>
      <c r="C57" s="46" t="s">
        <v>8</v>
      </c>
      <c r="D57" s="48"/>
      <c r="E57" s="48"/>
    </row>
    <row r="58" spans="1:9" s="49" customFormat="1" ht="21" customHeight="1">
      <c r="A58" s="59" t="s">
        <v>24</v>
      </c>
      <c r="B58" s="60" t="s">
        <v>144</v>
      </c>
      <c r="C58" s="46" t="s">
        <v>8</v>
      </c>
      <c r="D58" s="48"/>
      <c r="E58" s="48"/>
    </row>
    <row r="59" spans="1:9" s="49" customFormat="1" ht="21" customHeight="1">
      <c r="A59" s="59" t="s">
        <v>146</v>
      </c>
      <c r="B59" s="50" t="s">
        <v>145</v>
      </c>
      <c r="C59" s="46" t="s">
        <v>8</v>
      </c>
      <c r="D59" s="48"/>
      <c r="E59" s="48"/>
    </row>
    <row r="60" spans="1:9" s="49" customFormat="1" ht="24.9" customHeight="1">
      <c r="A60" s="96" t="s">
        <v>7</v>
      </c>
      <c r="B60" s="89" t="s">
        <v>19</v>
      </c>
      <c r="C60" s="90"/>
      <c r="D60" s="92"/>
      <c r="E60" s="92"/>
    </row>
    <row r="61" spans="1:9" s="61" customFormat="1" ht="21.75" customHeight="1">
      <c r="A61" s="55" t="s">
        <v>21</v>
      </c>
      <c r="B61" s="50" t="s">
        <v>165</v>
      </c>
      <c r="C61" s="55" t="s">
        <v>1</v>
      </c>
      <c r="D61" s="48"/>
      <c r="E61" s="48"/>
      <c r="F61" s="49"/>
      <c r="G61" s="49"/>
      <c r="H61" s="49"/>
      <c r="I61" s="49"/>
    </row>
    <row r="62" spans="1:9" s="61" customFormat="1" ht="31.5" customHeight="1">
      <c r="A62" s="55" t="s">
        <v>107</v>
      </c>
      <c r="B62" s="62" t="s">
        <v>166</v>
      </c>
      <c r="C62" s="46" t="s">
        <v>8</v>
      </c>
      <c r="D62" s="48"/>
      <c r="E62" s="48"/>
      <c r="F62" s="49"/>
      <c r="G62" s="49"/>
      <c r="H62" s="63"/>
      <c r="I62" s="49"/>
    </row>
    <row r="63" spans="1:9" s="61" customFormat="1" ht="24.9" customHeight="1">
      <c r="A63" s="55" t="s">
        <v>151</v>
      </c>
      <c r="B63" s="60" t="s">
        <v>160</v>
      </c>
      <c r="C63" s="46" t="s">
        <v>1</v>
      </c>
      <c r="D63" s="48"/>
      <c r="E63" s="48"/>
    </row>
  </sheetData>
  <mergeCells count="2"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horizontalDpi="4294967293" r:id="rId1"/>
  <headerFooter alignWithMargins="0">
    <oddFooter>&amp;R&amp;P/&amp;N</oddFoot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17"/>
  <sheetViews>
    <sheetView view="pageBreakPreview" zoomScale="85" zoomScaleSheetLayoutView="85" workbookViewId="0">
      <selection activeCell="J7" sqref="J7"/>
    </sheetView>
  </sheetViews>
  <sheetFormatPr baseColWidth="10" defaultColWidth="11.44140625" defaultRowHeight="13.8"/>
  <cols>
    <col min="1" max="1" width="6.88671875" style="4" customWidth="1"/>
    <col min="2" max="2" width="50" style="1" customWidth="1"/>
    <col min="3" max="3" width="7.44140625" style="1" customWidth="1"/>
    <col min="4" max="4" width="8.88671875" style="3" customWidth="1"/>
    <col min="5" max="5" width="13.6640625" style="2" customWidth="1"/>
    <col min="6" max="6" width="13.44140625" style="2" customWidth="1"/>
    <col min="7" max="16384" width="11.44140625" style="1"/>
  </cols>
  <sheetData>
    <row r="1" spans="1:6" s="15" customFormat="1" ht="30.75" customHeight="1">
      <c r="A1" s="108" t="s">
        <v>132</v>
      </c>
      <c r="B1" s="108"/>
      <c r="C1" s="108"/>
      <c r="D1" s="108"/>
      <c r="E1" s="108"/>
      <c r="F1" s="108"/>
    </row>
    <row r="2" spans="1:6" s="15" customFormat="1" ht="14.25" customHeight="1">
      <c r="A2" s="103"/>
      <c r="B2" s="103"/>
      <c r="C2" s="103"/>
      <c r="D2" s="103"/>
      <c r="E2" s="103"/>
      <c r="F2" s="103"/>
    </row>
    <row r="3" spans="1:6" s="15" customFormat="1" ht="24.9" customHeight="1">
      <c r="A3" s="104" t="s">
        <v>121</v>
      </c>
      <c r="B3" s="105"/>
      <c r="C3" s="105"/>
      <c r="D3" s="105"/>
      <c r="E3" s="105"/>
      <c r="F3" s="105"/>
    </row>
    <row r="4" spans="1:6" s="15" customFormat="1" ht="27.75" customHeight="1">
      <c r="A4" s="19"/>
      <c r="D4" s="18"/>
      <c r="E4" s="17"/>
      <c r="F4" s="17"/>
    </row>
    <row r="5" spans="1:6" s="15" customFormat="1" ht="25.5" customHeight="1">
      <c r="A5" s="109" t="s">
        <v>73</v>
      </c>
      <c r="B5" s="111" t="s">
        <v>72</v>
      </c>
      <c r="C5" s="113" t="s">
        <v>71</v>
      </c>
      <c r="D5" s="115" t="s">
        <v>70</v>
      </c>
      <c r="E5" s="117" t="s">
        <v>69</v>
      </c>
      <c r="F5" s="119" t="s">
        <v>68</v>
      </c>
    </row>
    <row r="6" spans="1:6" s="15" customFormat="1" ht="18.75" customHeight="1">
      <c r="A6" s="110"/>
      <c r="B6" s="112"/>
      <c r="C6" s="114"/>
      <c r="D6" s="116"/>
      <c r="E6" s="118"/>
      <c r="F6" s="120"/>
    </row>
    <row r="7" spans="1:6" s="5" customFormat="1" ht="96.75" customHeight="1">
      <c r="A7" s="40" t="s">
        <v>18</v>
      </c>
      <c r="B7" s="13" t="s">
        <v>124</v>
      </c>
      <c r="C7" s="14" t="s">
        <v>1</v>
      </c>
      <c r="D7" s="10">
        <v>90.9</v>
      </c>
      <c r="E7" s="12">
        <v>50000</v>
      </c>
      <c r="F7" s="12">
        <f>+D7*E7</f>
        <v>4545000</v>
      </c>
    </row>
    <row r="8" spans="1:6" s="5" customFormat="1" ht="66" customHeight="1">
      <c r="A8" s="40" t="s">
        <v>67</v>
      </c>
      <c r="B8" s="13" t="s">
        <v>127</v>
      </c>
      <c r="C8" s="14" t="s">
        <v>71</v>
      </c>
      <c r="D8" s="10">
        <v>2</v>
      </c>
      <c r="E8" s="12">
        <v>1500000</v>
      </c>
      <c r="F8" s="12">
        <f>+D8*E8</f>
        <v>3000000</v>
      </c>
    </row>
    <row r="9" spans="1:6" s="5" customFormat="1" ht="34.5" customHeight="1">
      <c r="A9" s="40" t="s">
        <v>65</v>
      </c>
      <c r="B9" s="13" t="s">
        <v>122</v>
      </c>
      <c r="C9" s="14" t="s">
        <v>71</v>
      </c>
      <c r="D9" s="10">
        <v>0</v>
      </c>
      <c r="E9" s="12">
        <v>3000000</v>
      </c>
      <c r="F9" s="12">
        <f>+D9*E9</f>
        <v>0</v>
      </c>
    </row>
    <row r="10" spans="1:6" s="5" customFormat="1" ht="60.75" customHeight="1">
      <c r="A10" s="40" t="s">
        <v>116</v>
      </c>
      <c r="B10" s="13" t="s">
        <v>123</v>
      </c>
      <c r="C10" s="14" t="s">
        <v>77</v>
      </c>
      <c r="D10" s="10">
        <v>1</v>
      </c>
      <c r="E10" s="12">
        <v>250000</v>
      </c>
      <c r="F10" s="12">
        <f>+D10*E10</f>
        <v>250000</v>
      </c>
    </row>
    <row r="11" spans="1:6" s="5" customFormat="1" ht="45" customHeight="1">
      <c r="A11" s="40" t="s">
        <v>117</v>
      </c>
      <c r="B11" s="13" t="s">
        <v>130</v>
      </c>
      <c r="C11" s="14" t="s">
        <v>8</v>
      </c>
      <c r="D11" s="10">
        <v>46.099999999999994</v>
      </c>
      <c r="E11" s="12">
        <v>25000</v>
      </c>
      <c r="F11" s="12">
        <f t="shared" ref="F11:F13" si="0">+D11*E11</f>
        <v>1152499.9999999998</v>
      </c>
    </row>
    <row r="12" spans="1:6" s="5" customFormat="1" ht="52.95" customHeight="1">
      <c r="A12" s="40" t="s">
        <v>118</v>
      </c>
      <c r="B12" s="13" t="s">
        <v>119</v>
      </c>
      <c r="C12" s="14" t="s">
        <v>77</v>
      </c>
      <c r="D12" s="10">
        <v>1</v>
      </c>
      <c r="E12" s="12">
        <v>200000</v>
      </c>
      <c r="F12" s="12">
        <f t="shared" si="0"/>
        <v>200000</v>
      </c>
    </row>
    <row r="13" spans="1:6" s="5" customFormat="1">
      <c r="A13" s="9" t="s">
        <v>120</v>
      </c>
      <c r="B13" s="39" t="s">
        <v>115</v>
      </c>
      <c r="C13" s="9" t="s">
        <v>5</v>
      </c>
      <c r="D13" s="10">
        <v>20</v>
      </c>
      <c r="E13" s="12">
        <v>5000</v>
      </c>
      <c r="F13" s="12">
        <f t="shared" si="0"/>
        <v>100000</v>
      </c>
    </row>
    <row r="14" spans="1:6" s="5" customFormat="1" ht="17.25" customHeight="1">
      <c r="A14" s="41"/>
      <c r="B14" s="11"/>
      <c r="C14" s="14"/>
      <c r="D14" s="10"/>
      <c r="E14" s="9"/>
      <c r="F14" s="9"/>
    </row>
    <row r="15" spans="1:6" s="5" customFormat="1" ht="24" customHeight="1">
      <c r="A15" s="16"/>
      <c r="B15" s="8" t="s">
        <v>76</v>
      </c>
      <c r="C15" s="8"/>
      <c r="D15" s="7"/>
      <c r="E15" s="6"/>
      <c r="F15" s="42">
        <f>+SUM(F7:F13)</f>
        <v>9247500</v>
      </c>
    </row>
    <row r="16" spans="1:6" s="5" customFormat="1">
      <c r="A16" s="16"/>
      <c r="B16" s="8" t="s">
        <v>4</v>
      </c>
      <c r="C16" s="8"/>
      <c r="D16" s="7"/>
      <c r="E16" s="6"/>
      <c r="F16" s="42">
        <f>0.18*F15</f>
        <v>1664550</v>
      </c>
    </row>
    <row r="17" spans="1:6" s="5" customFormat="1" ht="24.75" customHeight="1">
      <c r="A17" s="16"/>
      <c r="B17" s="8" t="s">
        <v>3</v>
      </c>
      <c r="C17" s="8"/>
      <c r="D17" s="7"/>
      <c r="E17" s="6"/>
      <c r="F17" s="42">
        <f>+F15+F16</f>
        <v>10912050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RECAPITULATIF</vt:lpstr>
      <vt:lpstr>DQE</vt:lpstr>
      <vt:lpstr>BPU</vt:lpstr>
      <vt:lpstr>AMENAGEMENTS EXTERIEURS</vt:lpstr>
      <vt:lpstr>'AMENAGEMENTS EXTERIEURS'!Impression_des_titres</vt:lpstr>
      <vt:lpstr>'AMENAGEMENTS EXTERIEURS'!Zone_d_impression</vt:lpstr>
      <vt:lpstr>BPU!Zone_d_impression</vt:lpstr>
      <vt:lpstr>DQE!Zone_d_impression</vt:lpstr>
      <vt:lpstr>RECAPITULATIF!Zone_d_impression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TRAVAUX ACMA</dc:title>
  <dc:creator>PAULIN GOULOME</dc:creator>
  <cp:lastModifiedBy>Tolidji AGOSSOU</cp:lastModifiedBy>
  <cp:lastPrinted>2021-02-16T12:27:52Z</cp:lastPrinted>
  <dcterms:created xsi:type="dcterms:W3CDTF">2016-04-20T21:47:25Z</dcterms:created>
  <dcterms:modified xsi:type="dcterms:W3CDTF">2023-03-15T11:13:59Z</dcterms:modified>
</cp:coreProperties>
</file>