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enabelbe.sharepoint.com/sites/PSE/Contracts/21_Public_Contracts/PZA170421T_RISE/PZA170421T-10029 (DNPWP-W) Works Public Spaces/2CSC/"/>
    </mc:Choice>
  </mc:AlternateContent>
  <xr:revisionPtr revIDLastSave="249" documentId="13_ncr:1_{47C0FC66-6265-46BE-8AC6-D21C04019097}" xr6:coauthVersionLast="47" xr6:coauthVersionMax="47" xr10:uidLastSave="{EBD5D681-14BF-4804-A6FD-DE2FE1569957}"/>
  <bookViews>
    <workbookView xWindow="-110" yWindow="-110" windowWidth="19420" windowHeight="10300" tabRatio="909" xr2:uid="{00000000-000D-0000-FFFF-FFFF00000000}"/>
  </bookViews>
  <sheets>
    <sheet name="Lot 1B - Annex1 - BoQ" sheetId="10" r:id="rId1"/>
  </sheets>
  <externalReferences>
    <externalReference r:id="rId2"/>
    <externalReference r:id="rId3"/>
  </externalReferences>
  <definedNames>
    <definedName name="_xlnm._FilterDatabase" localSheetId="0" hidden="1">'Lot 1B - Annex1 - BoQ'!$A$7:$G$66</definedName>
    <definedName name="accessibility" localSheetId="0">'[1]school info'!$C$37:$C$40</definedName>
    <definedName name="accessibility">'[2]school info'!$C$37:$C$40</definedName>
    <definedName name="acoustics" localSheetId="0">'[1]room parameters'!$E$3:$E$5</definedName>
    <definedName name="acoustics">'[2]room parameters'!$E$3:$E$5</definedName>
    <definedName name="areaABCGJ" localSheetId="0">'[1]school info'!$D$4:$D$8</definedName>
    <definedName name="areaABCGJ">'[2]school info'!$D$4:$D$8</definedName>
    <definedName name="board" localSheetId="0">'[1]room parameters'!$M$3:$M$5</definedName>
    <definedName name="board">'[2]room parameters'!$M$3:$M$5</definedName>
    <definedName name="Category" localSheetId="0">'[1]school info'!$G$4:$G$8</definedName>
    <definedName name="Category">'[2]school info'!$G$4:$G$8</definedName>
    <definedName name="desks" localSheetId="0">'[1]room parameters'!$L$3:$L$5</definedName>
    <definedName name="desks">'[2]room parameters'!$L$3:$L$5</definedName>
    <definedName name="directorate" localSheetId="0">'[1]school info'!$C$4:$C$19</definedName>
    <definedName name="directorate">'[2]school info'!$C$4:$C$19</definedName>
    <definedName name="electricallight" localSheetId="0">'[1]room parameters'!$B$3:$B$5</definedName>
    <definedName name="electricallight">'[2]room parameters'!$B$3:$B$5</definedName>
    <definedName name="electricalplugs" localSheetId="0">'[1]room parameters'!$C$3:$C$5</definedName>
    <definedName name="electricalplugs">'[2]room parameters'!$C$3:$C$5</definedName>
    <definedName name="electricitycapacity" localSheetId="0">'[1]school info'!$A$23:$A$26</definedName>
    <definedName name="electricitycapacity">'[2]school info'!$A$23:$A$26</definedName>
    <definedName name="floors" localSheetId="0">'[1]room parameters'!$J$3:$J$5</definedName>
    <definedName name="floors">'[2]room parameters'!$J$3:$J$5</definedName>
    <definedName name="fromgrade" localSheetId="0">'[1]school info'!$E$4:$E$16</definedName>
    <definedName name="fromgrade">'[2]school info'!$E$4:$E$16</definedName>
    <definedName name="gender" localSheetId="0">'[1]school info'!$A$4:$A$8</definedName>
    <definedName name="gender">'[2]school info'!$A$4:$A$8</definedName>
    <definedName name="healthhygiene" localSheetId="0">'[1]school info'!$C$30:$C$33</definedName>
    <definedName name="healthhygiene">'[2]school info'!$C$30:$C$33</definedName>
    <definedName name="jk">#REF!</definedName>
    <definedName name="kn">#REF!</definedName>
    <definedName name="level" localSheetId="0">'[1]school info'!$B$4:$B$9</definedName>
    <definedName name="level">'[2]school info'!$B$4:$B$9</definedName>
    <definedName name="missing" localSheetId="0">'[1]room parameters'!#REF!</definedName>
    <definedName name="missing">'[2]room parameters'!#REF!</definedName>
    <definedName name="naturallight" localSheetId="0">'[1]room parameters'!$A$3:$A$5</definedName>
    <definedName name="naturallight">'[2]room parameters'!$A$3:$A$5</definedName>
    <definedName name="needsplit" localSheetId="0">#REF!</definedName>
    <definedName name="needsplit">#REF!</definedName>
    <definedName name="needsplit1">#REF!</definedName>
    <definedName name="needsplitbg" localSheetId="0">#REF!,#REF!</definedName>
    <definedName name="needsplitbg">#REF!,#REF!</definedName>
    <definedName name="needsplitbs" localSheetId="0">#REF!</definedName>
    <definedName name="needsplitbs">#REF!</definedName>
    <definedName name="painting" localSheetId="0">'[1]room parameters'!$H$3:$H$5</definedName>
    <definedName name="painting">'[2]room parameters'!$H$3:$H$5</definedName>
    <definedName name="plastering" localSheetId="0">'[1]room parameters'!$G$3:$G$5</definedName>
    <definedName name="plastering">'[2]room parameters'!$G$3:$G$5</definedName>
    <definedName name="_xlnm.Print_Area" localSheetId="0">'Lot 1B - Annex1 - BoQ'!$A$1:$G$147</definedName>
    <definedName name="_xlnm.Print_Titles" localSheetId="0">'Lot 1B - Annex1 - BoQ'!$6:$7</definedName>
    <definedName name="rented" localSheetId="0">'[1]room parameters'!#REF!</definedName>
    <definedName name="rented">'[2]room parameters'!#REF!</definedName>
    <definedName name="safetysecurity" localSheetId="0">'[1]school info'!$C$23:$C$26</definedName>
    <definedName name="safetysecurity">'[2]school info'!$C$23:$C$26</definedName>
    <definedName name="structure" localSheetId="0">'[1]room parameters'!$F$3:$F$5</definedName>
    <definedName name="structure">'[2]room parameters'!$F$3:$F$5</definedName>
    <definedName name="tograde" localSheetId="0">'[1]school info'!$F$4:$F$16</definedName>
    <definedName name="tograde">'[2]school info'!$F$4:$F$16</definedName>
    <definedName name="utilities" localSheetId="0">'[1]room parameters'!$K$3:$K$5</definedName>
    <definedName name="utilities">'[2]room parameters'!$K$3:$K$5</definedName>
    <definedName name="ventilation" localSheetId="0">'[1]room parameters'!$D$3:$D$5</definedName>
    <definedName name="ventilation">'[2]room parameters'!$D$3:$D$5</definedName>
    <definedName name="wallguards" localSheetId="0">'[1]room parameters'!$N$3:$N$4</definedName>
    <definedName name="wallguards">'[2]room parameters'!$N$3:$N$4</definedName>
    <definedName name="YESNO" localSheetId="0">'[1]room parameters'!#REF!</definedName>
    <definedName name="YESNO">'[2]room parameters'!#REF!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0" i="10" l="1"/>
  <c r="G117" i="10"/>
  <c r="G46" i="10"/>
  <c r="G33" i="10"/>
  <c r="G95" i="10"/>
  <c r="G94" i="10"/>
  <c r="G90" i="10"/>
  <c r="G91" i="10"/>
  <c r="G92" i="10"/>
  <c r="G93" i="10"/>
  <c r="G89" i="10"/>
  <c r="G80" i="10"/>
  <c r="G81" i="10"/>
  <c r="G82" i="10"/>
  <c r="G83" i="10"/>
  <c r="G87" i="10"/>
  <c r="G88" i="10"/>
  <c r="G85" i="10"/>
  <c r="G86" i="10"/>
  <c r="G36" i="10" l="1"/>
  <c r="G78" i="10"/>
  <c r="G77" i="10"/>
  <c r="G76" i="10"/>
  <c r="G75" i="10"/>
  <c r="G74" i="10"/>
  <c r="G127" i="10" l="1"/>
  <c r="G126" i="10"/>
  <c r="G124" i="10"/>
  <c r="G116" i="10"/>
  <c r="G114" i="10"/>
  <c r="G113" i="10"/>
  <c r="G110" i="10"/>
  <c r="G109" i="10"/>
  <c r="G108" i="10"/>
  <c r="G105" i="10"/>
  <c r="G104" i="10"/>
  <c r="G102" i="10"/>
  <c r="G101" i="10"/>
  <c r="G111" i="10" l="1"/>
  <c r="G118" i="10"/>
  <c r="G106" i="10"/>
  <c r="G99" i="10"/>
  <c r="G115" i="10"/>
  <c r="G125" i="10"/>
  <c r="G138" i="10" l="1"/>
  <c r="G60" i="10"/>
  <c r="G59" i="10"/>
  <c r="G58" i="10"/>
  <c r="G57" i="10"/>
  <c r="G56" i="10"/>
  <c r="G55" i="10"/>
  <c r="G54" i="10"/>
  <c r="G61" i="10" l="1"/>
  <c r="G41" i="10"/>
  <c r="G71" i="10"/>
  <c r="G13" i="10"/>
  <c r="G70" i="10"/>
  <c r="G62" i="10" l="1"/>
  <c r="G21" i="10" l="1"/>
  <c r="G73" i="10"/>
  <c r="G52" i="10"/>
  <c r="G51" i="10"/>
  <c r="G50" i="10"/>
  <c r="G49" i="10"/>
  <c r="G47" i="10"/>
  <c r="G48" i="10"/>
  <c r="G96" i="10"/>
  <c r="G42" i="10"/>
  <c r="G29" i="10"/>
  <c r="G28" i="10"/>
  <c r="G27" i="10"/>
  <c r="G25" i="10"/>
  <c r="G20" i="10"/>
  <c r="G10" i="10"/>
  <c r="G11" i="10"/>
  <c r="G22" i="10" l="1"/>
  <c r="G72" i="10"/>
  <c r="G137" i="10" s="1"/>
  <c r="G68" i="10"/>
  <c r="G69" i="10"/>
  <c r="G67" i="10"/>
  <c r="G63" i="10"/>
  <c r="G64" i="10"/>
  <c r="B132" i="10"/>
  <c r="G40" i="10"/>
  <c r="G43" i="10"/>
  <c r="G35" i="10"/>
  <c r="G37" i="10"/>
  <c r="G32" i="10"/>
  <c r="G18" i="10"/>
  <c r="G17" i="10"/>
  <c r="G16" i="10"/>
  <c r="G19" i="10"/>
  <c r="G44" i="10" l="1"/>
  <c r="G38" i="10"/>
  <c r="G14" i="10"/>
  <c r="G130" i="10" s="1"/>
  <c r="G30" i="10"/>
  <c r="D145" i="10" l="1"/>
  <c r="C145" i="10"/>
  <c r="C5" i="10"/>
  <c r="B131" i="10" l="1"/>
  <c r="B133" i="10"/>
  <c r="B134" i="10"/>
  <c r="B129" i="10" l="1"/>
  <c r="G12" i="10" l="1"/>
  <c r="G8" i="10" s="1"/>
  <c r="G66" i="10" l="1"/>
  <c r="G65" i="10" s="1"/>
  <c r="G136" i="10" l="1"/>
  <c r="G129" i="10"/>
  <c r="G133" i="10"/>
  <c r="G135" i="10"/>
  <c r="G134" i="10"/>
  <c r="G132" i="10"/>
  <c r="G131" i="10"/>
  <c r="G139" i="10" l="1"/>
</calcChain>
</file>

<file path=xl/sharedStrings.xml><?xml version="1.0" encoding="utf-8"?>
<sst xmlns="http://schemas.openxmlformats.org/spreadsheetml/2006/main" count="350" uniqueCount="244">
  <si>
    <t>PAINTING WORKS</t>
  </si>
  <si>
    <t>STEEL &amp; ALUMINUM WORKS &amp; ACCESSORIES</t>
  </si>
  <si>
    <t>CARPENTRY &amp; JOINERY WORKS</t>
  </si>
  <si>
    <t>CONCRETE , BLOCK WORKS AND STONE WORKS</t>
  </si>
  <si>
    <t>EXCAVATION &amp; DEMOLITION WORKS</t>
  </si>
  <si>
    <t>QUANTITY</t>
  </si>
  <si>
    <t>UNIT</t>
  </si>
  <si>
    <t>TOT</t>
  </si>
  <si>
    <t>RATE €</t>
  </si>
  <si>
    <t>Authorized person to sign</t>
  </si>
  <si>
    <t>In the Capacity of</t>
  </si>
  <si>
    <t>Date</t>
  </si>
  <si>
    <t>Stamp</t>
  </si>
  <si>
    <t>Signature</t>
  </si>
  <si>
    <t>CONCRETE &amp; BLOCK WORKS</t>
  </si>
  <si>
    <t>STEEL &amp; ALUMINUM WORKS</t>
  </si>
  <si>
    <t>Name of Tenderer (Company)</t>
  </si>
  <si>
    <t>Annex 1 - Bill of Quantities</t>
  </si>
  <si>
    <t>Nr.</t>
  </si>
  <si>
    <t>ITEM</t>
  </si>
  <si>
    <t>SUMMARY</t>
  </si>
  <si>
    <t>TOTAL 
EURO</t>
  </si>
  <si>
    <t>DESCRIPTION OF WORK NEEDED / SPECIFICATIONS</t>
  </si>
  <si>
    <t>TENDER NO. PZA170421T-10029</t>
  </si>
  <si>
    <t>Public Works Contract for the Development of Semi-Public Spaces in East Jerusalem</t>
  </si>
  <si>
    <t>Any scope of work, shape and size. Making chamfered, curved edges,  grooves and sleeves etc; removing and cleaning all exposed tie wires and rods; surface finishing.
Supplying, Casting, vibrating and curing as per specifications. 
Incurred costs on Concrete Mix Designs, Sample taking, testing and providing test results certificates, storing and saving of samples, and preparation of bar bending schedules and workshops (shop drawings).
Supplying reinforcement of any grade, size and length as detailed in the drawings, storing on site including cutting, bending and fixing in position  and providing all tying wires, spacers, shop drawings, testing and bar bending schedules.</t>
  </si>
  <si>
    <t xml:space="preserve">No. </t>
  </si>
  <si>
    <r>
      <t>M</t>
    </r>
    <r>
      <rPr>
        <vertAlign val="superscript"/>
        <sz val="12"/>
        <rFont val="Calibri Light"/>
        <family val="2"/>
        <scheme val="major"/>
      </rPr>
      <t>2</t>
    </r>
  </si>
  <si>
    <t>External Plastering</t>
  </si>
  <si>
    <t xml:space="preserve">Painting to all other works not indicated in bills of quantities shall be included in rates of related items.
Paints shall be supplied to site in sealed container, as approved by the Engineer, and site mixings not permitted.
All painting materials should be first quality (Taken) and in accordance with specifications.
Rates of oil paint works for walls include removal of old paint at existing walls When Required - as per engineer's directions.
</t>
  </si>
  <si>
    <t>Emulsion Paint</t>
  </si>
  <si>
    <t xml:space="preserve">Synthetic plastic - Water proofing (emulsion) paint to cement plaster, in accordance with specifications  and from an approved source equal to Tanbour product - Super cryil 2000 (prepare surface, two putty coats one prime coat and two coat of water proof paint). </t>
  </si>
  <si>
    <t xml:space="preserve">All wooden work must be according to specifications and codes.
 contractor is responsible to achieve all specifications according to standards and engineering requirements.
Price  includes all elements &amp; accessories. All colors to be determined by engineer.
The chosen wood must be coated and treated for the external use (benches and flooring).
</t>
  </si>
  <si>
    <t>M.R</t>
  </si>
  <si>
    <t>Outdoor trash bin</t>
  </si>
  <si>
    <t>LANDSCAPE WORKS</t>
  </si>
  <si>
    <t>Artificial Grass</t>
  </si>
  <si>
    <t>Soil</t>
  </si>
  <si>
    <r>
      <t>M</t>
    </r>
    <r>
      <rPr>
        <vertAlign val="superscript"/>
        <sz val="12"/>
        <rFont val="Calibri Light"/>
        <family val="2"/>
        <scheme val="major"/>
      </rPr>
      <t>3</t>
    </r>
  </si>
  <si>
    <t xml:space="preserve">Note: all demolition works should be done according to drawings and after engineer’s approval and under his direct supervision. 
Rates of all Demolition and dismantling works shall include the removal of all depress out of the park site to authorized place.
Any dismantled object or material is a property of the council. The contractor shall remove dismantled objects  to store it in a  proper space inside the site or he shall remove it out of site according to Engineer's directions.
</t>
  </si>
  <si>
    <t xml:space="preserve">Dismantling and Removal of  Existing street asphalt </t>
  </si>
  <si>
    <t>Dismantling and Removal of  Existing Wall</t>
  </si>
  <si>
    <t xml:space="preserve">Dismantling and Removal of  Existing concrete wall and floor. Price includes transfer outside the site as per engineer's directions. </t>
  </si>
  <si>
    <t>20cm thick  ground slab (under the canteen area, and the amphitheater). Price to include mechanical surface leveling (helicopter) finishing , hardening materials, and all related works according to drawings, specifications and engineering instructions.</t>
  </si>
  <si>
    <t>Ground Slab</t>
  </si>
  <si>
    <t>Amphitheater Concrete Step</t>
  </si>
  <si>
    <t>Amphitheater which includes a 40 cm height concrete step. Price to include mechanical surface leveling (helicopter) finishing , hardening materials, and all related works according to drawings, specifications and engineering instructions.</t>
  </si>
  <si>
    <t>Block Wall</t>
  </si>
  <si>
    <t>M.L</t>
  </si>
  <si>
    <t>Stairs</t>
  </si>
  <si>
    <t>FLOORING WORKS</t>
  </si>
  <si>
    <t xml:space="preserve">Rates for all tiling works shall include preparation of surfaces under tiles, Finnish to falls and cross falls, special tile pieces for edges and the like, tile surface finishing, pointing and cleaning and all incidentals as per specifications.
All tiles should be from Approved source and" TAKEN" </t>
  </si>
  <si>
    <t>Porcelain Floor Tiles for Toilets</t>
  </si>
  <si>
    <t>Non-slip extruded Porcelain tiles fixed with cement mortar including appropriate sand fill material (dry mix) "Mfalfaleh",  3 mm Spacers, pointing with ready Epoxy (anti Bacterial) and cleaning on site in accordance with specification. Engineer should select colors.</t>
  </si>
  <si>
    <t>Anti Bacterial Non slip porcelain Floor tiles for toilets floor of min 10 mm thick. Italian made or equivalent from approved source - GRADE A - Full body Italian made First choice and free from all defects (not less than 25$/m).</t>
  </si>
  <si>
    <t xml:space="preserve">Glazed Wall Tiles </t>
  </si>
  <si>
    <t>Supply, install and finish Ceramic Wall tiles. Price includes Rough plaster of two coats under wall tiles mortar, grouting, 3 mm spacers, pointing with approved ready Epoxy (anti Bacterial)
Note: Glazed wall tiles and Porcelain floor tiles should be from same brand name, size and color from same catalog and as directed by engineer.</t>
  </si>
  <si>
    <t>For walls: Anti Bacterial Glazed Wall Tiles of min 10mm thick Italian made  or equivalent - GRADE A First choice and free from all defects (not less than 25$/m).</t>
  </si>
  <si>
    <t>Pedestrian Path Tiles (Bricks)</t>
  </si>
  <si>
    <t>Rubber flooring</t>
  </si>
  <si>
    <t>PLASTER  WORKS</t>
  </si>
  <si>
    <t xml:space="preserve">Plastering to all areas shall be measured net, including openings that are less than 0.25-Meter Sq. The price shall include for running rules, all narrow Widths, for taking out joints on block walls or backing concrete face for key, for making good to frames around pipes and other fittings, plastering to jambs and reveals of openings, side of columns, window sills; all of which shall be measured as plastering.
Expanded metal lath, angle beads at all corners, expanded metal (wire mesh) strips at joints of different background and along all electrical and mechanical installations and plaster stops at opening edges, expansion joints, , sills... Etc. shall be included in the price of the item, labor, curing, erecting and dismantling of scaffoldings, additives, and all incidentals required as specified and / or detailed on the Drawings.  </t>
  </si>
  <si>
    <t>20mm thick, three coat plastering, in accordance with details and specifications.(for the external walls) - with final coat with water proofed liquid and color ( shlekhta), approved by engineer and in accordance with specifications.</t>
  </si>
  <si>
    <t xml:space="preserve">Steel toys </t>
  </si>
  <si>
    <t>Natural Grass</t>
  </si>
  <si>
    <t>Supply and install green Eco Artificial belgian grass (Type A) or equivalent with 7 cm height as shown in drawings. Price includes the supply and installation of artificial grass with all the needed layers underneath.</t>
  </si>
  <si>
    <t>Gravel</t>
  </si>
  <si>
    <t>MISCELLANEOUS WORKS</t>
  </si>
  <si>
    <t>Toilet &amp; Bath Accessories</t>
  </si>
  <si>
    <t xml:space="preserve"> Mirrors</t>
  </si>
  <si>
    <t>Aluminum Windows</t>
  </si>
  <si>
    <t>Supply and install aluminum windows equivalent to Kalil 7000 sections as per drawings, complete with fiber glass flyscreens. 
Aluminum section should be of 3 runs for horizontal and vertical partitions, with protective electrostaticly applied polyester powder paint of 70-80 microns in color approved by the Engineer and according to manufacturer instructions. 
Price includes double glazing (6+9+6mm) of float clear glazing, wheels and fibers (Taken), all fittings and accessories should be according to manufacturer instructions to complete works as per drawing and specifications. CONTRACTOR MUST TAKE EXACT MEASURMENTS BEFORE MANUFACTURING, AND OBTAIN ENGINEER'S APPROVAL.</t>
  </si>
  <si>
    <t xml:space="preserve">Aluminum window with fix part (sliding)  </t>
  </si>
  <si>
    <t>Aluminum window with opening (Tilt and Tile)  for toilets</t>
  </si>
  <si>
    <t>Supply &amp; cast rubber floor-cast in-site rubber with a thickness of 450mm. It consists of 70% EPDM topcoat + 30% SBR with special UV top coating according to the following steps: 
1- Clean&amp; prepare the surface with a 1% slope for rainwater drainage
2- polyurethane primer 
3- elastic shock-absorbent, a mixture of PU binder &amp; SBR rubber granules 40 mm thickness-flakes thickness 1-4mm
4- polyurethane primer
5 top elastic layer, mixed of PU and colored EPDM rubber granule-at least 10mm thickness, flakes thickness 1-4mm</t>
  </si>
  <si>
    <t>N.O</t>
  </si>
  <si>
    <t xml:space="preserve">Rounded Concrete Benches
</t>
  </si>
  <si>
    <t xml:space="preserve">Outdoor Table </t>
  </si>
  <si>
    <t xml:space="preserve">Outdoor Arched Benches in the entrance </t>
  </si>
  <si>
    <t xml:space="preserve">Supply and install the following galvanized steel containers in size (2.4*2.59*9)m as per detailed drawings. The price includes all necessary delivery, workmanship, opening cutting ( windows(2*320€) and doors( 2*350€), and welding. Complete in accordance with specifications and as detailed in the drawings. </t>
  </si>
  <si>
    <t>Outdoor Drinking Fountain</t>
  </si>
  <si>
    <t>Excavation for the lower part of the playground( for the concrete theater)</t>
  </si>
  <si>
    <t>Steel Fabric Pergula</t>
  </si>
  <si>
    <t>Steel toys (Talking Pipe)</t>
  </si>
  <si>
    <t>Steel Pergula</t>
  </si>
  <si>
    <t>Steel Container</t>
  </si>
  <si>
    <t>Steel Fence 6 m height</t>
  </si>
  <si>
    <t xml:space="preserve">Doors </t>
  </si>
  <si>
    <t>Metal Gates</t>
  </si>
  <si>
    <t>Outdoor Benches- New</t>
  </si>
  <si>
    <t xml:space="preserve">Outdoor Benches- Exisitng </t>
  </si>
  <si>
    <t>A</t>
  </si>
  <si>
    <t>B</t>
  </si>
  <si>
    <t>C</t>
  </si>
  <si>
    <t>D</t>
  </si>
  <si>
    <t>E</t>
  </si>
  <si>
    <t>F</t>
  </si>
  <si>
    <t>Merry go Round(existing)</t>
  </si>
  <si>
    <t>2 swings ( existing)</t>
  </si>
  <si>
    <t>See Saw(new)</t>
  </si>
  <si>
    <t>Outdoor Hammocks Swing(new)</t>
  </si>
  <si>
    <t>swings 2 seats (boat-like seat)-new</t>
  </si>
  <si>
    <t>swings 3 seats -new</t>
  </si>
  <si>
    <t>Sliding Tower-new</t>
  </si>
  <si>
    <t>G</t>
  </si>
  <si>
    <t>H</t>
  </si>
  <si>
    <t>Steel Fence 3 m height</t>
  </si>
  <si>
    <t>Rocking horses(new)</t>
  </si>
  <si>
    <t>ELECTRICAL</t>
  </si>
  <si>
    <t>Dismantling and removal of existing street asphalt, the price includes excavation and/or quarrying to a depth of 50 cm and the loading and removal of the fill off-site or at a licensed waste site for any distance that may be required, all under the responsibility of the contractor and with the approval of the inspector and the miller</t>
  </si>
  <si>
    <t>The stairs on the north side towards the soccer field - the northern entrance to the building (8 steps * 18 cm high) The price includes finishing, hardening materials, and all the accompanying works according to drawings, specifications and engineering instructions.</t>
  </si>
  <si>
    <t>(20x20x6cm), with selected color as approved by the engineer, and the face surface not less than 7 mm basalt layer, including at least 5- 15 cm compacted seasem bed under tiles, filling the bed joint between tiles with clean sand, compacting and tiles testing, the shape and color of interlock tiles to be approved by engineer, all according to drawings, specifications and instructions of the Director of Works.</t>
  </si>
  <si>
    <t>Elon model bench or any other model of any other company according to the engineer's instructions, dimensions 150 cm length, height 80 cm with a cast iron base, the bench seat and the suspensions are sanded and painted wooden panels with 3 layers of varnish, length 150/10/5. Rates includes installing and fixing in the ground according to manufacture specifications.</t>
  </si>
  <si>
    <t>Steel repairs: Removing the old metal paint and the rust with a steel scraper or grinder, washing the surface with thinner and painting with a base color and two finishing coats of oil paint. Wood repairs: With the help of sandpaper, rub the wooden supports and paint them with three layers of varnish. All according to instructions of work director</t>
  </si>
  <si>
    <t>A metal pergola consisting of a colored metal mesh for shadowing. The price includes a galvanized profile 60*60 mm RHS, the large metal rods are colored in different colors according to the engineer's choice and constitute an external frame and inside which are divided internally small galvanized metal rods 40*40 mm also colored according to the engineer's choice and the base of the pergola 50 cm dug into the ground as required as shown in drawing DD15 and according to engineers' approval. The rate includes all preparation and assembly work required for installation. The pergola includes digging and shop drawing and everything that will be required.</t>
  </si>
  <si>
    <t>A single-wing institutional door made of galvanized sheet metal in dimensions 210/90-80 cm and a galvanized sheet metal frame 5.1 mm thick, the wing consists of two galvanized steel plates with polyurethane filling including C.V.P. coating or painting in the oven, a lock according to T. 101 and metal handles, Finger guards on both sides of the door from P.V.C covering the space between the frame and the door leaf on the inside, including Plastic rulers, white in color.</t>
  </si>
  <si>
    <t xml:space="preserve">Swings 2 seats (boat-like seat)-new The swing legs is 3-inch pipes, stand, profile 60 * 60, 3 mm, loader, B204 loader, wood seats with iron, 6 mm chains, as in the attached pictures from Atlas Company or Masar Company or Ganit Park Company, Park Leisure Ltd or equivalent.  </t>
  </si>
  <si>
    <t xml:space="preserve">A special spring for toys, the structure is ¾ pipes, and the seat is made of sheet metal. As per the picture and drawings, from Atlas Company or Masar Company or Ganit Park Company, Park Leisure Ltd or equivalent.  </t>
  </si>
  <si>
    <t xml:space="preserve">Supply and install a new see-saw toy of length 2.75 meters, the main column 2 inches, the handles are 3/4 tubes, the base is 2-inch tubes, and the seats are made of Swedish wood, from Atlas Company or Masar Company or Ganit Park Company, Park Leisure Ltd or equivalent.  </t>
  </si>
  <si>
    <t>The price includes the restoration of the old toy. (sanding, painting and fixing). Rate includes paint of the foundation face Zinco chromate (orange) and the putty and face of Undercoat and two layers of oil paint produced by an accredited company in the required color according to the plans, specifications and instructions of the supervising engineer</t>
  </si>
  <si>
    <t xml:space="preserve">The price include : Supply and install an outdoor fabric, soft spun polyester swing , connected to two steel poles 10 cm, and connected to the ground via a 50 cm concrete base. All as per the detailed drawings, from Atlas Company or Masar Company or Ganit Park Company, Park Leisure Ltd or equivalent.  </t>
  </si>
  <si>
    <t>Supplying and planting and processing the natural grass according to the instructions of the marketing company. Grass layers, of the Kikuyu or Tipwai variety, including 30-day treatment. Preparation of the area for the lawn, including compost, fertilization and final leveling</t>
  </si>
  <si>
    <t>Supply, install, spread, and make good minimum 60 cm agricultural red soil rates includes digging if needed to get the suitable depth of agricultural soil. Rate includes adding compost.  All according to the drawings and to the instructions of the Director of Works</t>
  </si>
  <si>
    <t>Shade net made of high density polyethylene threads, the fabric does not rot and repels mold, shading 91-98% resistant to U.V, the mesh is made of fire resistance materials according to TI 5093, "Pagoda" model, "Sheds" model or “Rishon" including  Steel with a diameter of "4" and a height of up to 2.5-3 m, at a distance of 1.55 m between the posts, anchored in the ground at the corners. The shed and the net are supported by steel pipes. All According to the detailed drawings</t>
  </si>
  <si>
    <t>ELECTRICAL WORKS</t>
  </si>
  <si>
    <r>
      <t xml:space="preserve">General Provisions of Electrical Works:
Preambles
Rates of electrical installations shall includes for:-
1. Electrical works including all required materials, accessories, labor, all as required according to drawings, specifications and bill of quantities.
2. Cutting, and pining including all making good.
3. Forming, or cutting hales, chases, channels etc.in reinforced concrete structure, block works or existing walls.
4. Plugging and screwing.
5. Preparation of all required workshop drawings and as built drawings.
6. Preparing working drawings by authorized Fire Alarm Engineer.
7. Protection of all electrical works.
8. All Labelling shall be engraved type.
9. All conduits used should be fire retardant and color coded.
10. providing Operating and Maintenance Manual Mechanical and Electrical Services including as made drawings as specified.
11. Rate includes Inspection of electrical installation inside the cabins &amp; the playgrounds by licensed electrical inspection engineer at least Level(2), including cost of inspection and assistance to inspector in taking instrument readings, providing test reports &amp; certificates for all electrical works including electrical panels. 
</t>
    </r>
    <r>
      <rPr>
        <u/>
        <sz val="12"/>
        <rFont val="Calibri"/>
        <family val="2"/>
        <scheme val="minor"/>
      </rPr>
      <t>All Electrical Works should be according to local codes, laws &amp; according to technical requirements of electricity company.</t>
    </r>
    <r>
      <rPr>
        <sz val="12"/>
        <rFont val="Calibri"/>
        <family val="2"/>
        <scheme val="minor"/>
      </rPr>
      <t xml:space="preserve">
</t>
    </r>
  </si>
  <si>
    <t xml:space="preserve">TOTAL UNDERGROUND ELECTRICAL INSTALLATION </t>
  </si>
  <si>
    <t xml:space="preserve">Underground Electrical installations builders work. </t>
  </si>
  <si>
    <t>Supply, install, test and commission the following builders work including excavation and backfilling  as shown on drawing, as per the preamble, the specifications SECTION 16130 and supervision engineer's requirements.</t>
  </si>
  <si>
    <t>Excavate inside concrete pathway  for cable trenches 60 cm wide 60 cm deep, including base course and sand fill, marking tapes, backfill and final compaction warning plastic tape</t>
  </si>
  <si>
    <t xml:space="preserve">MR. </t>
  </si>
  <si>
    <t>Flexible  pipes, ,2 inch., 3 mm thickness, with pull rope for pulling cables poles to laid inside excavations</t>
  </si>
  <si>
    <t xml:space="preserve">Manholes </t>
  </si>
  <si>
    <t>Supply, install, test and commission the following electrical and Electrical / telecom  manholes including excavation and backfilling .</t>
  </si>
  <si>
    <t>Round inspection manhole, 60 cm diameter, 100 cm deep, including excavation, installation, roof, cover rated for 12.5 ton load, signage, making openings, sealing and bottom gravel</t>
  </si>
  <si>
    <t>Grounding manhole as per detailed drawings</t>
  </si>
  <si>
    <t>TOTAL CABLES AND WIRES</t>
  </si>
  <si>
    <t>Cables and Wires 600 volt cables</t>
  </si>
  <si>
    <t>Supply, install, test and commission 600/1000 volts N2XY copper cables with all required accessories for proper installation and operation, cable lugs, ties.  as shown on drawing, as per the preamble, the specifications and supervision engineer's requirements.</t>
  </si>
  <si>
    <t>Cables of type N2XY (XLPE) or NYY, 5 x 10 mm² section, fixed to structure, placed on ladders, or inside ducts, or inside conduits, including connections at both ends.</t>
  </si>
  <si>
    <t>Cables of type N2XY (XLPE) or NYY, 5 x 6 mm² section, fixed to structure, placed on ladders, or inside ducts, or inside conduits, including connections at both ends.</t>
  </si>
  <si>
    <t>Copper conductors, 35 mm² section, without PVC insulation, direct buried inside ducts or excavations, including connections at both ends.</t>
  </si>
  <si>
    <t>TOTAL SUPPORTING DEVICES FOR CABINES</t>
  </si>
  <si>
    <t>Power sockets</t>
  </si>
  <si>
    <t>Supply, install, test and commission the following power sockets/points/ isolators  as shown on drawing, as per the preamble, rate includes conduits, N2XY cables to related electrical panel, as  the specifications and supervision engineer's directions.</t>
  </si>
  <si>
    <t>Isolating switch for electric doors cable 3x2.5 mm2</t>
  </si>
  <si>
    <t>Double 16A power socket outlet water proof</t>
  </si>
  <si>
    <t>Main &amp; Sub Electrical  Distribution Panels</t>
  </si>
  <si>
    <t>Supply and install inside cement cubicle IP65  DB-Outdoor electrical panel including: Transporting,  storage support, connection to power field and factory testing, shop drawing and all items described in the Technical Specification and Layout as on complete system, Rate includes dismantling existing panel in coordination with elect. company.</t>
  </si>
  <si>
    <t xml:space="preserve">Additional circuits to DB-Canteen </t>
  </si>
  <si>
    <t>Job</t>
  </si>
  <si>
    <t>LIGHTING SYSTEM</t>
  </si>
  <si>
    <t xml:space="preserve">Lighting point   </t>
  </si>
  <si>
    <t>Supply, install, connect, test and commission a complete lighting point including all conductors,  fire retardant rigid PVC conduits, N2XY cables (3*1.5mm2), switches , boxes, connection cables and all other accessories. as per drawings specifications and related standards.</t>
  </si>
  <si>
    <t>Internal / External lighting point (N2XY 3x1.5 mm2)</t>
  </si>
  <si>
    <t>Lighting Fixtures</t>
  </si>
  <si>
    <t>Supply, install, connect, test and commission complete lighting fixture, including all supports, lamps ( Philips , Cree LED ),  suspensions, clamps, switchgears, internal conductors and/or cables, and all other accessories necessary as per drawings, specifications and related standards.</t>
  </si>
  <si>
    <t>All lighting fixtures should be fixed to  celling or hanged  by 2 steel ropes.</t>
  </si>
  <si>
    <t>Approved manufactures for this section is Philips, Osram, Sylvania or engineer's approved equal.</t>
  </si>
  <si>
    <t>WP. IP65, 6500K, 24 watt LED , 4400 lm poly-carbonate as Ledvance Aqua damp proof or approved equal surface mount lighting fixture.</t>
  </si>
  <si>
    <t>POLES &amp; LIGHTS</t>
  </si>
  <si>
    <t>Supply and install decorative galvanized painted  lighting pole
height 2.5 m including  Steel arm for fixing light units rate shall includes cast reinforced concrete B-300 including reinforcement   for isolated foundations of lighting poles, the price shall include excavation, formwork, shuttering, vibration, curing and whatever needed for the completion of the work as specified.  including anchor bolts for 2.5 m poles &amp; galvanized grounding strip welded to foundation.</t>
  </si>
  <si>
    <t>Lighting fixture LED 60 watt,  6500K IP65 ,  as Fumagelli, Eurolix - Philips or approved equal.</t>
  </si>
  <si>
    <t>Toilet seat</t>
  </si>
  <si>
    <t>Handicapped Toilet seat</t>
  </si>
  <si>
    <t>handicap wall mounted european toilet with concealed flush tank , the price included all handicap accessories such as handicap toilet cover, stainless steel support arms .. etc according to drawing and specificaion.</t>
  </si>
  <si>
    <t>6mm thick glass mirrors , plate hanger, adhesive material and all needed fixing and fittings complete
Mirror size 40 x 80cm</t>
  </si>
  <si>
    <t>Toilet faucet</t>
  </si>
  <si>
    <t>Sinks</t>
  </si>
  <si>
    <t>No.</t>
  </si>
  <si>
    <t>Steel paint</t>
  </si>
  <si>
    <t>Wood Paint</t>
  </si>
  <si>
    <t>Supply and install 2 main steel gates for cars, and 2 entrance gates  (2.0m height) one for the park and the club and the other one for the park itself.  The price includes 50*50 mm RHS steel bars with internal division with 20*20mm steel rods as shown in drawings and according to engineers approval .Rate includes the gate to be anchored to the foundations Individual concrete with a diameter of 30 cm and a depth of 80 cm (included in the price of the fence) or in a concrete base, stainless steel connection accessories, including painting</t>
  </si>
  <si>
    <t>Benches in the shape of an arch with (coated with strips of wood 4*5 cm) a total length of 12 m divided into 3 different benches as shown in details. The price includes all the work associated with metal and excavation and anything else required. All according to instructions of work director</t>
  </si>
  <si>
    <t>SKU 1508: A "Netta Beton" model )Or Equivalent) bed cast from architectural concrete. The bed consists of 4 separate quarters that make up a circle with an outer diameter of 2.6 meters. Installation: laying or anchoring to the ground. The product comes disassembled. See details drawing</t>
  </si>
  <si>
    <t>10 cm thick block wall for the planters and stairs railing and toilets interior walls. Price to include finishing , hardening materials, and all related works according to drawings, specifications and engineering instructions.</t>
  </si>
  <si>
    <t>20cm thick block wall for the toilets and arches. Price to include finishing , hardening materials, and all related works according to drawings, specifications and engineering instructions.</t>
  </si>
  <si>
    <t>Cold &amp; Hot Water Collectors</t>
  </si>
  <si>
    <t>Copper collectors with the following capacities, equipped with shutoff valves on main and branches, air vents and all fittings and accessories required for complete installation. Price includes pex pipes to connect the sanitary fixtures .</t>
  </si>
  <si>
    <t>9.07.1</t>
  </si>
  <si>
    <t>9.07.2</t>
  </si>
  <si>
    <t>Water Piping</t>
  </si>
  <si>
    <t>25 mm outside diameter</t>
  </si>
  <si>
    <t>32 mm outside diameter</t>
  </si>
  <si>
    <t>9.07.3</t>
  </si>
  <si>
    <t>40 mm outside diameter</t>
  </si>
  <si>
    <r>
      <rPr>
        <b/>
        <sz val="11"/>
        <rFont val="Calibri"/>
        <family val="2"/>
      </rPr>
      <t>Ditto</t>
    </r>
    <r>
      <rPr>
        <sz val="11"/>
        <rFont val="Calibri"/>
        <family val="2"/>
      </rPr>
      <t>, but with 13mm insulation for hot water and hot return pipes,with the following diameter:
25mm outside diameter</t>
    </r>
  </si>
  <si>
    <t>9.08.1</t>
  </si>
  <si>
    <t>9.08.2</t>
  </si>
  <si>
    <t>3/4" diameter. (3 outlets)</t>
  </si>
  <si>
    <t>3/4" diameter. (2 outlets)</t>
  </si>
  <si>
    <t>9.08.3</t>
  </si>
  <si>
    <t>1" diameter. (9 outlets)</t>
  </si>
  <si>
    <t>1" diameter. (2 outlets)</t>
  </si>
  <si>
    <t>Hose bib</t>
  </si>
  <si>
    <t>Chromium plated hose bib hand spray for WC’s.</t>
  </si>
  <si>
    <t>Floor Trap</t>
  </si>
  <si>
    <t>Floor Clean out</t>
  </si>
  <si>
    <t>4” PVC Floor Trap. Price to include siphon to be fixed in the ground, (15*15 ) double chrome plated cover one grated and one-closed and all other fittings needed to comply with the drawings and specifications .</t>
  </si>
  <si>
    <t>4” Clean Out, of Drainage Network.  In size and location shown in the drawings and where necessary, including (15*15)CM chrome plated screwed in cover and all needed to complete work as specification and drawings.</t>
  </si>
  <si>
    <t>UPVC Drainage Pipes</t>
  </si>
  <si>
    <t>Supply, installation, testing and commissioning of 4" UPVC drainage and ventilation pipes down to manholes with all required fittings including excavation, back filling, incasing with concrete and roof vent caps, including connections as shown in drawings and in accordance to specifications.</t>
  </si>
  <si>
    <t>9.12.1</t>
  </si>
  <si>
    <t>Ditto, but 2" UPVC drainage.</t>
  </si>
  <si>
    <t>9.12.2</t>
  </si>
  <si>
    <t>UPVC Rain Pipes</t>
  </si>
  <si>
    <t>Supply installation, testing and commissioning 4" UPVC rain water pipes down to a free discharge with wired mesh above ground level, with all required hanging accessories, fittings and vent caps, all as shown in drawings, specifications.</t>
  </si>
  <si>
    <t>Roof Drain</t>
  </si>
  <si>
    <t xml:space="preserve">Supply, installation and commissioning of UPVC rainwater roof drain. Size is: 20cm x 20cm. </t>
  </si>
  <si>
    <t>9.07.4</t>
  </si>
  <si>
    <t>PPR pipes  (PN16) SDR11 for domestic water system.    
Price includes: all necessary fittings like elbow, t, vent.....etc.,for complete installation, Hanging and Excavations through walls and slabs.
6mm  insulation for cold pipes inside block and concrete walls.</t>
  </si>
  <si>
    <t>Wall mounted european toilet with concealed flush tank with concrete base, include toilet hydraulic cover and all accessories.</t>
  </si>
  <si>
    <t>Sinks included all accessories such as soap dispensers, hooks, toilet paper holder, paper towel holder, hangers (European made).</t>
  </si>
  <si>
    <t>Toilet faucets (GROHE or equivalent ) for handicap (long arm) included nill valves, hot and cold pipes and plastic siphone.</t>
  </si>
  <si>
    <t>Toilet faucets (GROHE or equivalent ) included nill valves, hot and cold pipes and plastic siphone.</t>
  </si>
  <si>
    <t>Fixed Handrail for the handicapped toilets doors.</t>
  </si>
  <si>
    <t>Supply and install gravel of a Sesame gravel- grade A for the seating area as shown in the drawings.</t>
  </si>
  <si>
    <t>Supply and install outdoor trash bin (Steel mesh).Galvanized steel mesh casing; baked-on polyester coating; with 45-liter galvanized steel liner, secured with a chain ( Model Gladiola Dustbin
SKU 3036 or Equivelent ). Concrete base or with pipe leg. As per the detail drawing.</t>
  </si>
  <si>
    <t>This includes the supply and install 2-2.5 m in length of 5 cm tube steel pipes . Rate includes paint of the foundation face Zinco chromate (orange) and the putty and face of Undercoat and two layers of oil paint produced by an accredited company in the required color according to the plans, specifications and instructions of the supervising engineer.</t>
  </si>
  <si>
    <t>Steel Toys- This includes the supply and install of the toys that will be used in the park. The price includes fixation to the ground with concrete base and bolts if needed. As per the detail drawings All toys are galvanized steel with oven paints, the colors will be chosen by the director of work Rate includes paint of the foundation face Zinco chromate (orange) and the putty and face of Undercoat and two layers of oil paint produced by an accredited company in the required color according to the plans, specifications and instructions of the supervising engineer.</t>
  </si>
  <si>
    <t>Picnic table ( eating or reading) 135cm*155cm (Varnish coated wooden strip 2.0*0.10m. As shown in details.</t>
  </si>
  <si>
    <t>Swings 3 seats –new: Galvanized steel pipes, and wood seats as the photo in Drawing D23 from from Atlas Company or Masar Company or Ganit Park Company, Park Leisure Ltd or equivalent.  A shop drawing should be submitted to be approved by the director of work.</t>
  </si>
  <si>
    <t>The price includes the restoration of 2 old swings (sanding, painting and fixing). Rate includes paint of the foundation face Zinco chromate (orange) and the putty and face of Undercoat and two layers of oil paint produced by an accredited company in the required color according to the plans, specifications and instructions of the supervising engineer. It also includes adding new 6 mm steel chains and 2 baby seats for one swing. And for the other swing add 6 mm steel chains and 2 fabric net seats.</t>
  </si>
  <si>
    <t>Supply and install a handicapped accessible water fountain with spout ideal for filling bottles.Model SKU 2330 or Equivalent
(71cm*35m*82cm and weight 260kg)Price includes all necessary for installing fixing and connecting the water supply and drainage.</t>
  </si>
  <si>
    <r>
      <t xml:space="preserve">Painting the metal, cleaning the rust and painting with a base color and two layers of finishing paint, superlac or polyor or any other color that will be approved by the engineer or on his behalf. </t>
    </r>
    <r>
      <rPr>
        <sz val="12"/>
        <rFont val="Calibri Light"/>
        <family val="2"/>
        <scheme val="major"/>
      </rPr>
      <t>The measuring unit is for the number of equipment.</t>
    </r>
  </si>
  <si>
    <r>
      <t xml:space="preserve">Wood painting - cleaning wood and painting existing wood with  3 layers of laser color or varnish or any waterproof color approved by the engineer. </t>
    </r>
    <r>
      <rPr>
        <sz val="12"/>
        <rFont val="Calibri Light"/>
        <family val="2"/>
        <scheme val="major"/>
      </rPr>
      <t>The measuring unit is for the number of equipment.</t>
    </r>
  </si>
  <si>
    <t>Grand Total (Excluding VAT)</t>
  </si>
  <si>
    <t>LOT 1B - Al-EZARIYEH PLAYGROUND</t>
  </si>
  <si>
    <t>11.1.1</t>
  </si>
  <si>
    <t>11.1.2</t>
  </si>
  <si>
    <t>11.2.1</t>
  </si>
  <si>
    <t>11.3.1</t>
  </si>
  <si>
    <t>11.4.1</t>
  </si>
  <si>
    <t>11.4.2</t>
  </si>
  <si>
    <t>11.5.1</t>
  </si>
  <si>
    <t>11.5.2</t>
  </si>
  <si>
    <t>11.6.1</t>
  </si>
  <si>
    <t>11.6.2</t>
  </si>
  <si>
    <r>
      <t>Demolition of a block wall and removal of the waste of the wall. Price</t>
    </r>
    <r>
      <rPr>
        <sz val="12"/>
        <color theme="1"/>
        <rFont val="Arial"/>
        <family val="2"/>
      </rPr>
      <t xml:space="preserve"> </t>
    </r>
    <r>
      <rPr>
        <sz val="12"/>
        <color theme="1"/>
        <rFont val="Calibri"/>
        <family val="2"/>
        <scheme val="minor"/>
      </rPr>
      <t>includes removal of the waste of the wall off-site or at a licensed waste site for any distance that may be required, all under the responsibility of the contractor and with the approval of the inspector and the miller</t>
    </r>
  </si>
  <si>
    <t>Excavation and/or quarrying to a depth of 50 cm and the loading and removal of the fill off-site or at a licensed waste site for any distance that may be required, all under the responsibility of the contractor and with the approval of the inspector and the miller</t>
  </si>
  <si>
    <r>
      <t xml:space="preserve">Welded and galvanized steel mesh fence model "Savionit" or any other model 3 m high in a 5.4/150X50 mm space, </t>
    </r>
    <r>
      <rPr>
        <sz val="12"/>
        <color theme="1"/>
        <rFont val="Arial"/>
        <family val="2"/>
      </rPr>
      <t>3</t>
    </r>
    <r>
      <rPr>
        <sz val="12"/>
        <color theme="1"/>
        <rFont val="Calibri"/>
        <family val="2"/>
        <scheme val="minor"/>
      </rPr>
      <t xml:space="preserve"> mesh stiffening beams, 3 galvanized pipe reinforcement rods and galvanized pipe poles with a diameter of 65.2"/2 every 3 m, anchored to the foundations Individual concrete with a diameter of 30 cm and a depth of 80 cm (included in the price of the fence) or in a concrete base, stainless steel connection accessories, including painting.</t>
    </r>
  </si>
  <si>
    <r>
      <t xml:space="preserve">Welded and galvanized steel mesh fence model "Savionit" or any other model 6 m high in a 5.4/150X50 mm slot, </t>
    </r>
    <r>
      <rPr>
        <sz val="12"/>
        <color theme="1"/>
        <rFont val="Arial"/>
        <family val="2"/>
      </rPr>
      <t>6</t>
    </r>
    <r>
      <rPr>
        <sz val="12"/>
        <color theme="1"/>
        <rFont val="Calibri"/>
        <family val="2"/>
        <scheme val="minor"/>
      </rPr>
      <t xml:space="preserve"> mesh stiffening beams, 3 galvanized pipe reinforcement rods and galvanized pipe poles with a diameter of 65.2"/2 every 3 m, anchored to the foundations Individual concrete with a diameter of 30 cm and a depth of 80 cm (included in the price of the fence) or in a concrete base, stainless steel connection accessories, including painting.</t>
    </r>
  </si>
  <si>
    <r>
      <t>Sliding tower facility consists of a small tower with a height of 3 m. In the side panels (tower beam) operating elements will be integrated, in addition to XO board</t>
    </r>
    <r>
      <rPr>
        <sz val="12"/>
        <color theme="1"/>
        <rFont val="Arial"/>
        <family val="2"/>
      </rPr>
      <t xml:space="preserve"> </t>
    </r>
    <r>
      <rPr>
        <sz val="12"/>
        <color theme="1"/>
        <rFont val="Calibri"/>
        <family val="2"/>
        <scheme val="minor"/>
      </rPr>
      <t>(The tower is made of steel columns, the floor is covered with sheet metal sheets) from Atlas Company or Masar Company or Ganit Park Company, Park Leisure Ltd or equivalent. With safety area of 5m*6m. A shop drawing should be submitted to be approved by the director of work.</t>
    </r>
  </si>
  <si>
    <t>Total to be reported in Tender Specifications, cf. 4.5 Tender form - Prices, p.56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</si>
</sst>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
    <numFmt numFmtId="165" formatCode="_-[$€-2]\ * #,##0.00_-;\-[$€-2]\ * #,##0.00_-;_-[$€-2]\ * &quot;-&quot;??_-;_-@_-"/>
    <numFmt numFmtId="166" formatCode="_([$€-2]\ * #,##0.00_);_([$€-2]\ * \(#,##0.00\);_([$€-2]\ * &quot;-&quot;??_);_(@_)"/>
    <numFmt numFmtId="167" formatCode="_ [$€-2]\ * #,##0.00_ ;_ [$€-2]\ * \-#,##0.00_ ;_ [$€-2]\ * &quot;-&quot;??_ ;_ @_ "/>
    <numFmt numFmtId="168" formatCode="_ [$₪-40D]\ * #,##0.00_ ;_ [$₪-40D]\ * \-#,##0.00_ ;_ [$₪-40D]\ * &quot;-&quot;??_ ;_ @_ "/>
    <numFmt numFmtId="169" formatCode="[$]dddd\,\ d\ mmmm\ yyyy;@" x16r2:formatCode16="[$-en-IL,1]dddd\,\ d\ mmmm\ yyyy;@"/>
    <numFmt numFmtId="170" formatCode="[$]h:mm;@" x16r2:formatCode16="[$-en-IL,1]h:mm;@"/>
  </numFmts>
  <fonts count="32" x14ac:knownFonts="1">
    <font>
      <sz val="11"/>
      <color theme="1"/>
      <name val="Calibri"/>
      <family val="2"/>
      <scheme val="minor"/>
    </font>
    <font>
      <sz val="11"/>
      <color theme="1"/>
      <name val="Calibri"/>
      <family val="2"/>
      <scheme val="minor"/>
    </font>
    <font>
      <sz val="8"/>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0"/>
      <name val="Arial"/>
      <family val="2"/>
    </font>
    <font>
      <sz val="11"/>
      <name val="Arial"/>
      <family val="2"/>
    </font>
    <font>
      <sz val="14"/>
      <color theme="1"/>
      <name val="Calibri"/>
      <family val="2"/>
      <scheme val="minor"/>
    </font>
    <font>
      <b/>
      <sz val="14"/>
      <name val="Calibri"/>
      <family val="2"/>
      <scheme val="minor"/>
    </font>
    <font>
      <b/>
      <sz val="12"/>
      <color theme="1"/>
      <name val="Calibri"/>
      <family val="2"/>
      <scheme val="minor"/>
    </font>
    <font>
      <b/>
      <sz val="12"/>
      <name val="Calibri"/>
      <family val="2"/>
      <scheme val="minor"/>
    </font>
    <font>
      <sz val="9"/>
      <color theme="1"/>
      <name val="Calibri"/>
      <family val="2"/>
      <scheme val="minor"/>
    </font>
    <font>
      <b/>
      <sz val="16"/>
      <name val="Calibri"/>
      <family val="2"/>
      <scheme val="minor"/>
    </font>
    <font>
      <b/>
      <sz val="12"/>
      <color theme="5"/>
      <name val="Calibri"/>
      <family val="2"/>
      <scheme val="minor"/>
    </font>
    <font>
      <b/>
      <sz val="14"/>
      <color rgb="FFFF0000"/>
      <name val="Calibri"/>
      <family val="2"/>
      <scheme val="minor"/>
    </font>
    <font>
      <sz val="16"/>
      <color theme="1"/>
      <name val="Calibri"/>
      <family val="2"/>
      <scheme val="minor"/>
    </font>
    <font>
      <sz val="11"/>
      <color theme="6"/>
      <name val="Calibri"/>
      <family val="2"/>
      <scheme val="minor"/>
    </font>
    <font>
      <sz val="10"/>
      <name val="Arial"/>
      <family val="2"/>
    </font>
    <font>
      <sz val="11"/>
      <name val="Times New Roman"/>
      <family val="1"/>
    </font>
    <font>
      <sz val="12"/>
      <name val="Calibri"/>
      <family val="2"/>
      <scheme val="minor"/>
    </font>
    <font>
      <b/>
      <sz val="11"/>
      <name val="Times New Roman"/>
      <family val="1"/>
    </font>
    <font>
      <sz val="12"/>
      <name val="Calibri Light"/>
      <family val="2"/>
      <scheme val="major"/>
    </font>
    <font>
      <sz val="12"/>
      <color theme="1"/>
      <name val="Calibri Light"/>
      <family val="2"/>
      <scheme val="major"/>
    </font>
    <font>
      <b/>
      <sz val="12"/>
      <color theme="1"/>
      <name val="Calibri Light"/>
      <family val="2"/>
      <scheme val="major"/>
    </font>
    <font>
      <vertAlign val="superscript"/>
      <sz val="12"/>
      <name val="Calibri Light"/>
      <family val="2"/>
      <scheme val="major"/>
    </font>
    <font>
      <u/>
      <sz val="12"/>
      <name val="Calibri"/>
      <family val="2"/>
      <scheme val="minor"/>
    </font>
    <font>
      <sz val="11"/>
      <name val="Calibri"/>
      <family val="2"/>
    </font>
    <font>
      <b/>
      <sz val="11"/>
      <name val="Calibri"/>
      <family val="2"/>
    </font>
    <font>
      <sz val="12"/>
      <color theme="1"/>
      <name val="Calibri"/>
      <family val="2"/>
      <scheme val="minor"/>
    </font>
    <font>
      <sz val="12"/>
      <color theme="1"/>
      <name val="Arial"/>
      <family val="2"/>
    </font>
    <font>
      <sz val="12"/>
      <name val="Calibri"/>
      <family val="2"/>
    </font>
  </fonts>
  <fills count="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auto="1"/>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bottom style="thin">
        <color indexed="64"/>
      </bottom>
      <diagonal/>
    </border>
  </borders>
  <cellStyleXfs count="6">
    <xf numFmtId="0" fontId="0" fillId="0" borderId="0"/>
    <xf numFmtId="44" fontId="1" fillId="0" borderId="0" applyFont="0" applyFill="0" applyBorder="0" applyAlignment="0" applyProtection="0"/>
    <xf numFmtId="0" fontId="6" fillId="0" borderId="0"/>
    <xf numFmtId="0" fontId="7" fillId="0" borderId="0"/>
    <xf numFmtId="0" fontId="18" fillId="0" borderId="0"/>
    <xf numFmtId="0" fontId="6" fillId="0" borderId="0"/>
  </cellStyleXfs>
  <cellXfs count="180">
    <xf numFmtId="0" fontId="0" fillId="0" borderId="0" xfId="0"/>
    <xf numFmtId="0" fontId="5" fillId="2" borderId="0" xfId="0" applyFont="1" applyFill="1"/>
    <xf numFmtId="0" fontId="10" fillId="2" borderId="0" xfId="0" applyFont="1" applyFill="1" applyAlignment="1">
      <alignment horizontal="center" vertical="center"/>
    </xf>
    <xf numFmtId="0" fontId="8" fillId="6" borderId="1" xfId="0" applyFont="1" applyFill="1" applyBorder="1" applyAlignment="1">
      <alignment vertical="center"/>
    </xf>
    <xf numFmtId="166" fontId="8" fillId="6" borderId="1" xfId="1" applyNumberFormat="1" applyFont="1" applyFill="1" applyBorder="1" applyAlignment="1">
      <alignment horizontal="center" vertical="center"/>
    </xf>
    <xf numFmtId="166" fontId="0" fillId="0" borderId="0" xfId="1" applyNumberFormat="1" applyFont="1"/>
    <xf numFmtId="0" fontId="9" fillId="6" borderId="12" xfId="0" applyFont="1" applyFill="1" applyBorder="1" applyAlignment="1">
      <alignment horizontal="left" vertical="center"/>
    </xf>
    <xf numFmtId="0" fontId="8" fillId="6" borderId="12" xfId="0" applyFont="1" applyFill="1" applyBorder="1" applyAlignment="1">
      <alignment horizontal="left" vertical="center" wrapText="1"/>
    </xf>
    <xf numFmtId="0" fontId="8" fillId="6" borderId="12" xfId="0" applyFont="1" applyFill="1" applyBorder="1" applyAlignment="1">
      <alignment vertical="center"/>
    </xf>
    <xf numFmtId="166" fontId="8" fillId="6" borderId="12" xfId="1" applyNumberFormat="1" applyFont="1" applyFill="1" applyBorder="1" applyAlignment="1">
      <alignment horizontal="center" vertical="center"/>
    </xf>
    <xf numFmtId="0" fontId="9" fillId="6" borderId="1" xfId="0" applyFont="1" applyFill="1" applyBorder="1" applyAlignment="1">
      <alignment horizontal="left" vertical="center"/>
    </xf>
    <xf numFmtId="0" fontId="8" fillId="6" borderId="1" xfId="0" applyFont="1" applyFill="1" applyBorder="1" applyAlignment="1">
      <alignment horizontal="left" vertical="center" wrapText="1"/>
    </xf>
    <xf numFmtId="0" fontId="5" fillId="2" borderId="1" xfId="0" applyFont="1" applyFill="1" applyBorder="1" applyAlignment="1">
      <alignment horizontal="center" vertical="center"/>
    </xf>
    <xf numFmtId="2" fontId="5" fillId="2" borderId="7" xfId="0" applyNumberFormat="1" applyFont="1" applyFill="1" applyBorder="1" applyAlignment="1">
      <alignment horizontal="center" vertical="center"/>
    </xf>
    <xf numFmtId="2" fontId="4" fillId="6" borderId="7" xfId="0" applyNumberFormat="1" applyFont="1" applyFill="1" applyBorder="1" applyAlignment="1">
      <alignment horizontal="center" vertical="center"/>
    </xf>
    <xf numFmtId="2" fontId="4" fillId="6" borderId="11" xfId="0" applyNumberFormat="1" applyFont="1" applyFill="1" applyBorder="1" applyAlignment="1">
      <alignment horizontal="center" vertical="center"/>
    </xf>
    <xf numFmtId="167" fontId="3" fillId="2" borderId="0" xfId="0" applyNumberFormat="1" applyFont="1" applyFill="1" applyAlignment="1">
      <alignment horizontal="center" vertical="center"/>
    </xf>
    <xf numFmtId="167" fontId="3" fillId="2" borderId="0" xfId="0" applyNumberFormat="1" applyFont="1" applyFill="1" applyAlignment="1">
      <alignment horizontal="center" vertical="center" wrapText="1"/>
    </xf>
    <xf numFmtId="165" fontId="0" fillId="7" borderId="1" xfId="1" applyNumberFormat="1" applyFont="1" applyFill="1" applyBorder="1" applyAlignment="1" applyProtection="1">
      <alignment horizontal="center" vertical="center"/>
      <protection locked="0"/>
    </xf>
    <xf numFmtId="166" fontId="0" fillId="7" borderId="1" xfId="1" applyNumberFormat="1" applyFont="1" applyFill="1" applyBorder="1" applyAlignment="1" applyProtection="1">
      <alignment horizontal="center" vertical="center"/>
      <protection locked="0"/>
    </xf>
    <xf numFmtId="0" fontId="12" fillId="2" borderId="0" xfId="0" applyFont="1" applyFill="1" applyAlignment="1">
      <alignment vertical="center" readingOrder="1"/>
    </xf>
    <xf numFmtId="0" fontId="0" fillId="4" borderId="0" xfId="0" applyFill="1" applyAlignment="1">
      <alignment horizontal="center" vertical="center"/>
    </xf>
    <xf numFmtId="0" fontId="0" fillId="3" borderId="0" xfId="0" applyFill="1" applyAlignment="1">
      <alignment horizontal="center" vertical="center"/>
    </xf>
    <xf numFmtId="0" fontId="0" fillId="2" borderId="0" xfId="0" applyFill="1"/>
    <xf numFmtId="0" fontId="0" fillId="5" borderId="0" xfId="0" applyFill="1"/>
    <xf numFmtId="0" fontId="0" fillId="5" borderId="0" xfId="0" applyFill="1" applyAlignment="1">
      <alignment horizontal="center"/>
    </xf>
    <xf numFmtId="0" fontId="0" fillId="5" borderId="0" xfId="0" applyFill="1" applyAlignment="1">
      <alignment vertical="center"/>
    </xf>
    <xf numFmtId="0" fontId="0" fillId="2" borderId="1" xfId="0" applyFill="1" applyBorder="1" applyAlignment="1">
      <alignment horizontal="center" vertical="center"/>
    </xf>
    <xf numFmtId="165" fontId="0" fillId="2" borderId="14" xfId="0" applyNumberFormat="1" applyFill="1" applyBorder="1" applyAlignment="1">
      <alignment horizontal="center" vertical="center"/>
    </xf>
    <xf numFmtId="2" fontId="0" fillId="2" borderId="7" xfId="0" applyNumberFormat="1" applyFill="1" applyBorder="1" applyAlignment="1">
      <alignment horizontal="center" vertical="center"/>
    </xf>
    <xf numFmtId="165" fontId="0" fillId="0" borderId="0" xfId="0" applyNumberFormat="1"/>
    <xf numFmtId="0" fontId="11" fillId="0" borderId="4" xfId="0" applyFont="1" applyBorder="1" applyAlignment="1">
      <alignment horizontal="left" wrapText="1"/>
    </xf>
    <xf numFmtId="2" fontId="0" fillId="0" borderId="0" xfId="0" applyNumberFormat="1"/>
    <xf numFmtId="168" fontId="0" fillId="2" borderId="0" xfId="0" applyNumberFormat="1" applyFill="1" applyAlignment="1">
      <alignment horizontal="center" vertical="center"/>
    </xf>
    <xf numFmtId="169" fontId="16" fillId="7" borderId="27" xfId="0" applyNumberFormat="1" applyFont="1" applyFill="1" applyBorder="1" applyAlignment="1">
      <alignment horizontal="center" vertical="center" wrapText="1"/>
    </xf>
    <xf numFmtId="0" fontId="16" fillId="7" borderId="27" xfId="0" applyFont="1" applyFill="1" applyBorder="1" applyAlignment="1">
      <alignment vertical="center" wrapText="1"/>
    </xf>
    <xf numFmtId="0" fontId="9" fillId="6" borderId="28" xfId="0" applyFont="1" applyFill="1" applyBorder="1" applyAlignment="1">
      <alignment horizontal="left" vertical="center"/>
    </xf>
    <xf numFmtId="0" fontId="8" fillId="6" borderId="28" xfId="0" applyFont="1" applyFill="1" applyBorder="1" applyAlignment="1">
      <alignment horizontal="left" vertical="center" wrapText="1"/>
    </xf>
    <xf numFmtId="0" fontId="8" fillId="6" borderId="12" xfId="0" applyFont="1" applyFill="1" applyBorder="1" applyAlignment="1">
      <alignment horizontal="center" vertical="center"/>
    </xf>
    <xf numFmtId="165" fontId="4" fillId="6" borderId="13" xfId="0" applyNumberFormat="1" applyFont="1" applyFill="1" applyBorder="1" applyAlignment="1">
      <alignment horizontal="center" vertical="center"/>
    </xf>
    <xf numFmtId="2" fontId="10" fillId="0" borderId="8" xfId="0" applyNumberFormat="1" applyFont="1" applyBorder="1" applyAlignment="1">
      <alignment horizontal="center" vertical="center" wrapText="1"/>
    </xf>
    <xf numFmtId="167" fontId="11" fillId="0" borderId="3" xfId="0" applyNumberFormat="1" applyFont="1" applyBorder="1" applyAlignment="1">
      <alignment horizontal="left" wrapText="1"/>
    </xf>
    <xf numFmtId="0" fontId="14" fillId="2" borderId="10" xfId="0" applyFont="1" applyFill="1" applyBorder="1" applyAlignment="1">
      <alignment vertical="center" wrapText="1" readingOrder="1"/>
    </xf>
    <xf numFmtId="2" fontId="4" fillId="2" borderId="29" xfId="0" applyNumberFormat="1" applyFont="1" applyFill="1" applyBorder="1" applyAlignment="1">
      <alignment horizontal="center" vertical="center"/>
    </xf>
    <xf numFmtId="0" fontId="8" fillId="2" borderId="30" xfId="0" applyFont="1" applyFill="1" applyBorder="1" applyAlignment="1">
      <alignment vertical="center"/>
    </xf>
    <xf numFmtId="2" fontId="4" fillId="2" borderId="7" xfId="0" applyNumberFormat="1" applyFont="1" applyFill="1" applyBorder="1" applyAlignment="1">
      <alignment horizontal="center" vertical="center"/>
    </xf>
    <xf numFmtId="0" fontId="21" fillId="0" borderId="31" xfId="0" applyFont="1" applyBorder="1" applyAlignment="1">
      <alignment horizontal="center"/>
    </xf>
    <xf numFmtId="1" fontId="22" fillId="0" borderId="1" xfId="0" applyNumberFormat="1" applyFont="1" applyBorder="1" applyAlignment="1">
      <alignment horizontal="justify" vertical="top" wrapText="1" readingOrder="1"/>
    </xf>
    <xf numFmtId="165" fontId="23" fillId="7" borderId="1" xfId="1" quotePrefix="1" applyNumberFormat="1" applyFont="1" applyFill="1" applyBorder="1" applyAlignment="1" applyProtection="1">
      <alignment horizontal="center" vertical="center"/>
      <protection locked="0"/>
    </xf>
    <xf numFmtId="165" fontId="23" fillId="7" borderId="1" xfId="1" applyNumberFormat="1" applyFont="1" applyFill="1" applyBorder="1" applyAlignment="1" applyProtection="1">
      <alignment horizontal="center" vertical="center"/>
      <protection locked="0"/>
    </xf>
    <xf numFmtId="0" fontId="23" fillId="6" borderId="1" xfId="0" applyFont="1" applyFill="1" applyBorder="1" applyAlignment="1">
      <alignment vertical="center"/>
    </xf>
    <xf numFmtId="166" fontId="23" fillId="6" borderId="1" xfId="1" applyNumberFormat="1" applyFont="1" applyFill="1" applyBorder="1" applyAlignment="1">
      <alignment horizontal="center" vertical="center"/>
    </xf>
    <xf numFmtId="0" fontId="23" fillId="2" borderId="1" xfId="0" applyFont="1" applyFill="1" applyBorder="1" applyAlignment="1">
      <alignment vertical="center"/>
    </xf>
    <xf numFmtId="165" fontId="23" fillId="7" borderId="1" xfId="1" applyNumberFormat="1" applyFont="1" applyFill="1" applyBorder="1" applyAlignment="1" applyProtection="1">
      <alignment vertical="center"/>
      <protection locked="0"/>
    </xf>
    <xf numFmtId="1" fontId="22" fillId="0" borderId="1" xfId="0" applyNumberFormat="1" applyFont="1" applyBorder="1" applyAlignment="1">
      <alignment horizontal="center" vertical="center" wrapText="1" readingOrder="1"/>
    </xf>
    <xf numFmtId="1" fontId="22" fillId="0" borderId="1" xfId="0" applyNumberFormat="1" applyFont="1" applyBorder="1" applyAlignment="1">
      <alignment horizontal="center" vertical="center"/>
    </xf>
    <xf numFmtId="0" fontId="21" fillId="0" borderId="0" xfId="0" applyFont="1" applyAlignment="1">
      <alignment horizontal="center"/>
    </xf>
    <xf numFmtId="165" fontId="0" fillId="7" borderId="32" xfId="1" applyNumberFormat="1" applyFont="1" applyFill="1" applyBorder="1" applyAlignment="1" applyProtection="1">
      <alignment horizontal="center" vertical="center"/>
      <protection locked="0"/>
    </xf>
    <xf numFmtId="0" fontId="19" fillId="0" borderId="1" xfId="0" applyFont="1" applyBorder="1" applyAlignment="1">
      <alignment horizontal="center" vertical="center"/>
    </xf>
    <xf numFmtId="0" fontId="23" fillId="2" borderId="1" xfId="0" applyFont="1" applyFill="1" applyBorder="1" applyAlignment="1">
      <alignment horizontal="left" vertical="top" wrapText="1"/>
    </xf>
    <xf numFmtId="0" fontId="22" fillId="2" borderId="1"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0" fillId="2" borderId="1" xfId="0" applyFont="1" applyFill="1" applyBorder="1" applyAlignment="1">
      <alignment horizontal="left" vertical="center" wrapText="1" readingOrder="1"/>
    </xf>
    <xf numFmtId="1" fontId="22" fillId="0" borderId="1" xfId="0" applyNumberFormat="1" applyFont="1" applyBorder="1" applyAlignment="1">
      <alignment horizontal="justify" vertical="center" wrapText="1" readingOrder="1"/>
    </xf>
    <xf numFmtId="0" fontId="22" fillId="2" borderId="1" xfId="0" applyFont="1" applyFill="1" applyBorder="1" applyAlignment="1">
      <alignment vertical="center" wrapText="1"/>
    </xf>
    <xf numFmtId="0" fontId="22" fillId="0" borderId="1" xfId="0" applyFont="1" applyBorder="1" applyAlignment="1">
      <alignment horizontal="left" vertical="center" readingOrder="1"/>
    </xf>
    <xf numFmtId="0" fontId="22" fillId="2" borderId="1" xfId="0" applyFont="1" applyFill="1" applyBorder="1" applyAlignment="1">
      <alignment horizontal="left" vertical="center"/>
    </xf>
    <xf numFmtId="2" fontId="5" fillId="0" borderId="7" xfId="0" applyNumberFormat="1" applyFont="1" applyBorder="1" applyAlignment="1">
      <alignment horizontal="center" vertical="center"/>
    </xf>
    <xf numFmtId="0" fontId="23" fillId="0" borderId="1" xfId="0" applyFont="1" applyBorder="1" applyAlignment="1">
      <alignment horizontal="left" vertical="center" wrapText="1"/>
    </xf>
    <xf numFmtId="0" fontId="8" fillId="2" borderId="30" xfId="0" applyFont="1" applyFill="1" applyBorder="1" applyAlignment="1">
      <alignment horizontal="center" vertical="center"/>
    </xf>
    <xf numFmtId="3" fontId="22" fillId="0" borderId="30" xfId="0" applyNumberFormat="1" applyFont="1" applyBorder="1" applyAlignment="1">
      <alignment horizontal="center" vertical="center" wrapText="1" readingOrder="1"/>
    </xf>
    <xf numFmtId="0" fontId="22" fillId="0" borderId="1" xfId="0" applyFont="1" applyBorder="1" applyAlignment="1">
      <alignment horizontal="left" vertical="center" wrapText="1" readingOrder="1"/>
    </xf>
    <xf numFmtId="0" fontId="22" fillId="2" borderId="1" xfId="0" applyFont="1" applyFill="1" applyBorder="1" applyAlignment="1">
      <alignment vertical="center"/>
    </xf>
    <xf numFmtId="0" fontId="0" fillId="2" borderId="1" xfId="0" applyFill="1" applyBorder="1" applyAlignment="1">
      <alignment horizontal="center" vertical="center" wrapText="1"/>
    </xf>
    <xf numFmtId="0" fontId="22" fillId="0" borderId="1" xfId="0" applyFont="1" applyBorder="1" applyAlignment="1">
      <alignment horizontal="justify" vertical="top" wrapText="1" readingOrder="1"/>
    </xf>
    <xf numFmtId="0" fontId="27" fillId="2" borderId="31" xfId="0" applyFont="1" applyFill="1" applyBorder="1" applyAlignment="1">
      <alignment horizontal="center" vertical="center" wrapText="1"/>
    </xf>
    <xf numFmtId="0" fontId="0" fillId="2" borderId="30" xfId="0" applyFill="1" applyBorder="1" applyAlignment="1">
      <alignment horizontal="center" vertical="center"/>
    </xf>
    <xf numFmtId="0" fontId="27" fillId="2" borderId="1" xfId="0" applyFont="1" applyFill="1" applyBorder="1" applyAlignment="1">
      <alignment horizontal="center" vertical="center" wrapText="1"/>
    </xf>
    <xf numFmtId="3" fontId="27" fillId="2" borderId="31" xfId="0" applyNumberFormat="1" applyFont="1" applyFill="1" applyBorder="1" applyAlignment="1">
      <alignment horizontal="center" vertical="center"/>
    </xf>
    <xf numFmtId="1" fontId="5" fillId="0" borderId="1" xfId="0" applyNumberFormat="1" applyFont="1" applyBorder="1" applyAlignment="1">
      <alignment horizontal="center" vertical="center" wrapText="1" readingOrder="1"/>
    </xf>
    <xf numFmtId="0" fontId="15" fillId="2" borderId="0" xfId="0" applyFont="1" applyFill="1" applyAlignment="1">
      <alignment horizontal="right" vertical="center"/>
    </xf>
    <xf numFmtId="165" fontId="4" fillId="2" borderId="36" xfId="0" applyNumberFormat="1" applyFont="1" applyFill="1" applyBorder="1" applyAlignment="1">
      <alignment horizontal="center" vertical="center"/>
    </xf>
    <xf numFmtId="165" fontId="23" fillId="2" borderId="14" xfId="0" applyNumberFormat="1" applyFont="1" applyFill="1" applyBorder="1" applyAlignment="1">
      <alignment horizontal="center" vertical="center"/>
    </xf>
    <xf numFmtId="165" fontId="24" fillId="6" borderId="14" xfId="0" applyNumberFormat="1" applyFont="1" applyFill="1" applyBorder="1" applyAlignment="1">
      <alignment horizontal="center" vertical="center"/>
    </xf>
    <xf numFmtId="165" fontId="4" fillId="6" borderId="14" xfId="0" applyNumberFormat="1" applyFont="1" applyFill="1" applyBorder="1" applyAlignment="1">
      <alignment horizontal="center" vertical="center"/>
    </xf>
    <xf numFmtId="0" fontId="21" fillId="0" borderId="37" xfId="0" applyFont="1" applyBorder="1" applyAlignment="1">
      <alignment horizontal="center"/>
    </xf>
    <xf numFmtId="2" fontId="10" fillId="0" borderId="38" xfId="0" applyNumberFormat="1" applyFont="1" applyBorder="1" applyAlignment="1">
      <alignment horizontal="center" vertical="center" wrapText="1"/>
    </xf>
    <xf numFmtId="0" fontId="11" fillId="0" borderId="39" xfId="0" applyFont="1" applyBorder="1" applyAlignment="1">
      <alignment horizontal="left" wrapText="1"/>
    </xf>
    <xf numFmtId="167" fontId="11" fillId="0" borderId="40" xfId="0" applyNumberFormat="1" applyFont="1" applyBorder="1" applyAlignment="1">
      <alignment horizontal="left" wrapText="1"/>
    </xf>
    <xf numFmtId="2" fontId="0" fillId="2" borderId="0" xfId="0" applyNumberFormat="1" applyFill="1"/>
    <xf numFmtId="166" fontId="3" fillId="2" borderId="0" xfId="1" applyNumberFormat="1" applyFont="1" applyFill="1"/>
    <xf numFmtId="165" fontId="3" fillId="2" borderId="0" xfId="0" applyNumberFormat="1" applyFont="1" applyFill="1"/>
    <xf numFmtId="0" fontId="4" fillId="2" borderId="0" xfId="0" applyFont="1" applyFill="1" applyAlignment="1">
      <alignment horizontal="left" vertical="top" wrapText="1"/>
    </xf>
    <xf numFmtId="0" fontId="16" fillId="2" borderId="0" xfId="0" applyFont="1" applyFill="1" applyAlignment="1">
      <alignment horizontal="right" vertical="center" wrapText="1"/>
    </xf>
    <xf numFmtId="0" fontId="4" fillId="2" borderId="0" xfId="0" applyFont="1" applyFill="1" applyAlignment="1">
      <alignment horizontal="left" wrapText="1"/>
    </xf>
    <xf numFmtId="167" fontId="4" fillId="2" borderId="27" xfId="0" applyNumberFormat="1" applyFont="1" applyFill="1" applyBorder="1"/>
    <xf numFmtId="166" fontId="0" fillId="2" borderId="0" xfId="1" applyNumberFormat="1" applyFont="1" applyFill="1"/>
    <xf numFmtId="170" fontId="17" fillId="2" borderId="0" xfId="0" applyNumberFormat="1" applyFont="1" applyFill="1" applyAlignment="1">
      <alignment horizontal="center" vertical="center"/>
    </xf>
    <xf numFmtId="0" fontId="8" fillId="2" borderId="1" xfId="0" applyFont="1" applyFill="1" applyBorder="1" applyAlignment="1">
      <alignment vertical="center"/>
    </xf>
    <xf numFmtId="0" fontId="8" fillId="2" borderId="1" xfId="0" applyFont="1" applyFill="1" applyBorder="1" applyAlignment="1">
      <alignment horizontal="center" vertical="center" readingOrder="1"/>
    </xf>
    <xf numFmtId="3" fontId="22" fillId="0" borderId="1" xfId="0" applyNumberFormat="1" applyFont="1" applyBorder="1" applyAlignment="1">
      <alignment horizontal="center" vertical="center" wrapText="1" readingOrder="1"/>
    </xf>
    <xf numFmtId="0" fontId="29" fillId="0" borderId="0" xfId="0" applyFont="1" applyAlignment="1">
      <alignment vertical="center" wrapText="1"/>
    </xf>
    <xf numFmtId="0" fontId="12" fillId="0" borderId="0" xfId="0" applyFont="1" applyAlignment="1">
      <alignment vertical="center" readingOrder="1"/>
    </xf>
    <xf numFmtId="2" fontId="0" fillId="0" borderId="7" xfId="0" applyNumberForma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left" vertical="center" wrapText="1"/>
    </xf>
    <xf numFmtId="0" fontId="27" fillId="0" borderId="1" xfId="0" applyFont="1" applyBorder="1" applyAlignment="1">
      <alignment horizontal="justify" vertical="top" wrapText="1"/>
    </xf>
    <xf numFmtId="0" fontId="23" fillId="0" borderId="30" xfId="0" applyFont="1" applyBorder="1" applyAlignment="1">
      <alignment horizontal="left" vertical="center" wrapText="1"/>
    </xf>
    <xf numFmtId="0" fontId="27" fillId="0" borderId="1" xfId="0" applyFont="1" applyBorder="1" applyAlignment="1">
      <alignment horizontal="left" vertical="center" wrapText="1"/>
    </xf>
    <xf numFmtId="0" fontId="27" fillId="0" borderId="1" xfId="0" applyFont="1" applyBorder="1" applyAlignment="1">
      <alignment horizontal="left" vertical="top" wrapText="1"/>
    </xf>
    <xf numFmtId="0" fontId="5" fillId="0" borderId="35" xfId="5" applyFont="1" applyBorder="1" applyAlignment="1">
      <alignment horizontal="left" vertical="center" wrapText="1"/>
    </xf>
    <xf numFmtId="0" fontId="5" fillId="0" borderId="1" xfId="5" applyFont="1" applyBorder="1" applyAlignment="1">
      <alignment horizontal="left" vertical="center" wrapText="1"/>
    </xf>
    <xf numFmtId="0" fontId="7" fillId="0" borderId="32" xfId="0" applyFont="1" applyBorder="1" applyAlignment="1">
      <alignment vertical="center" wrapText="1"/>
    </xf>
    <xf numFmtId="0" fontId="5" fillId="0" borderId="32" xfId="0" applyFont="1" applyBorder="1" applyAlignment="1">
      <alignment vertical="center" wrapText="1"/>
    </xf>
    <xf numFmtId="0" fontId="0" fillId="0" borderId="1" xfId="0" applyBorder="1" applyAlignment="1">
      <alignment horizontal="left" vertical="center" wrapText="1"/>
    </xf>
    <xf numFmtId="164" fontId="4" fillId="6" borderId="7" xfId="0" applyNumberFormat="1" applyFont="1" applyFill="1" applyBorder="1" applyAlignment="1">
      <alignment horizontal="center" vertical="center"/>
    </xf>
    <xf numFmtId="0" fontId="29" fillId="0" borderId="1" xfId="0" applyFont="1" applyBorder="1" applyAlignment="1">
      <alignment vertical="center" wrapText="1"/>
    </xf>
    <xf numFmtId="0" fontId="22" fillId="0" borderId="1" xfId="0" applyFont="1" applyBorder="1" applyAlignment="1">
      <alignment horizontal="justify" vertical="top" readingOrder="1"/>
    </xf>
    <xf numFmtId="0" fontId="29" fillId="0" borderId="0" xfId="0" applyFont="1" applyAlignment="1">
      <alignment vertical="top" wrapText="1"/>
    </xf>
    <xf numFmtId="0" fontId="29" fillId="0" borderId="1" xfId="0" applyFont="1" applyBorder="1" applyAlignment="1">
      <alignment vertical="top" wrapText="1"/>
    </xf>
    <xf numFmtId="0" fontId="31" fillId="2" borderId="33" xfId="0" applyFont="1" applyFill="1" applyBorder="1" applyAlignment="1">
      <alignment horizontal="left" vertical="top" wrapText="1"/>
    </xf>
    <xf numFmtId="0" fontId="20" fillId="0" borderId="1" xfId="0" applyFont="1" applyBorder="1" applyAlignment="1">
      <alignment vertical="top" wrapText="1"/>
    </xf>
    <xf numFmtId="0" fontId="20" fillId="0" borderId="31" xfId="0" applyFont="1" applyBorder="1" applyAlignment="1">
      <alignment horizontal="left" vertical="top" wrapText="1"/>
    </xf>
    <xf numFmtId="0" fontId="20" fillId="0" borderId="30" xfId="0" applyFont="1" applyBorder="1" applyAlignment="1">
      <alignment horizontal="left" vertical="top" wrapText="1"/>
    </xf>
    <xf numFmtId="0" fontId="20" fillId="2" borderId="1" xfId="0" applyFont="1" applyFill="1" applyBorder="1" applyAlignment="1">
      <alignment horizontal="left" vertical="top" wrapText="1"/>
    </xf>
    <xf numFmtId="0" fontId="23" fillId="2" borderId="34" xfId="0" applyFont="1" applyFill="1" applyBorder="1" applyAlignment="1">
      <alignment horizontal="left" vertical="top" wrapText="1"/>
    </xf>
    <xf numFmtId="0" fontId="31" fillId="2" borderId="1" xfId="0" applyFont="1" applyFill="1" applyBorder="1" applyAlignment="1">
      <alignment horizontal="justify" vertical="top" wrapText="1"/>
    </xf>
    <xf numFmtId="0" fontId="29" fillId="2" borderId="1" xfId="0" applyFont="1" applyFill="1" applyBorder="1" applyAlignment="1">
      <alignment horizontal="left" vertical="top" wrapText="1"/>
    </xf>
    <xf numFmtId="0" fontId="8" fillId="2" borderId="1" xfId="0" applyFont="1" applyFill="1" applyBorder="1" applyAlignment="1">
      <alignment horizontal="center" vertical="center"/>
    </xf>
    <xf numFmtId="164" fontId="4" fillId="6" borderId="29" xfId="0" applyNumberFormat="1" applyFont="1" applyFill="1" applyBorder="1" applyAlignment="1">
      <alignment horizontal="center" vertical="center"/>
    </xf>
    <xf numFmtId="0" fontId="8" fillId="6" borderId="30" xfId="0" applyFont="1" applyFill="1" applyBorder="1" applyAlignment="1">
      <alignment vertical="center"/>
    </xf>
    <xf numFmtId="166" fontId="8" fillId="6" borderId="30" xfId="1" applyNumberFormat="1" applyFont="1" applyFill="1" applyBorder="1" applyAlignment="1">
      <alignment horizontal="center" vertical="center"/>
    </xf>
    <xf numFmtId="165" fontId="4" fillId="6" borderId="36" xfId="0" applyNumberFormat="1" applyFont="1" applyFill="1" applyBorder="1" applyAlignment="1">
      <alignment horizontal="center" vertical="center"/>
    </xf>
    <xf numFmtId="165" fontId="4" fillId="2" borderId="14" xfId="0" applyNumberFormat="1" applyFont="1" applyFill="1" applyBorder="1" applyAlignment="1">
      <alignment horizontal="center" vertical="center"/>
    </xf>
    <xf numFmtId="0" fontId="13" fillId="2" borderId="25" xfId="0" applyFont="1" applyFill="1" applyBorder="1" applyAlignment="1">
      <alignment horizontal="center" vertical="center" wrapText="1" readingOrder="1"/>
    </xf>
    <xf numFmtId="0" fontId="13" fillId="2" borderId="21" xfId="0" applyFont="1" applyFill="1" applyBorder="1" applyAlignment="1">
      <alignment horizontal="center" vertical="center" wrapText="1" readingOrder="1"/>
    </xf>
    <xf numFmtId="0" fontId="13" fillId="6" borderId="9" xfId="0" applyFont="1" applyFill="1" applyBorder="1" applyAlignment="1">
      <alignment horizontal="center" vertical="center" readingOrder="1"/>
    </xf>
    <xf numFmtId="0" fontId="13" fillId="6" borderId="0" xfId="0" applyFont="1" applyFill="1" applyAlignment="1">
      <alignment horizontal="center" vertical="center" readingOrder="1"/>
    </xf>
    <xf numFmtId="0" fontId="13" fillId="2" borderId="9" xfId="0" applyFont="1" applyFill="1" applyBorder="1" applyAlignment="1">
      <alignment horizontal="center" vertical="center" readingOrder="1"/>
    </xf>
    <xf numFmtId="0" fontId="13" fillId="2" borderId="0" xfId="0" applyFont="1" applyFill="1" applyAlignment="1">
      <alignment horizontal="center" vertical="center" readingOrder="1"/>
    </xf>
    <xf numFmtId="0" fontId="22" fillId="2" borderId="6" xfId="0" applyFont="1" applyFill="1" applyBorder="1" applyAlignment="1">
      <alignment horizontal="left" vertical="top" wrapText="1"/>
    </xf>
    <xf numFmtId="0" fontId="22" fillId="2" borderId="5" xfId="0" applyFont="1" applyFill="1" applyBorder="1" applyAlignment="1">
      <alignment horizontal="left" vertical="top" wrapText="1"/>
    </xf>
    <xf numFmtId="0" fontId="11" fillId="0" borderId="26" xfId="0" applyFont="1" applyBorder="1" applyAlignment="1">
      <alignment horizontal="center" vertical="center" readingOrder="1"/>
    </xf>
    <xf numFmtId="0" fontId="11" fillId="0" borderId="10" xfId="0" applyFont="1" applyBorder="1" applyAlignment="1">
      <alignment horizontal="center" vertical="center" readingOrder="1"/>
    </xf>
    <xf numFmtId="0" fontId="20" fillId="2" borderId="6" xfId="0" applyFont="1" applyFill="1" applyBorder="1" applyAlignment="1">
      <alignment horizontal="left" vertical="top" wrapText="1" readingOrder="1"/>
    </xf>
    <xf numFmtId="0" fontId="20" fillId="2" borderId="5" xfId="0" applyFont="1" applyFill="1" applyBorder="1" applyAlignment="1">
      <alignment horizontal="left" vertical="top" wrapText="1" readingOrder="1"/>
    </xf>
    <xf numFmtId="0" fontId="22" fillId="0" borderId="6" xfId="0" applyFont="1" applyBorder="1" applyAlignment="1">
      <alignment horizontal="left" vertical="center" wrapText="1" readingOrder="1"/>
    </xf>
    <xf numFmtId="0" fontId="22" fillId="0" borderId="5" xfId="0" applyFont="1" applyBorder="1" applyAlignment="1">
      <alignment horizontal="left" vertical="center" wrapText="1" readingOrder="1"/>
    </xf>
    <xf numFmtId="1" fontId="22" fillId="0" borderId="6" xfId="0" applyNumberFormat="1" applyFont="1" applyBorder="1" applyAlignment="1">
      <alignment horizontal="left" vertical="top" wrapText="1" readingOrder="1"/>
    </xf>
    <xf numFmtId="1" fontId="22" fillId="0" borderId="5" xfId="0" applyNumberFormat="1" applyFont="1" applyBorder="1" applyAlignment="1">
      <alignment horizontal="left" vertical="top" wrapText="1" readingOrder="1"/>
    </xf>
    <xf numFmtId="165" fontId="11" fillId="2" borderId="16" xfId="0" applyNumberFormat="1" applyFont="1" applyFill="1" applyBorder="1" applyAlignment="1">
      <alignment horizontal="center" vertical="center" wrapText="1"/>
    </xf>
    <xf numFmtId="165" fontId="11" fillId="2" borderId="17" xfId="0" applyNumberFormat="1"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 xfId="0" applyFont="1" applyBorder="1" applyAlignment="1">
      <alignment horizontal="center" vertical="center" wrapText="1"/>
    </xf>
    <xf numFmtId="0" fontId="11" fillId="2" borderId="15" xfId="0" applyFont="1" applyFill="1" applyBorder="1" applyAlignment="1">
      <alignment horizontal="center" vertical="center"/>
    </xf>
    <xf numFmtId="0" fontId="11" fillId="2" borderId="2" xfId="0" applyFont="1" applyFill="1" applyBorder="1" applyAlignment="1">
      <alignment horizontal="center" vertical="center"/>
    </xf>
    <xf numFmtId="3" fontId="11" fillId="2" borderId="15" xfId="0" applyNumberFormat="1" applyFont="1" applyFill="1" applyBorder="1" applyAlignment="1">
      <alignment horizontal="center" vertical="center" wrapText="1"/>
    </xf>
    <xf numFmtId="3" fontId="11" fillId="2" borderId="2" xfId="0" applyNumberFormat="1" applyFont="1" applyFill="1" applyBorder="1" applyAlignment="1">
      <alignment horizontal="center" vertical="center" wrapText="1"/>
    </xf>
    <xf numFmtId="166" fontId="11" fillId="2" borderId="15" xfId="1" applyNumberFormat="1" applyFont="1" applyFill="1" applyBorder="1" applyAlignment="1">
      <alignment horizontal="center" vertical="center" wrapText="1"/>
    </xf>
    <xf numFmtId="166" fontId="11" fillId="2" borderId="2" xfId="1" applyNumberFormat="1" applyFont="1" applyFill="1" applyBorder="1" applyAlignment="1">
      <alignment horizontal="center" vertical="center" wrapText="1"/>
    </xf>
    <xf numFmtId="0" fontId="16" fillId="7" borderId="22" xfId="0" applyFont="1" applyFill="1" applyBorder="1" applyAlignment="1">
      <alignment horizontal="center" vertical="center" wrapText="1"/>
    </xf>
    <xf numFmtId="0" fontId="16" fillId="7" borderId="23" xfId="0" applyFont="1" applyFill="1" applyBorder="1" applyAlignment="1">
      <alignment horizontal="center" vertical="center" wrapText="1"/>
    </xf>
    <xf numFmtId="0" fontId="16" fillId="7" borderId="24" xfId="0" applyFont="1" applyFill="1" applyBorder="1" applyAlignment="1">
      <alignment horizontal="center" vertical="center" wrapText="1"/>
    </xf>
    <xf numFmtId="0" fontId="23" fillId="2" borderId="6" xfId="0" applyFont="1" applyFill="1" applyBorder="1" applyAlignment="1">
      <alignment horizontal="left" vertical="top" wrapText="1"/>
    </xf>
    <xf numFmtId="0" fontId="23" fillId="2" borderId="5" xfId="0" applyFont="1" applyFill="1" applyBorder="1" applyAlignment="1">
      <alignment horizontal="left" vertical="top" wrapText="1"/>
    </xf>
    <xf numFmtId="0" fontId="9" fillId="6" borderId="6" xfId="0" applyFont="1" applyFill="1" applyBorder="1" applyAlignment="1">
      <alignment horizontal="left" vertical="center" wrapText="1"/>
    </xf>
    <xf numFmtId="0" fontId="9" fillId="6" borderId="5" xfId="0" applyFont="1" applyFill="1" applyBorder="1" applyAlignment="1">
      <alignment horizontal="left" vertical="center" wrapText="1"/>
    </xf>
    <xf numFmtId="0" fontId="20" fillId="2" borderId="6" xfId="0" applyFont="1" applyFill="1" applyBorder="1" applyAlignment="1">
      <alignment horizontal="left" vertical="center" wrapText="1" readingOrder="1"/>
    </xf>
    <xf numFmtId="0" fontId="20" fillId="2" borderId="5" xfId="0" applyFont="1" applyFill="1" applyBorder="1" applyAlignment="1">
      <alignment horizontal="left" vertical="center" wrapText="1" readingOrder="1"/>
    </xf>
    <xf numFmtId="0" fontId="9" fillId="6" borderId="41" xfId="0" applyFont="1" applyFill="1" applyBorder="1" applyAlignment="1">
      <alignment horizontal="left" vertical="top"/>
    </xf>
    <xf numFmtId="0" fontId="9" fillId="6" borderId="34" xfId="0" applyFont="1" applyFill="1" applyBorder="1" applyAlignment="1">
      <alignment horizontal="left" vertical="top"/>
    </xf>
    <xf numFmtId="165" fontId="4" fillId="2" borderId="0" xfId="0" applyNumberFormat="1" applyFont="1" applyFill="1" applyAlignment="1">
      <alignment horizontal="center"/>
    </xf>
    <xf numFmtId="165" fontId="4" fillId="2" borderId="20" xfId="0" applyNumberFormat="1" applyFont="1" applyFill="1" applyBorder="1" applyAlignment="1">
      <alignment horizontal="center"/>
    </xf>
    <xf numFmtId="0" fontId="16" fillId="7" borderId="22" xfId="0" applyFont="1" applyFill="1" applyBorder="1" applyAlignment="1" applyProtection="1">
      <alignment horizontal="center" vertical="center" wrapText="1"/>
      <protection locked="0"/>
    </xf>
    <xf numFmtId="0" fontId="16" fillId="7" borderId="23" xfId="0" applyFont="1" applyFill="1" applyBorder="1" applyAlignment="1" applyProtection="1">
      <alignment horizontal="center" vertical="center" wrapText="1"/>
      <protection locked="0"/>
    </xf>
    <xf numFmtId="0" fontId="16" fillId="7" borderId="24" xfId="0" applyFont="1" applyFill="1" applyBorder="1" applyAlignment="1" applyProtection="1">
      <alignment horizontal="center" vertical="center" wrapText="1"/>
      <protection locked="0"/>
    </xf>
    <xf numFmtId="0" fontId="15" fillId="2" borderId="0" xfId="0" applyFont="1" applyFill="1" applyAlignment="1">
      <alignment horizontal="right" vertical="center"/>
    </xf>
  </cellXfs>
  <cellStyles count="6">
    <cellStyle name="Currency" xfId="1" builtinId="4"/>
    <cellStyle name="Normal" xfId="0" builtinId="0"/>
    <cellStyle name="Normal 2" xfId="2" xr:uid="{00000000-0005-0000-0000-000003000000}"/>
    <cellStyle name="Normal 3" xfId="4" xr:uid="{00000000-0005-0000-0000-000004000000}"/>
    <cellStyle name="Normal 6" xfId="3" xr:uid="{00000000-0005-0000-0000-000005000000}"/>
    <cellStyle name="Normal_D15-B(1)" xfId="5" xr:uid="{00000000-0005-0000-0000-000006000000}"/>
  </cellStyles>
  <dxfs count="0"/>
  <tableStyles count="0" defaultTableStyle="TableStyleMedium2" defaultPivotStyle="PivotStyleLight16"/>
  <colors>
    <mruColors>
      <color rgb="FFD75B81"/>
      <color rgb="FF99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png"/><Relationship Id="rId25" Type="http://schemas.openxmlformats.org/officeDocument/2006/relationships/customXml" Target="../ink/ink2.xml"/><Relationship Id="rId2" Type="http://schemas.openxmlformats.org/officeDocument/2006/relationships/customXml" Target="../ink/ink1.xml"/><Relationship Id="rId1" Type="http://schemas.openxmlformats.org/officeDocument/2006/relationships/image" Target="../media/image1.jpeg"/><Relationship Id="rId24" Type="http://schemas.openxmlformats.org/officeDocument/2006/relationships/image" Target="../media/image60.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64</xdr:row>
      <xdr:rowOff>0</xdr:rowOff>
    </xdr:from>
    <xdr:to>
      <xdr:col>2</xdr:col>
      <xdr:colOff>1993265</xdr:colOff>
      <xdr:row>64</xdr:row>
      <xdr:rowOff>0</xdr:rowOff>
    </xdr:to>
    <xdr:pic>
      <xdr:nvPicPr>
        <xdr:cNvPr id="36" name="Picture 1">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a:srcRect/>
        <a:stretch>
          <a:fillRect/>
        </a:stretch>
      </xdr:blipFill>
      <xdr:spPr bwMode="auto">
        <a:xfrm>
          <a:off x="563880" y="68976240"/>
          <a:ext cx="1844040" cy="0"/>
        </a:xfrm>
        <a:prstGeom prst="rect">
          <a:avLst/>
        </a:prstGeom>
        <a:noFill/>
        <a:ln w="9525">
          <a:noFill/>
          <a:miter lim="800000"/>
          <a:headEnd/>
          <a:tailEnd/>
        </a:ln>
      </xdr:spPr>
    </xdr:pic>
    <xdr:clientData/>
  </xdr:twoCellAnchor>
  <xdr:twoCellAnchor editAs="oneCell">
    <xdr:from>
      <xdr:col>2</xdr:col>
      <xdr:colOff>464820</xdr:colOff>
      <xdr:row>64</xdr:row>
      <xdr:rowOff>0</xdr:rowOff>
    </xdr:from>
    <xdr:to>
      <xdr:col>2</xdr:col>
      <xdr:colOff>2312035</xdr:colOff>
      <xdr:row>64</xdr:row>
      <xdr:rowOff>0</xdr:rowOff>
    </xdr:to>
    <xdr:pic>
      <xdr:nvPicPr>
        <xdr:cNvPr id="37" name="Picture 1">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a:srcRect/>
        <a:stretch>
          <a:fillRect/>
        </a:stretch>
      </xdr:blipFill>
      <xdr:spPr bwMode="auto">
        <a:xfrm>
          <a:off x="876300" y="70980300"/>
          <a:ext cx="1844040" cy="1127760"/>
        </a:xfrm>
        <a:prstGeom prst="rect">
          <a:avLst/>
        </a:prstGeom>
        <a:noFill/>
        <a:ln w="9525">
          <a:noFill/>
          <a:miter lim="800000"/>
          <a:headEnd/>
          <a:tailEnd/>
        </a:ln>
      </xdr:spPr>
    </xdr:pic>
    <xdr:clientData/>
  </xdr:twoCellAnchor>
  <xdr:twoCellAnchor editAs="oneCell">
    <xdr:from>
      <xdr:col>2</xdr:col>
      <xdr:colOff>152400</xdr:colOff>
      <xdr:row>64</xdr:row>
      <xdr:rowOff>0</xdr:rowOff>
    </xdr:from>
    <xdr:to>
      <xdr:col>2</xdr:col>
      <xdr:colOff>1993265</xdr:colOff>
      <xdr:row>64</xdr:row>
      <xdr:rowOff>0</xdr:rowOff>
    </xdr:to>
    <xdr:pic>
      <xdr:nvPicPr>
        <xdr:cNvPr id="26" name="Picture 1">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a:srcRect/>
        <a:stretch>
          <a:fillRect/>
        </a:stretch>
      </xdr:blipFill>
      <xdr:spPr bwMode="auto">
        <a:xfrm>
          <a:off x="563880" y="68808600"/>
          <a:ext cx="1844040" cy="0"/>
        </a:xfrm>
        <a:prstGeom prst="rect">
          <a:avLst/>
        </a:prstGeom>
        <a:noFill/>
        <a:ln w="9525">
          <a:noFill/>
          <a:miter lim="800000"/>
          <a:headEnd/>
          <a:tailEnd/>
        </a:ln>
      </xdr:spPr>
    </xdr:pic>
    <xdr:clientData/>
  </xdr:twoCellAnchor>
  <xdr:twoCellAnchor editAs="oneCell">
    <xdr:from>
      <xdr:col>2</xdr:col>
      <xdr:colOff>464820</xdr:colOff>
      <xdr:row>37</xdr:row>
      <xdr:rowOff>25400</xdr:rowOff>
    </xdr:from>
    <xdr:to>
      <xdr:col>2</xdr:col>
      <xdr:colOff>2312035</xdr:colOff>
      <xdr:row>37</xdr:row>
      <xdr:rowOff>28575</xdr:rowOff>
    </xdr:to>
    <xdr:pic>
      <xdr:nvPicPr>
        <xdr:cNvPr id="27" name="Picture 1">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
        <a:srcRect/>
        <a:stretch>
          <a:fillRect/>
        </a:stretch>
      </xdr:blipFill>
      <xdr:spPr bwMode="auto">
        <a:xfrm>
          <a:off x="4401820" y="21742400"/>
          <a:ext cx="1844040" cy="0"/>
        </a:xfrm>
        <a:prstGeom prst="rect">
          <a:avLst/>
        </a:prstGeom>
        <a:noFill/>
        <a:ln w="9525">
          <a:noFill/>
          <a:miter lim="800000"/>
          <a:headEnd/>
          <a:tailEnd/>
        </a:ln>
      </xdr:spPr>
    </xdr:pic>
    <xdr:clientData/>
  </xdr:twoCellAnchor>
  <xdr:twoCellAnchor editAs="oneCell">
    <xdr:from>
      <xdr:col>1</xdr:col>
      <xdr:colOff>1739780</xdr:colOff>
      <xdr:row>0</xdr:row>
      <xdr:rowOff>253800</xdr:rowOff>
    </xdr:from>
    <xdr:to>
      <xdr:col>1</xdr:col>
      <xdr:colOff>1743315</xdr:colOff>
      <xdr:row>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45" name="Ink 44">
              <a:extLst>
                <a:ext uri="{FF2B5EF4-FFF2-40B4-BE49-F238E27FC236}">
                  <a16:creationId xmlns:a16="http://schemas.microsoft.com/office/drawing/2014/main" id="{00000000-0008-0000-0000-00002D000000}"/>
                </a:ext>
              </a:extLst>
            </xdr14:cNvPr>
            <xdr14:cNvContentPartPr/>
          </xdr14:nvContentPartPr>
          <xdr14:nvPr macro=""/>
          <xdr14:xfrm>
            <a:off x="2209680" y="253800"/>
            <a:ext cx="360" cy="360"/>
          </xdr14:xfrm>
        </xdr:contentPart>
      </mc:Choice>
      <mc:Fallback xmlns="">
        <xdr:pic>
          <xdr:nvPicPr>
            <xdr:cNvPr id="2" name="Ink 1">
              <a:extLst>
                <a:ext uri="{FF2B5EF4-FFF2-40B4-BE49-F238E27FC236}">
                  <a16:creationId xmlns:a16="http://schemas.microsoft.com/office/drawing/2014/main" id="{D7C707D6-E73F-4BD5-8811-3F5F4F0F2D41}"/>
                </a:ext>
              </a:extLst>
            </xdr:cNvPr>
            <xdr:cNvPicPr/>
          </xdr:nvPicPr>
          <xdr:blipFill>
            <a:blip xmlns:r="http://schemas.openxmlformats.org/officeDocument/2006/relationships" r:embed="rId24"/>
            <a:stretch>
              <a:fillRect/>
            </a:stretch>
          </xdr:blipFill>
          <xdr:spPr>
            <a:xfrm>
              <a:off x="2200680" y="244800"/>
              <a:ext cx="18000" cy="18000"/>
            </a:xfrm>
            <a:prstGeom prst="rect">
              <a:avLst/>
            </a:prstGeom>
          </xdr:spPr>
        </xdr:pic>
      </mc:Fallback>
    </mc:AlternateContent>
    <xdr:clientData/>
  </xdr:twoCellAnchor>
  <xdr:twoCellAnchor editAs="oneCell">
    <xdr:from>
      <xdr:col>1</xdr:col>
      <xdr:colOff>1142900</xdr:colOff>
      <xdr:row>0</xdr:row>
      <xdr:rowOff>196560</xdr:rowOff>
    </xdr:from>
    <xdr:to>
      <xdr:col>1</xdr:col>
      <xdr:colOff>1143260</xdr:colOff>
      <xdr:row>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46" name="Ink 45">
              <a:extLst>
                <a:ext uri="{FF2B5EF4-FFF2-40B4-BE49-F238E27FC236}">
                  <a16:creationId xmlns:a16="http://schemas.microsoft.com/office/drawing/2014/main" id="{00000000-0008-0000-0000-00002E000000}"/>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twoCellAnchor>
  <xdr:oneCellAnchor>
    <xdr:from>
      <xdr:col>2</xdr:col>
      <xdr:colOff>2028825</xdr:colOff>
      <xdr:row>43</xdr:row>
      <xdr:rowOff>0</xdr:rowOff>
    </xdr:from>
    <xdr:ext cx="635" cy="741680"/>
    <xdr:pic>
      <xdr:nvPicPr>
        <xdr:cNvPr id="4124" name="Picture 10">
          <a:extLst>
            <a:ext uri="{FF2B5EF4-FFF2-40B4-BE49-F238E27FC236}">
              <a16:creationId xmlns:a16="http://schemas.microsoft.com/office/drawing/2014/main" id="{F1207E71-6248-4664-ABF8-4A168EC5C8EE}"/>
            </a:ext>
          </a:extLst>
        </xdr:cNvPr>
        <xdr:cNvPicPr>
          <a:picLocks noChangeAspect="1" noChangeArrowheads="1"/>
        </xdr:cNvPicPr>
      </xdr:nvPicPr>
      <xdr:blipFill>
        <a:blip xmlns:r="http://schemas.openxmlformats.org/officeDocument/2006/relationships" r:embed="rId26"/>
        <a:srcRect/>
        <a:stretch>
          <a:fillRect/>
        </a:stretch>
      </xdr:blipFill>
      <xdr:spPr bwMode="auto">
        <a:xfrm>
          <a:off x="5962090" y="13424647"/>
          <a:ext cx="635" cy="741680"/>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hools/tender2020/2018%20Assessment/Jabal%20Almukabber/Jabal%20Al-Mukabb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ocuments/School%20IV/R1%20School%20Construction/A14%20EJ%20Ph2/1%20Assessment/EJ%20Survey%20Update%202017%20Unprotected/Ahbab%20Al%20Rahman-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5-28T15:00:40.964"/>
    </inkml:context>
    <inkml:brush xml:id="br0">
      <inkml:brushProperty name="width" value="0.05" units="cm"/>
      <inkml:brushProperty name="height" value="0.05" units="cm"/>
      <inkml:brushProperty name="ignorePressure" value="1"/>
    </inkml:brush>
  </inkml:definitions>
  <inkml:trace contextRef="#ctx0" brushRef="#br0">-2147483648-2147483648,'0'0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5-28T15:00:40.965"/>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outlinePr summaryBelow="0" summaryRight="0"/>
    <pageSetUpPr fitToPage="1"/>
  </sheetPr>
  <dimension ref="A1:CU205"/>
  <sheetViews>
    <sheetView tabSelected="1" view="pageBreakPreview" topLeftCell="A116" zoomScale="55" zoomScaleNormal="75" zoomScaleSheetLayoutView="55" zoomScalePageLayoutView="75" workbookViewId="0">
      <selection activeCell="G120" sqref="G120"/>
    </sheetView>
  </sheetViews>
  <sheetFormatPr defaultRowHeight="14.5" x14ac:dyDescent="0.35"/>
  <cols>
    <col min="1" max="1" width="10.54296875" style="32" customWidth="1"/>
    <col min="2" max="2" width="48.453125" customWidth="1"/>
    <col min="3" max="3" width="71.453125" customWidth="1"/>
    <col min="4" max="4" width="14" customWidth="1"/>
    <col min="5" max="5" width="11.453125" customWidth="1"/>
    <col min="6" max="6" width="14.90625" style="5" customWidth="1"/>
    <col min="7" max="7" width="18.90625" style="30" customWidth="1"/>
    <col min="8" max="8" width="16.453125" customWidth="1"/>
    <col min="9" max="12" width="11.453125" customWidth="1"/>
  </cols>
  <sheetData>
    <row r="1" spans="1:99" s="20" customFormat="1" ht="36" customHeight="1" x14ac:dyDescent="0.35">
      <c r="A1" s="135" t="s">
        <v>24</v>
      </c>
      <c r="B1" s="136"/>
      <c r="C1" s="136"/>
      <c r="D1" s="136"/>
      <c r="E1" s="136"/>
      <c r="F1" s="136"/>
      <c r="G1" s="136"/>
    </row>
    <row r="2" spans="1:99" s="20" customFormat="1" ht="33" customHeight="1" x14ac:dyDescent="0.35">
      <c r="A2" s="137" t="s">
        <v>23</v>
      </c>
      <c r="B2" s="138"/>
      <c r="C2" s="138"/>
      <c r="D2" s="138"/>
      <c r="E2" s="138"/>
      <c r="F2" s="138"/>
      <c r="G2" s="138"/>
    </row>
    <row r="3" spans="1:99" s="102" customFormat="1" ht="33" customHeight="1" x14ac:dyDescent="0.35">
      <c r="A3" s="139" t="s">
        <v>227</v>
      </c>
      <c r="B3" s="140"/>
      <c r="C3" s="140"/>
      <c r="D3" s="140"/>
      <c r="E3" s="140"/>
      <c r="F3" s="140"/>
      <c r="G3" s="140"/>
    </row>
    <row r="4" spans="1:99" s="20" customFormat="1" ht="30.65" customHeight="1" x14ac:dyDescent="0.35">
      <c r="A4" s="139" t="s">
        <v>17</v>
      </c>
      <c r="B4" s="140"/>
      <c r="C4" s="140"/>
      <c r="D4" s="140"/>
      <c r="E4" s="140"/>
      <c r="F4" s="140"/>
      <c r="G4" s="140"/>
    </row>
    <row r="5" spans="1:99" s="20" customFormat="1" ht="29.4" customHeight="1" thickBot="1" x14ac:dyDescent="0.4">
      <c r="A5" s="143"/>
      <c r="B5" s="144"/>
      <c r="C5" s="42" t="str">
        <f>UPPER(IF(C142&lt;&gt;"","Tenderer: "&amp;C142,""))</f>
        <v/>
      </c>
      <c r="D5" s="42"/>
      <c r="E5" s="42"/>
      <c r="F5" s="42"/>
      <c r="G5" s="42"/>
    </row>
    <row r="6" spans="1:99" ht="15.65" customHeight="1" x14ac:dyDescent="0.35">
      <c r="A6" s="153" t="s">
        <v>18</v>
      </c>
      <c r="B6" s="155" t="s">
        <v>19</v>
      </c>
      <c r="C6" s="157" t="s">
        <v>22</v>
      </c>
      <c r="D6" s="159" t="s">
        <v>6</v>
      </c>
      <c r="E6" s="159" t="s">
        <v>5</v>
      </c>
      <c r="F6" s="161" t="s">
        <v>8</v>
      </c>
      <c r="G6" s="151" t="s">
        <v>21</v>
      </c>
    </row>
    <row r="7" spans="1:99" s="23" customFormat="1" ht="27.65" customHeight="1" thickBot="1" x14ac:dyDescent="0.4">
      <c r="A7" s="154"/>
      <c r="B7" s="156"/>
      <c r="C7" s="158"/>
      <c r="D7" s="160"/>
      <c r="E7" s="160"/>
      <c r="F7" s="162"/>
      <c r="G7" s="152"/>
      <c r="H7" s="2"/>
      <c r="I7" s="21"/>
      <c r="J7" s="22"/>
    </row>
    <row r="8" spans="1:99" s="26" customFormat="1" ht="21" customHeight="1" x14ac:dyDescent="0.35">
      <c r="A8" s="15">
        <v>1</v>
      </c>
      <c r="B8" s="6" t="s">
        <v>4</v>
      </c>
      <c r="C8" s="7"/>
      <c r="D8" s="8"/>
      <c r="E8" s="8"/>
      <c r="F8" s="9" t="s">
        <v>7</v>
      </c>
      <c r="G8" s="39">
        <f>SUM(G10:G13)</f>
        <v>0</v>
      </c>
      <c r="H8" s="24"/>
      <c r="I8" s="25"/>
      <c r="J8" s="25"/>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row>
    <row r="9" spans="1:99" s="26" customFormat="1" ht="106.25" customHeight="1" x14ac:dyDescent="0.35">
      <c r="A9" s="43"/>
      <c r="B9" s="145" t="s">
        <v>39</v>
      </c>
      <c r="C9" s="146"/>
      <c r="D9" s="44"/>
      <c r="E9" s="98"/>
      <c r="F9" s="49"/>
      <c r="G9" s="81"/>
      <c r="H9" s="24"/>
      <c r="I9" s="25"/>
      <c r="J9" s="25"/>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row>
    <row r="10" spans="1:99" s="26" customFormat="1" ht="98.15" customHeight="1" x14ac:dyDescent="0.35">
      <c r="A10" s="67">
        <v>1.01</v>
      </c>
      <c r="B10" s="62" t="s">
        <v>40</v>
      </c>
      <c r="C10" s="117" t="s">
        <v>109</v>
      </c>
      <c r="D10" s="54" t="s">
        <v>27</v>
      </c>
      <c r="E10" s="100">
        <v>170</v>
      </c>
      <c r="F10" s="49"/>
      <c r="G10" s="82">
        <f t="shared" ref="G10:G43" si="0">F10*E10</f>
        <v>0</v>
      </c>
      <c r="H10" s="24"/>
      <c r="I10" s="25"/>
      <c r="J10" s="25"/>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row>
    <row r="11" spans="1:99" s="26" customFormat="1" ht="86.4" customHeight="1" x14ac:dyDescent="0.35">
      <c r="A11" s="67">
        <v>1.02</v>
      </c>
      <c r="B11" s="62" t="s">
        <v>41</v>
      </c>
      <c r="C11" s="101" t="s">
        <v>238</v>
      </c>
      <c r="D11" s="54" t="s">
        <v>27</v>
      </c>
      <c r="E11" s="99">
        <v>30</v>
      </c>
      <c r="F11" s="49"/>
      <c r="G11" s="82">
        <f t="shared" si="0"/>
        <v>0</v>
      </c>
      <c r="H11" s="24"/>
      <c r="I11" s="25"/>
      <c r="J11" s="25"/>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row>
    <row r="12" spans="1:99" s="1" customFormat="1" ht="51" customHeight="1" x14ac:dyDescent="0.35">
      <c r="A12" s="67">
        <v>1.03</v>
      </c>
      <c r="B12" s="62" t="s">
        <v>41</v>
      </c>
      <c r="C12" s="62" t="s">
        <v>42</v>
      </c>
      <c r="D12" s="54" t="s">
        <v>27</v>
      </c>
      <c r="E12" s="100">
        <v>6</v>
      </c>
      <c r="F12" s="48"/>
      <c r="G12" s="82">
        <f t="shared" si="0"/>
        <v>0</v>
      </c>
    </row>
    <row r="13" spans="1:99" s="1" customFormat="1" ht="78.650000000000006" customHeight="1" x14ac:dyDescent="0.35">
      <c r="A13" s="67">
        <v>1.04</v>
      </c>
      <c r="B13" s="62" t="s">
        <v>81</v>
      </c>
      <c r="C13" s="101" t="s">
        <v>239</v>
      </c>
      <c r="D13" s="54" t="s">
        <v>27</v>
      </c>
      <c r="E13" s="70">
        <v>50</v>
      </c>
      <c r="F13" s="48"/>
      <c r="G13" s="82">
        <f t="shared" ref="G13" si="1">F13*E13</f>
        <v>0</v>
      </c>
    </row>
    <row r="14" spans="1:99" s="26" customFormat="1" ht="21" customHeight="1" x14ac:dyDescent="0.35">
      <c r="A14" s="14">
        <v>2</v>
      </c>
      <c r="B14" s="10" t="s">
        <v>3</v>
      </c>
      <c r="C14" s="11"/>
      <c r="D14" s="50"/>
      <c r="E14" s="50"/>
      <c r="F14" s="51" t="s">
        <v>7</v>
      </c>
      <c r="G14" s="83">
        <f>SUM(G16:G21)</f>
        <v>0</v>
      </c>
      <c r="H14" s="24"/>
      <c r="I14" s="25"/>
      <c r="J14" s="25"/>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row>
    <row r="15" spans="1:99" s="26" customFormat="1" ht="147.65" customHeight="1" x14ac:dyDescent="0.35">
      <c r="A15" s="45"/>
      <c r="B15" s="149" t="s">
        <v>25</v>
      </c>
      <c r="C15" s="150"/>
      <c r="D15" s="52"/>
      <c r="E15" s="52"/>
      <c r="F15" s="53"/>
      <c r="G15" s="82"/>
      <c r="H15" s="24"/>
      <c r="I15" s="25"/>
      <c r="J15" s="25"/>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row>
    <row r="16" spans="1:99" s="26" customFormat="1" ht="101.4" customHeight="1" x14ac:dyDescent="0.35">
      <c r="A16" s="13">
        <v>2.0099999999999998</v>
      </c>
      <c r="B16" s="63" t="s">
        <v>44</v>
      </c>
      <c r="C16" s="47" t="s">
        <v>43</v>
      </c>
      <c r="D16" s="54" t="s">
        <v>27</v>
      </c>
      <c r="E16" s="55">
        <v>70</v>
      </c>
      <c r="F16" s="53"/>
      <c r="G16" s="82">
        <f t="shared" si="0"/>
        <v>0</v>
      </c>
      <c r="H16" s="24"/>
      <c r="I16" s="25"/>
      <c r="J16" s="25"/>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row>
    <row r="17" spans="1:99" s="26" customFormat="1" ht="105" customHeight="1" x14ac:dyDescent="0.35">
      <c r="A17" s="13">
        <v>2.02</v>
      </c>
      <c r="B17" s="60" t="s">
        <v>45</v>
      </c>
      <c r="C17" s="47" t="s">
        <v>46</v>
      </c>
      <c r="D17" s="54" t="s">
        <v>33</v>
      </c>
      <c r="E17" s="55">
        <v>20</v>
      </c>
      <c r="F17" s="53"/>
      <c r="G17" s="82">
        <f t="shared" ref="G17:G18" si="2">F17*E17</f>
        <v>0</v>
      </c>
      <c r="H17" s="24"/>
      <c r="I17" s="25"/>
      <c r="J17" s="25"/>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row>
    <row r="18" spans="1:99" s="26" customFormat="1" ht="80.400000000000006" customHeight="1" x14ac:dyDescent="0.35">
      <c r="A18" s="13">
        <v>2.0299999999999998</v>
      </c>
      <c r="B18" s="64" t="s">
        <v>47</v>
      </c>
      <c r="C18" s="47" t="s">
        <v>176</v>
      </c>
      <c r="D18" s="54" t="s">
        <v>27</v>
      </c>
      <c r="E18" s="55">
        <v>42</v>
      </c>
      <c r="F18" s="53"/>
      <c r="G18" s="82">
        <f t="shared" si="2"/>
        <v>0</v>
      </c>
      <c r="H18" s="24"/>
      <c r="I18" s="25"/>
      <c r="J18" s="25"/>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row>
    <row r="19" spans="1:99" s="23" customFormat="1" ht="83.4" customHeight="1" x14ac:dyDescent="0.35">
      <c r="A19" s="13">
        <v>2.04</v>
      </c>
      <c r="B19" s="64" t="s">
        <v>47</v>
      </c>
      <c r="C19" s="47" t="s">
        <v>175</v>
      </c>
      <c r="D19" s="54" t="s">
        <v>48</v>
      </c>
      <c r="E19" s="55">
        <v>45</v>
      </c>
      <c r="F19" s="53"/>
      <c r="G19" s="82">
        <f t="shared" si="0"/>
        <v>0</v>
      </c>
    </row>
    <row r="20" spans="1:99" s="23" customFormat="1" ht="117" customHeight="1" x14ac:dyDescent="0.35">
      <c r="A20" s="13">
        <v>2.0499999999999998</v>
      </c>
      <c r="B20" s="64" t="s">
        <v>49</v>
      </c>
      <c r="C20" s="101" t="s">
        <v>110</v>
      </c>
      <c r="D20" s="54" t="s">
        <v>38</v>
      </c>
      <c r="E20" s="55">
        <v>5</v>
      </c>
      <c r="F20" s="53"/>
      <c r="G20" s="82">
        <f t="shared" ref="G20" si="3">F20*E20</f>
        <v>0</v>
      </c>
    </row>
    <row r="21" spans="1:99" s="23" customFormat="1" ht="110.15" customHeight="1" x14ac:dyDescent="0.35">
      <c r="A21" s="67">
        <v>2.06</v>
      </c>
      <c r="B21" s="64" t="s">
        <v>76</v>
      </c>
      <c r="C21" s="47" t="s">
        <v>174</v>
      </c>
      <c r="D21" s="54" t="s">
        <v>75</v>
      </c>
      <c r="E21" s="55">
        <v>4</v>
      </c>
      <c r="F21" s="53"/>
      <c r="G21" s="82">
        <f t="shared" ref="G21" si="4">F21*E21</f>
        <v>0</v>
      </c>
    </row>
    <row r="22" spans="1:99" s="26" customFormat="1" ht="21" customHeight="1" x14ac:dyDescent="0.35">
      <c r="A22" s="14">
        <v>3</v>
      </c>
      <c r="B22" s="10" t="s">
        <v>50</v>
      </c>
      <c r="C22" s="11"/>
      <c r="D22" s="3"/>
      <c r="E22" s="3"/>
      <c r="F22" s="4" t="s">
        <v>7</v>
      </c>
      <c r="G22" s="84">
        <f>SUM(G25,G27,G28,G29)</f>
        <v>0</v>
      </c>
      <c r="H22" s="24"/>
      <c r="I22" s="25"/>
      <c r="J22" s="25"/>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row>
    <row r="23" spans="1:99" s="56" customFormat="1" ht="80.25" customHeight="1" x14ac:dyDescent="0.3">
      <c r="A23" s="85"/>
      <c r="B23" s="147" t="s">
        <v>51</v>
      </c>
      <c r="C23" s="148"/>
      <c r="D23" s="46"/>
      <c r="E23" s="46"/>
      <c r="F23" s="57"/>
      <c r="G23" s="82"/>
    </row>
    <row r="24" spans="1:99" s="56" customFormat="1" ht="118.75" customHeight="1" x14ac:dyDescent="0.3">
      <c r="A24" s="29">
        <v>3.01</v>
      </c>
      <c r="B24" s="65" t="s">
        <v>52</v>
      </c>
      <c r="C24" s="118" t="s">
        <v>53</v>
      </c>
      <c r="D24" s="54"/>
      <c r="E24" s="58"/>
      <c r="F24" s="18"/>
      <c r="G24" s="82"/>
    </row>
    <row r="25" spans="1:99" s="56" customFormat="1" ht="80.25" customHeight="1" x14ac:dyDescent="0.3">
      <c r="A25" s="29"/>
      <c r="B25" s="65" t="s">
        <v>52</v>
      </c>
      <c r="C25" s="118" t="s">
        <v>54</v>
      </c>
      <c r="D25" s="54" t="s">
        <v>27</v>
      </c>
      <c r="E25" s="58">
        <v>10</v>
      </c>
      <c r="F25" s="18"/>
      <c r="G25" s="82">
        <f t="shared" ref="G25" si="5">F25*E25</f>
        <v>0</v>
      </c>
    </row>
    <row r="26" spans="1:99" s="56" customFormat="1" ht="102" customHeight="1" x14ac:dyDescent="0.3">
      <c r="A26" s="29">
        <v>3.02</v>
      </c>
      <c r="B26" s="65" t="s">
        <v>55</v>
      </c>
      <c r="C26" s="74" t="s">
        <v>56</v>
      </c>
      <c r="D26" s="54"/>
      <c r="E26" s="58"/>
      <c r="F26" s="18"/>
      <c r="G26" s="82"/>
    </row>
    <row r="27" spans="1:99" s="56" customFormat="1" ht="56.4" customHeight="1" x14ac:dyDescent="0.3">
      <c r="A27" s="29"/>
      <c r="B27" s="65" t="s">
        <v>55</v>
      </c>
      <c r="C27" s="74" t="s">
        <v>57</v>
      </c>
      <c r="D27" s="54" t="s">
        <v>27</v>
      </c>
      <c r="E27" s="58">
        <v>50</v>
      </c>
      <c r="F27" s="18"/>
      <c r="G27" s="82">
        <f>F27*E27</f>
        <v>0</v>
      </c>
    </row>
    <row r="28" spans="1:99" s="56" customFormat="1" ht="129.65" customHeight="1" x14ac:dyDescent="0.3">
      <c r="A28" s="103">
        <v>3.03</v>
      </c>
      <c r="B28" s="65" t="s">
        <v>58</v>
      </c>
      <c r="C28" s="101" t="s">
        <v>111</v>
      </c>
      <c r="D28" s="54" t="s">
        <v>27</v>
      </c>
      <c r="E28" s="58">
        <v>300</v>
      </c>
      <c r="F28" s="18"/>
      <c r="G28" s="82">
        <f>F28*E28</f>
        <v>0</v>
      </c>
    </row>
    <row r="29" spans="1:99" s="56" customFormat="1" ht="155" x14ac:dyDescent="0.3">
      <c r="A29" s="29">
        <v>3.03</v>
      </c>
      <c r="B29" s="65" t="s">
        <v>59</v>
      </c>
      <c r="C29" s="74" t="s">
        <v>74</v>
      </c>
      <c r="D29" s="54" t="s">
        <v>27</v>
      </c>
      <c r="E29" s="58">
        <v>70</v>
      </c>
      <c r="F29" s="18"/>
      <c r="G29" s="82">
        <f>F29*E29</f>
        <v>0</v>
      </c>
    </row>
    <row r="30" spans="1:99" s="26" customFormat="1" ht="21" customHeight="1" x14ac:dyDescent="0.35">
      <c r="A30" s="14">
        <v>4</v>
      </c>
      <c r="B30" s="10" t="s">
        <v>60</v>
      </c>
      <c r="C30" s="11"/>
      <c r="D30" s="3"/>
      <c r="E30" s="3"/>
      <c r="F30" s="4" t="s">
        <v>7</v>
      </c>
      <c r="G30" s="84">
        <f>SUM(G32:G32)</f>
        <v>0</v>
      </c>
      <c r="H30" s="24"/>
      <c r="I30" s="25"/>
      <c r="J30" s="25"/>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row>
    <row r="31" spans="1:99" s="23" customFormat="1" ht="141" customHeight="1" x14ac:dyDescent="0.35">
      <c r="A31" s="13"/>
      <c r="B31" s="141" t="s">
        <v>61</v>
      </c>
      <c r="C31" s="142"/>
      <c r="D31" s="27"/>
      <c r="E31" s="12"/>
      <c r="F31" s="19"/>
      <c r="G31" s="82"/>
    </row>
    <row r="32" spans="1:99" s="23" customFormat="1" ht="83.25" customHeight="1" x14ac:dyDescent="0.35">
      <c r="A32" s="13">
        <v>4.01</v>
      </c>
      <c r="B32" s="66" t="s">
        <v>28</v>
      </c>
      <c r="C32" s="59" t="s">
        <v>62</v>
      </c>
      <c r="D32" s="54" t="s">
        <v>27</v>
      </c>
      <c r="E32" s="12">
        <v>70</v>
      </c>
      <c r="F32" s="19"/>
      <c r="G32" s="82">
        <f t="shared" si="0"/>
        <v>0</v>
      </c>
    </row>
    <row r="33" spans="1:99" s="26" customFormat="1" ht="18" customHeight="1" x14ac:dyDescent="0.35">
      <c r="A33" s="14">
        <v>5</v>
      </c>
      <c r="B33" s="10" t="s">
        <v>0</v>
      </c>
      <c r="C33" s="11"/>
      <c r="D33" s="3"/>
      <c r="E33" s="3"/>
      <c r="F33" s="4" t="s">
        <v>7</v>
      </c>
      <c r="G33" s="84">
        <f>SUM(G35:G37)</f>
        <v>0</v>
      </c>
      <c r="H33" s="24"/>
      <c r="I33" s="25"/>
      <c r="J33" s="25"/>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row>
    <row r="34" spans="1:99" s="23" customFormat="1" ht="84.65" customHeight="1" x14ac:dyDescent="0.35">
      <c r="A34" s="29"/>
      <c r="B34" s="141" t="s">
        <v>29</v>
      </c>
      <c r="C34" s="142"/>
      <c r="D34" s="27"/>
      <c r="E34" s="27"/>
      <c r="F34" s="19"/>
      <c r="G34" s="82"/>
    </row>
    <row r="35" spans="1:99" s="23" customFormat="1" ht="92.4" customHeight="1" x14ac:dyDescent="0.35">
      <c r="A35" s="29">
        <v>5.01</v>
      </c>
      <c r="B35" s="60" t="s">
        <v>30</v>
      </c>
      <c r="C35" s="59" t="s">
        <v>31</v>
      </c>
      <c r="D35" s="54" t="s">
        <v>27</v>
      </c>
      <c r="E35" s="27">
        <v>10</v>
      </c>
      <c r="F35" s="19"/>
      <c r="G35" s="82">
        <f t="shared" si="0"/>
        <v>0</v>
      </c>
    </row>
    <row r="36" spans="1:99" s="23" customFormat="1" ht="84.65" customHeight="1" x14ac:dyDescent="0.35">
      <c r="A36" s="103">
        <v>5.0199999999999996</v>
      </c>
      <c r="B36" s="60" t="s">
        <v>170</v>
      </c>
      <c r="C36" s="59" t="s">
        <v>224</v>
      </c>
      <c r="D36" s="54" t="s">
        <v>169</v>
      </c>
      <c r="E36" s="27">
        <v>10</v>
      </c>
      <c r="F36" s="19"/>
      <c r="G36" s="82">
        <f t="shared" si="0"/>
        <v>0</v>
      </c>
    </row>
    <row r="37" spans="1:99" s="23" customFormat="1" ht="78" customHeight="1" x14ac:dyDescent="0.35">
      <c r="A37" s="103">
        <v>5.03</v>
      </c>
      <c r="B37" s="60" t="s">
        <v>171</v>
      </c>
      <c r="C37" s="59" t="s">
        <v>225</v>
      </c>
      <c r="D37" s="54" t="s">
        <v>169</v>
      </c>
      <c r="E37" s="27">
        <v>10</v>
      </c>
      <c r="F37" s="19"/>
      <c r="G37" s="82">
        <f t="shared" si="0"/>
        <v>0</v>
      </c>
    </row>
    <row r="38" spans="1:99" s="26" customFormat="1" ht="21" customHeight="1" x14ac:dyDescent="0.35">
      <c r="A38" s="14">
        <v>6</v>
      </c>
      <c r="B38" s="10" t="s">
        <v>2</v>
      </c>
      <c r="C38" s="11"/>
      <c r="D38" s="3"/>
      <c r="E38" s="3"/>
      <c r="F38" s="4" t="s">
        <v>7</v>
      </c>
      <c r="G38" s="84">
        <f>SUM(G40:G43)</f>
        <v>0</v>
      </c>
      <c r="H38" s="24"/>
      <c r="I38" s="25"/>
      <c r="J38" s="25"/>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row>
    <row r="39" spans="1:99" s="23" customFormat="1" ht="89.25" customHeight="1" x14ac:dyDescent="0.35">
      <c r="A39" s="13"/>
      <c r="B39" s="166" t="s">
        <v>32</v>
      </c>
      <c r="C39" s="167"/>
      <c r="D39" s="12"/>
      <c r="E39" s="12"/>
      <c r="F39" s="19"/>
      <c r="G39" s="82"/>
    </row>
    <row r="40" spans="1:99" s="23" customFormat="1" ht="111.9" customHeight="1" x14ac:dyDescent="0.35">
      <c r="A40" s="67">
        <v>6.01</v>
      </c>
      <c r="B40" s="61" t="s">
        <v>89</v>
      </c>
      <c r="C40" s="119" t="s">
        <v>112</v>
      </c>
      <c r="D40" s="54" t="s">
        <v>26</v>
      </c>
      <c r="E40" s="12">
        <v>15</v>
      </c>
      <c r="F40" s="19"/>
      <c r="G40" s="82">
        <f t="shared" si="0"/>
        <v>0</v>
      </c>
    </row>
    <row r="41" spans="1:99" s="23" customFormat="1" ht="105.65" customHeight="1" x14ac:dyDescent="0.35">
      <c r="A41" s="67">
        <v>6.02</v>
      </c>
      <c r="B41" s="61" t="s">
        <v>90</v>
      </c>
      <c r="C41" s="120" t="s">
        <v>113</v>
      </c>
      <c r="D41" s="54" t="s">
        <v>26</v>
      </c>
      <c r="E41" s="12">
        <v>10</v>
      </c>
      <c r="F41" s="19"/>
      <c r="G41" s="82">
        <f t="shared" ref="G41" si="6">F41*E41</f>
        <v>0</v>
      </c>
    </row>
    <row r="42" spans="1:99" s="23" customFormat="1" ht="98.4" customHeight="1" x14ac:dyDescent="0.35">
      <c r="A42" s="67">
        <v>6.03</v>
      </c>
      <c r="B42" s="61" t="s">
        <v>78</v>
      </c>
      <c r="C42" s="119" t="s">
        <v>173</v>
      </c>
      <c r="D42" s="54" t="s">
        <v>48</v>
      </c>
      <c r="E42" s="58">
        <v>12</v>
      </c>
      <c r="F42" s="19"/>
      <c r="G42" s="82">
        <f t="shared" si="0"/>
        <v>0</v>
      </c>
    </row>
    <row r="43" spans="1:99" s="23" customFormat="1" ht="55.5" customHeight="1" x14ac:dyDescent="0.35">
      <c r="A43" s="13">
        <v>6.04</v>
      </c>
      <c r="B43" s="61" t="s">
        <v>77</v>
      </c>
      <c r="C43" s="59" t="s">
        <v>220</v>
      </c>
      <c r="D43" s="54" t="s">
        <v>26</v>
      </c>
      <c r="E43" s="104">
        <v>3</v>
      </c>
      <c r="F43" s="19"/>
      <c r="G43" s="82">
        <f t="shared" si="0"/>
        <v>0</v>
      </c>
    </row>
    <row r="44" spans="1:99" s="26" customFormat="1" ht="18.5" x14ac:dyDescent="0.35">
      <c r="A44" s="14">
        <v>7</v>
      </c>
      <c r="B44" s="10" t="s">
        <v>1</v>
      </c>
      <c r="C44" s="11"/>
      <c r="D44" s="3"/>
      <c r="E44" s="3"/>
      <c r="F44" s="4" t="s">
        <v>7</v>
      </c>
      <c r="G44" s="84">
        <f>SUM(G46:G64)</f>
        <v>0</v>
      </c>
      <c r="H44" s="24"/>
      <c r="I44" s="25"/>
      <c r="J44" s="25"/>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row>
    <row r="45" spans="1:99" s="23" customFormat="1" ht="253.5" customHeight="1" x14ac:dyDescent="0.35">
      <c r="A45" s="13">
        <v>7.01</v>
      </c>
      <c r="B45" s="61" t="s">
        <v>70</v>
      </c>
      <c r="C45" s="59" t="s">
        <v>71</v>
      </c>
      <c r="D45" s="54"/>
      <c r="E45" s="27"/>
      <c r="F45" s="19"/>
      <c r="G45" s="82"/>
    </row>
    <row r="46" spans="1:99" s="23" customFormat="1" ht="17.5" x14ac:dyDescent="0.35">
      <c r="A46" s="13"/>
      <c r="B46" s="61"/>
      <c r="C46" s="59" t="s">
        <v>72</v>
      </c>
      <c r="D46" s="54" t="s">
        <v>27</v>
      </c>
      <c r="E46" s="27">
        <v>0</v>
      </c>
      <c r="F46" s="19"/>
      <c r="G46" s="82">
        <f>F4*E46</f>
        <v>0</v>
      </c>
    </row>
    <row r="47" spans="1:99" s="23" customFormat="1" ht="17.5" x14ac:dyDescent="0.35">
      <c r="A47" s="13"/>
      <c r="B47" s="61"/>
      <c r="C47" s="59" t="s">
        <v>73</v>
      </c>
      <c r="D47" s="54" t="s">
        <v>27</v>
      </c>
      <c r="E47" s="27">
        <v>5</v>
      </c>
      <c r="F47" s="19"/>
      <c r="G47" s="82">
        <f t="shared" ref="G47:G48" si="7">F47*E47</f>
        <v>0</v>
      </c>
    </row>
    <row r="48" spans="1:99" s="23" customFormat="1" ht="108" customHeight="1" x14ac:dyDescent="0.35">
      <c r="A48" s="13">
        <v>7.02</v>
      </c>
      <c r="B48" s="61" t="s">
        <v>85</v>
      </c>
      <c r="C48" s="59" t="s">
        <v>79</v>
      </c>
      <c r="D48" s="54" t="s">
        <v>26</v>
      </c>
      <c r="E48" s="27">
        <v>1</v>
      </c>
      <c r="F48" s="19"/>
      <c r="G48" s="82">
        <f t="shared" si="7"/>
        <v>0</v>
      </c>
    </row>
    <row r="49" spans="1:7" s="23" customFormat="1" ht="186" customHeight="1" x14ac:dyDescent="0.35">
      <c r="A49" s="67">
        <v>7.03</v>
      </c>
      <c r="B49" s="61" t="s">
        <v>84</v>
      </c>
      <c r="C49" s="119" t="s">
        <v>114</v>
      </c>
      <c r="D49" s="54" t="s">
        <v>27</v>
      </c>
      <c r="E49" s="27">
        <v>130</v>
      </c>
      <c r="F49" s="19"/>
      <c r="G49" s="82">
        <f t="shared" ref="G49" si="8">F49*E49</f>
        <v>0</v>
      </c>
    </row>
    <row r="50" spans="1:7" s="23" customFormat="1" ht="130.25" customHeight="1" x14ac:dyDescent="0.35">
      <c r="A50" s="67">
        <v>7.04</v>
      </c>
      <c r="B50" s="61" t="s">
        <v>106</v>
      </c>
      <c r="C50" s="120" t="s">
        <v>240</v>
      </c>
      <c r="D50" s="54" t="s">
        <v>48</v>
      </c>
      <c r="E50" s="27">
        <v>100</v>
      </c>
      <c r="F50" s="19"/>
      <c r="G50" s="82">
        <f t="shared" ref="G50" si="9">F50*E50</f>
        <v>0</v>
      </c>
    </row>
    <row r="51" spans="1:7" s="23" customFormat="1" ht="129" customHeight="1" x14ac:dyDescent="0.35">
      <c r="A51" s="67">
        <v>7.05</v>
      </c>
      <c r="B51" s="61" t="s">
        <v>86</v>
      </c>
      <c r="C51" s="120" t="s">
        <v>241</v>
      </c>
      <c r="D51" s="54" t="s">
        <v>48</v>
      </c>
      <c r="E51" s="27">
        <v>40</v>
      </c>
      <c r="F51" s="19"/>
      <c r="G51" s="82">
        <f t="shared" ref="G51:G52" si="10">F51*E51</f>
        <v>0</v>
      </c>
    </row>
    <row r="52" spans="1:7" s="23" customFormat="1" ht="134.4" customHeight="1" x14ac:dyDescent="0.35">
      <c r="A52" s="67">
        <v>7.06</v>
      </c>
      <c r="B52" s="61" t="s">
        <v>87</v>
      </c>
      <c r="C52" s="119" t="s">
        <v>115</v>
      </c>
      <c r="D52" s="54" t="s">
        <v>26</v>
      </c>
      <c r="E52" s="27">
        <v>3</v>
      </c>
      <c r="F52" s="19"/>
      <c r="G52" s="82">
        <f t="shared" si="10"/>
        <v>0</v>
      </c>
    </row>
    <row r="53" spans="1:7" s="23" customFormat="1" ht="160.75" customHeight="1" x14ac:dyDescent="0.35">
      <c r="A53" s="67">
        <v>7.07</v>
      </c>
      <c r="B53" s="61" t="s">
        <v>63</v>
      </c>
      <c r="C53" s="120" t="s">
        <v>219</v>
      </c>
      <c r="D53" s="54"/>
      <c r="E53" s="27"/>
      <c r="F53" s="19"/>
      <c r="G53" s="82"/>
    </row>
    <row r="54" spans="1:7" s="23" customFormat="1" ht="141" customHeight="1" x14ac:dyDescent="0.35">
      <c r="A54" s="13" t="s">
        <v>91</v>
      </c>
      <c r="B54" s="61" t="s">
        <v>103</v>
      </c>
      <c r="C54" s="120" t="s">
        <v>242</v>
      </c>
      <c r="D54" s="54" t="s">
        <v>26</v>
      </c>
      <c r="E54" s="27">
        <v>2</v>
      </c>
      <c r="F54" s="19"/>
      <c r="G54" s="82">
        <f t="shared" ref="G54:G60" si="11">E54*F54</f>
        <v>0</v>
      </c>
    </row>
    <row r="55" spans="1:7" s="23" customFormat="1" ht="105" customHeight="1" x14ac:dyDescent="0.35">
      <c r="A55" s="67" t="s">
        <v>92</v>
      </c>
      <c r="B55" s="61" t="s">
        <v>102</v>
      </c>
      <c r="C55" s="120" t="s">
        <v>221</v>
      </c>
      <c r="D55" s="54" t="s">
        <v>26</v>
      </c>
      <c r="E55" s="27">
        <v>1</v>
      </c>
      <c r="F55" s="19"/>
      <c r="G55" s="82">
        <f t="shared" si="11"/>
        <v>0</v>
      </c>
    </row>
    <row r="56" spans="1:7" s="23" customFormat="1" ht="96" customHeight="1" x14ac:dyDescent="0.35">
      <c r="A56" s="13" t="s">
        <v>93</v>
      </c>
      <c r="B56" s="61" t="s">
        <v>101</v>
      </c>
      <c r="C56" s="119" t="s">
        <v>116</v>
      </c>
      <c r="D56" s="54" t="s">
        <v>26</v>
      </c>
      <c r="E56" s="27">
        <v>1</v>
      </c>
      <c r="F56" s="19"/>
      <c r="G56" s="82">
        <f t="shared" si="11"/>
        <v>0</v>
      </c>
    </row>
    <row r="57" spans="1:7" s="23" customFormat="1" ht="146.4" customHeight="1" x14ac:dyDescent="0.35">
      <c r="A57" s="13" t="s">
        <v>94</v>
      </c>
      <c r="B57" s="61" t="s">
        <v>98</v>
      </c>
      <c r="C57" s="120" t="s">
        <v>222</v>
      </c>
      <c r="D57" s="54" t="s">
        <v>26</v>
      </c>
      <c r="E57" s="27">
        <v>2</v>
      </c>
      <c r="F57" s="19"/>
      <c r="G57" s="82">
        <f t="shared" si="11"/>
        <v>0</v>
      </c>
    </row>
    <row r="58" spans="1:7" s="23" customFormat="1" ht="69" customHeight="1" x14ac:dyDescent="0.35">
      <c r="A58" s="13" t="s">
        <v>95</v>
      </c>
      <c r="B58" s="61" t="s">
        <v>107</v>
      </c>
      <c r="C58" s="120" t="s">
        <v>117</v>
      </c>
      <c r="D58" s="54" t="s">
        <v>26</v>
      </c>
      <c r="E58" s="105">
        <v>2</v>
      </c>
      <c r="F58" s="19"/>
      <c r="G58" s="82">
        <f t="shared" si="11"/>
        <v>0</v>
      </c>
    </row>
    <row r="59" spans="1:7" s="23" customFormat="1" ht="86.4" customHeight="1" x14ac:dyDescent="0.35">
      <c r="A59" s="13" t="s">
        <v>96</v>
      </c>
      <c r="B59" s="61" t="s">
        <v>99</v>
      </c>
      <c r="C59" s="120" t="s">
        <v>118</v>
      </c>
      <c r="D59" s="54" t="s">
        <v>26</v>
      </c>
      <c r="E59" s="105">
        <v>1</v>
      </c>
      <c r="F59" s="19"/>
      <c r="G59" s="82">
        <f t="shared" si="11"/>
        <v>0</v>
      </c>
    </row>
    <row r="60" spans="1:7" s="23" customFormat="1" ht="110.4" customHeight="1" x14ac:dyDescent="0.35">
      <c r="A60" s="13" t="s">
        <v>104</v>
      </c>
      <c r="B60" s="61" t="s">
        <v>97</v>
      </c>
      <c r="C60" s="120" t="s">
        <v>119</v>
      </c>
      <c r="D60" s="54" t="s">
        <v>26</v>
      </c>
      <c r="E60" s="27">
        <v>1</v>
      </c>
      <c r="F60" s="19"/>
      <c r="G60" s="82">
        <f t="shared" si="11"/>
        <v>0</v>
      </c>
    </row>
    <row r="61" spans="1:7" s="23" customFormat="1" ht="101.25" customHeight="1" x14ac:dyDescent="0.35">
      <c r="A61" s="13" t="s">
        <v>105</v>
      </c>
      <c r="B61" s="61" t="s">
        <v>100</v>
      </c>
      <c r="C61" s="120" t="s">
        <v>120</v>
      </c>
      <c r="D61" s="54" t="s">
        <v>26</v>
      </c>
      <c r="E61" s="27">
        <v>2</v>
      </c>
      <c r="F61" s="19"/>
      <c r="G61" s="28">
        <f t="shared" ref="G61" si="12">F61*E61</f>
        <v>0</v>
      </c>
    </row>
    <row r="62" spans="1:7" s="23" customFormat="1" ht="102.75" customHeight="1" x14ac:dyDescent="0.35">
      <c r="A62" s="13">
        <v>7.08</v>
      </c>
      <c r="B62" s="61" t="s">
        <v>83</v>
      </c>
      <c r="C62" s="119" t="s">
        <v>218</v>
      </c>
      <c r="D62" s="54" t="s">
        <v>48</v>
      </c>
      <c r="E62" s="105">
        <v>5</v>
      </c>
      <c r="F62" s="19"/>
      <c r="G62" s="82">
        <f>F62*E62</f>
        <v>0</v>
      </c>
    </row>
    <row r="63" spans="1:7" s="23" customFormat="1" ht="99" customHeight="1" x14ac:dyDescent="0.35">
      <c r="A63" s="13">
        <v>7.09</v>
      </c>
      <c r="B63" s="61" t="s">
        <v>34</v>
      </c>
      <c r="C63" s="59" t="s">
        <v>217</v>
      </c>
      <c r="D63" s="54" t="s">
        <v>26</v>
      </c>
      <c r="E63" s="27">
        <v>7</v>
      </c>
      <c r="F63" s="19"/>
      <c r="G63" s="82">
        <f t="shared" ref="G63:G64" si="13">F63*E63</f>
        <v>0</v>
      </c>
    </row>
    <row r="64" spans="1:7" s="23" customFormat="1" ht="153" customHeight="1" x14ac:dyDescent="0.35">
      <c r="A64" s="67">
        <v>7.1</v>
      </c>
      <c r="B64" s="68" t="s">
        <v>88</v>
      </c>
      <c r="C64" s="59" t="s">
        <v>172</v>
      </c>
      <c r="D64" s="54" t="s">
        <v>27</v>
      </c>
      <c r="E64" s="27">
        <v>32</v>
      </c>
      <c r="F64" s="19"/>
      <c r="G64" s="82">
        <f t="shared" si="13"/>
        <v>0</v>
      </c>
    </row>
    <row r="65" spans="1:99" s="26" customFormat="1" ht="18.649999999999999" customHeight="1" x14ac:dyDescent="0.35">
      <c r="A65" s="14">
        <v>8</v>
      </c>
      <c r="B65" s="168" t="s">
        <v>35</v>
      </c>
      <c r="C65" s="169"/>
      <c r="D65" s="3"/>
      <c r="E65" s="3"/>
      <c r="F65" s="4" t="s">
        <v>7</v>
      </c>
      <c r="G65" s="84">
        <f>SUM(G66:G71)</f>
        <v>0</v>
      </c>
      <c r="H65" s="24"/>
      <c r="I65" s="25"/>
      <c r="J65" s="25"/>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row>
    <row r="66" spans="1:99" s="1" customFormat="1" ht="92.15" customHeight="1" x14ac:dyDescent="0.35">
      <c r="A66" s="67">
        <v>8.01</v>
      </c>
      <c r="B66" s="61" t="s">
        <v>64</v>
      </c>
      <c r="C66" s="119" t="s">
        <v>121</v>
      </c>
      <c r="D66" s="54" t="s">
        <v>27</v>
      </c>
      <c r="E66" s="27">
        <v>10</v>
      </c>
      <c r="F66" s="19"/>
      <c r="G66" s="28">
        <f t="shared" ref="G66" si="14">F66*E66</f>
        <v>0</v>
      </c>
    </row>
    <row r="67" spans="1:99" s="1" customFormat="1" ht="75" customHeight="1" x14ac:dyDescent="0.35">
      <c r="A67" s="67">
        <v>8.02</v>
      </c>
      <c r="B67" s="61" t="s">
        <v>36</v>
      </c>
      <c r="C67" s="59" t="s">
        <v>65</v>
      </c>
      <c r="D67" s="54" t="s">
        <v>27</v>
      </c>
      <c r="E67" s="27">
        <v>350</v>
      </c>
      <c r="F67" s="19"/>
      <c r="G67" s="28">
        <f t="shared" ref="G67:G69" si="15">F67*E67</f>
        <v>0</v>
      </c>
    </row>
    <row r="68" spans="1:99" s="1" customFormat="1" ht="85.75" customHeight="1" x14ac:dyDescent="0.35">
      <c r="A68" s="67">
        <v>8.0299999999999994</v>
      </c>
      <c r="B68" s="59" t="s">
        <v>37</v>
      </c>
      <c r="C68" s="59" t="s">
        <v>122</v>
      </c>
      <c r="D68" s="54" t="s">
        <v>27</v>
      </c>
      <c r="E68" s="27">
        <v>70</v>
      </c>
      <c r="F68" s="19"/>
      <c r="G68" s="28">
        <f t="shared" ref="G68" si="16">F68*E68</f>
        <v>0</v>
      </c>
    </row>
    <row r="69" spans="1:99" s="1" customFormat="1" ht="51" customHeight="1" x14ac:dyDescent="0.35">
      <c r="A69" s="67">
        <v>8.0399999999999991</v>
      </c>
      <c r="B69" s="61" t="s">
        <v>66</v>
      </c>
      <c r="C69" s="119" t="s">
        <v>216</v>
      </c>
      <c r="D69" s="54" t="s">
        <v>27</v>
      </c>
      <c r="E69" s="27">
        <v>100</v>
      </c>
      <c r="F69" s="19"/>
      <c r="G69" s="28">
        <f t="shared" si="15"/>
        <v>0</v>
      </c>
    </row>
    <row r="70" spans="1:99" s="1" customFormat="1" ht="76.25" customHeight="1" x14ac:dyDescent="0.35">
      <c r="A70" s="67">
        <v>8.0500000000000007</v>
      </c>
      <c r="B70" s="61" t="s">
        <v>80</v>
      </c>
      <c r="C70" s="59" t="s">
        <v>223</v>
      </c>
      <c r="D70" s="54" t="s">
        <v>26</v>
      </c>
      <c r="E70" s="27">
        <v>2</v>
      </c>
      <c r="F70" s="19"/>
      <c r="G70" s="28">
        <f t="shared" ref="G70" si="17">F70*E70</f>
        <v>0</v>
      </c>
    </row>
    <row r="71" spans="1:99" s="1" customFormat="1" ht="138.65" customHeight="1" x14ac:dyDescent="0.35">
      <c r="A71" s="67">
        <v>8.06</v>
      </c>
      <c r="B71" s="61" t="s">
        <v>82</v>
      </c>
      <c r="C71" s="119" t="s">
        <v>123</v>
      </c>
      <c r="D71" s="54" t="s">
        <v>27</v>
      </c>
      <c r="E71" s="27">
        <v>35</v>
      </c>
      <c r="F71" s="19"/>
      <c r="G71" s="28">
        <f t="shared" ref="G71" si="18">F71*E71</f>
        <v>0</v>
      </c>
    </row>
    <row r="72" spans="1:99" s="1" customFormat="1" ht="20.25" customHeight="1" x14ac:dyDescent="0.35">
      <c r="A72" s="14">
        <v>9</v>
      </c>
      <c r="B72" s="168" t="s">
        <v>67</v>
      </c>
      <c r="C72" s="169"/>
      <c r="D72" s="3"/>
      <c r="E72" s="3"/>
      <c r="F72" s="4" t="s">
        <v>7</v>
      </c>
      <c r="G72" s="84">
        <f>SUM(G73:G96)</f>
        <v>0</v>
      </c>
    </row>
    <row r="73" spans="1:99" s="1" customFormat="1" ht="30" customHeight="1" x14ac:dyDescent="0.35">
      <c r="A73" s="13">
        <v>9.01</v>
      </c>
      <c r="B73" s="61" t="s">
        <v>68</v>
      </c>
      <c r="C73" s="59" t="s">
        <v>215</v>
      </c>
      <c r="D73" s="54" t="s">
        <v>26</v>
      </c>
      <c r="E73" s="27">
        <v>2</v>
      </c>
      <c r="F73" s="19"/>
      <c r="G73" s="28">
        <f t="shared" ref="G73:G95" si="19">F73*E73</f>
        <v>0</v>
      </c>
    </row>
    <row r="74" spans="1:99" s="1" customFormat="1" ht="48.65" customHeight="1" x14ac:dyDescent="0.35">
      <c r="A74" s="67">
        <v>9.02</v>
      </c>
      <c r="B74" s="106" t="s">
        <v>167</v>
      </c>
      <c r="C74" s="125" t="s">
        <v>214</v>
      </c>
      <c r="D74" s="54" t="s">
        <v>26</v>
      </c>
      <c r="E74" s="73">
        <v>3</v>
      </c>
      <c r="F74" s="19"/>
      <c r="G74" s="28">
        <f t="shared" si="19"/>
        <v>0</v>
      </c>
    </row>
    <row r="75" spans="1:99" s="1" customFormat="1" ht="47.4" customHeight="1" x14ac:dyDescent="0.35">
      <c r="A75" s="67">
        <v>9.0299999999999994</v>
      </c>
      <c r="B75" s="106" t="s">
        <v>167</v>
      </c>
      <c r="C75" s="125" t="s">
        <v>213</v>
      </c>
      <c r="D75" s="54" t="s">
        <v>26</v>
      </c>
      <c r="E75" s="73">
        <v>1</v>
      </c>
      <c r="F75" s="19"/>
      <c r="G75" s="28">
        <f t="shared" si="19"/>
        <v>0</v>
      </c>
    </row>
    <row r="76" spans="1:99" s="1" customFormat="1" ht="54.65" customHeight="1" x14ac:dyDescent="0.35">
      <c r="A76" s="67">
        <v>9.0399999999999991</v>
      </c>
      <c r="B76" s="106" t="s">
        <v>168</v>
      </c>
      <c r="C76" s="125" t="s">
        <v>212</v>
      </c>
      <c r="D76" s="54" t="s">
        <v>26</v>
      </c>
      <c r="E76" s="73">
        <v>3</v>
      </c>
      <c r="F76" s="19"/>
      <c r="G76" s="28">
        <f t="shared" si="19"/>
        <v>0</v>
      </c>
    </row>
    <row r="77" spans="1:99" s="1" customFormat="1" ht="47.4" customHeight="1" x14ac:dyDescent="0.35">
      <c r="A77" s="67">
        <v>9.0500000000000007</v>
      </c>
      <c r="B77" s="68" t="s">
        <v>163</v>
      </c>
      <c r="C77" s="125" t="s">
        <v>211</v>
      </c>
      <c r="D77" s="54" t="s">
        <v>26</v>
      </c>
      <c r="E77" s="27">
        <v>2</v>
      </c>
      <c r="F77" s="19"/>
      <c r="G77" s="28">
        <f t="shared" si="19"/>
        <v>0</v>
      </c>
    </row>
    <row r="78" spans="1:99" s="1" customFormat="1" ht="74.400000000000006" customHeight="1" x14ac:dyDescent="0.35">
      <c r="A78" s="67">
        <v>9.06</v>
      </c>
      <c r="B78" s="68" t="s">
        <v>164</v>
      </c>
      <c r="C78" s="59" t="s">
        <v>165</v>
      </c>
      <c r="D78" s="54" t="s">
        <v>26</v>
      </c>
      <c r="E78" s="27">
        <v>1</v>
      </c>
      <c r="F78" s="19"/>
      <c r="G78" s="28">
        <f t="shared" si="19"/>
        <v>0</v>
      </c>
    </row>
    <row r="79" spans="1:99" s="1" customFormat="1" ht="62" x14ac:dyDescent="0.35">
      <c r="A79" s="67">
        <v>9.07</v>
      </c>
      <c r="B79" s="68" t="s">
        <v>181</v>
      </c>
      <c r="C79" s="59" t="s">
        <v>210</v>
      </c>
      <c r="D79" s="27"/>
      <c r="E79" s="27"/>
      <c r="F79" s="19"/>
      <c r="G79" s="28"/>
    </row>
    <row r="80" spans="1:99" s="1" customFormat="1" ht="15.5" x14ac:dyDescent="0.35">
      <c r="A80" s="67" t="s">
        <v>179</v>
      </c>
      <c r="B80" s="107" t="s">
        <v>182</v>
      </c>
      <c r="C80" s="59"/>
      <c r="D80" s="54" t="s">
        <v>130</v>
      </c>
      <c r="E80" s="27">
        <v>35</v>
      </c>
      <c r="F80" s="19"/>
      <c r="G80" s="28">
        <f t="shared" si="19"/>
        <v>0</v>
      </c>
    </row>
    <row r="81" spans="1:7" s="1" customFormat="1" ht="15.5" x14ac:dyDescent="0.35">
      <c r="A81" s="67" t="s">
        <v>180</v>
      </c>
      <c r="B81" s="107" t="s">
        <v>183</v>
      </c>
      <c r="C81" s="59"/>
      <c r="D81" s="54" t="s">
        <v>130</v>
      </c>
      <c r="E81" s="27">
        <v>15</v>
      </c>
      <c r="F81" s="19"/>
      <c r="G81" s="28">
        <f t="shared" si="19"/>
        <v>0</v>
      </c>
    </row>
    <row r="82" spans="1:7" s="1" customFormat="1" ht="15.5" x14ac:dyDescent="0.35">
      <c r="A82" s="67" t="s">
        <v>184</v>
      </c>
      <c r="B82" s="107" t="s">
        <v>185</v>
      </c>
      <c r="C82" s="126"/>
      <c r="D82" s="54" t="s">
        <v>130</v>
      </c>
      <c r="E82" s="27">
        <v>30</v>
      </c>
      <c r="F82" s="19"/>
      <c r="G82" s="28">
        <f t="shared" si="19"/>
        <v>0</v>
      </c>
    </row>
    <row r="83" spans="1:7" s="1" customFormat="1" ht="51.75" customHeight="1" x14ac:dyDescent="0.35">
      <c r="A83" s="67" t="s">
        <v>209</v>
      </c>
      <c r="B83" s="107" t="s">
        <v>186</v>
      </c>
      <c r="C83" s="59"/>
      <c r="D83" s="54" t="s">
        <v>130</v>
      </c>
      <c r="E83" s="78">
        <v>12</v>
      </c>
      <c r="F83" s="19"/>
      <c r="G83" s="28">
        <f t="shared" si="19"/>
        <v>0</v>
      </c>
    </row>
    <row r="84" spans="1:7" s="1" customFormat="1" ht="74.400000000000006" customHeight="1" x14ac:dyDescent="0.35">
      <c r="A84" s="67">
        <v>9.08</v>
      </c>
      <c r="B84" s="108" t="s">
        <v>177</v>
      </c>
      <c r="C84" s="121" t="s">
        <v>178</v>
      </c>
      <c r="D84" s="76"/>
      <c r="E84" s="27"/>
      <c r="F84" s="19"/>
      <c r="G84" s="28"/>
    </row>
    <row r="85" spans="1:7" s="1" customFormat="1" ht="15.5" x14ac:dyDescent="0.35">
      <c r="A85" s="67" t="s">
        <v>187</v>
      </c>
      <c r="B85" s="109" t="s">
        <v>189</v>
      </c>
      <c r="C85" s="59"/>
      <c r="D85" s="54" t="s">
        <v>26</v>
      </c>
      <c r="E85" s="27">
        <v>1</v>
      </c>
      <c r="F85" s="19"/>
      <c r="G85" s="28">
        <f t="shared" si="19"/>
        <v>0</v>
      </c>
    </row>
    <row r="86" spans="1:7" s="1" customFormat="1" ht="15.5" x14ac:dyDescent="0.35">
      <c r="A86" s="67" t="s">
        <v>188</v>
      </c>
      <c r="B86" s="109" t="s">
        <v>190</v>
      </c>
      <c r="C86" s="59"/>
      <c r="D86" s="54" t="s">
        <v>26</v>
      </c>
      <c r="E86" s="27">
        <v>1</v>
      </c>
      <c r="F86" s="19"/>
      <c r="G86" s="28">
        <f t="shared" si="19"/>
        <v>0</v>
      </c>
    </row>
    <row r="87" spans="1:7" s="1" customFormat="1" ht="15.5" x14ac:dyDescent="0.35">
      <c r="A87" s="67" t="s">
        <v>191</v>
      </c>
      <c r="B87" s="110" t="s">
        <v>192</v>
      </c>
      <c r="C87" s="59"/>
      <c r="D87" s="54" t="s">
        <v>26</v>
      </c>
      <c r="E87" s="27">
        <v>1</v>
      </c>
      <c r="F87" s="19"/>
      <c r="G87" s="28">
        <f t="shared" si="19"/>
        <v>0</v>
      </c>
    </row>
    <row r="88" spans="1:7" s="1" customFormat="1" ht="15.5" x14ac:dyDescent="0.35">
      <c r="A88" s="67" t="s">
        <v>191</v>
      </c>
      <c r="B88" s="110" t="s">
        <v>193</v>
      </c>
      <c r="C88" s="59"/>
      <c r="D88" s="54" t="s">
        <v>26</v>
      </c>
      <c r="E88" s="27">
        <v>1</v>
      </c>
      <c r="F88" s="19"/>
      <c r="G88" s="28">
        <f t="shared" si="19"/>
        <v>0</v>
      </c>
    </row>
    <row r="89" spans="1:7" s="1" customFormat="1" ht="33" customHeight="1" x14ac:dyDescent="0.35">
      <c r="A89" s="67">
        <v>9.09</v>
      </c>
      <c r="B89" s="111" t="s">
        <v>194</v>
      </c>
      <c r="C89" s="127" t="s">
        <v>195</v>
      </c>
      <c r="D89" s="77" t="s">
        <v>169</v>
      </c>
      <c r="E89" s="27">
        <v>3</v>
      </c>
      <c r="F89" s="19"/>
      <c r="G89" s="28">
        <f t="shared" si="19"/>
        <v>0</v>
      </c>
    </row>
    <row r="90" spans="1:7" s="1" customFormat="1" ht="76.25" customHeight="1" x14ac:dyDescent="0.35">
      <c r="A90" s="67">
        <v>9.1</v>
      </c>
      <c r="B90" s="112" t="s">
        <v>196</v>
      </c>
      <c r="C90" s="122" t="s">
        <v>198</v>
      </c>
      <c r="D90" s="77" t="s">
        <v>169</v>
      </c>
      <c r="E90" s="27">
        <v>4</v>
      </c>
      <c r="F90" s="19"/>
      <c r="G90" s="28">
        <f t="shared" si="19"/>
        <v>0</v>
      </c>
    </row>
    <row r="91" spans="1:7" s="1" customFormat="1" ht="64.5" customHeight="1" x14ac:dyDescent="0.35">
      <c r="A91" s="67">
        <v>9.11</v>
      </c>
      <c r="B91" s="113" t="s">
        <v>197</v>
      </c>
      <c r="C91" s="123" t="s">
        <v>199</v>
      </c>
      <c r="D91" s="75" t="s">
        <v>169</v>
      </c>
      <c r="E91" s="27">
        <v>3</v>
      </c>
      <c r="F91" s="19"/>
      <c r="G91" s="28">
        <f t="shared" si="19"/>
        <v>0</v>
      </c>
    </row>
    <row r="92" spans="1:7" s="1" customFormat="1" ht="91.25" customHeight="1" x14ac:dyDescent="0.35">
      <c r="A92" s="67" t="s">
        <v>202</v>
      </c>
      <c r="B92" s="109" t="s">
        <v>200</v>
      </c>
      <c r="C92" s="128" t="s">
        <v>201</v>
      </c>
      <c r="D92" s="54" t="s">
        <v>130</v>
      </c>
      <c r="E92" s="27">
        <v>9</v>
      </c>
      <c r="F92" s="19"/>
      <c r="G92" s="28">
        <f t="shared" si="19"/>
        <v>0</v>
      </c>
    </row>
    <row r="93" spans="1:7" s="1" customFormat="1" ht="29.25" customHeight="1" x14ac:dyDescent="0.35">
      <c r="A93" s="67" t="s">
        <v>204</v>
      </c>
      <c r="B93" s="110"/>
      <c r="C93" s="128" t="s">
        <v>203</v>
      </c>
      <c r="D93" s="54" t="s">
        <v>130</v>
      </c>
      <c r="E93" s="27">
        <v>35</v>
      </c>
      <c r="F93" s="19"/>
      <c r="G93" s="28">
        <f t="shared" si="19"/>
        <v>0</v>
      </c>
    </row>
    <row r="94" spans="1:7" s="1" customFormat="1" ht="79.75" customHeight="1" x14ac:dyDescent="0.35">
      <c r="A94" s="67">
        <v>9.1300000000000008</v>
      </c>
      <c r="B94" s="113" t="s">
        <v>205</v>
      </c>
      <c r="C94" s="124" t="s">
        <v>206</v>
      </c>
      <c r="D94" s="54" t="s">
        <v>130</v>
      </c>
      <c r="E94" s="27">
        <v>3</v>
      </c>
      <c r="F94" s="19"/>
      <c r="G94" s="28">
        <f t="shared" si="19"/>
        <v>0</v>
      </c>
    </row>
    <row r="95" spans="1:7" s="1" customFormat="1" ht="46.25" customHeight="1" x14ac:dyDescent="0.35">
      <c r="A95" s="67">
        <v>9.14</v>
      </c>
      <c r="B95" s="114" t="s">
        <v>207</v>
      </c>
      <c r="C95" s="124" t="s">
        <v>208</v>
      </c>
      <c r="D95" s="75" t="s">
        <v>169</v>
      </c>
      <c r="E95" s="27">
        <v>1</v>
      </c>
      <c r="F95" s="19"/>
      <c r="G95" s="28">
        <f t="shared" si="19"/>
        <v>0</v>
      </c>
    </row>
    <row r="96" spans="1:7" ht="62.4" customHeight="1" thickBot="1" x14ac:dyDescent="0.4">
      <c r="A96" s="67">
        <v>9.07</v>
      </c>
      <c r="B96" s="115" t="s">
        <v>69</v>
      </c>
      <c r="C96" s="128" t="s">
        <v>166</v>
      </c>
      <c r="D96" s="79" t="s">
        <v>26</v>
      </c>
      <c r="E96" s="27">
        <v>3</v>
      </c>
      <c r="F96" s="19"/>
      <c r="G96" s="28">
        <f t="shared" ref="G96" si="20">F96*E96</f>
        <v>0</v>
      </c>
    </row>
    <row r="97" spans="1:7" ht="22.5" customHeight="1" x14ac:dyDescent="0.35">
      <c r="A97" s="15">
        <v>11</v>
      </c>
      <c r="B97" s="6" t="s">
        <v>124</v>
      </c>
      <c r="C97" s="7"/>
      <c r="D97" s="8"/>
      <c r="E97" s="8"/>
      <c r="F97" s="9"/>
      <c r="G97" s="39"/>
    </row>
    <row r="98" spans="1:7" ht="386.25" customHeight="1" x14ac:dyDescent="0.35">
      <c r="A98" s="45"/>
      <c r="B98" s="170" t="s">
        <v>125</v>
      </c>
      <c r="C98" s="171"/>
      <c r="D98" s="98"/>
      <c r="E98" s="98"/>
      <c r="F98" s="49"/>
      <c r="G98" s="134"/>
    </row>
    <row r="99" spans="1:7" ht="27.65" customHeight="1" x14ac:dyDescent="0.35">
      <c r="A99" s="130">
        <v>11.1</v>
      </c>
      <c r="B99" s="172" t="s">
        <v>126</v>
      </c>
      <c r="C99" s="173"/>
      <c r="D99" s="131"/>
      <c r="E99" s="131"/>
      <c r="F99" s="132" t="s">
        <v>7</v>
      </c>
      <c r="G99" s="133">
        <f>SUM(G101:G105)</f>
        <v>0</v>
      </c>
    </row>
    <row r="100" spans="1:7" ht="116.25" customHeight="1" x14ac:dyDescent="0.35">
      <c r="A100" s="13" t="s">
        <v>228</v>
      </c>
      <c r="B100" s="62" t="s">
        <v>127</v>
      </c>
      <c r="C100" s="62" t="s">
        <v>128</v>
      </c>
      <c r="D100" s="54"/>
      <c r="E100" s="69"/>
      <c r="F100" s="49"/>
      <c r="G100" s="82"/>
    </row>
    <row r="101" spans="1:7" ht="116.25" customHeight="1" x14ac:dyDescent="0.35">
      <c r="A101" s="13" t="s">
        <v>91</v>
      </c>
      <c r="B101" s="62"/>
      <c r="C101" s="62" t="s">
        <v>129</v>
      </c>
      <c r="D101" s="54" t="s">
        <v>130</v>
      </c>
      <c r="E101" s="69">
        <v>75</v>
      </c>
      <c r="F101" s="49"/>
      <c r="G101" s="82">
        <f t="shared" ref="G101:G127" si="21">F101*E101</f>
        <v>0</v>
      </c>
    </row>
    <row r="102" spans="1:7" ht="38.4" customHeight="1" x14ac:dyDescent="0.35">
      <c r="A102" s="13" t="s">
        <v>92</v>
      </c>
      <c r="B102" s="62"/>
      <c r="C102" s="62" t="s">
        <v>131</v>
      </c>
      <c r="D102" s="54" t="s">
        <v>130</v>
      </c>
      <c r="E102" s="129">
        <v>75</v>
      </c>
      <c r="F102" s="49"/>
      <c r="G102" s="82">
        <f t="shared" si="21"/>
        <v>0</v>
      </c>
    </row>
    <row r="103" spans="1:7" ht="75.900000000000006" customHeight="1" x14ac:dyDescent="0.35">
      <c r="A103" s="13" t="s">
        <v>229</v>
      </c>
      <c r="B103" s="62" t="s">
        <v>132</v>
      </c>
      <c r="C103" s="62" t="s">
        <v>133</v>
      </c>
      <c r="D103" s="54"/>
      <c r="E103" s="70"/>
      <c r="F103" s="48"/>
      <c r="G103" s="82"/>
    </row>
    <row r="104" spans="1:7" ht="116.25" customHeight="1" x14ac:dyDescent="0.35">
      <c r="A104" s="13" t="s">
        <v>91</v>
      </c>
      <c r="B104" s="62"/>
      <c r="C104" s="62" t="s">
        <v>134</v>
      </c>
      <c r="D104" s="54" t="s">
        <v>26</v>
      </c>
      <c r="E104" s="70">
        <v>1</v>
      </c>
      <c r="F104" s="48"/>
      <c r="G104" s="82">
        <f t="shared" si="21"/>
        <v>0</v>
      </c>
    </row>
    <row r="105" spans="1:7" ht="32.15" customHeight="1" x14ac:dyDescent="0.35">
      <c r="A105" s="13" t="s">
        <v>92</v>
      </c>
      <c r="B105" s="62"/>
      <c r="C105" s="62" t="s">
        <v>135</v>
      </c>
      <c r="D105" s="54" t="s">
        <v>26</v>
      </c>
      <c r="E105" s="70">
        <v>3</v>
      </c>
      <c r="F105" s="48"/>
      <c r="G105" s="82">
        <f t="shared" si="21"/>
        <v>0</v>
      </c>
    </row>
    <row r="106" spans="1:7" ht="24" customHeight="1" x14ac:dyDescent="0.35">
      <c r="A106" s="116">
        <v>11.2</v>
      </c>
      <c r="B106" s="10" t="s">
        <v>136</v>
      </c>
      <c r="C106" s="11"/>
      <c r="D106" s="50"/>
      <c r="E106" s="50"/>
      <c r="F106" s="51" t="s">
        <v>7</v>
      </c>
      <c r="G106" s="83">
        <f>SUM(G107:G110)</f>
        <v>0</v>
      </c>
    </row>
    <row r="107" spans="1:7" ht="116.25" customHeight="1" x14ac:dyDescent="0.35">
      <c r="A107" s="13" t="s">
        <v>230</v>
      </c>
      <c r="B107" s="62" t="s">
        <v>137</v>
      </c>
      <c r="C107" s="62" t="s">
        <v>138</v>
      </c>
      <c r="D107" s="54"/>
      <c r="E107" s="55"/>
      <c r="F107" s="53"/>
      <c r="G107" s="82"/>
    </row>
    <row r="108" spans="1:7" ht="62.4" customHeight="1" x14ac:dyDescent="0.35">
      <c r="A108" s="13" t="s">
        <v>91</v>
      </c>
      <c r="B108" s="47"/>
      <c r="C108" s="62" t="s">
        <v>139</v>
      </c>
      <c r="D108" s="54" t="s">
        <v>130</v>
      </c>
      <c r="E108" s="55">
        <v>22</v>
      </c>
      <c r="F108" s="53"/>
      <c r="G108" s="82">
        <f t="shared" si="21"/>
        <v>0</v>
      </c>
    </row>
    <row r="109" spans="1:7" ht="68.150000000000006" customHeight="1" x14ac:dyDescent="0.35">
      <c r="A109" s="13" t="s">
        <v>92</v>
      </c>
      <c r="B109" s="47"/>
      <c r="C109" s="62" t="s">
        <v>140</v>
      </c>
      <c r="D109" s="54" t="s">
        <v>130</v>
      </c>
      <c r="E109" s="55">
        <v>75</v>
      </c>
      <c r="F109" s="53"/>
      <c r="G109" s="82">
        <f t="shared" si="21"/>
        <v>0</v>
      </c>
    </row>
    <row r="110" spans="1:7" ht="69.650000000000006" customHeight="1" x14ac:dyDescent="0.35">
      <c r="A110" s="13" t="s">
        <v>93</v>
      </c>
      <c r="B110" s="47"/>
      <c r="C110" s="62" t="s">
        <v>141</v>
      </c>
      <c r="D110" s="54" t="s">
        <v>130</v>
      </c>
      <c r="E110" s="55">
        <v>75</v>
      </c>
      <c r="F110" s="53"/>
      <c r="G110" s="82">
        <f t="shared" si="21"/>
        <v>0</v>
      </c>
    </row>
    <row r="111" spans="1:7" ht="22.5" customHeight="1" x14ac:dyDescent="0.35">
      <c r="A111" s="116">
        <v>11.3</v>
      </c>
      <c r="B111" s="10" t="s">
        <v>142</v>
      </c>
      <c r="C111" s="11"/>
      <c r="D111" s="50"/>
      <c r="E111" s="50"/>
      <c r="F111" s="51" t="s">
        <v>7</v>
      </c>
      <c r="G111" s="83">
        <f>SUM(G113:G114)</f>
        <v>0</v>
      </c>
    </row>
    <row r="112" spans="1:7" ht="116.25" customHeight="1" x14ac:dyDescent="0.35">
      <c r="A112" s="13" t="s">
        <v>231</v>
      </c>
      <c r="B112" s="62" t="s">
        <v>143</v>
      </c>
      <c r="C112" s="62" t="s">
        <v>144</v>
      </c>
      <c r="D112" s="54"/>
      <c r="E112" s="55"/>
      <c r="F112" s="53"/>
      <c r="G112" s="82"/>
    </row>
    <row r="113" spans="1:7" ht="27.9" customHeight="1" x14ac:dyDescent="0.35">
      <c r="A113" s="13" t="s">
        <v>91</v>
      </c>
      <c r="B113" s="62" t="s">
        <v>145</v>
      </c>
      <c r="C113" s="62"/>
      <c r="D113" s="54" t="s">
        <v>26</v>
      </c>
      <c r="E113" s="55">
        <v>2</v>
      </c>
      <c r="F113" s="53"/>
      <c r="G113" s="82">
        <f t="shared" si="21"/>
        <v>0</v>
      </c>
    </row>
    <row r="114" spans="1:7" ht="33.65" customHeight="1" x14ac:dyDescent="0.35">
      <c r="A114" s="13" t="s">
        <v>92</v>
      </c>
      <c r="B114" s="62" t="s">
        <v>146</v>
      </c>
      <c r="C114" s="62"/>
      <c r="D114" s="54" t="s">
        <v>26</v>
      </c>
      <c r="E114" s="55">
        <v>4</v>
      </c>
      <c r="F114" s="53"/>
      <c r="G114" s="82">
        <f t="shared" si="21"/>
        <v>0</v>
      </c>
    </row>
    <row r="115" spans="1:7" ht="23.4" customHeight="1" x14ac:dyDescent="0.35">
      <c r="A115" s="116">
        <v>11.4</v>
      </c>
      <c r="B115" s="10" t="s">
        <v>147</v>
      </c>
      <c r="C115" s="11"/>
      <c r="D115" s="3"/>
      <c r="E115" s="3"/>
      <c r="F115" s="4" t="s">
        <v>7</v>
      </c>
      <c r="G115" s="84">
        <f>SUM(G116:G117)</f>
        <v>0</v>
      </c>
    </row>
    <row r="116" spans="1:7" ht="156" customHeight="1" x14ac:dyDescent="0.35">
      <c r="A116" s="29" t="s">
        <v>232</v>
      </c>
      <c r="B116" s="62" t="s">
        <v>148</v>
      </c>
      <c r="C116" s="71"/>
      <c r="D116" s="54" t="s">
        <v>26</v>
      </c>
      <c r="E116" s="58">
        <v>1</v>
      </c>
      <c r="F116" s="18"/>
      <c r="G116" s="82">
        <f t="shared" si="21"/>
        <v>0</v>
      </c>
    </row>
    <row r="117" spans="1:7" ht="38.4" customHeight="1" x14ac:dyDescent="0.35">
      <c r="A117" s="29" t="s">
        <v>233</v>
      </c>
      <c r="B117" s="71" t="s">
        <v>149</v>
      </c>
      <c r="C117" s="71"/>
      <c r="D117" s="54" t="s">
        <v>150</v>
      </c>
      <c r="E117" s="58">
        <v>1</v>
      </c>
      <c r="F117" s="18"/>
      <c r="G117" s="82">
        <f t="shared" si="21"/>
        <v>0</v>
      </c>
    </row>
    <row r="118" spans="1:7" ht="20.399999999999999" customHeight="1" x14ac:dyDescent="0.35">
      <c r="A118" s="116">
        <v>11.5</v>
      </c>
      <c r="B118" s="10" t="s">
        <v>151</v>
      </c>
      <c r="C118" s="11"/>
      <c r="D118" s="3"/>
      <c r="E118" s="3"/>
      <c r="F118" s="4" t="s">
        <v>7</v>
      </c>
      <c r="G118" s="84">
        <f>SUM(G120,G124)</f>
        <v>0</v>
      </c>
    </row>
    <row r="119" spans="1:7" ht="116.25" customHeight="1" x14ac:dyDescent="0.35">
      <c r="A119" s="13" t="s">
        <v>234</v>
      </c>
      <c r="B119" s="64" t="s">
        <v>152</v>
      </c>
      <c r="C119" s="62" t="s">
        <v>153</v>
      </c>
      <c r="D119" s="27"/>
      <c r="E119" s="12"/>
      <c r="F119" s="19"/>
      <c r="G119" s="82"/>
    </row>
    <row r="120" spans="1:7" ht="27.65" customHeight="1" x14ac:dyDescent="0.35">
      <c r="A120" s="13"/>
      <c r="B120" s="72"/>
      <c r="C120" s="62" t="s">
        <v>154</v>
      </c>
      <c r="D120" s="54" t="s">
        <v>26</v>
      </c>
      <c r="E120" s="12">
        <v>10</v>
      </c>
      <c r="F120" s="19"/>
      <c r="G120" s="82">
        <f t="shared" si="21"/>
        <v>0</v>
      </c>
    </row>
    <row r="121" spans="1:7" ht="116.25" customHeight="1" x14ac:dyDescent="0.35">
      <c r="A121" s="13" t="s">
        <v>235</v>
      </c>
      <c r="B121" s="72" t="s">
        <v>155</v>
      </c>
      <c r="C121" s="62" t="s">
        <v>156</v>
      </c>
      <c r="D121" s="54"/>
      <c r="E121" s="12"/>
      <c r="F121" s="19"/>
      <c r="G121" s="82"/>
    </row>
    <row r="122" spans="1:7" ht="56.15" customHeight="1" x14ac:dyDescent="0.35">
      <c r="A122" s="13"/>
      <c r="B122" s="72"/>
      <c r="C122" s="62" t="s">
        <v>157</v>
      </c>
      <c r="D122" s="54"/>
      <c r="E122" s="12"/>
      <c r="F122" s="19"/>
      <c r="G122" s="82"/>
    </row>
    <row r="123" spans="1:7" ht="56.15" customHeight="1" x14ac:dyDescent="0.35">
      <c r="A123" s="13"/>
      <c r="B123" s="72"/>
      <c r="C123" s="62" t="s">
        <v>158</v>
      </c>
      <c r="D123" s="54"/>
      <c r="E123" s="12"/>
      <c r="F123" s="19"/>
      <c r="G123" s="82"/>
    </row>
    <row r="124" spans="1:7" ht="74.400000000000006" customHeight="1" x14ac:dyDescent="0.35">
      <c r="A124" s="13" t="s">
        <v>91</v>
      </c>
      <c r="B124" s="62" t="s">
        <v>159</v>
      </c>
      <c r="C124" s="62"/>
      <c r="D124" s="54" t="s">
        <v>26</v>
      </c>
      <c r="E124" s="12">
        <v>10</v>
      </c>
      <c r="F124" s="19"/>
      <c r="G124" s="82">
        <f t="shared" si="21"/>
        <v>0</v>
      </c>
    </row>
    <row r="125" spans="1:7" ht="24.65" customHeight="1" x14ac:dyDescent="0.35">
      <c r="A125" s="116">
        <v>11.6</v>
      </c>
      <c r="B125" s="10" t="s">
        <v>160</v>
      </c>
      <c r="C125" s="11"/>
      <c r="D125" s="3"/>
      <c r="E125" s="3"/>
      <c r="F125" s="4" t="s">
        <v>7</v>
      </c>
      <c r="G125" s="84">
        <f>SUM(G126:G127)</f>
        <v>0</v>
      </c>
    </row>
    <row r="126" spans="1:7" ht="198.65" customHeight="1" x14ac:dyDescent="0.35">
      <c r="A126" s="29" t="s">
        <v>236</v>
      </c>
      <c r="B126" s="60" t="s">
        <v>161</v>
      </c>
      <c r="C126" s="59"/>
      <c r="D126" s="54" t="s">
        <v>26</v>
      </c>
      <c r="E126" s="27">
        <v>7</v>
      </c>
      <c r="F126" s="19"/>
      <c r="G126" s="82">
        <f t="shared" si="21"/>
        <v>0</v>
      </c>
    </row>
    <row r="127" spans="1:7" ht="57" customHeight="1" thickBot="1" x14ac:dyDescent="0.4">
      <c r="A127" s="29" t="s">
        <v>237</v>
      </c>
      <c r="B127" s="60" t="s">
        <v>162</v>
      </c>
      <c r="C127" s="59"/>
      <c r="D127" s="54" t="s">
        <v>26</v>
      </c>
      <c r="E127" s="27">
        <v>7</v>
      </c>
      <c r="F127" s="19"/>
      <c r="G127" s="82">
        <f t="shared" si="21"/>
        <v>0</v>
      </c>
    </row>
    <row r="128" spans="1:7" ht="18" customHeight="1" x14ac:dyDescent="0.35">
      <c r="A128" s="15"/>
      <c r="B128" s="36" t="s">
        <v>20</v>
      </c>
      <c r="C128" s="37"/>
      <c r="D128" s="8"/>
      <c r="E128" s="8"/>
      <c r="F128" s="38"/>
      <c r="G128" s="39"/>
    </row>
    <row r="129" spans="1:22" ht="18" customHeight="1" x14ac:dyDescent="0.35">
      <c r="A129" s="40">
        <v>1</v>
      </c>
      <c r="B129" s="31" t="str">
        <f>B8</f>
        <v>EXCAVATION &amp; DEMOLITION WORKS</v>
      </c>
      <c r="C129" s="31"/>
      <c r="D129" s="31"/>
      <c r="E129" s="31"/>
      <c r="F129" s="31"/>
      <c r="G129" s="41">
        <f>G8</f>
        <v>0</v>
      </c>
    </row>
    <row r="130" spans="1:22" ht="18" customHeight="1" x14ac:dyDescent="0.35">
      <c r="A130" s="40">
        <v>2</v>
      </c>
      <c r="B130" s="31" t="s">
        <v>14</v>
      </c>
      <c r="C130" s="31"/>
      <c r="D130" s="31"/>
      <c r="E130" s="31"/>
      <c r="F130" s="31"/>
      <c r="G130" s="41">
        <f>G14</f>
        <v>0</v>
      </c>
    </row>
    <row r="131" spans="1:22" ht="18" customHeight="1" x14ac:dyDescent="0.35">
      <c r="A131" s="40">
        <v>3</v>
      </c>
      <c r="B131" s="31" t="str">
        <f>B22</f>
        <v>FLOORING WORKS</v>
      </c>
      <c r="C131" s="31"/>
      <c r="D131" s="31"/>
      <c r="E131" s="31"/>
      <c r="F131" s="31"/>
      <c r="G131" s="41">
        <f>G22</f>
        <v>0</v>
      </c>
    </row>
    <row r="132" spans="1:22" ht="18" customHeight="1" x14ac:dyDescent="0.35">
      <c r="A132" s="40">
        <v>4</v>
      </c>
      <c r="B132" s="31" t="str">
        <f>B30</f>
        <v>PLASTER  WORKS</v>
      </c>
      <c r="C132" s="31"/>
      <c r="D132" s="31"/>
      <c r="E132" s="31"/>
      <c r="F132" s="31"/>
      <c r="G132" s="41">
        <f>G30</f>
        <v>0</v>
      </c>
    </row>
    <row r="133" spans="1:22" ht="18" customHeight="1" x14ac:dyDescent="0.35">
      <c r="A133" s="40">
        <v>5</v>
      </c>
      <c r="B133" s="31" t="str">
        <f>B33</f>
        <v>PAINTING WORKS</v>
      </c>
      <c r="C133" s="31"/>
      <c r="D133" s="31"/>
      <c r="E133" s="31"/>
      <c r="F133" s="31"/>
      <c r="G133" s="41">
        <f>G33</f>
        <v>0</v>
      </c>
    </row>
    <row r="134" spans="1:22" ht="18" customHeight="1" x14ac:dyDescent="0.35">
      <c r="A134" s="40">
        <v>6</v>
      </c>
      <c r="B134" s="31" t="str">
        <f>B38</f>
        <v>CARPENTRY &amp; JOINERY WORKS</v>
      </c>
      <c r="C134" s="31"/>
      <c r="D134" s="31"/>
      <c r="E134" s="31"/>
      <c r="F134" s="31"/>
      <c r="G134" s="41">
        <f>G38</f>
        <v>0</v>
      </c>
    </row>
    <row r="135" spans="1:22" ht="18" customHeight="1" x14ac:dyDescent="0.35">
      <c r="A135" s="40">
        <v>7</v>
      </c>
      <c r="B135" s="31" t="s">
        <v>15</v>
      </c>
      <c r="C135" s="31"/>
      <c r="D135" s="31"/>
      <c r="E135" s="31"/>
      <c r="F135" s="31"/>
      <c r="G135" s="41">
        <f>G44</f>
        <v>0</v>
      </c>
    </row>
    <row r="136" spans="1:22" ht="18" customHeight="1" x14ac:dyDescent="0.35">
      <c r="A136" s="40">
        <v>8</v>
      </c>
      <c r="B136" s="31" t="s">
        <v>35</v>
      </c>
      <c r="C136" s="31"/>
      <c r="D136" s="31"/>
      <c r="E136" s="31"/>
      <c r="F136" s="31"/>
      <c r="G136" s="41">
        <f>G65</f>
        <v>0</v>
      </c>
    </row>
    <row r="137" spans="1:22" ht="15.5" x14ac:dyDescent="0.35">
      <c r="A137" s="40">
        <v>9</v>
      </c>
      <c r="B137" s="31" t="s">
        <v>67</v>
      </c>
      <c r="C137" s="31"/>
      <c r="D137" s="31"/>
      <c r="E137" s="31"/>
      <c r="F137" s="31"/>
      <c r="G137" s="41">
        <f>G72</f>
        <v>0</v>
      </c>
    </row>
    <row r="138" spans="1:22" ht="18" customHeight="1" thickBot="1" x14ac:dyDescent="0.4">
      <c r="A138" s="86">
        <v>10</v>
      </c>
      <c r="B138" s="87" t="s">
        <v>108</v>
      </c>
      <c r="C138" s="87"/>
      <c r="D138" s="87"/>
      <c r="E138" s="87"/>
      <c r="F138" s="87"/>
      <c r="G138" s="88">
        <f>SUM(G125,G118,G115,G111,G106,G99)</f>
        <v>0</v>
      </c>
    </row>
    <row r="139" spans="1:22" ht="19" thickBot="1" x14ac:dyDescent="0.5">
      <c r="A139" s="23"/>
      <c r="B139" s="92"/>
      <c r="C139" s="94"/>
      <c r="D139" s="174" t="s">
        <v>226</v>
      </c>
      <c r="E139" s="174"/>
      <c r="F139" s="175"/>
      <c r="G139" s="95">
        <f>SUM(G129:G138)</f>
        <v>0</v>
      </c>
      <c r="H139" s="16"/>
      <c r="I139" s="17"/>
      <c r="J139" s="33"/>
      <c r="K139" s="23"/>
      <c r="L139" s="23"/>
      <c r="M139" s="23"/>
      <c r="N139" s="23"/>
      <c r="O139" s="23"/>
      <c r="P139" s="23"/>
      <c r="Q139" s="23"/>
      <c r="R139" s="23"/>
      <c r="S139" s="23"/>
      <c r="T139" s="23"/>
      <c r="U139" s="23"/>
      <c r="V139" s="23"/>
    </row>
    <row r="140" spans="1:22" ht="16.25" customHeight="1" x14ac:dyDescent="0.35">
      <c r="A140" s="23"/>
      <c r="B140" s="23"/>
      <c r="C140" s="179" t="s">
        <v>243</v>
      </c>
      <c r="D140" s="179"/>
      <c r="E140" s="179"/>
      <c r="F140" s="179"/>
      <c r="G140" s="179"/>
    </row>
    <row r="141" spans="1:22" ht="16.25" customHeight="1" thickBot="1" x14ac:dyDescent="0.4">
      <c r="A141" s="23"/>
      <c r="B141" s="23"/>
      <c r="C141" s="80"/>
      <c r="D141" s="80"/>
      <c r="E141" s="80"/>
      <c r="F141" s="80"/>
      <c r="G141" s="80"/>
    </row>
    <row r="142" spans="1:22" ht="38.4" customHeight="1" thickBot="1" x14ac:dyDescent="0.4">
      <c r="A142" s="23"/>
      <c r="B142" s="93" t="s">
        <v>16</v>
      </c>
      <c r="C142" s="176"/>
      <c r="D142" s="177"/>
      <c r="E142" s="178"/>
      <c r="F142" s="23"/>
      <c r="G142" s="23"/>
    </row>
    <row r="143" spans="1:22" ht="38.4" customHeight="1" thickBot="1" x14ac:dyDescent="0.4">
      <c r="A143" s="23"/>
      <c r="B143" s="93" t="s">
        <v>9</v>
      </c>
      <c r="C143" s="176"/>
      <c r="D143" s="177"/>
      <c r="E143" s="178"/>
      <c r="F143" s="23"/>
      <c r="G143" s="23"/>
    </row>
    <row r="144" spans="1:22" ht="39.65" customHeight="1" thickBot="1" x14ac:dyDescent="0.4">
      <c r="A144" s="23"/>
      <c r="B144" s="93" t="s">
        <v>10</v>
      </c>
      <c r="C144" s="176"/>
      <c r="D144" s="177"/>
      <c r="E144" s="178"/>
      <c r="F144" s="23"/>
      <c r="G144" s="23"/>
    </row>
    <row r="145" spans="1:8" ht="37.75" customHeight="1" thickBot="1" x14ac:dyDescent="0.4">
      <c r="A145" s="23"/>
      <c r="B145" s="93" t="s">
        <v>11</v>
      </c>
      <c r="C145" s="34">
        <f ca="1">TODAY()</f>
        <v>45153</v>
      </c>
      <c r="D145" s="97">
        <f ca="1">NOW()</f>
        <v>45153.373431828702</v>
      </c>
      <c r="E145" s="96"/>
      <c r="F145" s="96"/>
      <c r="G145" s="23"/>
    </row>
    <row r="146" spans="1:8" ht="66" customHeight="1" thickBot="1" x14ac:dyDescent="0.4">
      <c r="A146" s="23"/>
      <c r="B146" s="93" t="s">
        <v>13</v>
      </c>
      <c r="C146" s="35"/>
      <c r="D146" s="93" t="s">
        <v>12</v>
      </c>
      <c r="E146" s="163"/>
      <c r="F146" s="164"/>
      <c r="G146" s="165"/>
      <c r="H146" s="23"/>
    </row>
    <row r="147" spans="1:8" x14ac:dyDescent="0.35">
      <c r="A147" s="89"/>
      <c r="B147" s="23"/>
      <c r="C147" s="23"/>
      <c r="D147" s="23"/>
      <c r="E147" s="23"/>
      <c r="F147" s="90"/>
      <c r="G147" s="91"/>
      <c r="H147" s="23"/>
    </row>
    <row r="148" spans="1:8" x14ac:dyDescent="0.35">
      <c r="A148"/>
      <c r="H148" s="23"/>
    </row>
    <row r="149" spans="1:8" x14ac:dyDescent="0.35">
      <c r="A149"/>
      <c r="B149" s="23"/>
      <c r="H149" s="23"/>
    </row>
    <row r="150" spans="1:8" x14ac:dyDescent="0.35">
      <c r="A150"/>
      <c r="H150" s="23"/>
    </row>
    <row r="151" spans="1:8" x14ac:dyDescent="0.35">
      <c r="A151"/>
      <c r="H151" s="23"/>
    </row>
    <row r="152" spans="1:8" x14ac:dyDescent="0.35">
      <c r="A152"/>
      <c r="H152" s="23"/>
    </row>
    <row r="153" spans="1:8" x14ac:dyDescent="0.35">
      <c r="A153"/>
      <c r="H153" s="23"/>
    </row>
    <row r="154" spans="1:8" x14ac:dyDescent="0.35">
      <c r="A154"/>
      <c r="H154" s="23"/>
    </row>
    <row r="155" spans="1:8" x14ac:dyDescent="0.35">
      <c r="A155"/>
      <c r="H155" s="23"/>
    </row>
    <row r="156" spans="1:8" x14ac:dyDescent="0.35">
      <c r="A156"/>
      <c r="H156" s="23"/>
    </row>
    <row r="157" spans="1:8" x14ac:dyDescent="0.35">
      <c r="A157"/>
      <c r="H157" s="23"/>
    </row>
    <row r="158" spans="1:8" x14ac:dyDescent="0.35">
      <c r="A158"/>
      <c r="H158" s="23"/>
    </row>
    <row r="159" spans="1:8" x14ac:dyDescent="0.35">
      <c r="A159"/>
      <c r="H159" s="23"/>
    </row>
    <row r="160" spans="1:8" x14ac:dyDescent="0.35">
      <c r="A160"/>
      <c r="H160" s="23"/>
    </row>
    <row r="161" spans="1:8" x14ac:dyDescent="0.35">
      <c r="A161"/>
      <c r="H161" s="23"/>
    </row>
    <row r="162" spans="1:8" x14ac:dyDescent="0.35">
      <c r="A162"/>
      <c r="H162" s="23"/>
    </row>
    <row r="163" spans="1:8" x14ac:dyDescent="0.35">
      <c r="A163"/>
      <c r="H163" s="23"/>
    </row>
    <row r="164" spans="1:8" x14ac:dyDescent="0.35">
      <c r="A164"/>
      <c r="F164"/>
      <c r="G164"/>
      <c r="H164" s="23"/>
    </row>
    <row r="165" spans="1:8" x14ac:dyDescent="0.35">
      <c r="A165"/>
      <c r="F165"/>
      <c r="G165"/>
      <c r="H165" s="23"/>
    </row>
    <row r="166" spans="1:8" x14ac:dyDescent="0.35">
      <c r="A166"/>
      <c r="F166"/>
      <c r="G166"/>
      <c r="H166" s="23"/>
    </row>
    <row r="167" spans="1:8" x14ac:dyDescent="0.35">
      <c r="A167"/>
      <c r="F167"/>
      <c r="G167"/>
      <c r="H167" s="23"/>
    </row>
    <row r="168" spans="1:8" x14ac:dyDescent="0.35">
      <c r="A168"/>
      <c r="F168"/>
      <c r="G168"/>
      <c r="H168" s="23"/>
    </row>
    <row r="169" spans="1:8" x14ac:dyDescent="0.35">
      <c r="A169"/>
      <c r="F169"/>
      <c r="G169"/>
      <c r="H169" s="23"/>
    </row>
    <row r="170" spans="1:8" x14ac:dyDescent="0.35">
      <c r="A170"/>
      <c r="F170"/>
      <c r="G170"/>
      <c r="H170" s="23"/>
    </row>
    <row r="171" spans="1:8" x14ac:dyDescent="0.35">
      <c r="A171"/>
      <c r="F171"/>
      <c r="G171"/>
      <c r="H171" s="23"/>
    </row>
    <row r="172" spans="1:8" x14ac:dyDescent="0.35">
      <c r="A172"/>
      <c r="F172"/>
      <c r="G172"/>
      <c r="H172" s="23"/>
    </row>
    <row r="173" spans="1:8" x14ac:dyDescent="0.35">
      <c r="A173"/>
      <c r="F173"/>
      <c r="G173"/>
      <c r="H173" s="23"/>
    </row>
    <row r="174" spans="1:8" x14ac:dyDescent="0.35">
      <c r="A174"/>
      <c r="F174"/>
      <c r="G174"/>
      <c r="H174" s="23"/>
    </row>
    <row r="175" spans="1:8" x14ac:dyDescent="0.35">
      <c r="A175"/>
      <c r="F175"/>
      <c r="G175"/>
      <c r="H175" s="23"/>
    </row>
    <row r="176" spans="1:8" x14ac:dyDescent="0.35">
      <c r="A176"/>
      <c r="F176"/>
      <c r="G176"/>
      <c r="H176" s="23"/>
    </row>
    <row r="177" spans="1:8" x14ac:dyDescent="0.35">
      <c r="A177"/>
      <c r="F177"/>
      <c r="G177"/>
      <c r="H177" s="23"/>
    </row>
    <row r="178" spans="1:8" x14ac:dyDescent="0.35">
      <c r="A178"/>
      <c r="F178"/>
      <c r="G178"/>
      <c r="H178" s="23"/>
    </row>
    <row r="179" spans="1:8" x14ac:dyDescent="0.35">
      <c r="A179"/>
      <c r="F179"/>
      <c r="G179"/>
      <c r="H179" s="23"/>
    </row>
    <row r="180" spans="1:8" x14ac:dyDescent="0.35">
      <c r="A180"/>
      <c r="F180"/>
      <c r="G180"/>
      <c r="H180" s="23"/>
    </row>
    <row r="181" spans="1:8" x14ac:dyDescent="0.35">
      <c r="A181"/>
      <c r="F181"/>
      <c r="G181"/>
      <c r="H181" s="23"/>
    </row>
    <row r="182" spans="1:8" x14ac:dyDescent="0.35">
      <c r="A182"/>
      <c r="F182"/>
      <c r="G182"/>
      <c r="H182" s="23"/>
    </row>
    <row r="183" spans="1:8" x14ac:dyDescent="0.35">
      <c r="A183"/>
      <c r="F183"/>
      <c r="G183"/>
      <c r="H183" s="23"/>
    </row>
    <row r="184" spans="1:8" x14ac:dyDescent="0.35">
      <c r="A184"/>
      <c r="F184"/>
      <c r="G184"/>
      <c r="H184" s="23"/>
    </row>
    <row r="185" spans="1:8" x14ac:dyDescent="0.35">
      <c r="A185"/>
      <c r="F185"/>
      <c r="G185"/>
      <c r="H185" s="23"/>
    </row>
    <row r="186" spans="1:8" x14ac:dyDescent="0.35">
      <c r="A186"/>
      <c r="F186"/>
      <c r="G186"/>
      <c r="H186" s="23"/>
    </row>
    <row r="187" spans="1:8" x14ac:dyDescent="0.35">
      <c r="A187"/>
      <c r="F187"/>
      <c r="G187"/>
      <c r="H187" s="23"/>
    </row>
    <row r="188" spans="1:8" x14ac:dyDescent="0.35">
      <c r="A188"/>
      <c r="F188"/>
      <c r="G188"/>
      <c r="H188" s="23"/>
    </row>
    <row r="189" spans="1:8" x14ac:dyDescent="0.35">
      <c r="A189"/>
      <c r="F189"/>
      <c r="G189"/>
      <c r="H189" s="23"/>
    </row>
    <row r="190" spans="1:8" x14ac:dyDescent="0.35">
      <c r="A190"/>
      <c r="F190"/>
      <c r="G190"/>
      <c r="H190" s="23"/>
    </row>
    <row r="191" spans="1:8" x14ac:dyDescent="0.35">
      <c r="A191"/>
      <c r="F191"/>
      <c r="G191"/>
      <c r="H191" s="23"/>
    </row>
    <row r="192" spans="1:8" x14ac:dyDescent="0.35">
      <c r="A192"/>
      <c r="F192"/>
      <c r="G192"/>
      <c r="H192" s="23"/>
    </row>
    <row r="193" spans="1:8" x14ac:dyDescent="0.35">
      <c r="A193"/>
      <c r="F193"/>
      <c r="G193"/>
      <c r="H193" s="23"/>
    </row>
    <row r="194" spans="1:8" x14ac:dyDescent="0.35">
      <c r="A194"/>
      <c r="F194"/>
      <c r="G194"/>
      <c r="H194" s="23"/>
    </row>
    <row r="195" spans="1:8" x14ac:dyDescent="0.35">
      <c r="A195"/>
      <c r="F195"/>
      <c r="G195"/>
      <c r="H195" s="23"/>
    </row>
    <row r="196" spans="1:8" x14ac:dyDescent="0.35">
      <c r="A196"/>
      <c r="F196"/>
      <c r="G196"/>
      <c r="H196" s="23"/>
    </row>
    <row r="197" spans="1:8" x14ac:dyDescent="0.35">
      <c r="A197"/>
      <c r="F197"/>
      <c r="G197"/>
      <c r="H197" s="23"/>
    </row>
    <row r="198" spans="1:8" x14ac:dyDescent="0.35">
      <c r="A198"/>
      <c r="F198"/>
      <c r="G198"/>
      <c r="H198" s="23"/>
    </row>
    <row r="199" spans="1:8" x14ac:dyDescent="0.35">
      <c r="A199"/>
      <c r="F199"/>
      <c r="G199"/>
      <c r="H199" s="23"/>
    </row>
    <row r="200" spans="1:8" x14ac:dyDescent="0.35">
      <c r="A200"/>
      <c r="F200"/>
      <c r="G200"/>
      <c r="H200" s="23"/>
    </row>
    <row r="201" spans="1:8" x14ac:dyDescent="0.35">
      <c r="A201"/>
      <c r="F201"/>
      <c r="G201"/>
      <c r="H201" s="23"/>
    </row>
    <row r="202" spans="1:8" x14ac:dyDescent="0.35">
      <c r="A202"/>
      <c r="F202"/>
      <c r="G202"/>
      <c r="H202" s="23"/>
    </row>
    <row r="203" spans="1:8" x14ac:dyDescent="0.35">
      <c r="A203"/>
      <c r="F203"/>
      <c r="G203"/>
      <c r="H203" s="23"/>
    </row>
    <row r="204" spans="1:8" x14ac:dyDescent="0.35">
      <c r="A204"/>
      <c r="F204"/>
      <c r="G204"/>
      <c r="H204" s="23"/>
    </row>
    <row r="205" spans="1:8" x14ac:dyDescent="0.35">
      <c r="A205"/>
      <c r="F205"/>
      <c r="G205"/>
      <c r="H205" s="23"/>
    </row>
  </sheetData>
  <sheetProtection algorithmName="SHA-512" hashValue="hlJcCYv8KbAxvg+nqInOHPAPS437Gft29VfEHxKP5lWw2Z3L0+mVn1DEvZKpxGD/dXggjBR3E1iqKuGKItsR/A==" saltValue="7mG2zDI5xC/caRJ9Acxx0g==" spinCount="100000" sheet="1" objects="1" scenarios="1"/>
  <dataConsolidate/>
  <mergeCells count="28">
    <mergeCell ref="A3:G3"/>
    <mergeCell ref="E146:G146"/>
    <mergeCell ref="B39:C39"/>
    <mergeCell ref="B72:C72"/>
    <mergeCell ref="B98:C98"/>
    <mergeCell ref="B99:C99"/>
    <mergeCell ref="D139:F139"/>
    <mergeCell ref="B65:C65"/>
    <mergeCell ref="C142:E142"/>
    <mergeCell ref="C143:E143"/>
    <mergeCell ref="C144:E144"/>
    <mergeCell ref="C140:G140"/>
    <mergeCell ref="A1:G1"/>
    <mergeCell ref="A2:G2"/>
    <mergeCell ref="A4:G4"/>
    <mergeCell ref="B31:C31"/>
    <mergeCell ref="B34:C34"/>
    <mergeCell ref="A5:B5"/>
    <mergeCell ref="B9:C9"/>
    <mergeCell ref="B23:C23"/>
    <mergeCell ref="B15:C15"/>
    <mergeCell ref="G6:G7"/>
    <mergeCell ref="A6:A7"/>
    <mergeCell ref="B6:B7"/>
    <mergeCell ref="C6:C7"/>
    <mergeCell ref="D6:D7"/>
    <mergeCell ref="E6:E7"/>
    <mergeCell ref="F6:F7"/>
  </mergeCells>
  <phoneticPr fontId="2" type="noConversion"/>
  <dataValidations disablePrompts="1" count="2">
    <dataValidation type="list" allowBlank="1" showInputMessage="1" showErrorMessage="1" sqref="D31 D34 D39 D119" xr:uid="{00000000-0002-0000-0000-000000000000}">
      <formula1>#REF!</formula1>
    </dataValidation>
    <dataValidation type="list" allowBlank="1" showInputMessage="1" showErrorMessage="1" sqref="D79 D89:D91 D84 D95" xr:uid="{00000000-0002-0000-0000-000001000000}">
      <formula1>#REF!</formula1>
    </dataValidation>
  </dataValidations>
  <printOptions horizontalCentered="1"/>
  <pageMargins left="0.25" right="0.25" top="0.75" bottom="0.75" header="0.3" footer="0.3"/>
  <pageSetup paperSize="9" scale="52" fitToHeight="0" orientation="portrait" r:id="rId1"/>
  <headerFooter alignWithMargins="0">
    <oddHeader>&amp;LContracting Authority:
&amp;G&amp;CFunded by:
&amp;G&amp;Rand:
&amp;G</oddHeader>
    <oddFooter>&amp;LPZA170421T-10013&amp;CAnnex 1 - Bill of quantities&amp;R&amp;P/&amp;N</oddFooter>
  </headerFooter>
  <rowBreaks count="9" manualBreakCount="9">
    <brk id="13" max="6" man="1"/>
    <brk id="21" max="6" man="1"/>
    <brk id="32" max="6" man="1"/>
    <brk id="43" max="6" man="1"/>
    <brk id="64" max="6" man="1"/>
    <brk id="71" max="6" man="1"/>
    <brk id="96" max="6" man="1"/>
    <brk id="110" max="6" man="1"/>
    <brk id="127" max="6"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d8679c4-60e4-4c39-b071-1d80d6be7345">
      <Terms xmlns="http://schemas.microsoft.com/office/infopath/2007/PartnerControls"/>
    </lcf76f155ced4ddcb4097134ff3c332f>
    <TaxCatchAll xmlns="3a2cca07-d411-4b48-b7e8-c526dfd39ce0">
      <Value>187</Value>
      <Value>73</Value>
      <Value>2</Value>
      <Value>1</Value>
    </TaxCatchAll>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PZA170421T</TermName>
          <TermId xmlns="http://schemas.microsoft.com/office/infopath/2007/PartnerControls">8454bb9e-eb84-4380-b83e-368d56962243</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PZA170421T-10029</TermName>
          <TermId xmlns="http://schemas.microsoft.com/office/infopath/2007/PartnerControls">941d9c28-67f9-4448-a3cf-148b3c3dc01b</TermId>
        </TermInfo>
      </Terms>
    </l9d65098618b4a8fbbe87718e7187e6b>
    <_dlc_DocId xmlns="508ba6eb-9e09-4fd5-92f2-2d9921329f2d">PSEENABEL-293876669-141478</_dlc_DocId>
    <_dlc_DocIdUrl xmlns="508ba6eb-9e09-4fd5-92f2-2d9921329f2d">
      <Url>https://enabelbe.sharepoint.com/sites/PSE/_layouts/15/DocIdRedir.aspx?ID=PSEENABEL-293876669-141478</Url>
      <Description>PSEENABEL-293876669-141478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4" ma:contentTypeDescription="" ma:contentTypeScope="" ma:versionID="08e074253a736ba9c6f1e1297b70a127">
  <xsd:schema xmlns:xsd="http://www.w3.org/2001/XMLSchema" xmlns:xs="http://www.w3.org/2001/XMLSchema" xmlns:p="http://schemas.microsoft.com/office/2006/metadata/properties"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49edeac5460e2d3811a561d0e8458130" ns2:_="" ns3:_="" ns4:_="" ns5:_="" ns6:_="">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C2C86BF-EEAB-4F15-A1C3-1DC3793E0A90}">
  <ds:schemaRefs>
    <ds:schemaRef ds:uri="http://schemas.microsoft.com/sharepoint/v3/contenttype/forms"/>
  </ds:schemaRefs>
</ds:datastoreItem>
</file>

<file path=customXml/itemProps2.xml><?xml version="1.0" encoding="utf-8"?>
<ds:datastoreItem xmlns:ds="http://schemas.openxmlformats.org/officeDocument/2006/customXml" ds:itemID="{2FF9F9FE-FF35-424B-BF44-A263EE37EF7F}">
  <ds:schemaRefs>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ecbbf632-92c5-4622-a685-1622033bd409"/>
    <ds:schemaRef ds:uri="http://purl.org/dc/dcmitype/"/>
    <ds:schemaRef ds:uri="http://purl.org/dc/elements/1.1/"/>
    <ds:schemaRef ds:uri="0987431d-da8b-4282-bf43-c0db14f375ce"/>
    <ds:schemaRef ds:uri="http://www.w3.org/XML/1998/namespace"/>
    <ds:schemaRef ds:uri="http://purl.org/dc/terms/"/>
    <ds:schemaRef ds:uri="http://schemas.microsoft.com/sharepoint/v3"/>
    <ds:schemaRef ds:uri="bd8679c4-60e4-4c39-b071-1d80d6be7345"/>
    <ds:schemaRef ds:uri="3a2cca07-d411-4b48-b7e8-c526dfd39ce0"/>
    <ds:schemaRef ds:uri="14a9c00f-d9e3-4eb9-aad3-f69239d17d9c"/>
    <ds:schemaRef ds:uri="508ba6eb-9e09-4fd5-92f2-2d9921329f2d"/>
  </ds:schemaRefs>
</ds:datastoreItem>
</file>

<file path=customXml/itemProps3.xml><?xml version="1.0" encoding="utf-8"?>
<ds:datastoreItem xmlns:ds="http://schemas.openxmlformats.org/officeDocument/2006/customXml" ds:itemID="{168E013C-8835-4D86-9CF8-094ADF335B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B183DA3-9B1C-4866-A33E-D16C04D1F12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Lot 1B - Annex1 - BoQ</vt:lpstr>
      <vt:lpstr>'Lot 1B - Annex1 - BoQ'!Print_Area</vt:lpstr>
      <vt:lpstr>'Lot 1B - Annex1 - BoQ'!Print_Titles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Fatima Sarraj</dc:creator>
  <cp:lastModifiedBy>SARRAJ, Fatima</cp:lastModifiedBy>
  <cp:revision/>
  <cp:lastPrinted>2023-02-19T10:47:34Z</cp:lastPrinted>
  <dcterms:created xsi:type="dcterms:W3CDTF">2019-12-09T08:45:40Z</dcterms:created>
  <dcterms:modified xsi:type="dcterms:W3CDTF">2023-08-15T05:58:29Z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MediaServiceImageTags">
    <vt:lpwstr/>
  </property>
  <property fmtid="{D5CDD505-2E9C-101B-9397-08002B2CF9AE}" pid="4" name="Document_Language">
    <vt:lpwstr>2</vt:lpwstr>
  </property>
  <property fmtid="{D5CDD505-2E9C-101B-9397-08002B2CF9AE}" pid="5" name="Document_Type">
    <vt:lpwstr/>
  </property>
  <property fmtid="{D5CDD505-2E9C-101B-9397-08002B2CF9AE}" pid="6" name="Country">
    <vt:lpwstr>1;#PSE|9ea7551c-3779-4ad9-9661-273f91da302a</vt:lpwstr>
  </property>
  <property fmtid="{D5CDD505-2E9C-101B-9397-08002B2CF9AE}" pid="7" name="_dlc_DocIdItemGuid">
    <vt:lpwstr>cf8dbf7d-25ad-4d87-9653-7c095d07c3cf</vt:lpwstr>
  </property>
  <property fmtid="{D5CDD505-2E9C-101B-9397-08002B2CF9AE}" pid="8" name="Document_Status">
    <vt:lpwstr/>
  </property>
  <property fmtid="{D5CDD505-2E9C-101B-9397-08002B2CF9AE}" pid="9" name="Contract_reference">
    <vt:lpwstr>187</vt:lpwstr>
  </property>
  <property fmtid="{D5CDD505-2E9C-101B-9397-08002B2CF9AE}" pid="10" name="Project_code">
    <vt:lpwstr>73</vt:lpwstr>
  </property>
  <property fmtid="{D5CDD505-2E9C-101B-9397-08002B2CF9AE}" pid="11" name="_docset_NoMedatataSyncRequired">
    <vt:lpwstr>False</vt:lpwstr>
  </property>
</Properties>
</file>