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https://enabelbe.sharepoint.com/sites/PSE/Contracts/21_Public_Contracts/PZA170421T_RISE/PZA170421T-10029 (DNPWP-W) Works Public Spaces/2CSC/"/>
    </mc:Choice>
  </mc:AlternateContent>
  <xr:revisionPtr revIDLastSave="171" documentId="13_ncr:1_{41BF33A9-0B66-45D2-BFBA-BFD4ABF43392}" xr6:coauthVersionLast="47" xr6:coauthVersionMax="47" xr10:uidLastSave="{F9F51F0B-115F-409C-81C8-D9809AD0D813}"/>
  <bookViews>
    <workbookView xWindow="-110" yWindow="-110" windowWidth="19420" windowHeight="10300" tabRatio="909" xr2:uid="{00000000-000D-0000-FFFF-FFFF00000000}"/>
  </bookViews>
  <sheets>
    <sheet name="Lot 2A - Annex1 - BoQ" sheetId="10" r:id="rId1"/>
  </sheets>
  <externalReferences>
    <externalReference r:id="rId2"/>
    <externalReference r:id="rId3"/>
  </externalReferences>
  <definedNames>
    <definedName name="_xlnm._FilterDatabase" localSheetId="0" hidden="1">'Lot 2A - Annex1 - BoQ'!$A$7:$G$46</definedName>
    <definedName name="accessibility" localSheetId="0">'[1]school info'!$C$37:$C$40</definedName>
    <definedName name="accessibility">'[2]school info'!$C$37:$C$40</definedName>
    <definedName name="acoustics" localSheetId="0">'[1]room parameters'!$E$3:$E$5</definedName>
    <definedName name="acoustics">'[2]room parameters'!$E$3:$E$5</definedName>
    <definedName name="areaABCGJ" localSheetId="0">'[1]school info'!$D$4:$D$8</definedName>
    <definedName name="areaABCGJ">'[2]school info'!$D$4:$D$8</definedName>
    <definedName name="board" localSheetId="0">'[1]room parameters'!$M$3:$M$5</definedName>
    <definedName name="board">'[2]room parameters'!$M$3:$M$5</definedName>
    <definedName name="Category" localSheetId="0">'[1]school info'!$G$4:$G$8</definedName>
    <definedName name="Category">'[2]school info'!$G$4:$G$8</definedName>
    <definedName name="desks" localSheetId="0">'[1]room parameters'!$L$3:$L$5</definedName>
    <definedName name="desks">'[2]room parameters'!$L$3:$L$5</definedName>
    <definedName name="directorate" localSheetId="0">'[1]school info'!$C$4:$C$19</definedName>
    <definedName name="directorate">'[2]school info'!$C$4:$C$19</definedName>
    <definedName name="electricallight" localSheetId="0">'[1]room parameters'!$B$3:$B$5</definedName>
    <definedName name="electricallight">'[2]room parameters'!$B$3:$B$5</definedName>
    <definedName name="electricalplugs" localSheetId="0">'[1]room parameters'!$C$3:$C$5</definedName>
    <definedName name="electricalplugs">'[2]room parameters'!$C$3:$C$5</definedName>
    <definedName name="electricitycapacity" localSheetId="0">'[1]school info'!$A$23:$A$26</definedName>
    <definedName name="electricitycapacity">'[2]school info'!$A$23:$A$26</definedName>
    <definedName name="floors" localSheetId="0">'[1]room parameters'!$J$3:$J$5</definedName>
    <definedName name="floors">'[2]room parameters'!$J$3:$J$5</definedName>
    <definedName name="fromgrade" localSheetId="0">'[1]school info'!$E$4:$E$16</definedName>
    <definedName name="fromgrade">'[2]school info'!$E$4:$E$16</definedName>
    <definedName name="gender" localSheetId="0">'[1]school info'!$A$4:$A$8</definedName>
    <definedName name="gender">'[2]school info'!$A$4:$A$8</definedName>
    <definedName name="healthhygiene" localSheetId="0">'[1]school info'!$C$30:$C$33</definedName>
    <definedName name="healthhygiene">'[2]school info'!$C$30:$C$33</definedName>
    <definedName name="jk">#REF!</definedName>
    <definedName name="kn">#REF!</definedName>
    <definedName name="level" localSheetId="0">'[1]school info'!$B$4:$B$9</definedName>
    <definedName name="level">'[2]school info'!$B$4:$B$9</definedName>
    <definedName name="missing" localSheetId="0">'[1]room parameters'!#REF!</definedName>
    <definedName name="missing">'[2]room parameters'!#REF!</definedName>
    <definedName name="naturallight" localSheetId="0">'[1]room parameters'!$A$3:$A$5</definedName>
    <definedName name="naturallight">'[2]room parameters'!$A$3:$A$5</definedName>
    <definedName name="needsplit" localSheetId="0">#REF!</definedName>
    <definedName name="needsplit">#REF!</definedName>
    <definedName name="needsplit1">#REF!</definedName>
    <definedName name="needsplitbg" localSheetId="0">#REF!,#REF!</definedName>
    <definedName name="needsplitbg">#REF!,#REF!</definedName>
    <definedName name="needsplitbs" localSheetId="0">#REF!</definedName>
    <definedName name="needsplitbs">#REF!</definedName>
    <definedName name="painting" localSheetId="0">'[1]room parameters'!$H$3:$H$5</definedName>
    <definedName name="painting">'[2]room parameters'!$H$3:$H$5</definedName>
    <definedName name="plastering" localSheetId="0">'[1]room parameters'!$G$3:$G$5</definedName>
    <definedName name="plastering">'[2]room parameters'!$G$3:$G$5</definedName>
    <definedName name="_xlnm.Print_Area" localSheetId="0">'Lot 2A - Annex1 - BoQ'!$A$1:$G$85</definedName>
    <definedName name="_xlnm.Print_Titles" localSheetId="0">'Lot 2A - Annex1 - BoQ'!$6:$7</definedName>
    <definedName name="rented" localSheetId="0">'[1]room parameters'!#REF!</definedName>
    <definedName name="rented">'[2]room parameters'!#REF!</definedName>
    <definedName name="safetysecurity" localSheetId="0">'[1]school info'!$C$23:$C$26</definedName>
    <definedName name="safetysecurity">'[2]school info'!$C$23:$C$26</definedName>
    <definedName name="structure" localSheetId="0">'[1]room parameters'!$F$3:$F$5</definedName>
    <definedName name="structure">'[2]room parameters'!$F$3:$F$5</definedName>
    <definedName name="tograde" localSheetId="0">'[1]school info'!$F$4:$F$16</definedName>
    <definedName name="tograde">'[2]school info'!$F$4:$F$16</definedName>
    <definedName name="utilities" localSheetId="0">'[1]room parameters'!$K$3:$K$5</definedName>
    <definedName name="utilities">'[2]room parameters'!$K$3:$K$5</definedName>
    <definedName name="ventilation" localSheetId="0">'[1]room parameters'!$D$3:$D$5</definedName>
    <definedName name="ventilation">'[2]room parameters'!$D$3:$D$5</definedName>
    <definedName name="wallguards" localSheetId="0">'[1]room parameters'!$N$3:$N$4</definedName>
    <definedName name="wallguards">'[2]room parameters'!$N$3:$N$4</definedName>
    <definedName name="YESNO" localSheetId="0">'[1]room parameters'!#REF!</definedName>
    <definedName name="YESNO">'[2]room parameters'!#REF!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2" i="10" l="1"/>
  <c r="G31" i="10"/>
  <c r="G24" i="10"/>
  <c r="G11" i="10"/>
  <c r="G10" i="10"/>
  <c r="G8" i="10" l="1"/>
  <c r="G66" i="10"/>
  <c r="G62" i="10"/>
  <c r="G59" i="10"/>
  <c r="G57" i="10" s="1"/>
  <c r="G56" i="10"/>
  <c r="G55" i="10"/>
  <c r="G60" i="10" l="1"/>
  <c r="G53" i="10"/>
  <c r="G76" i="10" s="1"/>
  <c r="G27" i="10"/>
  <c r="G28" i="10"/>
  <c r="G44" i="10"/>
  <c r="G41" i="10"/>
  <c r="G39" i="10"/>
  <c r="G38" i="10"/>
  <c r="G37" i="10"/>
  <c r="G40" i="10"/>
  <c r="G50" i="10" l="1"/>
  <c r="G48" i="10"/>
  <c r="G49" i="10"/>
  <c r="G47" i="10"/>
  <c r="G42" i="10"/>
  <c r="G43" i="10"/>
  <c r="G35" i="10"/>
  <c r="B71" i="10"/>
  <c r="G33" i="10"/>
  <c r="G26" i="10"/>
  <c r="G22" i="10"/>
  <c r="G23" i="10"/>
  <c r="G19" i="10"/>
  <c r="G17" i="10" s="1"/>
  <c r="G16" i="10"/>
  <c r="G15" i="10"/>
  <c r="G14" i="10"/>
  <c r="G34" i="10" l="1"/>
  <c r="G12" i="10"/>
  <c r="G69" i="10" s="1"/>
  <c r="G20" i="10"/>
  <c r="G29" i="10"/>
  <c r="D83" i="10" l="1"/>
  <c r="C83" i="10"/>
  <c r="C5" i="10"/>
  <c r="B70" i="10" l="1"/>
  <c r="B72" i="10"/>
  <c r="B73" i="10"/>
  <c r="B68" i="10" l="1"/>
  <c r="G46" i="10" l="1"/>
  <c r="G45" i="10" s="1"/>
  <c r="G68" i="10" l="1"/>
  <c r="G72" i="10"/>
  <c r="G74" i="10"/>
  <c r="G73" i="10"/>
  <c r="G71" i="10"/>
  <c r="G75" i="10"/>
  <c r="G70" i="10"/>
  <c r="G77" i="10" l="1"/>
</calcChain>
</file>

<file path=xl/sharedStrings.xml><?xml version="1.0" encoding="utf-8"?>
<sst xmlns="http://schemas.openxmlformats.org/spreadsheetml/2006/main" count="169" uniqueCount="132">
  <si>
    <t>PAINTING WORKS</t>
  </si>
  <si>
    <t>PLASTERING WORKS</t>
  </si>
  <si>
    <t>STEEL &amp; ALUMINUM WORKS &amp; ACCESSORIES</t>
  </si>
  <si>
    <t>CARPENTRY &amp; JOINERY WORKS</t>
  </si>
  <si>
    <t>CONCRETE , BLOCK WORKS AND STONE WORKS</t>
  </si>
  <si>
    <t>EXCAVATION &amp; DEMOLITION WORKS</t>
  </si>
  <si>
    <t>QUANTITY</t>
  </si>
  <si>
    <t>UNIT</t>
  </si>
  <si>
    <t>TOT</t>
  </si>
  <si>
    <t>RATE €</t>
  </si>
  <si>
    <t>Authorized person to sign</t>
  </si>
  <si>
    <t>In the Capacity of</t>
  </si>
  <si>
    <t>Date</t>
  </si>
  <si>
    <t>Stamp</t>
  </si>
  <si>
    <t>Signature</t>
  </si>
  <si>
    <t>CONCRETE &amp; BLOCK WORKS</t>
  </si>
  <si>
    <t>STEEL &amp; ALUMINUM WORKS</t>
  </si>
  <si>
    <t>Name of Tenderer (Company)</t>
  </si>
  <si>
    <t>Annex 1 - Bill of Quantities</t>
  </si>
  <si>
    <t>Nr.</t>
  </si>
  <si>
    <t>ITEM</t>
  </si>
  <si>
    <t>SUMMARY</t>
  </si>
  <si>
    <t>TOTAL 
EURO</t>
  </si>
  <si>
    <t>DESCRIPTION OF WORK NEEDED / SPECIFICATIONS</t>
  </si>
  <si>
    <t>TENDER NO. PZA170421T-10029</t>
  </si>
  <si>
    <t>Public Works Contract for the Development of Semi-Public Spaces in East Jerusalem</t>
  </si>
  <si>
    <t>Note: all demolition works should be done according to drawings and after engineer’s approval and under his direct supervision. 
Rates of all Demolition and dismantling works shall include the removal of all depress out of the site to authorized place.Any dismantled object or material is a property of the council. The contractor shall remove dismantled objects to store it in a proper space inside the site or he shall remove it out of site according to Engineer's directions.</t>
  </si>
  <si>
    <t>Site Preparation.</t>
  </si>
  <si>
    <t>Cleaning the site of all waste in order to work on the project. The price include removal of all depressed out of the site to authorized place.</t>
  </si>
  <si>
    <t>L.S</t>
  </si>
  <si>
    <t>Any scope of work, shape and size. Making chamfered, curved edges,  grooves and sleeves etc; removing and cleaning all exposed tie wires and rods; surface finishing.
Supplying, Casting, vibrating and curing as per specifications. 
Incurred costs on Concrete Mix Designs, Sample taking, testing and providing test results certificates, storing and saving of samples, and preparation of bar bending schedules and workshops (shop drawings).
Supplying reinforcement of any grade, size and length as detailed in the drawings, storing on site including cutting, bending and fixing in position  and providing all tying wires, spacers, shop drawings, testing and bar bending schedules.</t>
  </si>
  <si>
    <t>15cm thick wall for planters. Price to include finishing, hardening materials, and all related works according to drawings, specifications and engineering instructions.</t>
  </si>
  <si>
    <t xml:space="preserve">No. </t>
  </si>
  <si>
    <r>
      <t>M</t>
    </r>
    <r>
      <rPr>
        <vertAlign val="superscript"/>
        <sz val="12"/>
        <rFont val="Calibri Light"/>
        <family val="2"/>
        <scheme val="major"/>
      </rPr>
      <t>2</t>
    </r>
  </si>
  <si>
    <t xml:space="preserve">Plastering to all areas shall be measured net, including openings that are less than 0.25-Meter Sq. The price shall include for running rules, all narrow Widths, for taking out joints on block walls or backing concrete face for key, for making good to frames around pipes and other fittings, plastering to jambs and reveals of openings, side of columns, window sills; all of which shall be measured as plastering.
Expanded metal lath, angle beads at all corners, expanded metal (wire mesh) strips at joints of different background and along all electrical and mechanical installations and plaster stops at opening edges, expansion joints,, sills... Etc. shall be included in the price of the item, labor, curing, erecting and dismantling of scaffoldings, additives, and all incidentals required as specified and / or detailed on the Drawings.       </t>
  </si>
  <si>
    <t>20mm thick, three coat plastering, in accordance with details and specifications. (for the external walls) - with final coat with water proofed liquid and color (shlekhta), approved by engineers and in accordance with specifications.</t>
  </si>
  <si>
    <t>External Plastering</t>
  </si>
  <si>
    <t xml:space="preserve">Random stone walls, fully backed with concrete class B200 behind,  including cement mortar,  R.C. Lintels, polishing, cleaning at completion, pointing with white cement and sand grouting (1:3), all special stone pieces as per detailed drawings, and all necessary required accessories in full accordance with drawings  specifications.
Measurement of all types shall be in Meter Square, Superficially for the net dimensions of the vertical plan of the elevations excluding openings of any area. No Furthermore Allowance will be made for any special stone piece like jambs, lentils or thresholds etc. No measurement will be made for any recesses, projections or sides of stone pieces or any special stone piece.
The contractor has to submit full and detailed shop drawings for all special stone pieces of arches, different types of windows, doors etc., and should be approved by engineer before starting with stone works.
</t>
  </si>
  <si>
    <t>Random Stone Wall ( حجر ايطالي)</t>
  </si>
  <si>
    <t>Supply and install 4cm thick random stone walls, Antique, to build the entrance wall, price including class B250 concrete backing between the stone. And all special stone pieces as per detailed drawings and according to engineers approval.</t>
  </si>
  <si>
    <t>Random Stone Steps</t>
  </si>
  <si>
    <t>Supply and install random natural stone step placed at the entrance as shown in the drawings. Price includes all the preparations per standards.</t>
  </si>
  <si>
    <t xml:space="preserve">Painting to all other works not indicated in bills of quantities shall be included in rates of related items.
Paints shall be supplied to site in sealed container, as approved by the Engineer, and site mixings not permitted.
All painting materials should be first quality (Taken) and in accordance with specifications.
Rates of oil paint works for walls include removal of old paint at existing walls When Required - as per engineer's directions.
</t>
  </si>
  <si>
    <t>Emulsion Paint</t>
  </si>
  <si>
    <t xml:space="preserve">Synthetic plastic - Water proofing (emulsion) paint to cement plaster, in accordance with specifications  and from an approved source equal to Tanbour product - Super cryil 2000 (prepare surface, two putty coats one prime coat and two coat of water proof paint). </t>
  </si>
  <si>
    <t xml:space="preserve">All wooden work must be according to specifications and codes.
 contractor is responsible to achieve all specifications according to standards and engineering requirements.
Price  includes all elements &amp; accessories. All colors to be determined by engineer.
The chosen wood must be coated and treated for the external use (benches and flooring).
</t>
  </si>
  <si>
    <t>Outdoor Benches</t>
  </si>
  <si>
    <t>Drawing Boards</t>
  </si>
  <si>
    <t>MASONRY WORKS</t>
  </si>
  <si>
    <t>Outdoor trash bin</t>
  </si>
  <si>
    <t>Metal gate</t>
  </si>
  <si>
    <t>LANDSCAPE WORKS</t>
  </si>
  <si>
    <t>Artificial Grass</t>
  </si>
  <si>
    <t>Install artificial grass as shown in the drawings. Price includes the supply and installation of artificial grass with all the needed layers   underneath.</t>
  </si>
  <si>
    <t>Soil</t>
  </si>
  <si>
    <t>Tires</t>
  </si>
  <si>
    <r>
      <t>M</t>
    </r>
    <r>
      <rPr>
        <vertAlign val="superscript"/>
        <sz val="12"/>
        <rFont val="Calibri Light"/>
        <family val="2"/>
        <scheme val="major"/>
      </rPr>
      <t>3</t>
    </r>
  </si>
  <si>
    <t>Steel fabric pergola</t>
  </si>
  <si>
    <t>Gravel</t>
  </si>
  <si>
    <t>Supply and install  main steel gate (2.65*2.0m height)  for the park. The price includes 50*50 mm RHS steel bars with internal division with 20*20mm steel rods as shown in drawings and according to engineers approval .The rate includes all preparation works needed to install the gates</t>
  </si>
  <si>
    <t>Steel Fence 3 m height</t>
  </si>
  <si>
    <t>M.L</t>
  </si>
  <si>
    <t>Supply and install outdoor trash bin (Steel mesh).Galvanized steel mesh casing; baked-on polyester coating; with 45-liter galvanized steel liner, secured with a chain ( Model Gladiola Dustbin
SKU 3036 or Equivelent ). Concrete base or with pipe leg. As per the detail drawing</t>
  </si>
  <si>
    <t>Outdoor drawing  PVC (3mm thickness and board height 50 cm) boards for painting (durable material that can be used for children's paintings and to decorate the metal fence.</t>
  </si>
  <si>
    <t>Outdoor Table</t>
  </si>
  <si>
    <t xml:space="preserve">Steel toys </t>
  </si>
  <si>
    <t xml:space="preserve"> This includes the supply and install of the toys that will be used in the park. The price includes fixation to the groudn with concrte base and bolts if needed. As per the detail drawings.</t>
  </si>
  <si>
    <t>A</t>
  </si>
  <si>
    <t>B</t>
  </si>
  <si>
    <t>C</t>
  </si>
  <si>
    <t>D</t>
  </si>
  <si>
    <t>E</t>
  </si>
  <si>
    <t>See Saw</t>
  </si>
  <si>
    <t>Swings 2 seats (mesh seat)</t>
  </si>
  <si>
    <t>Old-car/ Sliding game</t>
  </si>
  <si>
    <t>Length according to the area on the site
The main pillars are 1.5-inch pipes, and the cutters are 3/4-inch pipes. The width of the game is 50-75cm</t>
  </si>
  <si>
    <t>Climbing game</t>
  </si>
  <si>
    <t>rocking horses</t>
  </si>
  <si>
    <t xml:space="preserve">Electric  Canopy for the School </t>
  </si>
  <si>
    <t>ELECTRICAL</t>
  </si>
  <si>
    <t>Steel paint</t>
  </si>
  <si>
    <t>Wood paint</t>
  </si>
  <si>
    <t>Exacavation for the concrete wall</t>
  </si>
  <si>
    <t>M3</t>
  </si>
  <si>
    <t>Rates includes three coats of poliur paint and one coat of primer, colour to be given by engineer, and all according to the instructions of director of work</t>
  </si>
  <si>
    <t>Rate includes that wood should be sanded, sealed &amp; lacquered with 3 coats of weather-resistant and water proof color such as lacquer or varnish.</t>
  </si>
  <si>
    <t>M2</t>
  </si>
  <si>
    <t>Curved metal benches combined with coated wood (4 x 5 cm), and total length 4.30 as drawing no. D14. Price includes: treated wood, 40mm x 40mm RHS steel frames, 400mm high x 400mm deep, fully welded floor fixing cleats, Tough polyester powder coated finish, wood  is sanded, sealed &amp; lacquered (3 coats)</t>
  </si>
  <si>
    <t xml:space="preserve">A rigid mesh (150*50*5)mm  fence in several heights that combines a steel construction (60*40*2)mm for horizontal beams and (80*40*2.65)mm for posts with span 3m 
Rate includes plates, bolts, concrete footings, angles, and all necessary work to complete the work according to the instructions of the director of work </t>
  </si>
  <si>
    <t>The price will include: delivery and installation of an unused vehicle.
The price includes sanding, soldering, and preparing the vehicle for painting according to the attached drawing files.
The necessary openings will be made and according to the guidance of the architect and the inspector.
Rates includes installing metal galvanized anti slip perforated steel steps either 3.5” or 5” steel posts for strength, stairs are also poly-coated for added safety with welded and painted handrail of galvanized steel rods with diameter of 2 cm (according to photo and plans)
Rates includes installing fiberglass slides from the car roof to the playground surface which is produced by accredited company as Atlas  or Ganit Park company or equivalent. Contractor is required to submit the manufacturing catalogues for the equipment to obtain the approval prior supplying. Rate includes installation
Rate includes supply and install galvanized steel bars (Diameter 1.5 cm) for the rails on the top of the vehicle with height of 1.5 m, rates includes undercoat layer and layers of oil paint. See drawing D08 for more details 
The facility should maintain the safety standards and also the safety measures during the work of restoring the vehicle, for example, sharp and dangerous edges, dangerous openings, etc. should be taken care of so that it does not pose a future danger to the users. Get written permission from a safety authority to use the toy.</t>
  </si>
  <si>
    <t>Rose leaf Seesaw  BALANCI of the Ganit Park Company, Atlas Company, Park Leisure Ltd or equivalent. Equipment should meet the TAKEN requirements.</t>
  </si>
  <si>
    <t xml:space="preserve">Different forms of spring from Atlas or Ganit Park Company, Park Leisure Ltd or equivalent and according to the attached drawing. Equipment should meet the TAKEN requirements. </t>
  </si>
  <si>
    <t>Two-seat metal swing (toddler and adult) from the Ganit Company, Atlas Company, Park Leisure Ltd" or equivalent. Equipment should meet the TAKEN requirements. According to the attached drawing and the approval of the entire supervisory team, the engineering office and the financier.</t>
  </si>
  <si>
    <t>Pergola in width (8.5*5.5 m) with a removable electric waterproof roof.
It is made of a special top-grade PVC fabric and can be moved freely and flexibly with an aluminum track by a professional tubular engine 2.25 Nm. Remote control up to 4 channels. Coated PVC fabric 850 g/m2, thickness 0.6 mm. Double rail (102*102*2.5) mm. Aluminum column (102*60*2) mm. Backing profiles and water gutter.
The pergola according to the Chinese company Greenawn or any similar company</t>
  </si>
  <si>
    <t xml:space="preserve">Supply, install, spread, and make good minimum 60 cm agricultural red soil rates includes digging if needed to get the suitable depth of agricultural soil. Rate includes adding compost.  All according to the drawings and to the instructions of the Director of Works. </t>
  </si>
  <si>
    <t xml:space="preserve">Supply and install tires ( 17-inch or 18-inch) that can be assembled as per drawings using gumbo screws, bolts, nuts, washers, etc. For the tire dome, each tire should be bolted from atleast 5 points.Price includes proper anchorage in the ground and applying all safety measures.
</t>
  </si>
  <si>
    <t>The price include : Supply and install Shade net made of high density polyethylene threads, the fabric does not rot and repels
Mold, shading 91-98% resistant to V.U. The mesh to be made of flame retardant materials. Price includes the steel with a diameter of "4" and a height of up to 2.5-3 m, at a distance of
1.55 m between the posts, anchored in the ground at corners via a 50 cm concrete base.
The shed and the net are supported by steel pipes. All as per the detaile drawings  and approved Teken standards.</t>
  </si>
  <si>
    <t>Provide sesame gravel for seating area as shown in the drawings.</t>
  </si>
  <si>
    <t>ELECTRICAL WORKS</t>
  </si>
  <si>
    <r>
      <t xml:space="preserve">General Provisions of Electrical Works:
Preambles
Rates of electrical installations shall includes for:-
1. Electrical works including all required materials, accessories, labor, all as required according to drawings, specifications and bill of quantities.
2. Cutting, and pining including all making good.
3. Forming, or cutting hales, chases, channels etc.in reinforced concrete structure, block works or existing walls.
4. Plugging and screwing.
5. Preparation of all required workshop drawings and as built drawings.
6. Preparing working drawings by authorized Fire Alarm Engineer.
7. Protection of all electrical works.
8. All Labelling shall be engraved type.
9. All conduits used should be fire retardant and color coded.
10. providing Operating and Maintenance Manual Mechanical and Electrical Services including as made drawings as specified.
11. Rate includes Inspection of electrical installation inside the cabins &amp; the playgrounds by licensed electrical inspection engineer at least Level(2), including cost of inspection and assistance to inspector in taking instrument readings, providing test reports &amp; certificates for all electrical works including electrical panels. 
</t>
    </r>
    <r>
      <rPr>
        <u/>
        <sz val="12"/>
        <rFont val="Calibri"/>
        <family val="2"/>
        <scheme val="minor"/>
      </rPr>
      <t>All Electrical Works should be according to local codes, laws &amp; according to technical requirements of electricity company.</t>
    </r>
    <r>
      <rPr>
        <sz val="12"/>
        <rFont val="Calibri"/>
        <family val="2"/>
        <scheme val="minor"/>
      </rPr>
      <t xml:space="preserve">
</t>
    </r>
  </si>
  <si>
    <t>TOTAL CABLES AND WIRES</t>
  </si>
  <si>
    <t>Cables and Wires 600 volt cables</t>
  </si>
  <si>
    <t>Supply, install, test and commission 600/1000 volts N2XY copper cables with all required accessories for proper installation and operation, cable lugs, ties.  as shown on drawing, as per the preamble, the specifications and supervision engineer's requirements.</t>
  </si>
  <si>
    <t>Cables of type N2XY (XLPE) or NYY, 5 x 6 mm² section, fixed to structure, placed on ladders, or inside ducts, or inside conduits, including connections at both ends.</t>
  </si>
  <si>
    <t xml:space="preserve">MR. </t>
  </si>
  <si>
    <t>Copper conductors, 35 mm² section, without PVC insulation, direct buried inside ducts or excavations, including connections at both ends.</t>
  </si>
  <si>
    <t>TOTAL SUPPORTING DEVICES FOR CABINES</t>
  </si>
  <si>
    <t>Power sockets</t>
  </si>
  <si>
    <t>Supply, install, test and commission the following power sockets/points/ isolators  as shown on drawing, as per the preamble, rate includes conduits, N2XY cables to related electrical panel, as  the specifications and supervision engineer's directions.</t>
  </si>
  <si>
    <t>Isolating switch for the flood light and pergola cable 3x2.5 mm2</t>
  </si>
  <si>
    <t>LIGHTING SYSTEM</t>
  </si>
  <si>
    <t xml:space="preserve">Lighting point   </t>
  </si>
  <si>
    <t>Supply, install, connect, test and commission a complete lighting point including all conductors,  fire retardant rigid PVC conduits, N2XY cables (3*1.5mm2), switches , boxes, connection cables and all other accessories. as per drawings specifications and related standards.</t>
  </si>
  <si>
    <t>Internal / External lighting point (N2XY 3x1.5 mm2)</t>
  </si>
  <si>
    <t>Lighting Fixtures</t>
  </si>
  <si>
    <t>Supply, install, connect, test and commission complete lighting fixture, including all supports, lamps ( Philips , Cree LED ),  suspensions, clamps, switchgears, internal conductors and/or cables, and all other accessories necessary as per drawings, specifications and related standards.</t>
  </si>
  <si>
    <t>All lighting fixtures should be fixed to  celling or hanged  by 2 steel ropes.</t>
  </si>
  <si>
    <t>Approved manufactures for this section is Philips, Osram, Sylvania or engineer's approved equal.</t>
  </si>
  <si>
    <t>200W LED Flood Lights Super Bright 20000lm Outdoor Flood LightsSuper,Waterproof Lights,6000K Daylight White Lighting for lighting the park.</t>
  </si>
  <si>
    <t>Concrete for toys installation 
(10 - 15 cm) thickness</t>
  </si>
  <si>
    <t>20cm thick RC wall (B200 or 300)Price to include wall footing, finishing, hardening materials, and all related works according to drawing D11, specifications and engineering instructions.</t>
  </si>
  <si>
    <t>All according to levels indicated in drawing NO A02, and to the Director of Works instructions. Work to be done accodringly with the given details drawing D11. For the wall excavation depth to be approximately 50-70 cm  depending on the underground . Surplus excavated material should be removed from the site to an approved dumping. No allowance will be made for increase in bulk after excavation. No allowance will be made for working space.</t>
  </si>
  <si>
    <t>Grand Total (Excluding VAT)</t>
  </si>
  <si>
    <t>11.1.1</t>
  </si>
  <si>
    <t>11.1.2</t>
  </si>
  <si>
    <t>11.1.3</t>
  </si>
  <si>
    <t>11.2.1</t>
  </si>
  <si>
    <t>11.3.1</t>
  </si>
  <si>
    <t>11.3.2</t>
  </si>
  <si>
    <t>Outdoor Table Picnic table ( eating or reading) 133cm*154cm covered with wooden plate (2.0 x 0.10 m) sanded and coated with 3 layers of lacquered</t>
  </si>
  <si>
    <t>LOT 2A - NABI SAMUEL PLAYGROUND</t>
  </si>
  <si>
    <t>Total to be reported in Tender Specifications, cf. 4.5 Tender form - Prices, p.56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</si>
</sst>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164" formatCode="0.0"/>
    <numFmt numFmtId="165" formatCode="_-[$€-2]\ * #,##0.00_-;\-[$€-2]\ * #,##0.00_-;_-[$€-2]\ * &quot;-&quot;??_-;_-@_-"/>
    <numFmt numFmtId="166" formatCode="_([$€-2]\ * #,##0.00_);_([$€-2]\ * \(#,##0.00\);_([$€-2]\ * &quot;-&quot;??_);_(@_)"/>
    <numFmt numFmtId="167" formatCode="_ [$€-2]\ * #,##0.00_ ;_ [$€-2]\ * \-#,##0.00_ ;_ [$€-2]\ * &quot;-&quot;??_ ;_ @_ "/>
    <numFmt numFmtId="168" formatCode="[$]dddd\,\ d\ mmmm\ yyyy;@" x16r2:formatCode16="[$-en-IL,1]dddd\,\ d\ mmmm\ yyyy;@"/>
    <numFmt numFmtId="169" formatCode="[$]h:mm;@" x16r2:formatCode16="[$-en-IL,1]h:mm;@"/>
  </numFmts>
  <fonts count="28" x14ac:knownFonts="1">
    <font>
      <sz val="11"/>
      <color theme="1"/>
      <name val="Calibri"/>
      <family val="2"/>
      <scheme val="minor"/>
    </font>
    <font>
      <sz val="11"/>
      <color theme="1"/>
      <name val="Calibri"/>
      <family val="2"/>
      <scheme val="minor"/>
    </font>
    <font>
      <sz val="8"/>
      <name val="Calibri"/>
      <family val="2"/>
      <scheme val="minor"/>
    </font>
    <font>
      <b/>
      <sz val="11"/>
      <color theme="1"/>
      <name val="Calibri"/>
      <family val="2"/>
      <scheme val="minor"/>
    </font>
    <font>
      <b/>
      <sz val="14"/>
      <color theme="1"/>
      <name val="Calibri"/>
      <family val="2"/>
      <scheme val="minor"/>
    </font>
    <font>
      <sz val="11"/>
      <name val="Calibri"/>
      <family val="2"/>
      <scheme val="minor"/>
    </font>
    <font>
      <sz val="10"/>
      <name val="Arial"/>
      <family val="2"/>
    </font>
    <font>
      <sz val="11"/>
      <name val="Arial"/>
      <family val="2"/>
    </font>
    <font>
      <sz val="14"/>
      <color theme="1"/>
      <name val="Calibri"/>
      <family val="2"/>
      <scheme val="minor"/>
    </font>
    <font>
      <b/>
      <sz val="14"/>
      <name val="Calibri"/>
      <family val="2"/>
      <scheme val="minor"/>
    </font>
    <font>
      <b/>
      <sz val="12"/>
      <color theme="1"/>
      <name val="Calibri"/>
      <family val="2"/>
      <scheme val="minor"/>
    </font>
    <font>
      <b/>
      <sz val="12"/>
      <name val="Calibri"/>
      <family val="2"/>
      <scheme val="minor"/>
    </font>
    <font>
      <sz val="9"/>
      <color theme="1"/>
      <name val="Calibri"/>
      <family val="2"/>
      <scheme val="minor"/>
    </font>
    <font>
      <b/>
      <sz val="16"/>
      <name val="Calibri"/>
      <family val="2"/>
      <scheme val="minor"/>
    </font>
    <font>
      <b/>
      <sz val="12"/>
      <color theme="5"/>
      <name val="Calibri"/>
      <family val="2"/>
      <scheme val="minor"/>
    </font>
    <font>
      <b/>
      <sz val="14"/>
      <color rgb="FFFF0000"/>
      <name val="Calibri"/>
      <family val="2"/>
      <scheme val="minor"/>
    </font>
    <font>
      <sz val="16"/>
      <color theme="1"/>
      <name val="Calibri"/>
      <family val="2"/>
      <scheme val="minor"/>
    </font>
    <font>
      <sz val="11"/>
      <color theme="6"/>
      <name val="Calibri"/>
      <family val="2"/>
      <scheme val="minor"/>
    </font>
    <font>
      <sz val="10"/>
      <name val="Arial"/>
      <family val="2"/>
    </font>
    <font>
      <sz val="11"/>
      <name val="Times New Roman"/>
      <family val="1"/>
    </font>
    <font>
      <sz val="12"/>
      <name val="Calibri"/>
      <family val="2"/>
      <scheme val="minor"/>
    </font>
    <font>
      <b/>
      <sz val="11"/>
      <name val="Times New Roman"/>
      <family val="1"/>
    </font>
    <font>
      <sz val="12"/>
      <name val="Calibri Light"/>
      <family val="2"/>
      <scheme val="major"/>
    </font>
    <font>
      <sz val="12"/>
      <color theme="1"/>
      <name val="Calibri Light"/>
      <family val="2"/>
      <scheme val="major"/>
    </font>
    <font>
      <b/>
      <sz val="12"/>
      <color theme="1"/>
      <name val="Calibri Light"/>
      <family val="2"/>
      <scheme val="major"/>
    </font>
    <font>
      <vertAlign val="superscript"/>
      <sz val="12"/>
      <name val="Calibri Light"/>
      <family val="2"/>
      <scheme val="major"/>
    </font>
    <font>
      <u/>
      <sz val="12"/>
      <name val="Calibri"/>
      <family val="2"/>
      <scheme val="minor"/>
    </font>
    <font>
      <sz val="12"/>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5" tint="0.7999816888943144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right style="medium">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style="medium">
        <color auto="1"/>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auto="1"/>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s>
  <cellStyleXfs count="6">
    <xf numFmtId="0" fontId="0" fillId="0" borderId="0"/>
    <xf numFmtId="44" fontId="1" fillId="0" borderId="0" applyFont="0" applyFill="0" applyBorder="0" applyAlignment="0" applyProtection="0"/>
    <xf numFmtId="0" fontId="6" fillId="0" borderId="0"/>
    <xf numFmtId="0" fontId="7" fillId="0" borderId="0"/>
    <xf numFmtId="0" fontId="18" fillId="0" borderId="0"/>
    <xf numFmtId="0" fontId="6" fillId="0" borderId="0"/>
  </cellStyleXfs>
  <cellXfs count="145">
    <xf numFmtId="0" fontId="0" fillId="0" borderId="0" xfId="0"/>
    <xf numFmtId="0" fontId="12" fillId="2" borderId="0" xfId="0" applyFont="1" applyFill="1" applyAlignment="1">
      <alignment vertical="center" readingOrder="1"/>
    </xf>
    <xf numFmtId="0" fontId="0" fillId="0" borderId="0" xfId="0" applyAlignment="1">
      <alignment horizontal="center" vertical="center"/>
    </xf>
    <xf numFmtId="0" fontId="0" fillId="2" borderId="0" xfId="0" applyFill="1"/>
    <xf numFmtId="166" fontId="8" fillId="4" borderId="12" xfId="1" applyNumberFormat="1" applyFont="1" applyFill="1" applyBorder="1" applyAlignment="1" applyProtection="1">
      <alignment horizontal="center" vertical="center"/>
    </xf>
    <xf numFmtId="0" fontId="0" fillId="3" borderId="0" xfId="0" applyFill="1"/>
    <xf numFmtId="0" fontId="0" fillId="3" borderId="0" xfId="0" applyFill="1" applyAlignment="1">
      <alignment horizontal="center"/>
    </xf>
    <xf numFmtId="0" fontId="0" fillId="3" borderId="0" xfId="0" applyFill="1" applyAlignment="1">
      <alignment vertical="center"/>
    </xf>
    <xf numFmtId="0" fontId="5" fillId="2" borderId="0" xfId="0" applyFont="1" applyFill="1"/>
    <xf numFmtId="0" fontId="21" fillId="0" borderId="0" xfId="0" applyFont="1" applyAlignment="1">
      <alignment horizontal="center"/>
    </xf>
    <xf numFmtId="165" fontId="0" fillId="0" borderId="0" xfId="0" applyNumberFormat="1"/>
    <xf numFmtId="165" fontId="4" fillId="0" borderId="0" xfId="0" applyNumberFormat="1" applyFont="1"/>
    <xf numFmtId="2" fontId="0" fillId="0" borderId="0" xfId="0" applyNumberFormat="1"/>
    <xf numFmtId="0" fontId="15" fillId="2" borderId="0" xfId="0" applyFont="1" applyFill="1" applyAlignment="1">
      <alignment horizontal="right" vertical="center"/>
    </xf>
    <xf numFmtId="168" fontId="16" fillId="5" borderId="27" xfId="0" applyNumberFormat="1" applyFont="1" applyFill="1" applyBorder="1" applyAlignment="1">
      <alignment horizontal="center" vertical="center" wrapText="1"/>
    </xf>
    <xf numFmtId="166" fontId="0" fillId="0" borderId="0" xfId="1" applyNumberFormat="1" applyFont="1" applyProtection="1"/>
    <xf numFmtId="0" fontId="12" fillId="0" borderId="0" xfId="0" applyFont="1" applyAlignment="1">
      <alignment vertical="center" readingOrder="1"/>
    </xf>
    <xf numFmtId="0" fontId="10" fillId="0" borderId="0" xfId="0" applyFont="1" applyAlignment="1">
      <alignment horizontal="center" vertical="center"/>
    </xf>
    <xf numFmtId="0" fontId="5" fillId="0" borderId="0" xfId="0" applyFont="1"/>
    <xf numFmtId="166" fontId="0" fillId="2" borderId="0" xfId="1" applyNumberFormat="1" applyFont="1" applyFill="1" applyProtection="1"/>
    <xf numFmtId="2" fontId="0" fillId="2" borderId="0" xfId="0" applyNumberFormat="1" applyFill="1"/>
    <xf numFmtId="166" fontId="3" fillId="2" borderId="0" xfId="1" applyNumberFormat="1" applyFont="1" applyFill="1" applyProtection="1"/>
    <xf numFmtId="165" fontId="3" fillId="2" borderId="0" xfId="0" applyNumberFormat="1" applyFont="1" applyFill="1"/>
    <xf numFmtId="0" fontId="16" fillId="2" borderId="0" xfId="0" applyFont="1" applyFill="1" applyAlignment="1">
      <alignment horizontal="right" vertical="center" wrapText="1"/>
    </xf>
    <xf numFmtId="169" fontId="17" fillId="2" borderId="0" xfId="0" applyNumberFormat="1" applyFont="1" applyFill="1" applyAlignment="1">
      <alignment horizontal="center" vertical="center"/>
    </xf>
    <xf numFmtId="0" fontId="14" fillId="2" borderId="10" xfId="0" applyFont="1" applyFill="1" applyBorder="1" applyAlignment="1">
      <alignment vertical="center" wrapText="1" readingOrder="1"/>
    </xf>
    <xf numFmtId="2" fontId="4" fillId="4" borderId="11" xfId="0" applyNumberFormat="1" applyFont="1" applyFill="1" applyBorder="1" applyAlignment="1">
      <alignment horizontal="center" vertical="center"/>
    </xf>
    <xf numFmtId="0" fontId="9" fillId="4" borderId="12" xfId="0" applyFont="1" applyFill="1" applyBorder="1" applyAlignment="1">
      <alignment horizontal="left" vertical="center"/>
    </xf>
    <xf numFmtId="0" fontId="8" fillId="4" borderId="12" xfId="0" applyFont="1" applyFill="1" applyBorder="1" applyAlignment="1">
      <alignment horizontal="left" vertical="center" wrapText="1"/>
    </xf>
    <xf numFmtId="0" fontId="8" fillId="4" borderId="12" xfId="0" applyFont="1" applyFill="1" applyBorder="1" applyAlignment="1">
      <alignment vertical="center"/>
    </xf>
    <xf numFmtId="165" fontId="4" fillId="4" borderId="13" xfId="0" applyNumberFormat="1" applyFont="1" applyFill="1" applyBorder="1" applyAlignment="1">
      <alignment horizontal="center" vertical="center"/>
    </xf>
    <xf numFmtId="2" fontId="4" fillId="2" borderId="29" xfId="0" applyNumberFormat="1" applyFont="1" applyFill="1" applyBorder="1" applyAlignment="1">
      <alignment horizontal="center" vertical="center"/>
    </xf>
    <xf numFmtId="0" fontId="8" fillId="2" borderId="30" xfId="0" applyFont="1" applyFill="1" applyBorder="1" applyAlignment="1">
      <alignment vertical="center"/>
    </xf>
    <xf numFmtId="0" fontId="8" fillId="2" borderId="1" xfId="0" applyFont="1" applyFill="1" applyBorder="1" applyAlignment="1">
      <alignment vertical="center"/>
    </xf>
    <xf numFmtId="165" fontId="4" fillId="2" borderId="33" xfId="0" applyNumberFormat="1" applyFont="1" applyFill="1" applyBorder="1" applyAlignment="1">
      <alignment horizontal="center" vertical="center"/>
    </xf>
    <xf numFmtId="2" fontId="5" fillId="2" borderId="7" xfId="0" applyNumberFormat="1" applyFont="1" applyFill="1" applyBorder="1" applyAlignment="1">
      <alignment horizontal="center" vertical="center"/>
    </xf>
    <xf numFmtId="0" fontId="20" fillId="2" borderId="1" xfId="0" applyFont="1" applyFill="1" applyBorder="1" applyAlignment="1">
      <alignment vertical="center"/>
    </xf>
    <xf numFmtId="0" fontId="0" fillId="2" borderId="1" xfId="0" applyFill="1" applyBorder="1" applyAlignment="1">
      <alignment horizontal="left" vertical="top" wrapText="1"/>
    </xf>
    <xf numFmtId="0" fontId="23" fillId="2" borderId="1" xfId="0" applyFont="1" applyFill="1" applyBorder="1" applyAlignment="1">
      <alignment horizontal="center" vertical="center"/>
    </xf>
    <xf numFmtId="3" fontId="22" fillId="0" borderId="1" xfId="0" applyNumberFormat="1" applyFont="1" applyBorder="1" applyAlignment="1">
      <alignment horizontal="center" vertical="center" wrapText="1" readingOrder="1"/>
    </xf>
    <xf numFmtId="165" fontId="23" fillId="2" borderId="14" xfId="0" applyNumberFormat="1" applyFont="1" applyFill="1" applyBorder="1" applyAlignment="1">
      <alignment horizontal="center" vertical="center"/>
    </xf>
    <xf numFmtId="0" fontId="5" fillId="0" borderId="7" xfId="0" applyFont="1" applyBorder="1" applyAlignment="1">
      <alignment horizontal="center" vertical="center"/>
    </xf>
    <xf numFmtId="0" fontId="20" fillId="0" borderId="1" xfId="0" applyFont="1" applyBorder="1" applyAlignment="1">
      <alignment horizontal="left" vertical="center"/>
    </xf>
    <xf numFmtId="0" fontId="0" fillId="0" borderId="0" xfId="0" applyAlignment="1">
      <alignment vertical="center" wrapText="1"/>
    </xf>
    <xf numFmtId="3" fontId="22" fillId="0" borderId="30" xfId="0" applyNumberFormat="1" applyFont="1" applyBorder="1" applyAlignment="1">
      <alignment horizontal="center" vertical="center" wrapText="1" readingOrder="1"/>
    </xf>
    <xf numFmtId="2" fontId="4" fillId="4" borderId="7" xfId="0" applyNumberFormat="1" applyFont="1" applyFill="1" applyBorder="1" applyAlignment="1">
      <alignment horizontal="center" vertical="center"/>
    </xf>
    <xf numFmtId="0" fontId="9" fillId="4" borderId="1" xfId="0" applyFont="1" applyFill="1" applyBorder="1" applyAlignment="1">
      <alignment horizontal="left" vertical="center"/>
    </xf>
    <xf numFmtId="0" fontId="8" fillId="4" borderId="1" xfId="0" applyFont="1" applyFill="1" applyBorder="1" applyAlignment="1">
      <alignment horizontal="left" vertical="center" wrapText="1"/>
    </xf>
    <xf numFmtId="0" fontId="23" fillId="4" borderId="1" xfId="0" applyFont="1" applyFill="1" applyBorder="1" applyAlignment="1">
      <alignment vertical="center"/>
    </xf>
    <xf numFmtId="165" fontId="24" fillId="4" borderId="14" xfId="0" applyNumberFormat="1" applyFont="1" applyFill="1" applyBorder="1" applyAlignment="1">
      <alignment horizontal="center" vertical="center"/>
    </xf>
    <xf numFmtId="2" fontId="4" fillId="2" borderId="7" xfId="0" applyNumberFormat="1" applyFont="1" applyFill="1" applyBorder="1" applyAlignment="1">
      <alignment horizontal="center" vertical="center"/>
    </xf>
    <xf numFmtId="0" fontId="23" fillId="2" borderId="1" xfId="0" applyFont="1" applyFill="1" applyBorder="1" applyAlignment="1">
      <alignment vertical="center"/>
    </xf>
    <xf numFmtId="2" fontId="5" fillId="0" borderId="7" xfId="0" applyNumberFormat="1" applyFont="1" applyBorder="1" applyAlignment="1">
      <alignment horizontal="center" vertical="center"/>
    </xf>
    <xf numFmtId="1" fontId="22" fillId="0" borderId="1" xfId="0" applyNumberFormat="1" applyFont="1" applyBorder="1" applyAlignment="1">
      <alignment horizontal="justify" vertical="top" wrapText="1" readingOrder="1"/>
    </xf>
    <xf numFmtId="0" fontId="8" fillId="2" borderId="1" xfId="0" applyFont="1" applyFill="1" applyBorder="1" applyAlignment="1">
      <alignment horizontal="left" vertical="center" wrapText="1"/>
    </xf>
    <xf numFmtId="1" fontId="22" fillId="0" borderId="1" xfId="0" applyNumberFormat="1" applyFont="1" applyBorder="1" applyAlignment="1">
      <alignment horizontal="center" vertical="center" wrapText="1" readingOrder="1"/>
    </xf>
    <xf numFmtId="1" fontId="22" fillId="0" borderId="1" xfId="0" applyNumberFormat="1" applyFont="1" applyBorder="1" applyAlignment="1">
      <alignment horizontal="center" vertical="center"/>
    </xf>
    <xf numFmtId="0" fontId="22" fillId="2" borderId="1" xfId="0" applyFont="1" applyFill="1" applyBorder="1" applyAlignment="1">
      <alignment vertical="top" wrapText="1"/>
    </xf>
    <xf numFmtId="0" fontId="8" fillId="4" borderId="1" xfId="0" applyFont="1" applyFill="1" applyBorder="1" applyAlignment="1">
      <alignment vertical="center"/>
    </xf>
    <xf numFmtId="165" fontId="4" fillId="4" borderId="14" xfId="0" applyNumberFormat="1" applyFont="1" applyFill="1" applyBorder="1" applyAlignment="1">
      <alignment horizontal="center" vertical="center"/>
    </xf>
    <xf numFmtId="0" fontId="21" fillId="0" borderId="34" xfId="0" applyFont="1" applyBorder="1" applyAlignment="1">
      <alignment horizontal="center"/>
    </xf>
    <xf numFmtId="0" fontId="21" fillId="0" borderId="31" xfId="0" applyFont="1" applyBorder="1" applyAlignment="1">
      <alignment horizontal="center"/>
    </xf>
    <xf numFmtId="2" fontId="0" fillId="2" borderId="7" xfId="0" applyNumberFormat="1" applyFill="1" applyBorder="1" applyAlignment="1">
      <alignment horizontal="center" vertical="center"/>
    </xf>
    <xf numFmtId="0" fontId="22" fillId="0" borderId="1" xfId="0" applyFont="1" applyBorder="1" applyAlignment="1">
      <alignment horizontal="center" vertical="center" readingOrder="1"/>
    </xf>
    <xf numFmtId="0" fontId="22" fillId="0" borderId="1" xfId="0" applyFont="1" applyBorder="1" applyAlignment="1">
      <alignment horizontal="justify" readingOrder="1"/>
    </xf>
    <xf numFmtId="0" fontId="19" fillId="0" borderId="1" xfId="0" applyFont="1" applyBorder="1" applyAlignment="1">
      <alignment horizontal="center" vertical="center"/>
    </xf>
    <xf numFmtId="0" fontId="0" fillId="2" borderId="1" xfId="0" applyFill="1" applyBorder="1" applyAlignment="1">
      <alignment horizontal="center" vertical="center"/>
    </xf>
    <xf numFmtId="0" fontId="5" fillId="2" borderId="1" xfId="0" applyFont="1" applyFill="1" applyBorder="1" applyAlignment="1">
      <alignment horizontal="center" vertical="center"/>
    </xf>
    <xf numFmtId="0" fontId="22" fillId="2" borderId="1" xfId="0" applyFont="1" applyFill="1" applyBorder="1" applyAlignment="1">
      <alignment vertical="top"/>
    </xf>
    <xf numFmtId="0" fontId="23" fillId="2" borderId="1" xfId="0" applyFont="1" applyFill="1" applyBorder="1" applyAlignment="1">
      <alignment horizontal="left" vertical="top" wrapText="1"/>
    </xf>
    <xf numFmtId="0" fontId="22" fillId="2" borderId="1" xfId="0" applyFont="1" applyFill="1" applyBorder="1" applyAlignment="1">
      <alignment horizontal="left" vertical="center" wrapText="1"/>
    </xf>
    <xf numFmtId="2" fontId="0" fillId="0" borderId="7" xfId="0" applyNumberFormat="1" applyBorder="1" applyAlignment="1">
      <alignment horizontal="center" vertical="center"/>
    </xf>
    <xf numFmtId="0" fontId="27" fillId="0" borderId="1" xfId="0" applyFont="1" applyBorder="1" applyAlignment="1">
      <alignment vertical="center" wrapText="1"/>
    </xf>
    <xf numFmtId="0" fontId="27" fillId="0" borderId="0" xfId="0" applyFont="1" applyAlignment="1">
      <alignment vertical="center" wrapText="1"/>
    </xf>
    <xf numFmtId="0" fontId="23" fillId="2" borderId="1" xfId="0" applyFont="1" applyFill="1" applyBorder="1" applyAlignment="1">
      <alignment horizontal="left" vertical="center" wrapText="1"/>
    </xf>
    <xf numFmtId="0" fontId="24" fillId="2" borderId="1" xfId="0" applyFont="1" applyFill="1" applyBorder="1" applyAlignment="1">
      <alignment horizontal="left" vertical="center" wrapText="1"/>
    </xf>
    <xf numFmtId="0" fontId="0" fillId="0" borderId="1" xfId="0" applyBorder="1" applyAlignment="1">
      <alignment horizontal="center" vertical="center"/>
    </xf>
    <xf numFmtId="0" fontId="23" fillId="0" borderId="1" xfId="0" applyFont="1" applyBorder="1" applyAlignment="1">
      <alignment horizontal="left" vertical="center" wrapText="1"/>
    </xf>
    <xf numFmtId="0" fontId="23" fillId="0" borderId="1" xfId="0" applyFont="1" applyBorder="1" applyAlignment="1">
      <alignment horizontal="left" vertical="top" wrapText="1"/>
    </xf>
    <xf numFmtId="165" fontId="0" fillId="2" borderId="14" xfId="0" applyNumberFormat="1" applyFill="1" applyBorder="1" applyAlignment="1">
      <alignment horizontal="center" vertical="center"/>
    </xf>
    <xf numFmtId="0" fontId="27" fillId="0" borderId="0" xfId="0" applyFont="1" applyAlignment="1">
      <alignment vertical="center"/>
    </xf>
    <xf numFmtId="164" fontId="4" fillId="4" borderId="7" xfId="0" applyNumberFormat="1" applyFont="1" applyFill="1" applyBorder="1" applyAlignment="1">
      <alignment horizontal="center" vertical="center"/>
    </xf>
    <xf numFmtId="0" fontId="20" fillId="2" borderId="1" xfId="0" applyFont="1" applyFill="1" applyBorder="1" applyAlignment="1">
      <alignment horizontal="left" vertical="center" wrapText="1" readingOrder="1"/>
    </xf>
    <xf numFmtId="0" fontId="22" fillId="2" borderId="1" xfId="0" applyFont="1" applyFill="1" applyBorder="1" applyAlignment="1">
      <alignment vertical="center" wrapText="1"/>
    </xf>
    <xf numFmtId="0" fontId="22" fillId="2" borderId="1" xfId="0" applyFont="1" applyFill="1" applyBorder="1" applyAlignment="1">
      <alignment vertical="center"/>
    </xf>
    <xf numFmtId="0" fontId="9" fillId="4" borderId="28" xfId="0" applyFont="1" applyFill="1" applyBorder="1" applyAlignment="1">
      <alignment horizontal="left" vertical="center"/>
    </xf>
    <xf numFmtId="0" fontId="8" fillId="4" borderId="28" xfId="0" applyFont="1" applyFill="1" applyBorder="1" applyAlignment="1">
      <alignment horizontal="left" vertical="center" wrapText="1"/>
    </xf>
    <xf numFmtId="0" fontId="8" fillId="4" borderId="12" xfId="0" applyFont="1" applyFill="1" applyBorder="1" applyAlignment="1">
      <alignment horizontal="center" vertical="center"/>
    </xf>
    <xf numFmtId="2" fontId="10" fillId="0" borderId="8" xfId="0" applyNumberFormat="1" applyFont="1" applyBorder="1" applyAlignment="1">
      <alignment horizontal="center" vertical="center" wrapText="1"/>
    </xf>
    <xf numFmtId="0" fontId="11" fillId="0" borderId="4" xfId="0" applyFont="1" applyBorder="1" applyAlignment="1">
      <alignment horizontal="left" wrapText="1"/>
    </xf>
    <xf numFmtId="167" fontId="11" fillId="0" borderId="3" xfId="0" applyNumberFormat="1" applyFont="1" applyBorder="1" applyAlignment="1">
      <alignment horizontal="left" wrapText="1"/>
    </xf>
    <xf numFmtId="2" fontId="10" fillId="0" borderId="35" xfId="0" applyNumberFormat="1" applyFont="1" applyBorder="1" applyAlignment="1">
      <alignment horizontal="center" vertical="center" wrapText="1"/>
    </xf>
    <xf numFmtId="0" fontId="11" fillId="0" borderId="36" xfId="0" applyFont="1" applyBorder="1" applyAlignment="1">
      <alignment horizontal="left" wrapText="1"/>
    </xf>
    <xf numFmtId="167" fontId="11" fillId="0" borderId="37" xfId="0" applyNumberFormat="1" applyFont="1" applyBorder="1" applyAlignment="1">
      <alignment horizontal="left" wrapText="1"/>
    </xf>
    <xf numFmtId="0" fontId="4" fillId="2" borderId="0" xfId="0" applyFont="1" applyFill="1" applyAlignment="1">
      <alignment horizontal="left" vertical="top" wrapText="1"/>
    </xf>
    <xf numFmtId="0" fontId="4" fillId="0" borderId="0" xfId="0" applyFont="1" applyAlignment="1">
      <alignment horizontal="left" wrapText="1"/>
    </xf>
    <xf numFmtId="167" fontId="4" fillId="0" borderId="22" xfId="0" applyNumberFormat="1" applyFont="1" applyBorder="1"/>
    <xf numFmtId="165" fontId="23" fillId="5" borderId="1" xfId="1" applyNumberFormat="1" applyFont="1" applyFill="1" applyBorder="1" applyAlignment="1" applyProtection="1">
      <alignment horizontal="center" vertical="center"/>
      <protection locked="0"/>
    </xf>
    <xf numFmtId="165" fontId="23" fillId="5" borderId="1" xfId="1" quotePrefix="1" applyNumberFormat="1" applyFont="1" applyFill="1" applyBorder="1" applyAlignment="1" applyProtection="1">
      <alignment horizontal="center" vertical="center"/>
      <protection locked="0"/>
    </xf>
    <xf numFmtId="166" fontId="23" fillId="4" borderId="1" xfId="1" applyNumberFormat="1" applyFont="1" applyFill="1" applyBorder="1" applyAlignment="1" applyProtection="1">
      <alignment horizontal="center" vertical="center"/>
      <protection locked="0"/>
    </xf>
    <xf numFmtId="165" fontId="23" fillId="5" borderId="1" xfId="1" applyNumberFormat="1" applyFont="1" applyFill="1" applyBorder="1" applyAlignment="1" applyProtection="1">
      <alignment vertical="center"/>
      <protection locked="0"/>
    </xf>
    <xf numFmtId="166" fontId="8" fillId="4" borderId="1" xfId="1" applyNumberFormat="1" applyFont="1" applyFill="1" applyBorder="1" applyAlignment="1" applyProtection="1">
      <alignment horizontal="center" vertical="center"/>
      <protection locked="0"/>
    </xf>
    <xf numFmtId="165" fontId="0" fillId="5" borderId="32" xfId="1" applyNumberFormat="1" applyFont="1" applyFill="1" applyBorder="1" applyAlignment="1" applyProtection="1">
      <alignment horizontal="center" vertical="center"/>
      <protection locked="0"/>
    </xf>
    <xf numFmtId="165" fontId="0" fillId="5" borderId="1" xfId="1" applyNumberFormat="1" applyFont="1" applyFill="1" applyBorder="1" applyAlignment="1" applyProtection="1">
      <alignment horizontal="center" vertical="center"/>
      <protection locked="0"/>
    </xf>
    <xf numFmtId="166" fontId="0" fillId="5" borderId="1" xfId="1" applyNumberFormat="1" applyFont="1" applyFill="1" applyBorder="1" applyAlignment="1" applyProtection="1">
      <alignment horizontal="center" vertical="center"/>
      <protection locked="0"/>
    </xf>
    <xf numFmtId="166" fontId="8" fillId="4" borderId="12" xfId="1" applyNumberFormat="1" applyFont="1" applyFill="1" applyBorder="1" applyAlignment="1" applyProtection="1">
      <alignment horizontal="center" vertical="center"/>
      <protection locked="0"/>
    </xf>
    <xf numFmtId="0" fontId="16" fillId="5" borderId="27" xfId="0" applyFont="1" applyFill="1" applyBorder="1" applyAlignment="1" applyProtection="1">
      <alignment vertical="center" wrapText="1"/>
      <protection locked="0"/>
    </xf>
    <xf numFmtId="0" fontId="16" fillId="5" borderId="22" xfId="0" applyFont="1" applyFill="1" applyBorder="1" applyAlignment="1" applyProtection="1">
      <alignment horizontal="center" vertical="center" wrapText="1"/>
      <protection locked="0"/>
    </xf>
    <xf numFmtId="0" fontId="16" fillId="5" borderId="23" xfId="0" applyFont="1" applyFill="1" applyBorder="1" applyAlignment="1" applyProtection="1">
      <alignment horizontal="center" vertical="center" wrapText="1"/>
      <protection locked="0"/>
    </xf>
    <xf numFmtId="0" fontId="16" fillId="5" borderId="24" xfId="0" applyFont="1" applyFill="1" applyBorder="1" applyAlignment="1" applyProtection="1">
      <alignment horizontal="center" vertical="center" wrapText="1"/>
      <protection locked="0"/>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2" xfId="0" applyFont="1" applyBorder="1" applyAlignment="1">
      <alignment horizontal="center" vertical="center" wrapText="1"/>
    </xf>
    <xf numFmtId="0" fontId="11" fillId="2" borderId="15" xfId="0" applyFont="1" applyFill="1" applyBorder="1" applyAlignment="1">
      <alignment horizontal="center" vertical="center"/>
    </xf>
    <xf numFmtId="0" fontId="11" fillId="2" borderId="2" xfId="0" applyFont="1" applyFill="1" applyBorder="1" applyAlignment="1">
      <alignment horizontal="center" vertical="center"/>
    </xf>
    <xf numFmtId="3" fontId="11" fillId="2" borderId="15" xfId="0" applyNumberFormat="1" applyFont="1" applyFill="1" applyBorder="1" applyAlignment="1">
      <alignment horizontal="center" vertical="center" wrapText="1"/>
    </xf>
    <xf numFmtId="3" fontId="11" fillId="2" borderId="2" xfId="0" applyNumberFormat="1" applyFont="1" applyFill="1" applyBorder="1" applyAlignment="1">
      <alignment horizontal="center" vertical="center" wrapText="1"/>
    </xf>
    <xf numFmtId="166" fontId="11" fillId="2" borderId="15" xfId="1" applyNumberFormat="1" applyFont="1" applyFill="1" applyBorder="1" applyAlignment="1" applyProtection="1">
      <alignment horizontal="center" vertical="center" wrapText="1"/>
    </xf>
    <xf numFmtId="166" fontId="11" fillId="2" borderId="2" xfId="1" applyNumberFormat="1" applyFont="1" applyFill="1" applyBorder="1" applyAlignment="1" applyProtection="1">
      <alignment horizontal="center" vertical="center" wrapText="1"/>
    </xf>
    <xf numFmtId="165" fontId="11" fillId="2" borderId="16" xfId="0" applyNumberFormat="1" applyFont="1" applyFill="1" applyBorder="1" applyAlignment="1">
      <alignment horizontal="center" vertical="center" wrapText="1"/>
    </xf>
    <xf numFmtId="165" fontId="11" fillId="2" borderId="17" xfId="0" applyNumberFormat="1" applyFont="1" applyFill="1" applyBorder="1" applyAlignment="1">
      <alignment horizontal="center" vertical="center" wrapText="1"/>
    </xf>
    <xf numFmtId="0" fontId="15" fillId="2" borderId="0" xfId="0" applyFont="1" applyFill="1" applyAlignment="1" applyProtection="1">
      <alignment horizontal="right" vertical="center"/>
      <protection locked="0"/>
    </xf>
    <xf numFmtId="0" fontId="22" fillId="0" borderId="6" xfId="0" applyFont="1" applyBorder="1" applyAlignment="1">
      <alignment horizontal="left" vertical="center" wrapText="1" readingOrder="1"/>
    </xf>
    <xf numFmtId="0" fontId="22" fillId="0" borderId="5" xfId="0" applyFont="1" applyBorder="1" applyAlignment="1">
      <alignment horizontal="left" vertical="center" wrapText="1" readingOrder="1"/>
    </xf>
    <xf numFmtId="1" fontId="22" fillId="0" borderId="6" xfId="0" applyNumberFormat="1" applyFont="1" applyBorder="1" applyAlignment="1">
      <alignment horizontal="left" vertical="top" wrapText="1" readingOrder="1"/>
    </xf>
    <xf numFmtId="1" fontId="22" fillId="0" borderId="5" xfId="0" applyNumberFormat="1" applyFont="1" applyBorder="1" applyAlignment="1">
      <alignment horizontal="left" vertical="top" wrapText="1" readingOrder="1"/>
    </xf>
    <xf numFmtId="0" fontId="22" fillId="2" borderId="6" xfId="0" applyFont="1" applyFill="1" applyBorder="1" applyAlignment="1">
      <alignment horizontal="left" vertical="top" wrapText="1"/>
    </xf>
    <xf numFmtId="0" fontId="22" fillId="2" borderId="5" xfId="0" applyFont="1" applyFill="1" applyBorder="1" applyAlignment="1">
      <alignment horizontal="left" vertical="top" wrapText="1"/>
    </xf>
    <xf numFmtId="0" fontId="23" fillId="2" borderId="6" xfId="0" applyFont="1" applyFill="1" applyBorder="1" applyAlignment="1">
      <alignment horizontal="left" vertical="top" wrapText="1"/>
    </xf>
    <xf numFmtId="0" fontId="23" fillId="2" borderId="5" xfId="0" applyFont="1" applyFill="1" applyBorder="1" applyAlignment="1">
      <alignment horizontal="left" vertical="top" wrapText="1"/>
    </xf>
    <xf numFmtId="0" fontId="20" fillId="2" borderId="6" xfId="0" applyFont="1" applyFill="1" applyBorder="1" applyAlignment="1">
      <alignment horizontal="left" vertical="center" wrapText="1" readingOrder="1"/>
    </xf>
    <xf numFmtId="0" fontId="20" fillId="2" borderId="5" xfId="0" applyFont="1" applyFill="1" applyBorder="1" applyAlignment="1">
      <alignment horizontal="left" vertical="center" wrapText="1" readingOrder="1"/>
    </xf>
    <xf numFmtId="165" fontId="4" fillId="0" borderId="0" xfId="0" applyNumberFormat="1" applyFont="1" applyAlignment="1">
      <alignment horizontal="center"/>
    </xf>
    <xf numFmtId="165" fontId="4" fillId="0" borderId="20" xfId="0" applyNumberFormat="1" applyFont="1" applyBorder="1" applyAlignment="1">
      <alignment horizontal="center"/>
    </xf>
    <xf numFmtId="0" fontId="13" fillId="2" borderId="25" xfId="0" applyFont="1" applyFill="1" applyBorder="1" applyAlignment="1">
      <alignment horizontal="center" vertical="center" wrapText="1" readingOrder="1"/>
    </xf>
    <xf numFmtId="0" fontId="13" fillId="2" borderId="21" xfId="0" applyFont="1" applyFill="1" applyBorder="1" applyAlignment="1">
      <alignment horizontal="center" vertical="center" wrapText="1" readingOrder="1"/>
    </xf>
    <xf numFmtId="0" fontId="13" fillId="4" borderId="9" xfId="0" applyFont="1" applyFill="1" applyBorder="1" applyAlignment="1">
      <alignment horizontal="center" vertical="center" readingOrder="1"/>
    </xf>
    <xf numFmtId="0" fontId="13" fillId="4" borderId="0" xfId="0" applyFont="1" applyFill="1" applyAlignment="1">
      <alignment horizontal="center" vertical="center" readingOrder="1"/>
    </xf>
    <xf numFmtId="0" fontId="13" fillId="2" borderId="9" xfId="0" applyFont="1" applyFill="1" applyBorder="1" applyAlignment="1">
      <alignment horizontal="center" vertical="center" readingOrder="1"/>
    </xf>
    <xf numFmtId="0" fontId="13" fillId="2" borderId="0" xfId="0" applyFont="1" applyFill="1" applyAlignment="1">
      <alignment horizontal="center" vertical="center" readingOrder="1"/>
    </xf>
    <xf numFmtId="0" fontId="11" fillId="0" borderId="26" xfId="0" applyFont="1" applyBorder="1" applyAlignment="1">
      <alignment horizontal="center" vertical="center" readingOrder="1"/>
    </xf>
    <xf numFmtId="0" fontId="11" fillId="0" borderId="10" xfId="0" applyFont="1" applyBorder="1" applyAlignment="1">
      <alignment horizontal="center" vertical="center" readingOrder="1"/>
    </xf>
    <xf numFmtId="0" fontId="9" fillId="4" borderId="6" xfId="0" applyFont="1" applyFill="1" applyBorder="1" applyAlignment="1">
      <alignment horizontal="left" vertical="center" wrapText="1"/>
    </xf>
    <xf numFmtId="0" fontId="9" fillId="4" borderId="5" xfId="0" applyFont="1" applyFill="1" applyBorder="1" applyAlignment="1">
      <alignment horizontal="left" vertical="center" wrapText="1"/>
    </xf>
  </cellXfs>
  <cellStyles count="6">
    <cellStyle name="Currency" xfId="1" builtinId="4"/>
    <cellStyle name="Normal" xfId="0" builtinId="0"/>
    <cellStyle name="Normal 2" xfId="2" xr:uid="{00000000-0005-0000-0000-000003000000}"/>
    <cellStyle name="Normal 3" xfId="4" xr:uid="{00000000-0005-0000-0000-000004000000}"/>
    <cellStyle name="Normal 3 2" xfId="5" xr:uid="{C5A721EF-33FE-4F6B-A254-59228395ACC4}"/>
    <cellStyle name="Normal 6" xfId="3" xr:uid="{00000000-0005-0000-0000-000005000000}"/>
  </cellStyles>
  <dxfs count="0"/>
  <tableStyles count="0" defaultTableStyle="TableStyleMedium2" defaultPivotStyle="PivotStyleLight16"/>
  <colors>
    <mruColors>
      <color rgb="FFD75B81"/>
      <color rgb="FF99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5" Type="http://schemas.openxmlformats.org/officeDocument/2006/relationships/customXml" Target="../ink/ink2.xml"/><Relationship Id="rId2" Type="http://schemas.openxmlformats.org/officeDocument/2006/relationships/customXml" Target="../ink/ink1.xml"/><Relationship Id="rId1" Type="http://schemas.openxmlformats.org/officeDocument/2006/relationships/image" Target="../media/image1.jpeg"/><Relationship Id="rId24" Type="http://schemas.openxmlformats.org/officeDocument/2006/relationships/image" Target="../media/image60.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152400</xdr:colOff>
      <xdr:row>44</xdr:row>
      <xdr:rowOff>0</xdr:rowOff>
    </xdr:from>
    <xdr:to>
      <xdr:col>2</xdr:col>
      <xdr:colOff>1996440</xdr:colOff>
      <xdr:row>44</xdr:row>
      <xdr:rowOff>0</xdr:rowOff>
    </xdr:to>
    <xdr:pic>
      <xdr:nvPicPr>
        <xdr:cNvPr id="36" name="Picture 1">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1"/>
        <a:srcRect/>
        <a:stretch>
          <a:fillRect/>
        </a:stretch>
      </xdr:blipFill>
      <xdr:spPr bwMode="auto">
        <a:xfrm>
          <a:off x="563880" y="68976240"/>
          <a:ext cx="1844040" cy="0"/>
        </a:xfrm>
        <a:prstGeom prst="rect">
          <a:avLst/>
        </a:prstGeom>
        <a:noFill/>
        <a:ln w="9525">
          <a:noFill/>
          <a:miter lim="800000"/>
          <a:headEnd/>
          <a:tailEnd/>
        </a:ln>
      </xdr:spPr>
    </xdr:pic>
    <xdr:clientData/>
  </xdr:twoCellAnchor>
  <xdr:twoCellAnchor editAs="oneCell">
    <xdr:from>
      <xdr:col>2</xdr:col>
      <xdr:colOff>152400</xdr:colOff>
      <xdr:row>44</xdr:row>
      <xdr:rowOff>0</xdr:rowOff>
    </xdr:from>
    <xdr:to>
      <xdr:col>2</xdr:col>
      <xdr:colOff>1996440</xdr:colOff>
      <xdr:row>44</xdr:row>
      <xdr:rowOff>0</xdr:rowOff>
    </xdr:to>
    <xdr:pic>
      <xdr:nvPicPr>
        <xdr:cNvPr id="26" name="Picture 1">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1"/>
        <a:srcRect/>
        <a:stretch>
          <a:fillRect/>
        </a:stretch>
      </xdr:blipFill>
      <xdr:spPr bwMode="auto">
        <a:xfrm>
          <a:off x="563880" y="68808600"/>
          <a:ext cx="1844040" cy="0"/>
        </a:xfrm>
        <a:prstGeom prst="rect">
          <a:avLst/>
        </a:prstGeom>
        <a:noFill/>
        <a:ln w="9525">
          <a:noFill/>
          <a:miter lim="800000"/>
          <a:headEnd/>
          <a:tailEnd/>
        </a:ln>
      </xdr:spPr>
    </xdr:pic>
    <xdr:clientData/>
  </xdr:twoCellAnchor>
  <xdr:twoCellAnchor editAs="oneCell">
    <xdr:from>
      <xdr:col>2</xdr:col>
      <xdr:colOff>464820</xdr:colOff>
      <xdr:row>28</xdr:row>
      <xdr:rowOff>25400</xdr:rowOff>
    </xdr:from>
    <xdr:to>
      <xdr:col>2</xdr:col>
      <xdr:colOff>2308860</xdr:colOff>
      <xdr:row>28</xdr:row>
      <xdr:rowOff>25400</xdr:rowOff>
    </xdr:to>
    <xdr:pic>
      <xdr:nvPicPr>
        <xdr:cNvPr id="27" name="Picture 1">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1"/>
        <a:srcRect/>
        <a:stretch>
          <a:fillRect/>
        </a:stretch>
      </xdr:blipFill>
      <xdr:spPr bwMode="auto">
        <a:xfrm>
          <a:off x="4401820" y="21742400"/>
          <a:ext cx="1844040" cy="0"/>
        </a:xfrm>
        <a:prstGeom prst="rect">
          <a:avLst/>
        </a:prstGeom>
        <a:noFill/>
        <a:ln w="9525">
          <a:noFill/>
          <a:miter lim="800000"/>
          <a:headEnd/>
          <a:tailEnd/>
        </a:ln>
      </xdr:spPr>
    </xdr:pic>
    <xdr:clientData/>
  </xdr:twoCellAnchor>
  <xdr:twoCellAnchor editAs="oneCell">
    <xdr:from>
      <xdr:col>1</xdr:col>
      <xdr:colOff>1739780</xdr:colOff>
      <xdr:row>0</xdr:row>
      <xdr:rowOff>253800</xdr:rowOff>
    </xdr:from>
    <xdr:to>
      <xdr:col>1</xdr:col>
      <xdr:colOff>1740140</xdr:colOff>
      <xdr:row>1</xdr:row>
      <xdr:rowOff>0</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45" name="Ink 44">
              <a:extLst>
                <a:ext uri="{FF2B5EF4-FFF2-40B4-BE49-F238E27FC236}">
                  <a16:creationId xmlns:a16="http://schemas.microsoft.com/office/drawing/2014/main" id="{00000000-0008-0000-0000-00002D000000}"/>
                </a:ext>
              </a:extLst>
            </xdr14:cNvPr>
            <xdr14:cNvContentPartPr/>
          </xdr14:nvContentPartPr>
          <xdr14:nvPr macro=""/>
          <xdr14:xfrm>
            <a:off x="2209680" y="253800"/>
            <a:ext cx="360" cy="360"/>
          </xdr14:xfrm>
        </xdr:contentPart>
      </mc:Choice>
      <mc:Fallback xmlns="">
        <xdr:pic>
          <xdr:nvPicPr>
            <xdr:cNvPr id="2" name="Ink 1">
              <a:extLst>
                <a:ext uri="{FF2B5EF4-FFF2-40B4-BE49-F238E27FC236}">
                  <a16:creationId xmlns:a16="http://schemas.microsoft.com/office/drawing/2014/main" id="{D7C707D6-E73F-4BD5-8811-3F5F4F0F2D41}"/>
                </a:ext>
              </a:extLst>
            </xdr:cNvPr>
            <xdr:cNvPicPr/>
          </xdr:nvPicPr>
          <xdr:blipFill>
            <a:blip xmlns:r="http://schemas.openxmlformats.org/officeDocument/2006/relationships" r:embed="rId24"/>
            <a:stretch>
              <a:fillRect/>
            </a:stretch>
          </xdr:blipFill>
          <xdr:spPr>
            <a:xfrm>
              <a:off x="2200680" y="244800"/>
              <a:ext cx="18000" cy="18000"/>
            </a:xfrm>
            <a:prstGeom prst="rect">
              <a:avLst/>
            </a:prstGeom>
          </xdr:spPr>
        </xdr:pic>
      </mc:Fallback>
    </mc:AlternateContent>
    <xdr:clientData/>
  </xdr:twoCellAnchor>
  <xdr:twoCellAnchor editAs="oneCell">
    <xdr:from>
      <xdr:col>1</xdr:col>
      <xdr:colOff>1142900</xdr:colOff>
      <xdr:row>0</xdr:row>
      <xdr:rowOff>196560</xdr:rowOff>
    </xdr:from>
    <xdr:to>
      <xdr:col>1</xdr:col>
      <xdr:colOff>1143260</xdr:colOff>
      <xdr:row>1</xdr:row>
      <xdr:rowOff>0</xdr:rowOff>
    </xdr:to>
    <mc:AlternateContent xmlns:mc="http://schemas.openxmlformats.org/markup-compatibility/2006" xmlns:xdr14="http://schemas.microsoft.com/office/excel/2010/spreadsheetDrawing">
      <mc:Choice Requires="xdr14">
        <xdr:contentPart xmlns:r="http://schemas.openxmlformats.org/officeDocument/2006/relationships" r:id="rId25">
          <xdr14:nvContentPartPr>
            <xdr14:cNvPr id="46" name="Ink 45">
              <a:extLst>
                <a:ext uri="{FF2B5EF4-FFF2-40B4-BE49-F238E27FC236}">
                  <a16:creationId xmlns:a16="http://schemas.microsoft.com/office/drawing/2014/main" id="{00000000-0008-0000-0000-00002E000000}"/>
                </a:ext>
              </a:extLst>
            </xdr14:cNvPr>
            <xdr14:cNvContentPartPr/>
          </xdr14:nvContentPartPr>
          <xdr14:nvPr macro=""/>
          <xdr14:xfrm>
            <a:off x="1612800" y="196560"/>
            <a:ext cx="360" cy="360"/>
          </xdr14:xfrm>
        </xdr:contentPart>
      </mc:Choice>
      <mc:Fallback xmlns="">
        <xdr:pic>
          <xdr:nvPicPr>
            <xdr:cNvPr id="3" name="Ink 2">
              <a:extLst>
                <a:ext uri="{FF2B5EF4-FFF2-40B4-BE49-F238E27FC236}">
                  <a16:creationId xmlns:a16="http://schemas.microsoft.com/office/drawing/2014/main" id="{1FA14C51-818F-4131-B657-A0FD899062B2}"/>
                </a:ext>
              </a:extLst>
            </xdr:cNvPr>
            <xdr:cNvPicPr/>
          </xdr:nvPicPr>
          <xdr:blipFill>
            <a:blip xmlns:r="http://schemas.openxmlformats.org/officeDocument/2006/relationships" r:embed="rId24"/>
            <a:stretch>
              <a:fillRect/>
            </a:stretch>
          </xdr:blipFill>
          <xdr:spPr>
            <a:xfrm>
              <a:off x="1603800" y="187560"/>
              <a:ext cx="18000" cy="18000"/>
            </a:xfrm>
            <a:prstGeom prst="rect">
              <a:avLst/>
            </a:prstGeom>
          </xdr:spPr>
        </xdr:pic>
      </mc:Fallback>
    </mc:AlternateContent>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chools/tender2020/2018%20Assessment/Jabal%20Almukabber/Jabal%20Al-Mukabbe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HP/Documents/School%20IV/R1%20School%20Construction/A14%20EJ%20Ph2/1%20Assessment/EJ%20Survey%20Update%202017%20Unprotected/Ahbab%20Al%20Rahman-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ool info"/>
      <sheetName val="importance factor"/>
      <sheetName val="room parameters"/>
      <sheetName val="schoolname"/>
    </sheetNames>
    <sheetDataSet>
      <sheetData sheetId="0">
        <row r="4">
          <cell r="A4" t="str">
            <v>co-ed</v>
          </cell>
          <cell r="B4" t="str">
            <v>lower basic</v>
          </cell>
          <cell r="C4" t="str">
            <v>Jenin</v>
          </cell>
          <cell r="D4" t="str">
            <v>area A</v>
          </cell>
          <cell r="E4" t="str">
            <v>KG</v>
          </cell>
          <cell r="F4" t="str">
            <v>KG</v>
          </cell>
          <cell r="G4" t="str">
            <v>Waqf</v>
          </cell>
        </row>
        <row r="5">
          <cell r="A5" t="str">
            <v>boys</v>
          </cell>
          <cell r="B5" t="str">
            <v>higher basic</v>
          </cell>
          <cell r="C5" t="str">
            <v>Qabatya</v>
          </cell>
          <cell r="D5" t="str">
            <v>area B</v>
          </cell>
          <cell r="E5">
            <v>1</v>
          </cell>
          <cell r="F5">
            <v>1</v>
          </cell>
          <cell r="G5" t="str">
            <v>Christian</v>
          </cell>
        </row>
        <row r="6">
          <cell r="A6" t="str">
            <v>girls</v>
          </cell>
          <cell r="B6" t="str">
            <v>secondary</v>
          </cell>
          <cell r="C6" t="str">
            <v>Tulkarm</v>
          </cell>
          <cell r="D6" t="str">
            <v>area C</v>
          </cell>
          <cell r="E6">
            <v>2</v>
          </cell>
          <cell r="F6">
            <v>2</v>
          </cell>
          <cell r="G6" t="str">
            <v>Private</v>
          </cell>
        </row>
        <row r="7">
          <cell r="A7" t="str">
            <v>co-ed (1-4) + boys</v>
          </cell>
          <cell r="B7" t="str">
            <v>lower + higher basic</v>
          </cell>
          <cell r="C7" t="str">
            <v>Tubas</v>
          </cell>
          <cell r="D7" t="str">
            <v>Gaza</v>
          </cell>
          <cell r="E7">
            <v>3</v>
          </cell>
          <cell r="F7">
            <v>3</v>
          </cell>
          <cell r="G7" t="str">
            <v>Municipality</v>
          </cell>
        </row>
        <row r="8">
          <cell r="A8" t="str">
            <v>co-ed (1-4) + girls</v>
          </cell>
          <cell r="B8" t="str">
            <v>lower + higher basic + secondary</v>
          </cell>
          <cell r="C8" t="str">
            <v>Nablus</v>
          </cell>
          <cell r="D8" t="str">
            <v>Jerusalem</v>
          </cell>
          <cell r="E8">
            <v>4</v>
          </cell>
          <cell r="F8">
            <v>4</v>
          </cell>
          <cell r="G8" t="str">
            <v>UNRWA</v>
          </cell>
        </row>
        <row r="9">
          <cell r="B9" t="str">
            <v>higher basic + secondary</v>
          </cell>
          <cell r="C9" t="str">
            <v>South Nablus</v>
          </cell>
          <cell r="E9">
            <v>5</v>
          </cell>
          <cell r="F9">
            <v>5</v>
          </cell>
        </row>
        <row r="10">
          <cell r="C10" t="str">
            <v>Qalqilya</v>
          </cell>
          <cell r="E10">
            <v>6</v>
          </cell>
          <cell r="F10">
            <v>6</v>
          </cell>
        </row>
        <row r="11">
          <cell r="C11" t="str">
            <v>Salfeet</v>
          </cell>
          <cell r="E11">
            <v>7</v>
          </cell>
          <cell r="F11">
            <v>7</v>
          </cell>
        </row>
        <row r="12">
          <cell r="C12" t="str">
            <v>Ramallah</v>
          </cell>
          <cell r="E12">
            <v>8</v>
          </cell>
          <cell r="F12">
            <v>8</v>
          </cell>
        </row>
        <row r="13">
          <cell r="C13" t="str">
            <v>Jericho</v>
          </cell>
          <cell r="E13">
            <v>9</v>
          </cell>
          <cell r="F13">
            <v>9</v>
          </cell>
        </row>
        <row r="14">
          <cell r="C14" t="str">
            <v>Jerusalem Suburbs</v>
          </cell>
          <cell r="E14">
            <v>10</v>
          </cell>
          <cell r="F14">
            <v>10</v>
          </cell>
        </row>
        <row r="15">
          <cell r="C15" t="str">
            <v xml:space="preserve">Jerusalem  </v>
          </cell>
          <cell r="E15">
            <v>11</v>
          </cell>
          <cell r="F15">
            <v>11</v>
          </cell>
        </row>
        <row r="16">
          <cell r="C16" t="str">
            <v>Bethlehem</v>
          </cell>
          <cell r="E16">
            <v>12</v>
          </cell>
          <cell r="F16">
            <v>12</v>
          </cell>
        </row>
        <row r="17">
          <cell r="C17" t="str">
            <v>North Hebron</v>
          </cell>
        </row>
        <row r="18">
          <cell r="C18" t="str">
            <v>Hebron</v>
          </cell>
        </row>
        <row r="19">
          <cell r="C19" t="str">
            <v>South Hebron</v>
          </cell>
        </row>
        <row r="23">
          <cell r="A23">
            <v>0</v>
          </cell>
          <cell r="C23">
            <v>0</v>
          </cell>
        </row>
        <row r="24">
          <cell r="A24">
            <v>0.3</v>
          </cell>
          <cell r="C24">
            <v>0.3</v>
          </cell>
        </row>
        <row r="25">
          <cell r="A25">
            <v>0.6</v>
          </cell>
          <cell r="C25">
            <v>0.6</v>
          </cell>
        </row>
        <row r="26">
          <cell r="A26">
            <v>1</v>
          </cell>
          <cell r="C26">
            <v>1</v>
          </cell>
        </row>
        <row r="30">
          <cell r="C30">
            <v>0</v>
          </cell>
        </row>
        <row r="31">
          <cell r="C31">
            <v>0.3</v>
          </cell>
        </row>
        <row r="32">
          <cell r="C32">
            <v>0.6</v>
          </cell>
        </row>
        <row r="33">
          <cell r="C33">
            <v>1</v>
          </cell>
        </row>
        <row r="37">
          <cell r="C37">
            <v>0</v>
          </cell>
        </row>
        <row r="38">
          <cell r="C38">
            <v>0.3</v>
          </cell>
        </row>
        <row r="39">
          <cell r="C39">
            <v>0.6</v>
          </cell>
        </row>
        <row r="40">
          <cell r="C40">
            <v>1</v>
          </cell>
        </row>
      </sheetData>
      <sheetData sheetId="1"/>
      <sheetData sheetId="2">
        <row r="3">
          <cell r="A3" t="str">
            <v>GOOD</v>
          </cell>
          <cell r="B3" t="str">
            <v>GOOD</v>
          </cell>
          <cell r="C3" t="str">
            <v>GOOD</v>
          </cell>
          <cell r="D3" t="str">
            <v>GOOD</v>
          </cell>
          <cell r="E3" t="str">
            <v>GOOD</v>
          </cell>
          <cell r="F3" t="str">
            <v>GOOD</v>
          </cell>
          <cell r="G3" t="str">
            <v>GOOD</v>
          </cell>
          <cell r="H3" t="str">
            <v>GOOD</v>
          </cell>
          <cell r="J3" t="str">
            <v>GOOD</v>
          </cell>
          <cell r="K3" t="str">
            <v>GOOD</v>
          </cell>
          <cell r="L3" t="str">
            <v>GOOD</v>
          </cell>
          <cell r="M3" t="str">
            <v>GOOD</v>
          </cell>
          <cell r="N3" t="str">
            <v>EXISTS</v>
          </cell>
        </row>
        <row r="4">
          <cell r="A4" t="str">
            <v>MODERATE</v>
          </cell>
          <cell r="B4" t="str">
            <v>MODERATE</v>
          </cell>
          <cell r="C4" t="str">
            <v>MODERATE</v>
          </cell>
          <cell r="D4" t="str">
            <v>MODERATE</v>
          </cell>
          <cell r="E4" t="str">
            <v>MODERATE</v>
          </cell>
          <cell r="F4" t="str">
            <v>MODERATE</v>
          </cell>
          <cell r="G4" t="str">
            <v>MODERATE</v>
          </cell>
          <cell r="H4" t="str">
            <v>MODERATE</v>
          </cell>
          <cell r="J4" t="str">
            <v>MODERATE</v>
          </cell>
          <cell r="K4" t="str">
            <v>MODERATE</v>
          </cell>
          <cell r="L4" t="str">
            <v>MODERATE</v>
          </cell>
          <cell r="M4" t="str">
            <v>MODERATE</v>
          </cell>
          <cell r="N4" t="str">
            <v>NOT EXISTS</v>
          </cell>
        </row>
        <row r="5">
          <cell r="A5" t="str">
            <v>BAD</v>
          </cell>
          <cell r="B5" t="str">
            <v>BAD</v>
          </cell>
          <cell r="C5" t="str">
            <v>BAD</v>
          </cell>
          <cell r="D5" t="str">
            <v>BAD</v>
          </cell>
          <cell r="E5" t="str">
            <v>BAD</v>
          </cell>
          <cell r="F5" t="str">
            <v>BAD</v>
          </cell>
          <cell r="G5" t="str">
            <v>BAD</v>
          </cell>
          <cell r="H5" t="str">
            <v>BAD</v>
          </cell>
          <cell r="J5" t="str">
            <v>BAD</v>
          </cell>
          <cell r="K5" t="str">
            <v>BAD</v>
          </cell>
          <cell r="L5" t="str">
            <v>BAD</v>
          </cell>
          <cell r="M5" t="str">
            <v>BAD</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ool info"/>
      <sheetName val="importance factor"/>
      <sheetName val="room parameters"/>
      <sheetName val="schoolname"/>
    </sheetNames>
    <sheetDataSet>
      <sheetData sheetId="0">
        <row r="4">
          <cell r="A4" t="str">
            <v>co-ed</v>
          </cell>
          <cell r="B4" t="str">
            <v>lower basic</v>
          </cell>
          <cell r="C4" t="str">
            <v>Jenin</v>
          </cell>
          <cell r="D4" t="str">
            <v>area A</v>
          </cell>
          <cell r="E4" t="str">
            <v>KG</v>
          </cell>
          <cell r="F4" t="str">
            <v>KG</v>
          </cell>
          <cell r="G4" t="str">
            <v>Waqf</v>
          </cell>
        </row>
        <row r="5">
          <cell r="A5" t="str">
            <v>boys</v>
          </cell>
          <cell r="B5" t="str">
            <v>higher basic</v>
          </cell>
          <cell r="C5" t="str">
            <v>Qabatya</v>
          </cell>
          <cell r="D5" t="str">
            <v>area B</v>
          </cell>
          <cell r="E5">
            <v>1</v>
          </cell>
          <cell r="F5">
            <v>1</v>
          </cell>
          <cell r="G5" t="str">
            <v>Christian</v>
          </cell>
        </row>
        <row r="6">
          <cell r="A6" t="str">
            <v>girls</v>
          </cell>
          <cell r="B6" t="str">
            <v>secondary</v>
          </cell>
          <cell r="C6" t="str">
            <v>Tulkarm</v>
          </cell>
          <cell r="D6" t="str">
            <v>area C</v>
          </cell>
          <cell r="E6">
            <v>2</v>
          </cell>
          <cell r="F6">
            <v>2</v>
          </cell>
          <cell r="G6" t="str">
            <v>Private</v>
          </cell>
        </row>
        <row r="7">
          <cell r="A7" t="str">
            <v>co-ed (1-4) + boys</v>
          </cell>
          <cell r="B7" t="str">
            <v>lower + higher basic</v>
          </cell>
          <cell r="C7" t="str">
            <v>Tubas</v>
          </cell>
          <cell r="D7" t="str">
            <v>Gaza</v>
          </cell>
          <cell r="E7">
            <v>3</v>
          </cell>
          <cell r="F7">
            <v>3</v>
          </cell>
          <cell r="G7" t="str">
            <v>Municipality</v>
          </cell>
        </row>
        <row r="8">
          <cell r="A8" t="str">
            <v>co-ed (1-4) + girls</v>
          </cell>
          <cell r="B8" t="str">
            <v>lower + higher basic + secondary</v>
          </cell>
          <cell r="C8" t="str">
            <v>Nablus</v>
          </cell>
          <cell r="D8" t="str">
            <v>Jerusalem</v>
          </cell>
          <cell r="E8">
            <v>4</v>
          </cell>
          <cell r="F8">
            <v>4</v>
          </cell>
          <cell r="G8" t="str">
            <v>UNRWA</v>
          </cell>
        </row>
        <row r="9">
          <cell r="B9" t="str">
            <v>higher basic + secondary</v>
          </cell>
          <cell r="C9" t="str">
            <v>South Nablus</v>
          </cell>
          <cell r="E9">
            <v>5</v>
          </cell>
          <cell r="F9">
            <v>5</v>
          </cell>
        </row>
        <row r="10">
          <cell r="C10" t="str">
            <v>Qalqilya</v>
          </cell>
          <cell r="E10">
            <v>6</v>
          </cell>
          <cell r="F10">
            <v>6</v>
          </cell>
        </row>
        <row r="11">
          <cell r="C11" t="str">
            <v>Salfeet</v>
          </cell>
          <cell r="E11">
            <v>7</v>
          </cell>
          <cell r="F11">
            <v>7</v>
          </cell>
        </row>
        <row r="12">
          <cell r="C12" t="str">
            <v>Ramallah</v>
          </cell>
          <cell r="E12">
            <v>8</v>
          </cell>
          <cell r="F12">
            <v>8</v>
          </cell>
        </row>
        <row r="13">
          <cell r="C13" t="str">
            <v>Jericho</v>
          </cell>
          <cell r="E13">
            <v>9</v>
          </cell>
          <cell r="F13">
            <v>9</v>
          </cell>
        </row>
        <row r="14">
          <cell r="C14" t="str">
            <v>Jerusalem Suburbs</v>
          </cell>
          <cell r="E14">
            <v>10</v>
          </cell>
          <cell r="F14">
            <v>10</v>
          </cell>
        </row>
        <row r="15">
          <cell r="C15" t="str">
            <v xml:space="preserve">Jerusalem  </v>
          </cell>
          <cell r="E15">
            <v>11</v>
          </cell>
          <cell r="F15">
            <v>11</v>
          </cell>
        </row>
        <row r="16">
          <cell r="C16" t="str">
            <v>Bethlehem</v>
          </cell>
          <cell r="E16">
            <v>12</v>
          </cell>
          <cell r="F16">
            <v>12</v>
          </cell>
        </row>
        <row r="17">
          <cell r="C17" t="str">
            <v>North Hebron</v>
          </cell>
        </row>
        <row r="18">
          <cell r="C18" t="str">
            <v>Hebron</v>
          </cell>
        </row>
        <row r="19">
          <cell r="C19" t="str">
            <v>South Hebron</v>
          </cell>
        </row>
        <row r="23">
          <cell r="A23">
            <v>0</v>
          </cell>
          <cell r="C23">
            <v>0</v>
          </cell>
        </row>
        <row r="24">
          <cell r="A24">
            <v>0.3</v>
          </cell>
          <cell r="C24">
            <v>0.3</v>
          </cell>
        </row>
        <row r="25">
          <cell r="A25">
            <v>0.6</v>
          </cell>
          <cell r="C25">
            <v>0.6</v>
          </cell>
        </row>
        <row r="26">
          <cell r="A26">
            <v>1</v>
          </cell>
          <cell r="C26">
            <v>1</v>
          </cell>
        </row>
        <row r="30">
          <cell r="C30">
            <v>0</v>
          </cell>
        </row>
        <row r="31">
          <cell r="C31">
            <v>0.3</v>
          </cell>
        </row>
        <row r="32">
          <cell r="C32">
            <v>0.6</v>
          </cell>
        </row>
        <row r="33">
          <cell r="C33">
            <v>1</v>
          </cell>
        </row>
        <row r="37">
          <cell r="C37">
            <v>0</v>
          </cell>
        </row>
        <row r="38">
          <cell r="C38">
            <v>0.3</v>
          </cell>
        </row>
        <row r="39">
          <cell r="C39">
            <v>0.6</v>
          </cell>
        </row>
        <row r="40">
          <cell r="C40">
            <v>1</v>
          </cell>
        </row>
      </sheetData>
      <sheetData sheetId="1"/>
      <sheetData sheetId="2">
        <row r="3">
          <cell r="A3" t="str">
            <v>GOOD</v>
          </cell>
          <cell r="B3" t="str">
            <v>GOOD</v>
          </cell>
          <cell r="C3" t="str">
            <v>GOOD</v>
          </cell>
          <cell r="D3" t="str">
            <v>GOOD</v>
          </cell>
          <cell r="E3" t="str">
            <v>GOOD</v>
          </cell>
          <cell r="F3" t="str">
            <v>GOOD</v>
          </cell>
          <cell r="G3" t="str">
            <v>GOOD</v>
          </cell>
          <cell r="H3" t="str">
            <v>GOOD</v>
          </cell>
          <cell r="J3" t="str">
            <v>GOOD</v>
          </cell>
          <cell r="K3" t="str">
            <v>GOOD</v>
          </cell>
          <cell r="L3" t="str">
            <v>GOOD</v>
          </cell>
          <cell r="M3" t="str">
            <v>GOOD</v>
          </cell>
          <cell r="N3" t="str">
            <v>EXISTS</v>
          </cell>
        </row>
        <row r="4">
          <cell r="A4" t="str">
            <v>MODERATE</v>
          </cell>
          <cell r="B4" t="str">
            <v>MODERATE</v>
          </cell>
          <cell r="C4" t="str">
            <v>MODERATE</v>
          </cell>
          <cell r="D4" t="str">
            <v>MODERATE</v>
          </cell>
          <cell r="E4" t="str">
            <v>MODERATE</v>
          </cell>
          <cell r="F4" t="str">
            <v>MODERATE</v>
          </cell>
          <cell r="G4" t="str">
            <v>MODERATE</v>
          </cell>
          <cell r="H4" t="str">
            <v>MODERATE</v>
          </cell>
          <cell r="J4" t="str">
            <v>MODERATE</v>
          </cell>
          <cell r="K4" t="str">
            <v>MODERATE</v>
          </cell>
          <cell r="L4" t="str">
            <v>MODERATE</v>
          </cell>
          <cell r="M4" t="str">
            <v>MODERATE</v>
          </cell>
          <cell r="N4" t="str">
            <v>NOT EXISTS</v>
          </cell>
        </row>
        <row r="5">
          <cell r="A5" t="str">
            <v>BAD</v>
          </cell>
          <cell r="B5" t="str">
            <v>BAD</v>
          </cell>
          <cell r="C5" t="str">
            <v>BAD</v>
          </cell>
          <cell r="D5" t="str">
            <v>BAD</v>
          </cell>
          <cell r="E5" t="str">
            <v>BAD</v>
          </cell>
          <cell r="F5" t="str">
            <v>BAD</v>
          </cell>
          <cell r="G5" t="str">
            <v>BAD</v>
          </cell>
          <cell r="H5" t="str">
            <v>BAD</v>
          </cell>
          <cell r="J5" t="str">
            <v>BAD</v>
          </cell>
          <cell r="K5" t="str">
            <v>BAD</v>
          </cell>
          <cell r="L5" t="str">
            <v>BAD</v>
          </cell>
          <cell r="M5" t="str">
            <v>BAD</v>
          </cell>
        </row>
      </sheetData>
      <sheetData sheetId="3"/>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5-28T15:00:40.964"/>
    </inkml:context>
    <inkml:brush xml:id="br0">
      <inkml:brushProperty name="width" value="0.05" units="cm"/>
      <inkml:brushProperty name="height" value="0.05" units="cm"/>
      <inkml:brushProperty name="ignorePressure" value="1"/>
    </inkml:brush>
  </inkml:definitions>
  <inkml:trace contextRef="#ctx0" brushRef="#br0">-2147483648-2147483648,'0'0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5-28T15:00:40.965"/>
    </inkml:context>
    <inkml:brush xml:id="br0">
      <inkml:brushProperty name="width" value="0.05" units="cm"/>
      <inkml:brushProperty name="height" value="0.05" units="cm"/>
      <inkml:brushProperty name="ignorePressure" value="1"/>
    </inkml:brush>
  </inkml:definitions>
  <inkml:trace contextRef="#ctx0" brushRef="#br0">-2147483648-2147483648</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outlinePr summaryBelow="0" summaryRight="0"/>
    <pageSetUpPr fitToPage="1"/>
  </sheetPr>
  <dimension ref="A1:CU87"/>
  <sheetViews>
    <sheetView tabSelected="1" view="pageBreakPreview" topLeftCell="A63" zoomScale="55" zoomScaleNormal="75" zoomScaleSheetLayoutView="55" zoomScalePageLayoutView="75" workbookViewId="0">
      <selection activeCell="C81" sqref="C81:E81"/>
    </sheetView>
  </sheetViews>
  <sheetFormatPr defaultRowHeight="14.5" x14ac:dyDescent="0.35"/>
  <cols>
    <col min="1" max="1" width="10.54296875" style="12" customWidth="1"/>
    <col min="2" max="2" width="37.36328125" customWidth="1"/>
    <col min="3" max="3" width="76.1796875" customWidth="1"/>
    <col min="4" max="4" width="14" customWidth="1"/>
    <col min="5" max="5" width="11.453125" customWidth="1"/>
    <col min="6" max="6" width="14.90625" style="15" customWidth="1"/>
    <col min="7" max="7" width="18.90625" style="10" customWidth="1"/>
    <col min="8" max="8" width="16.453125" customWidth="1"/>
    <col min="9" max="12" width="11.453125" customWidth="1"/>
  </cols>
  <sheetData>
    <row r="1" spans="1:99" s="1" customFormat="1" ht="36" customHeight="1" x14ac:dyDescent="0.35">
      <c r="A1" s="135" t="s">
        <v>25</v>
      </c>
      <c r="B1" s="136"/>
      <c r="C1" s="136"/>
      <c r="D1" s="136"/>
      <c r="E1" s="136"/>
      <c r="F1" s="136"/>
      <c r="G1" s="136"/>
      <c r="H1" s="16"/>
    </row>
    <row r="2" spans="1:99" s="1" customFormat="1" ht="27.65" customHeight="1" x14ac:dyDescent="0.35">
      <c r="A2" s="137" t="s">
        <v>24</v>
      </c>
      <c r="B2" s="138"/>
      <c r="C2" s="138"/>
      <c r="D2" s="138"/>
      <c r="E2" s="138"/>
      <c r="F2" s="138"/>
      <c r="G2" s="138"/>
      <c r="H2" s="16"/>
    </row>
    <row r="3" spans="1:99" s="1" customFormat="1" ht="31.75" customHeight="1" x14ac:dyDescent="0.35">
      <c r="A3" s="139" t="s">
        <v>130</v>
      </c>
      <c r="B3" s="140"/>
      <c r="C3" s="140"/>
      <c r="D3" s="140"/>
      <c r="E3" s="140"/>
      <c r="F3" s="140"/>
      <c r="G3" s="140"/>
      <c r="H3" s="16"/>
    </row>
    <row r="4" spans="1:99" s="1" customFormat="1" ht="36.65" customHeight="1" x14ac:dyDescent="0.35">
      <c r="A4" s="139" t="s">
        <v>18</v>
      </c>
      <c r="B4" s="140"/>
      <c r="C4" s="140"/>
      <c r="D4" s="140"/>
      <c r="E4" s="140"/>
      <c r="F4" s="140"/>
      <c r="G4" s="140"/>
      <c r="H4" s="16"/>
    </row>
    <row r="5" spans="1:99" s="1" customFormat="1" ht="29.4" customHeight="1" thickBot="1" x14ac:dyDescent="0.4">
      <c r="A5" s="141"/>
      <c r="B5" s="142"/>
      <c r="C5" s="25" t="str">
        <f>UPPER(IF(C80&lt;&gt;"","Tenderer: "&amp;C80,""))</f>
        <v/>
      </c>
      <c r="D5" s="25"/>
      <c r="E5" s="25"/>
      <c r="F5" s="25"/>
      <c r="G5" s="25"/>
      <c r="H5" s="16"/>
    </row>
    <row r="6" spans="1:99" ht="15.65" customHeight="1" x14ac:dyDescent="0.35">
      <c r="A6" s="110" t="s">
        <v>19</v>
      </c>
      <c r="B6" s="112" t="s">
        <v>20</v>
      </c>
      <c r="C6" s="114" t="s">
        <v>23</v>
      </c>
      <c r="D6" s="116" t="s">
        <v>7</v>
      </c>
      <c r="E6" s="116" t="s">
        <v>6</v>
      </c>
      <c r="F6" s="118" t="s">
        <v>9</v>
      </c>
      <c r="G6" s="120" t="s">
        <v>22</v>
      </c>
    </row>
    <row r="7" spans="1:99" s="3" customFormat="1" ht="27.65" customHeight="1" thickBot="1" x14ac:dyDescent="0.4">
      <c r="A7" s="111"/>
      <c r="B7" s="113"/>
      <c r="C7" s="115"/>
      <c r="D7" s="117"/>
      <c r="E7" s="117"/>
      <c r="F7" s="119"/>
      <c r="G7" s="121"/>
      <c r="H7" s="17"/>
      <c r="I7" s="2"/>
      <c r="J7" s="2"/>
    </row>
    <row r="8" spans="1:99" s="7" customFormat="1" ht="21" customHeight="1" x14ac:dyDescent="0.35">
      <c r="A8" s="26">
        <v>1</v>
      </c>
      <c r="B8" s="27" t="s">
        <v>5</v>
      </c>
      <c r="C8" s="28"/>
      <c r="D8" s="29"/>
      <c r="E8" s="29"/>
      <c r="F8" s="4" t="s">
        <v>8</v>
      </c>
      <c r="G8" s="30">
        <f>SUM(G10:G11)</f>
        <v>0</v>
      </c>
      <c r="H8"/>
      <c r="I8" s="6"/>
      <c r="J8" s="6"/>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row>
    <row r="9" spans="1:99" s="7" customFormat="1" ht="99" customHeight="1" x14ac:dyDescent="0.35">
      <c r="A9" s="31"/>
      <c r="B9" s="131" t="s">
        <v>26</v>
      </c>
      <c r="C9" s="132"/>
      <c r="D9" s="32"/>
      <c r="E9" s="33"/>
      <c r="F9" s="97"/>
      <c r="G9" s="34"/>
      <c r="H9"/>
      <c r="I9" s="6"/>
      <c r="J9" s="6"/>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row>
    <row r="10" spans="1:99" s="7" customFormat="1" ht="99" customHeight="1" x14ac:dyDescent="0.35">
      <c r="A10" s="35">
        <v>1.01</v>
      </c>
      <c r="B10" s="36" t="s">
        <v>27</v>
      </c>
      <c r="C10" s="37" t="s">
        <v>28</v>
      </c>
      <c r="D10" s="38" t="s">
        <v>29</v>
      </c>
      <c r="E10" s="39">
        <v>1</v>
      </c>
      <c r="F10" s="98"/>
      <c r="G10" s="40">
        <f>F10*E10</f>
        <v>0</v>
      </c>
      <c r="H10"/>
      <c r="I10" s="6"/>
      <c r="J10" s="6"/>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row>
    <row r="11" spans="1:99" s="8" customFormat="1" ht="136.5" customHeight="1" x14ac:dyDescent="0.35">
      <c r="A11" s="41">
        <v>1.02</v>
      </c>
      <c r="B11" s="42" t="s">
        <v>82</v>
      </c>
      <c r="C11" s="43" t="s">
        <v>121</v>
      </c>
      <c r="D11" s="38" t="s">
        <v>83</v>
      </c>
      <c r="E11" s="44">
        <v>10</v>
      </c>
      <c r="F11" s="98"/>
      <c r="G11" s="40">
        <f>E11*F11</f>
        <v>0</v>
      </c>
      <c r="H11" s="18"/>
    </row>
    <row r="12" spans="1:99" s="7" customFormat="1" ht="21" customHeight="1" x14ac:dyDescent="0.35">
      <c r="A12" s="45">
        <v>2</v>
      </c>
      <c r="B12" s="46" t="s">
        <v>4</v>
      </c>
      <c r="C12" s="47"/>
      <c r="D12" s="48"/>
      <c r="E12" s="48"/>
      <c r="F12" s="99" t="s">
        <v>8</v>
      </c>
      <c r="G12" s="49">
        <f>SUM(G14:G16)</f>
        <v>0</v>
      </c>
      <c r="H12"/>
      <c r="I12" s="6"/>
      <c r="J12" s="6"/>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row>
    <row r="13" spans="1:99" s="7" customFormat="1" ht="135.75" customHeight="1" x14ac:dyDescent="0.35">
      <c r="A13" s="50"/>
      <c r="B13" s="125" t="s">
        <v>30</v>
      </c>
      <c r="C13" s="126"/>
      <c r="D13" s="51"/>
      <c r="E13" s="51"/>
      <c r="F13" s="100"/>
      <c r="G13" s="40"/>
      <c r="H13"/>
      <c r="I13" s="6"/>
      <c r="J13" s="6"/>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row>
    <row r="14" spans="1:99" s="7" customFormat="1" ht="118.5" customHeight="1" x14ac:dyDescent="0.35">
      <c r="A14" s="52">
        <v>2.0099999999999998</v>
      </c>
      <c r="B14" s="53" t="s">
        <v>120</v>
      </c>
      <c r="C14" s="54"/>
      <c r="D14" s="55" t="s">
        <v>83</v>
      </c>
      <c r="E14" s="56">
        <v>12</v>
      </c>
      <c r="F14" s="100"/>
      <c r="G14" s="40">
        <f t="shared" ref="G14:G33" si="0">F14*E14</f>
        <v>0</v>
      </c>
      <c r="H14"/>
      <c r="I14" s="6"/>
      <c r="J14" s="6"/>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row>
    <row r="15" spans="1:99" s="7" customFormat="1" ht="140.25" customHeight="1" x14ac:dyDescent="0.35">
      <c r="A15" s="35">
        <v>2.02</v>
      </c>
      <c r="B15" s="57" t="s">
        <v>31</v>
      </c>
      <c r="C15" s="37"/>
      <c r="D15" s="55" t="s">
        <v>33</v>
      </c>
      <c r="E15" s="56">
        <v>10</v>
      </c>
      <c r="F15" s="100"/>
      <c r="G15" s="40">
        <f t="shared" ref="G15:G16" si="1">F15*E15</f>
        <v>0</v>
      </c>
      <c r="H15"/>
      <c r="I15" s="6"/>
      <c r="J15" s="6"/>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row>
    <row r="16" spans="1:99" s="7" customFormat="1" ht="125.25" customHeight="1" x14ac:dyDescent="0.35">
      <c r="A16" s="35">
        <v>2.0299999999999998</v>
      </c>
      <c r="B16" s="57" t="s">
        <v>119</v>
      </c>
      <c r="C16" s="37"/>
      <c r="D16" s="55" t="s">
        <v>29</v>
      </c>
      <c r="E16" s="56">
        <v>1</v>
      </c>
      <c r="F16" s="100"/>
      <c r="G16" s="40">
        <f t="shared" si="1"/>
        <v>0</v>
      </c>
      <c r="H16"/>
      <c r="I16" s="6"/>
      <c r="J16" s="6"/>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row>
    <row r="17" spans="1:99" s="7" customFormat="1" ht="21" customHeight="1" x14ac:dyDescent="0.35">
      <c r="A17" s="45">
        <v>3</v>
      </c>
      <c r="B17" s="46" t="s">
        <v>1</v>
      </c>
      <c r="C17" s="47"/>
      <c r="D17" s="58"/>
      <c r="E17" s="58"/>
      <c r="F17" s="101" t="s">
        <v>8</v>
      </c>
      <c r="G17" s="59">
        <f>SUM(G19)</f>
        <v>0</v>
      </c>
      <c r="H17"/>
      <c r="I17" s="6"/>
      <c r="J17" s="6"/>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row>
    <row r="18" spans="1:99" s="9" customFormat="1" ht="154.5" customHeight="1" x14ac:dyDescent="0.3">
      <c r="A18" s="60"/>
      <c r="B18" s="123" t="s">
        <v>34</v>
      </c>
      <c r="C18" s="124"/>
      <c r="D18" s="61"/>
      <c r="E18" s="61"/>
      <c r="F18" s="102"/>
      <c r="G18" s="40"/>
    </row>
    <row r="19" spans="1:99" s="9" customFormat="1" ht="65.400000000000006" customHeight="1" x14ac:dyDescent="0.35">
      <c r="A19" s="62">
        <v>3.01</v>
      </c>
      <c r="B19" s="63" t="s">
        <v>36</v>
      </c>
      <c r="C19" s="64" t="s">
        <v>35</v>
      </c>
      <c r="D19" s="55" t="s">
        <v>33</v>
      </c>
      <c r="E19" s="65">
        <v>15</v>
      </c>
      <c r="F19" s="103"/>
      <c r="G19" s="40">
        <f t="shared" si="0"/>
        <v>0</v>
      </c>
    </row>
    <row r="20" spans="1:99" s="7" customFormat="1" ht="21" customHeight="1" x14ac:dyDescent="0.35">
      <c r="A20" s="45">
        <v>4</v>
      </c>
      <c r="B20" s="46" t="s">
        <v>48</v>
      </c>
      <c r="C20" s="47"/>
      <c r="D20" s="58"/>
      <c r="E20" s="58"/>
      <c r="F20" s="101" t="s">
        <v>8</v>
      </c>
      <c r="G20" s="59">
        <f>SUM(G22:G23)</f>
        <v>0</v>
      </c>
      <c r="H20"/>
      <c r="I20" s="6"/>
      <c r="J20" s="6"/>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row>
    <row r="21" spans="1:99" s="3" customFormat="1" ht="182.25" customHeight="1" x14ac:dyDescent="0.35">
      <c r="A21" s="35"/>
      <c r="B21" s="127" t="s">
        <v>37</v>
      </c>
      <c r="C21" s="128"/>
      <c r="D21" s="66"/>
      <c r="E21" s="67"/>
      <c r="F21" s="104"/>
      <c r="G21" s="40"/>
      <c r="H21"/>
    </row>
    <row r="22" spans="1:99" s="3" customFormat="1" ht="83.25" customHeight="1" x14ac:dyDescent="0.35">
      <c r="A22" s="35">
        <v>4.01</v>
      </c>
      <c r="B22" s="68" t="s">
        <v>38</v>
      </c>
      <c r="C22" s="69" t="s">
        <v>39</v>
      </c>
      <c r="D22" s="55" t="s">
        <v>33</v>
      </c>
      <c r="E22" s="67">
        <v>30</v>
      </c>
      <c r="F22" s="104"/>
      <c r="G22" s="40">
        <f t="shared" si="0"/>
        <v>0</v>
      </c>
      <c r="H22"/>
    </row>
    <row r="23" spans="1:99" s="3" customFormat="1" ht="54" customHeight="1" x14ac:dyDescent="0.35">
      <c r="A23" s="35">
        <v>4.0199999999999996</v>
      </c>
      <c r="B23" s="68" t="s">
        <v>40</v>
      </c>
      <c r="C23" s="69" t="s">
        <v>41</v>
      </c>
      <c r="D23" s="55" t="s">
        <v>33</v>
      </c>
      <c r="E23" s="67">
        <v>18</v>
      </c>
      <c r="F23" s="104"/>
      <c r="G23" s="40">
        <f t="shared" si="0"/>
        <v>0</v>
      </c>
      <c r="H23"/>
    </row>
    <row r="24" spans="1:99" s="7" customFormat="1" ht="18.5" x14ac:dyDescent="0.35">
      <c r="A24" s="45">
        <v>5</v>
      </c>
      <c r="B24" s="46" t="s">
        <v>0</v>
      </c>
      <c r="C24" s="47"/>
      <c r="D24" s="58"/>
      <c r="E24" s="58"/>
      <c r="F24" s="101" t="s">
        <v>8</v>
      </c>
      <c r="G24" s="59">
        <f>SUM(G26:G28)</f>
        <v>0</v>
      </c>
      <c r="H24"/>
      <c r="I24" s="6"/>
      <c r="J24" s="6"/>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row>
    <row r="25" spans="1:99" s="3" customFormat="1" ht="94.5" customHeight="1" x14ac:dyDescent="0.35">
      <c r="A25" s="62"/>
      <c r="B25" s="127" t="s">
        <v>42</v>
      </c>
      <c r="C25" s="128"/>
      <c r="D25" s="66"/>
      <c r="E25" s="66"/>
      <c r="F25" s="104"/>
      <c r="G25" s="40"/>
      <c r="H25"/>
    </row>
    <row r="26" spans="1:99" s="3" customFormat="1" ht="67.75" customHeight="1" x14ac:dyDescent="0.35">
      <c r="A26" s="62">
        <v>5.01</v>
      </c>
      <c r="B26" s="70" t="s">
        <v>43</v>
      </c>
      <c r="C26" s="69" t="s">
        <v>44</v>
      </c>
      <c r="D26" s="55" t="s">
        <v>33</v>
      </c>
      <c r="E26" s="66">
        <v>10</v>
      </c>
      <c r="F26" s="104"/>
      <c r="G26" s="40">
        <f t="shared" si="0"/>
        <v>0</v>
      </c>
      <c r="H26"/>
    </row>
    <row r="27" spans="1:99" s="3" customFormat="1" ht="49.25" customHeight="1" x14ac:dyDescent="0.35">
      <c r="A27" s="71">
        <v>5.0199999999999996</v>
      </c>
      <c r="B27" s="70" t="s">
        <v>80</v>
      </c>
      <c r="C27" s="72" t="s">
        <v>84</v>
      </c>
      <c r="D27" s="55" t="s">
        <v>86</v>
      </c>
      <c r="E27" s="66">
        <v>10</v>
      </c>
      <c r="F27" s="104"/>
      <c r="G27" s="40">
        <f t="shared" si="0"/>
        <v>0</v>
      </c>
      <c r="H27"/>
    </row>
    <row r="28" spans="1:99" s="3" customFormat="1" ht="50.25" customHeight="1" x14ac:dyDescent="0.35">
      <c r="A28" s="71">
        <v>5.03</v>
      </c>
      <c r="B28" s="70" t="s">
        <v>81</v>
      </c>
      <c r="C28" s="73" t="s">
        <v>85</v>
      </c>
      <c r="D28" s="55" t="s">
        <v>33</v>
      </c>
      <c r="E28" s="66">
        <v>10</v>
      </c>
      <c r="F28" s="104"/>
      <c r="G28" s="40">
        <f>E28*F28</f>
        <v>0</v>
      </c>
      <c r="H28"/>
    </row>
    <row r="29" spans="1:99" s="7" customFormat="1" ht="21" customHeight="1" x14ac:dyDescent="0.35">
      <c r="A29" s="45">
        <v>6</v>
      </c>
      <c r="B29" s="46" t="s">
        <v>3</v>
      </c>
      <c r="C29" s="47"/>
      <c r="D29" s="58"/>
      <c r="E29" s="58"/>
      <c r="F29" s="101" t="s">
        <v>8</v>
      </c>
      <c r="G29" s="59">
        <f>SUM(G31,G32,G33)</f>
        <v>0</v>
      </c>
      <c r="H29"/>
      <c r="I29" s="6"/>
      <c r="J29" s="6"/>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row>
    <row r="30" spans="1:99" s="3" customFormat="1" ht="89.25" customHeight="1" x14ac:dyDescent="0.35">
      <c r="A30" s="35"/>
      <c r="B30" s="129" t="s">
        <v>45</v>
      </c>
      <c r="C30" s="130"/>
      <c r="D30" s="67"/>
      <c r="E30" s="67"/>
      <c r="F30" s="104"/>
      <c r="G30" s="40"/>
      <c r="H30"/>
    </row>
    <row r="31" spans="1:99" s="3" customFormat="1" ht="99.65" customHeight="1" x14ac:dyDescent="0.35">
      <c r="A31" s="52">
        <v>6.01</v>
      </c>
      <c r="B31" s="69" t="s">
        <v>46</v>
      </c>
      <c r="C31" s="72" t="s">
        <v>87</v>
      </c>
      <c r="D31" s="55" t="s">
        <v>61</v>
      </c>
      <c r="E31" s="67">
        <v>4</v>
      </c>
      <c r="F31" s="104"/>
      <c r="G31" s="40">
        <f>F31*E31</f>
        <v>0</v>
      </c>
      <c r="H31"/>
    </row>
    <row r="32" spans="1:99" s="3" customFormat="1" ht="55.75" customHeight="1" x14ac:dyDescent="0.35">
      <c r="A32" s="52">
        <v>6.02</v>
      </c>
      <c r="B32" s="69" t="s">
        <v>64</v>
      </c>
      <c r="C32" s="73" t="s">
        <v>129</v>
      </c>
      <c r="D32" s="55" t="s">
        <v>32</v>
      </c>
      <c r="E32" s="67">
        <v>2</v>
      </c>
      <c r="F32" s="104"/>
      <c r="G32" s="40">
        <f>F32*E32</f>
        <v>0</v>
      </c>
      <c r="H32"/>
    </row>
    <row r="33" spans="1:99" s="3" customFormat="1" ht="83.25" customHeight="1" x14ac:dyDescent="0.35">
      <c r="A33" s="35">
        <v>6.03</v>
      </c>
      <c r="B33" s="69" t="s">
        <v>47</v>
      </c>
      <c r="C33" s="69" t="s">
        <v>63</v>
      </c>
      <c r="D33" s="55" t="s">
        <v>61</v>
      </c>
      <c r="E33" s="67">
        <v>20</v>
      </c>
      <c r="F33" s="104"/>
      <c r="G33" s="40">
        <f t="shared" si="0"/>
        <v>0</v>
      </c>
      <c r="H33"/>
    </row>
    <row r="34" spans="1:99" s="7" customFormat="1" ht="18.5" x14ac:dyDescent="0.35">
      <c r="A34" s="45">
        <v>7</v>
      </c>
      <c r="B34" s="46" t="s">
        <v>2</v>
      </c>
      <c r="C34" s="47"/>
      <c r="D34" s="58"/>
      <c r="E34" s="58"/>
      <c r="F34" s="101" t="s">
        <v>8</v>
      </c>
      <c r="G34" s="59">
        <f>SUM(G35:G44)</f>
        <v>0</v>
      </c>
      <c r="H34"/>
      <c r="I34" s="6"/>
      <c r="J34" s="6"/>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row>
    <row r="35" spans="1:99" s="3" customFormat="1" ht="126.65" customHeight="1" x14ac:dyDescent="0.35">
      <c r="A35" s="52">
        <v>7.01</v>
      </c>
      <c r="B35" s="74" t="s">
        <v>60</v>
      </c>
      <c r="C35" s="69" t="s">
        <v>88</v>
      </c>
      <c r="D35" s="55" t="s">
        <v>86</v>
      </c>
      <c r="E35" s="66">
        <v>60</v>
      </c>
      <c r="F35" s="104"/>
      <c r="G35" s="40">
        <f t="shared" ref="G35:G44" si="2">F35*E35</f>
        <v>0</v>
      </c>
      <c r="H35"/>
    </row>
    <row r="36" spans="1:99" s="3" customFormat="1" ht="75" customHeight="1" x14ac:dyDescent="0.35">
      <c r="A36" s="52">
        <v>7.02</v>
      </c>
      <c r="B36" s="75" t="s">
        <v>65</v>
      </c>
      <c r="C36" s="69" t="s">
        <v>66</v>
      </c>
      <c r="D36" s="55"/>
      <c r="E36" s="66"/>
      <c r="F36" s="104"/>
      <c r="G36" s="40"/>
      <c r="H36"/>
    </row>
    <row r="37" spans="1:99" s="3" customFormat="1" ht="408.9" customHeight="1" x14ac:dyDescent="0.35">
      <c r="A37" s="52" t="s">
        <v>67</v>
      </c>
      <c r="B37" s="70" t="s">
        <v>74</v>
      </c>
      <c r="C37" s="69" t="s">
        <v>89</v>
      </c>
      <c r="D37" s="55" t="s">
        <v>29</v>
      </c>
      <c r="E37" s="66">
        <v>1</v>
      </c>
      <c r="F37" s="104"/>
      <c r="G37" s="40">
        <f>E37*F37</f>
        <v>0</v>
      </c>
      <c r="H37"/>
    </row>
    <row r="38" spans="1:99" s="3" customFormat="1" ht="66.650000000000006" customHeight="1" x14ac:dyDescent="0.35">
      <c r="A38" s="52" t="s">
        <v>68</v>
      </c>
      <c r="B38" s="74" t="s">
        <v>72</v>
      </c>
      <c r="C38" s="72" t="s">
        <v>90</v>
      </c>
      <c r="D38" s="55" t="s">
        <v>32</v>
      </c>
      <c r="E38" s="66">
        <v>1</v>
      </c>
      <c r="F38" s="104"/>
      <c r="G38" s="40">
        <f>E38*F38</f>
        <v>0</v>
      </c>
      <c r="H38"/>
    </row>
    <row r="39" spans="1:99" s="3" customFormat="1" ht="99" customHeight="1" x14ac:dyDescent="0.35">
      <c r="A39" s="52" t="s">
        <v>69</v>
      </c>
      <c r="B39" s="74" t="s">
        <v>77</v>
      </c>
      <c r="C39" s="72" t="s">
        <v>91</v>
      </c>
      <c r="D39" s="55" t="s">
        <v>32</v>
      </c>
      <c r="E39" s="76">
        <v>1</v>
      </c>
      <c r="F39" s="104"/>
      <c r="G39" s="40">
        <f>E39*F39</f>
        <v>0</v>
      </c>
      <c r="H39"/>
    </row>
    <row r="40" spans="1:99" s="3" customFormat="1" ht="100.5" customHeight="1" x14ac:dyDescent="0.35">
      <c r="A40" s="52" t="s">
        <v>70</v>
      </c>
      <c r="B40" s="74" t="s">
        <v>73</v>
      </c>
      <c r="C40" s="73" t="s">
        <v>92</v>
      </c>
      <c r="D40" s="55" t="s">
        <v>32</v>
      </c>
      <c r="E40" s="66">
        <v>1</v>
      </c>
      <c r="F40" s="104"/>
      <c r="G40" s="40">
        <f t="shared" ref="G40:G41" si="3">E40*F40</f>
        <v>0</v>
      </c>
      <c r="H40"/>
    </row>
    <row r="41" spans="1:99" s="3" customFormat="1" ht="100.5" customHeight="1" x14ac:dyDescent="0.35">
      <c r="A41" s="35" t="s">
        <v>71</v>
      </c>
      <c r="B41" s="74" t="s">
        <v>76</v>
      </c>
      <c r="C41" s="69" t="s">
        <v>75</v>
      </c>
      <c r="D41" s="55" t="s">
        <v>61</v>
      </c>
      <c r="E41" s="66">
        <v>3</v>
      </c>
      <c r="F41" s="104"/>
      <c r="G41" s="40">
        <f t="shared" si="3"/>
        <v>0</v>
      </c>
      <c r="H41"/>
    </row>
    <row r="42" spans="1:99" s="3" customFormat="1" ht="112.5" customHeight="1" x14ac:dyDescent="0.35">
      <c r="A42" s="35">
        <v>7.03</v>
      </c>
      <c r="B42" s="74" t="s">
        <v>49</v>
      </c>
      <c r="C42" s="69" t="s">
        <v>62</v>
      </c>
      <c r="D42" s="55" t="s">
        <v>32</v>
      </c>
      <c r="E42" s="66">
        <v>5</v>
      </c>
      <c r="F42" s="104"/>
      <c r="G42" s="40">
        <f t="shared" si="2"/>
        <v>0</v>
      </c>
      <c r="H42"/>
    </row>
    <row r="43" spans="1:99" s="3" customFormat="1" ht="113.25" customHeight="1" x14ac:dyDescent="0.35">
      <c r="A43" s="35">
        <v>7.04</v>
      </c>
      <c r="B43" s="77" t="s">
        <v>50</v>
      </c>
      <c r="C43" s="69" t="s">
        <v>59</v>
      </c>
      <c r="D43" s="55" t="s">
        <v>33</v>
      </c>
      <c r="E43" s="66">
        <v>5.5</v>
      </c>
      <c r="F43" s="104"/>
      <c r="G43" s="40">
        <f t="shared" si="2"/>
        <v>0</v>
      </c>
      <c r="H43"/>
    </row>
    <row r="44" spans="1:99" s="3" customFormat="1" ht="174" customHeight="1" x14ac:dyDescent="0.35">
      <c r="A44" s="35">
        <v>7.05</v>
      </c>
      <c r="B44" s="74" t="s">
        <v>78</v>
      </c>
      <c r="C44" s="78" t="s">
        <v>93</v>
      </c>
      <c r="D44" s="55" t="s">
        <v>33</v>
      </c>
      <c r="E44" s="66">
        <v>50</v>
      </c>
      <c r="F44" s="104"/>
      <c r="G44" s="40">
        <f t="shared" si="2"/>
        <v>0</v>
      </c>
      <c r="H44"/>
    </row>
    <row r="45" spans="1:99" s="7" customFormat="1" ht="18.649999999999999" customHeight="1" x14ac:dyDescent="0.35">
      <c r="A45" s="45">
        <v>8</v>
      </c>
      <c r="B45" s="143" t="s">
        <v>51</v>
      </c>
      <c r="C45" s="144"/>
      <c r="D45" s="58"/>
      <c r="E45" s="58"/>
      <c r="F45" s="101" t="s">
        <v>8</v>
      </c>
      <c r="G45" s="59">
        <f>SUM(G46:G50)</f>
        <v>0</v>
      </c>
      <c r="H45"/>
      <c r="I45" s="6"/>
      <c r="J45" s="6"/>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row>
    <row r="46" spans="1:99" s="8" customFormat="1" ht="52.25" customHeight="1" x14ac:dyDescent="0.35">
      <c r="A46" s="35">
        <v>8.01</v>
      </c>
      <c r="B46" s="74" t="s">
        <v>52</v>
      </c>
      <c r="C46" s="69" t="s">
        <v>53</v>
      </c>
      <c r="D46" s="55" t="s">
        <v>33</v>
      </c>
      <c r="E46" s="66">
        <v>140</v>
      </c>
      <c r="F46" s="104"/>
      <c r="G46" s="79">
        <f t="shared" ref="G46" si="4">F46*E46</f>
        <v>0</v>
      </c>
      <c r="H46" s="18"/>
    </row>
    <row r="47" spans="1:99" s="8" customFormat="1" ht="78.650000000000006" customHeight="1" x14ac:dyDescent="0.35">
      <c r="A47" s="52">
        <v>8.02</v>
      </c>
      <c r="B47" s="74" t="s">
        <v>54</v>
      </c>
      <c r="C47" s="73" t="s">
        <v>94</v>
      </c>
      <c r="D47" s="55" t="s">
        <v>56</v>
      </c>
      <c r="E47" s="66">
        <v>10</v>
      </c>
      <c r="F47" s="104"/>
      <c r="G47" s="79">
        <f t="shared" ref="G47:G50" si="5">F47*E47</f>
        <v>0</v>
      </c>
      <c r="H47" s="18"/>
    </row>
    <row r="48" spans="1:99" s="8" customFormat="1" ht="93" customHeight="1" x14ac:dyDescent="0.35">
      <c r="A48" s="52">
        <v>8.0299999999999994</v>
      </c>
      <c r="B48" s="74" t="s">
        <v>55</v>
      </c>
      <c r="C48" s="69" t="s">
        <v>95</v>
      </c>
      <c r="D48" s="55" t="s">
        <v>32</v>
      </c>
      <c r="E48" s="66">
        <v>50</v>
      </c>
      <c r="F48" s="104"/>
      <c r="G48" s="79">
        <f t="shared" ref="G48" si="6">F48*E48</f>
        <v>0</v>
      </c>
      <c r="H48" s="18"/>
    </row>
    <row r="49" spans="1:8" s="8" customFormat="1" ht="183" customHeight="1" x14ac:dyDescent="0.35">
      <c r="A49" s="52">
        <v>8.0399999999999991</v>
      </c>
      <c r="B49" s="74" t="s">
        <v>57</v>
      </c>
      <c r="C49" s="69" t="s">
        <v>96</v>
      </c>
      <c r="D49" s="55" t="s">
        <v>32</v>
      </c>
      <c r="E49" s="66">
        <v>8</v>
      </c>
      <c r="F49" s="104"/>
      <c r="G49" s="79">
        <f t="shared" si="5"/>
        <v>0</v>
      </c>
      <c r="H49" s="18"/>
    </row>
    <row r="50" spans="1:8" s="8" customFormat="1" ht="69.75" customHeight="1" thickBot="1" x14ac:dyDescent="0.4">
      <c r="A50" s="35">
        <v>8.0500000000000007</v>
      </c>
      <c r="B50" s="74" t="s">
        <v>58</v>
      </c>
      <c r="C50" s="80" t="s">
        <v>97</v>
      </c>
      <c r="D50" s="55" t="s">
        <v>33</v>
      </c>
      <c r="E50" s="66">
        <v>15</v>
      </c>
      <c r="F50" s="104"/>
      <c r="G50" s="79">
        <f t="shared" si="5"/>
        <v>0</v>
      </c>
      <c r="H50" s="18"/>
    </row>
    <row r="51" spans="1:8" s="8" customFormat="1" ht="18.5" x14ac:dyDescent="0.35">
      <c r="A51" s="26">
        <v>11</v>
      </c>
      <c r="B51" s="27" t="s">
        <v>98</v>
      </c>
      <c r="C51" s="28"/>
      <c r="D51" s="29"/>
      <c r="E51" s="29"/>
      <c r="F51" s="105"/>
      <c r="G51" s="30"/>
      <c r="H51" s="18"/>
    </row>
    <row r="52" spans="1:8" s="8" customFormat="1" ht="407.4" customHeight="1" x14ac:dyDescent="0.35">
      <c r="A52" s="31"/>
      <c r="B52" s="131" t="s">
        <v>99</v>
      </c>
      <c r="C52" s="132"/>
      <c r="D52" s="32"/>
      <c r="E52" s="32"/>
      <c r="F52" s="97"/>
      <c r="G52" s="34"/>
      <c r="H52" s="18"/>
    </row>
    <row r="53" spans="1:8" s="8" customFormat="1" ht="18.5" x14ac:dyDescent="0.35">
      <c r="A53" s="81">
        <v>11.1</v>
      </c>
      <c r="B53" s="46" t="s">
        <v>100</v>
      </c>
      <c r="C53" s="47"/>
      <c r="D53" s="48"/>
      <c r="E53" s="48"/>
      <c r="F53" s="99" t="s">
        <v>8</v>
      </c>
      <c r="G53" s="49">
        <f>SUM(G54:G56)</f>
        <v>0</v>
      </c>
      <c r="H53" s="18"/>
    </row>
    <row r="54" spans="1:8" s="8" customFormat="1" ht="76.75" customHeight="1" x14ac:dyDescent="0.35">
      <c r="A54" s="35" t="s">
        <v>123</v>
      </c>
      <c r="B54" s="82" t="s">
        <v>101</v>
      </c>
      <c r="C54" s="82" t="s">
        <v>102</v>
      </c>
      <c r="D54" s="55"/>
      <c r="E54" s="56"/>
      <c r="F54" s="100"/>
      <c r="G54" s="40"/>
      <c r="H54" s="18"/>
    </row>
    <row r="55" spans="1:8" s="8" customFormat="1" ht="58.75" customHeight="1" x14ac:dyDescent="0.35">
      <c r="A55" s="35" t="s">
        <v>124</v>
      </c>
      <c r="B55" s="53"/>
      <c r="C55" s="82" t="s">
        <v>103</v>
      </c>
      <c r="D55" s="55" t="s">
        <v>104</v>
      </c>
      <c r="E55" s="56">
        <v>23</v>
      </c>
      <c r="F55" s="100"/>
      <c r="G55" s="40">
        <f t="shared" ref="G55:G66" si="7">F55*E55</f>
        <v>0</v>
      </c>
      <c r="H55" s="18"/>
    </row>
    <row r="56" spans="1:8" s="8" customFormat="1" ht="46.25" customHeight="1" x14ac:dyDescent="0.35">
      <c r="A56" s="35" t="s">
        <v>125</v>
      </c>
      <c r="B56" s="53"/>
      <c r="C56" s="82" t="s">
        <v>105</v>
      </c>
      <c r="D56" s="55" t="s">
        <v>104</v>
      </c>
      <c r="E56" s="56">
        <v>23</v>
      </c>
      <c r="F56" s="100"/>
      <c r="G56" s="40">
        <f t="shared" si="7"/>
        <v>0</v>
      </c>
      <c r="H56" s="18"/>
    </row>
    <row r="57" spans="1:8" s="8" customFormat="1" ht="18.5" x14ac:dyDescent="0.35">
      <c r="A57" s="81">
        <v>11.2</v>
      </c>
      <c r="B57" s="46" t="s">
        <v>106</v>
      </c>
      <c r="C57" s="47"/>
      <c r="D57" s="48"/>
      <c r="E57" s="48"/>
      <c r="F57" s="99" t="s">
        <v>8</v>
      </c>
      <c r="G57" s="49">
        <f>SUM(G59:G59)</f>
        <v>0</v>
      </c>
      <c r="H57" s="18"/>
    </row>
    <row r="58" spans="1:8" s="8" customFormat="1" ht="79.75" customHeight="1" x14ac:dyDescent="0.35">
      <c r="A58" s="35" t="s">
        <v>126</v>
      </c>
      <c r="B58" s="82" t="s">
        <v>107</v>
      </c>
      <c r="C58" s="82" t="s">
        <v>108</v>
      </c>
      <c r="D58" s="55"/>
      <c r="E58" s="56"/>
      <c r="F58" s="100"/>
      <c r="G58" s="40"/>
      <c r="H58" s="18"/>
    </row>
    <row r="59" spans="1:8" s="8" customFormat="1" ht="31" x14ac:dyDescent="0.35">
      <c r="A59" s="35"/>
      <c r="B59" s="82" t="s">
        <v>109</v>
      </c>
      <c r="C59" s="82"/>
      <c r="D59" s="55" t="s">
        <v>32</v>
      </c>
      <c r="E59" s="56">
        <v>2</v>
      </c>
      <c r="F59" s="100"/>
      <c r="G59" s="40">
        <f t="shared" si="7"/>
        <v>0</v>
      </c>
      <c r="H59" s="18"/>
    </row>
    <row r="60" spans="1:8" s="8" customFormat="1" ht="18.5" x14ac:dyDescent="0.35">
      <c r="A60" s="81">
        <v>11.3</v>
      </c>
      <c r="B60" s="46" t="s">
        <v>110</v>
      </c>
      <c r="C60" s="47"/>
      <c r="D60" s="58"/>
      <c r="E60" s="58"/>
      <c r="F60" s="101" t="s">
        <v>8</v>
      </c>
      <c r="G60" s="59">
        <f>SUM(G62,G66)</f>
        <v>0</v>
      </c>
      <c r="H60" s="18"/>
    </row>
    <row r="61" spans="1:8" s="8" customFormat="1" ht="72" customHeight="1" x14ac:dyDescent="0.35">
      <c r="A61" s="35" t="s">
        <v>127</v>
      </c>
      <c r="B61" s="83" t="s">
        <v>111</v>
      </c>
      <c r="C61" s="82" t="s">
        <v>112</v>
      </c>
      <c r="D61" s="66"/>
      <c r="E61" s="67"/>
      <c r="F61" s="104"/>
      <c r="G61" s="40"/>
      <c r="H61" s="18"/>
    </row>
    <row r="62" spans="1:8" s="8" customFormat="1" ht="15.5" x14ac:dyDescent="0.35">
      <c r="A62" s="35"/>
      <c r="B62" s="84"/>
      <c r="C62" s="82" t="s">
        <v>113</v>
      </c>
      <c r="D62" s="55" t="s">
        <v>32</v>
      </c>
      <c r="E62" s="67">
        <v>1</v>
      </c>
      <c r="F62" s="104"/>
      <c r="G62" s="40">
        <f t="shared" si="7"/>
        <v>0</v>
      </c>
      <c r="H62" s="18"/>
    </row>
    <row r="63" spans="1:8" s="8" customFormat="1" ht="88.25" customHeight="1" x14ac:dyDescent="0.35">
      <c r="A63" s="35" t="s">
        <v>128</v>
      </c>
      <c r="B63" s="84" t="s">
        <v>114</v>
      </c>
      <c r="C63" s="82" t="s">
        <v>115</v>
      </c>
      <c r="D63" s="55"/>
      <c r="E63" s="67"/>
      <c r="F63" s="104"/>
      <c r="G63" s="40"/>
      <c r="H63" s="18"/>
    </row>
    <row r="64" spans="1:8" s="8" customFormat="1" ht="15.5" x14ac:dyDescent="0.35">
      <c r="A64" s="35"/>
      <c r="B64" s="84"/>
      <c r="C64" s="82" t="s">
        <v>116</v>
      </c>
      <c r="D64" s="55"/>
      <c r="E64" s="67"/>
      <c r="F64" s="104"/>
      <c r="G64" s="40"/>
      <c r="H64" s="18"/>
    </row>
    <row r="65" spans="1:9" s="8" customFormat="1" ht="31" x14ac:dyDescent="0.35">
      <c r="A65" s="35"/>
      <c r="B65" s="84"/>
      <c r="C65" s="82" t="s">
        <v>117</v>
      </c>
      <c r="D65" s="55"/>
      <c r="E65" s="67"/>
      <c r="F65" s="104"/>
      <c r="G65" s="40"/>
      <c r="H65" s="18"/>
    </row>
    <row r="66" spans="1:9" s="8" customFormat="1" ht="111.65" customHeight="1" thickBot="1" x14ac:dyDescent="0.4">
      <c r="A66" s="35" t="s">
        <v>67</v>
      </c>
      <c r="B66" s="82" t="s">
        <v>118</v>
      </c>
      <c r="C66" s="82"/>
      <c r="D66" s="55" t="s">
        <v>32</v>
      </c>
      <c r="E66" s="67">
        <v>1</v>
      </c>
      <c r="F66" s="104"/>
      <c r="G66" s="40">
        <f t="shared" si="7"/>
        <v>0</v>
      </c>
      <c r="H66" s="18"/>
    </row>
    <row r="67" spans="1:9" ht="18" customHeight="1" x14ac:dyDescent="0.35">
      <c r="A67" s="26"/>
      <c r="B67" s="85" t="s">
        <v>21</v>
      </c>
      <c r="C67" s="86"/>
      <c r="D67" s="29"/>
      <c r="E67" s="29"/>
      <c r="F67" s="87"/>
      <c r="G67" s="30"/>
    </row>
    <row r="68" spans="1:9" ht="18" customHeight="1" x14ac:dyDescent="0.35">
      <c r="A68" s="88">
        <v>1</v>
      </c>
      <c r="B68" s="89" t="str">
        <f>B8</f>
        <v>EXCAVATION &amp; DEMOLITION WORKS</v>
      </c>
      <c r="C68" s="89"/>
      <c r="D68" s="89"/>
      <c r="E68" s="89"/>
      <c r="F68" s="89"/>
      <c r="G68" s="90">
        <f t="shared" ref="G68" si="8">G8</f>
        <v>0</v>
      </c>
    </row>
    <row r="69" spans="1:9" ht="18" customHeight="1" x14ac:dyDescent="0.35">
      <c r="A69" s="88">
        <v>2</v>
      </c>
      <c r="B69" s="89" t="s">
        <v>15</v>
      </c>
      <c r="C69" s="89"/>
      <c r="D69" s="89"/>
      <c r="E69" s="89"/>
      <c r="F69" s="89"/>
      <c r="G69" s="90">
        <f>G12</f>
        <v>0</v>
      </c>
    </row>
    <row r="70" spans="1:9" ht="18" customHeight="1" x14ac:dyDescent="0.35">
      <c r="A70" s="88">
        <v>3</v>
      </c>
      <c r="B70" s="89" t="str">
        <f>B17</f>
        <v>PLASTERING WORKS</v>
      </c>
      <c r="C70" s="89"/>
      <c r="D70" s="89"/>
      <c r="E70" s="89"/>
      <c r="F70" s="89"/>
      <c r="G70" s="90">
        <f>G17</f>
        <v>0</v>
      </c>
    </row>
    <row r="71" spans="1:9" ht="18" customHeight="1" x14ac:dyDescent="0.35">
      <c r="A71" s="88">
        <v>4</v>
      </c>
      <c r="B71" s="89" t="str">
        <f>B20</f>
        <v>MASONRY WORKS</v>
      </c>
      <c r="C71" s="89"/>
      <c r="D71" s="89"/>
      <c r="E71" s="89"/>
      <c r="F71" s="89"/>
      <c r="G71" s="90">
        <f>G20</f>
        <v>0</v>
      </c>
    </row>
    <row r="72" spans="1:9" ht="18" customHeight="1" x14ac:dyDescent="0.35">
      <c r="A72" s="88">
        <v>5</v>
      </c>
      <c r="B72" s="89" t="str">
        <f>B24</f>
        <v>PAINTING WORKS</v>
      </c>
      <c r="C72" s="89"/>
      <c r="D72" s="89"/>
      <c r="E72" s="89"/>
      <c r="F72" s="89"/>
      <c r="G72" s="90">
        <f>G24</f>
        <v>0</v>
      </c>
    </row>
    <row r="73" spans="1:9" ht="18" customHeight="1" x14ac:dyDescent="0.35">
      <c r="A73" s="88">
        <v>6</v>
      </c>
      <c r="B73" s="89" t="str">
        <f>B29</f>
        <v>CARPENTRY &amp; JOINERY WORKS</v>
      </c>
      <c r="C73" s="89"/>
      <c r="D73" s="89"/>
      <c r="E73" s="89"/>
      <c r="F73" s="89"/>
      <c r="G73" s="90">
        <f>G29</f>
        <v>0</v>
      </c>
    </row>
    <row r="74" spans="1:9" ht="18" customHeight="1" x14ac:dyDescent="0.35">
      <c r="A74" s="88">
        <v>7</v>
      </c>
      <c r="B74" s="89" t="s">
        <v>16</v>
      </c>
      <c r="C74" s="89"/>
      <c r="D74" s="89"/>
      <c r="E74" s="89"/>
      <c r="F74" s="89"/>
      <c r="G74" s="90">
        <f>G34</f>
        <v>0</v>
      </c>
    </row>
    <row r="75" spans="1:9" ht="18" customHeight="1" x14ac:dyDescent="0.35">
      <c r="A75" s="88">
        <v>8</v>
      </c>
      <c r="B75" s="89" t="s">
        <v>51</v>
      </c>
      <c r="C75" s="89"/>
      <c r="D75" s="89"/>
      <c r="E75" s="89"/>
      <c r="F75" s="89"/>
      <c r="G75" s="90">
        <f>G45</f>
        <v>0</v>
      </c>
    </row>
    <row r="76" spans="1:9" ht="18" customHeight="1" thickBot="1" x14ac:dyDescent="0.4">
      <c r="A76" s="91">
        <v>9</v>
      </c>
      <c r="B76" s="92" t="s">
        <v>79</v>
      </c>
      <c r="C76" s="92"/>
      <c r="D76" s="92"/>
      <c r="E76" s="92"/>
      <c r="F76" s="92"/>
      <c r="G76" s="93">
        <f>G60+G57+G53</f>
        <v>0</v>
      </c>
    </row>
    <row r="77" spans="1:9" ht="19" thickBot="1" x14ac:dyDescent="0.5">
      <c r="A77" s="3"/>
      <c r="B77" s="94"/>
      <c r="C77" s="95"/>
      <c r="D77" s="133" t="s">
        <v>122</v>
      </c>
      <c r="E77" s="133"/>
      <c r="F77" s="134"/>
      <c r="G77" s="96">
        <f>SUM(G68:G76)</f>
        <v>0</v>
      </c>
      <c r="H77" s="11"/>
      <c r="I77" s="11"/>
    </row>
    <row r="78" spans="1:9" ht="18.5" x14ac:dyDescent="0.35">
      <c r="A78" s="3"/>
      <c r="B78" s="3"/>
      <c r="C78" s="122" t="s">
        <v>131</v>
      </c>
      <c r="D78" s="122"/>
      <c r="E78" s="122"/>
      <c r="F78" s="122"/>
      <c r="G78" s="122"/>
    </row>
    <row r="79" spans="1:9" ht="19" thickBot="1" x14ac:dyDescent="0.4">
      <c r="A79" s="3"/>
      <c r="B79" s="3"/>
      <c r="C79" s="13"/>
      <c r="D79" s="13"/>
      <c r="E79" s="13"/>
      <c r="F79" s="13"/>
      <c r="G79" s="13"/>
    </row>
    <row r="80" spans="1:9" ht="40.25" customHeight="1" thickBot="1" x14ac:dyDescent="0.4">
      <c r="A80" s="3"/>
      <c r="B80" s="23" t="s">
        <v>17</v>
      </c>
      <c r="C80" s="107"/>
      <c r="D80" s="108"/>
      <c r="E80" s="109"/>
      <c r="F80" s="3"/>
      <c r="G80" s="3"/>
    </row>
    <row r="81" spans="1:7" ht="40.25" customHeight="1" thickBot="1" x14ac:dyDescent="0.4">
      <c r="A81" s="3"/>
      <c r="B81" s="23" t="s">
        <v>10</v>
      </c>
      <c r="C81" s="107"/>
      <c r="D81" s="108"/>
      <c r="E81" s="109"/>
      <c r="F81" s="3"/>
      <c r="G81" s="3"/>
    </row>
    <row r="82" spans="1:7" ht="40.25" customHeight="1" thickBot="1" x14ac:dyDescent="0.4">
      <c r="A82" s="3"/>
      <c r="B82" s="23" t="s">
        <v>11</v>
      </c>
      <c r="C82" s="107"/>
      <c r="D82" s="108"/>
      <c r="E82" s="109"/>
      <c r="F82" s="3"/>
      <c r="G82" s="3"/>
    </row>
    <row r="83" spans="1:7" ht="40.25" customHeight="1" thickBot="1" x14ac:dyDescent="0.4">
      <c r="A83" s="3"/>
      <c r="B83" s="23" t="s">
        <v>12</v>
      </c>
      <c r="C83" s="14">
        <f ca="1">TODAY()</f>
        <v>45153</v>
      </c>
      <c r="D83" s="24">
        <f ca="1">NOW()</f>
        <v>45153.374429050928</v>
      </c>
      <c r="E83" s="19"/>
      <c r="F83" s="19"/>
      <c r="G83" s="3"/>
    </row>
    <row r="84" spans="1:7" ht="57" customHeight="1" thickBot="1" x14ac:dyDescent="0.4">
      <c r="A84" s="3"/>
      <c r="B84" s="23" t="s">
        <v>14</v>
      </c>
      <c r="C84" s="106"/>
      <c r="D84" s="23" t="s">
        <v>13</v>
      </c>
      <c r="E84" s="107"/>
      <c r="F84" s="108"/>
      <c r="G84" s="109"/>
    </row>
    <row r="85" spans="1:7" ht="19.399999999999999" customHeight="1" x14ac:dyDescent="0.35">
      <c r="A85" s="20"/>
      <c r="B85" s="3"/>
      <c r="C85" s="3"/>
      <c r="D85" s="3"/>
      <c r="E85" s="3"/>
      <c r="F85" s="21"/>
      <c r="G85" s="22"/>
    </row>
    <row r="87" spans="1:7" x14ac:dyDescent="0.35">
      <c r="B87" s="3"/>
    </row>
  </sheetData>
  <sheetProtection algorithmName="SHA-512" hashValue="GCwRgEUxD9VWGobQxqCUM/WCMkE7ojYga2C/5smkWlacNzC/2822KZm1id3es+/SGqkxSxNrGl0CqMBuIU1WTw==" saltValue="DOW95Q0GJT1WD2pSxW7q+Q==" spinCount="100000" sheet="1" objects="1" scenarios="1"/>
  <dataConsolidate/>
  <mergeCells count="26">
    <mergeCell ref="B30:C30"/>
    <mergeCell ref="B52:C52"/>
    <mergeCell ref="D77:F77"/>
    <mergeCell ref="A1:G1"/>
    <mergeCell ref="A2:G2"/>
    <mergeCell ref="A4:G4"/>
    <mergeCell ref="A5:B5"/>
    <mergeCell ref="B9:C9"/>
    <mergeCell ref="A3:G3"/>
    <mergeCell ref="B45:C45"/>
    <mergeCell ref="E84:G84"/>
    <mergeCell ref="A6:A7"/>
    <mergeCell ref="C80:E80"/>
    <mergeCell ref="C81:E81"/>
    <mergeCell ref="C82:E82"/>
    <mergeCell ref="B6:B7"/>
    <mergeCell ref="C6:C7"/>
    <mergeCell ref="D6:D7"/>
    <mergeCell ref="E6:E7"/>
    <mergeCell ref="F6:F7"/>
    <mergeCell ref="G6:G7"/>
    <mergeCell ref="C78:G78"/>
    <mergeCell ref="B18:C18"/>
    <mergeCell ref="B13:C13"/>
    <mergeCell ref="B21:C21"/>
    <mergeCell ref="B25:C25"/>
  </mergeCells>
  <phoneticPr fontId="2" type="noConversion"/>
  <dataValidations disablePrompts="1" count="2">
    <dataValidation type="list" allowBlank="1" showInputMessage="1" showErrorMessage="1" sqref="D21 D25 D30 D61" xr:uid="{00000000-0002-0000-0000-000000000000}">
      <formula1>#REF!</formula1>
    </dataValidation>
    <dataValidation type="textLength" allowBlank="1" showInputMessage="1" showErrorMessage="1" sqref="D10" xr:uid="{00000000-0002-0000-0000-000001000000}">
      <formula1>1</formula1>
      <formula2>20</formula2>
    </dataValidation>
  </dataValidations>
  <printOptions horizontalCentered="1"/>
  <pageMargins left="0.25" right="0.25" top="0.75" bottom="0.75" header="0.3" footer="0.3"/>
  <pageSetup paperSize="9" scale="53" fitToHeight="0" orientation="portrait" r:id="rId1"/>
  <headerFooter alignWithMargins="0">
    <oddHeader>&amp;LContracting Authority:
&amp;G&amp;CFunded by:
&amp;G&amp;Rand:
&amp;G</oddHeader>
    <oddFooter>&amp;LPZA170421T-10013&amp;CAnnex 1 - Bill of quantities&amp;R&amp;P/&amp;N</oddFooter>
  </headerFooter>
  <rowBreaks count="5" manualBreakCount="5">
    <brk id="19" min="1" max="6" man="1"/>
    <brk id="33" min="1" max="6" man="1"/>
    <brk id="40" min="1" max="6" man="1"/>
    <brk id="50" min="1" max="6" man="1"/>
    <brk id="66" max="16383" man="1"/>
  </rowBreaks>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Contract_document" ma:contentTypeID="0x0101002C34C447E6454A40A553EE97A6C471860015CF99BDAF29DD4A929D1C8A75FAA77B" ma:contentTypeVersion="34" ma:contentTypeDescription="" ma:contentTypeScope="" ma:versionID="08e074253a736ba9c6f1e1297b70a127">
  <xsd:schema xmlns:xsd="http://www.w3.org/2001/XMLSchema" xmlns:xs="http://www.w3.org/2001/XMLSchema" xmlns:p="http://schemas.microsoft.com/office/2006/metadata/properties" xmlns:ns2="14a9c00f-d9e3-4eb9-aad3-f69239d17d9c" xmlns:ns3="3a2cca07-d411-4b48-b7e8-c526dfd39ce0" xmlns:ns4="15d78002-bc9c-4a72-9b22-72c074cbc93f" xmlns:ns5="508ba6eb-9e09-4fd5-92f2-2d9921329f2d" xmlns:ns6="bd8679c4-60e4-4c39-b071-1d80d6be7345" targetNamespace="http://schemas.microsoft.com/office/2006/metadata/properties" ma:root="true" ma:fieldsID="49edeac5460e2d3811a561d0e8458130" ns2:_="" ns3:_="" ns4:_="" ns5:_="" ns6:_="">
    <xsd:import namespace="14a9c00f-d9e3-4eb9-aad3-f69239d17d9c"/>
    <xsd:import namespace="3a2cca07-d411-4b48-b7e8-c526dfd39ce0"/>
    <xsd:import namespace="15d78002-bc9c-4a72-9b22-72c074cbc93f"/>
    <xsd:import namespace="508ba6eb-9e09-4fd5-92f2-2d9921329f2d"/>
    <xsd:import namespace="bd8679c4-60e4-4c39-b071-1d80d6be7345"/>
    <xsd:element name="properties">
      <xsd:complexType>
        <xsd:sequence>
          <xsd:element name="documentManagement">
            <xsd:complexType>
              <xsd:all>
                <xsd:element ref="ns2:o99d250c03344da181939f0145dbc023" minOccurs="0"/>
                <xsd:element ref="ns3:TaxCatchAll" minOccurs="0"/>
                <xsd:element ref="ns3:TaxCatchAllLabel" minOccurs="0"/>
                <xsd:element ref="ns2:kecc0e8a0a3349c79c5d1d6e51bea7c3" minOccurs="0"/>
                <xsd:element ref="ns2:j50cb40f2a0941d2947e6bcbd5d19dce" minOccurs="0"/>
                <xsd:element ref="ns2:jcd7455606374210a964e5d7a999097a" minOccurs="0"/>
                <xsd:element ref="ns2:l9d65098618b4a8fbbe87718e7187e6b" minOccurs="0"/>
                <xsd:element ref="ns2:e2b781e9cad840cd89b90f5a7e989839" minOccurs="0"/>
                <xsd:element ref="ns5:_dlc_DocIdPersistId" minOccurs="0"/>
                <xsd:element ref="ns5:_dlc_DocId" minOccurs="0"/>
                <xsd:element ref="ns5:_dlc_DocIdUrl" minOccurs="0"/>
                <xsd:element ref="ns6:MediaServiceMetadata" minOccurs="0"/>
                <xsd:element ref="ns6:MediaServiceFastMetadata" minOccurs="0"/>
                <xsd:element ref="ns4:SharedWithUsers" minOccurs="0"/>
                <xsd:element ref="ns4:SharedWithDetails" minOccurs="0"/>
                <xsd:element ref="ns6:MediaServiceAutoKeyPoints" minOccurs="0"/>
                <xsd:element ref="ns6:MediaServiceKeyPoints" minOccurs="0"/>
                <xsd:element ref="ns6:lcf76f155ced4ddcb4097134ff3c332f" minOccurs="0"/>
                <xsd:element ref="ns6:MediaServiceOCR" minOccurs="0"/>
                <xsd:element ref="ns6:MediaServiceGenerationTime" minOccurs="0"/>
                <xsd:element ref="ns6:MediaServiceEventHashCode" minOccurs="0"/>
                <xsd:element ref="ns6:MediaServiceDateTaken" minOccurs="0"/>
                <xsd:element ref="ns6:MediaServiceLocation" minOccurs="0"/>
                <xsd:element ref="ns6:MediaLengthInSeconds" minOccurs="0"/>
                <xsd:element ref="ns6: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8" nillable="true" ma:taxonomy="true" ma:internalName="o99d250c03344da181939f0145dbc023" ma:taxonomyFieldName="Document_Language" ma:displayName="Document_Language" ma:readOnly="false" ma:default="2;#EN|eb0f068f-7d92-44c4-a2e1-052290512cff"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kecc0e8a0a3349c79c5d1d6e51bea7c3" ma:index="12"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j50cb40f2a0941d2947e6bcbd5d19dce" ma:index="14"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PSE|9ea7551c-3779-4ad9-9661-273f91da302a"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l9d65098618b4a8fbbe87718e7187e6b" ma:index="18"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e2b781e9cad840cd89b90f5a7e989839" ma:index="20"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a2cca07-d411-4b48-b7e8-c526dfd39ce0"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93902a0f-c0a8-4c8c-9a01-46fb3c8d37b4}" ma:internalName="TaxCatchAll" ma:showField="CatchAllData" ma:web="15d78002-bc9c-4a72-9b22-72c074cbc93f">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93902a0f-c0a8-4c8c-9a01-46fb3c8d37b4}" ma:internalName="TaxCatchAllLabel" ma:readOnly="true" ma:showField="CatchAllDataLabel" ma:web="15d78002-bc9c-4a72-9b22-72c074cbc93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5d78002-bc9c-4a72-9b22-72c074cbc93f" elementFormDefault="qualified">
    <xsd:import namespace="http://schemas.microsoft.com/office/2006/documentManagement/types"/>
    <xsd:import namespace="http://schemas.microsoft.com/office/infopath/2007/PartnerControls"/>
    <xsd:element name="SharedWithUsers" ma:index="2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PersistId" ma:index="22" nillable="true" ma:displayName="Id blijven behouden" ma:description="Id behouden tijdens toevoegen." ma:hidden="true" ma:internalName="_dlc_DocIdPersistId" ma:readOnly="true">
      <xsd:simpleType>
        <xsd:restriction base="dms:Boolean"/>
      </xsd:simpleType>
    </xsd:element>
    <xsd:element name="_dlc_DocId" ma:index="23"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d8679c4-60e4-4c39-b071-1d80d6be7345" elementFormDefault="qualified">
    <xsd:import namespace="http://schemas.microsoft.com/office/2006/documentManagement/types"/>
    <xsd:import namespace="http://schemas.microsoft.com/office/infopath/2007/PartnerControls"/>
    <xsd:element name="MediaServiceMetadata" ma:index="25" nillable="true" ma:displayName="MediaServiceMetadata" ma:hidden="true" ma:internalName="MediaServiceMetadata" ma:readOnly="true">
      <xsd:simpleType>
        <xsd:restriction base="dms:Note"/>
      </xsd:simpleType>
    </xsd:element>
    <xsd:element name="MediaServiceFastMetadata" ma:index="26"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MediaLengthInSeconds" ma:index="38" nillable="true" ma:displayName="MediaLengthInSeconds" ma:hidden="true" ma:internalName="MediaLengthInSeconds" ma:readOnly="true">
      <xsd:simpleType>
        <xsd:restriction base="dms:Unknown"/>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d8679c4-60e4-4c39-b071-1d80d6be7345">
      <Terms xmlns="http://schemas.microsoft.com/office/infopath/2007/PartnerControls"/>
    </lcf76f155ced4ddcb4097134ff3c332f>
    <TaxCatchAll xmlns="3a2cca07-d411-4b48-b7e8-c526dfd39ce0">
      <Value>187</Value>
      <Value>73</Value>
      <Value>2</Value>
      <Value>1</Value>
    </TaxCatchAll>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EN</TermName>
          <TermId xmlns="http://schemas.microsoft.com/office/infopath/2007/PartnerControls">eb0f068f-7d92-44c4-a2e1-052290512cff</TermId>
        </TermInfo>
      </Terms>
    </o99d250c03344da181939f0145dbc023>
    <e2b781e9cad840cd89b90f5a7e989839 xmlns="14a9c00f-d9e3-4eb9-aad3-f69239d17d9c">
      <Terms xmlns="http://schemas.microsoft.com/office/infopath/2007/PartnerControls">
        <TermInfo xmlns="http://schemas.microsoft.com/office/infopath/2007/PartnerControls">
          <TermName xmlns="http://schemas.microsoft.com/office/infopath/2007/PartnerControls">PZA170421T</TermName>
          <TermId xmlns="http://schemas.microsoft.com/office/infopath/2007/PartnerControls">8454bb9e-eb84-4380-b83e-368d56962243</TermId>
        </TermInfo>
      </Terms>
    </e2b781e9cad840cd89b90f5a7e989839>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PSE</TermName>
          <TermId xmlns="http://schemas.microsoft.com/office/infopath/2007/PartnerControls">9ea7551c-3779-4ad9-9661-273f91da302a</TermId>
        </TermInfo>
      </Terms>
    </jcd7455606374210a964e5d7a999097a>
    <j50cb40f2a0941d2947e6bcbd5d19dce xmlns="14a9c00f-d9e3-4eb9-aad3-f69239d17d9c">
      <Terms xmlns="http://schemas.microsoft.com/office/infopath/2007/PartnerControls"/>
    </j50cb40f2a0941d2947e6bcbd5d19dce>
    <kecc0e8a0a3349c79c5d1d6e51bea7c3 xmlns="14a9c00f-d9e3-4eb9-aad3-f69239d17d9c">
      <Terms xmlns="http://schemas.microsoft.com/office/infopath/2007/PartnerControls"/>
    </kecc0e8a0a3349c79c5d1d6e51bea7c3>
    <l9d65098618b4a8fbbe87718e7187e6b xmlns="14a9c00f-d9e3-4eb9-aad3-f69239d17d9c">
      <Terms xmlns="http://schemas.microsoft.com/office/infopath/2007/PartnerControls">
        <TermInfo xmlns="http://schemas.microsoft.com/office/infopath/2007/PartnerControls">
          <TermName xmlns="http://schemas.microsoft.com/office/infopath/2007/PartnerControls">PZA170421T-10029</TermName>
          <TermId xmlns="http://schemas.microsoft.com/office/infopath/2007/PartnerControls">941d9c28-67f9-4448-a3cf-148b3c3dc01b</TermId>
        </TermInfo>
      </Terms>
    </l9d65098618b4a8fbbe87718e7187e6b>
    <_dlc_DocId xmlns="508ba6eb-9e09-4fd5-92f2-2d9921329f2d">PSEENABEL-293876669-141482</_dlc_DocId>
    <_dlc_DocIdUrl xmlns="508ba6eb-9e09-4fd5-92f2-2d9921329f2d">
      <Url>https://enabelbe.sharepoint.com/sites/PSE/_layouts/15/DocIdRedir.aspx?ID=PSEENABEL-293876669-141482</Url>
      <Description>PSEENABEL-293876669-141482</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B724A3-1DA6-4A6F-818A-37444FB7CC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a9c00f-d9e3-4eb9-aad3-f69239d17d9c"/>
    <ds:schemaRef ds:uri="3a2cca07-d411-4b48-b7e8-c526dfd39ce0"/>
    <ds:schemaRef ds:uri="15d78002-bc9c-4a72-9b22-72c074cbc93f"/>
    <ds:schemaRef ds:uri="508ba6eb-9e09-4fd5-92f2-2d9921329f2d"/>
    <ds:schemaRef ds:uri="bd8679c4-60e4-4c39-b071-1d80d6be73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FF9F9FE-FF35-424B-BF44-A263EE37EF7F}">
  <ds:schemaRefs>
    <ds:schemaRef ds:uri="http://schemas.microsoft.com/office/2006/documentManagement/types"/>
    <ds:schemaRef ds:uri="http://purl.org/dc/terms/"/>
    <ds:schemaRef ds:uri="ecbbf632-92c5-4622-a685-1622033bd409"/>
    <ds:schemaRef ds:uri="http://schemas.microsoft.com/office/infopath/2007/PartnerControls"/>
    <ds:schemaRef ds:uri="http://purl.org/dc/dcmitype/"/>
    <ds:schemaRef ds:uri="0987431d-da8b-4282-bf43-c0db14f375ce"/>
    <ds:schemaRef ds:uri="http://schemas.microsoft.com/office/2006/metadata/properties"/>
    <ds:schemaRef ds:uri="http://schemas.openxmlformats.org/package/2006/metadata/core-properties"/>
    <ds:schemaRef ds:uri="http://schemas.microsoft.com/sharepoint/v3"/>
    <ds:schemaRef ds:uri="http://www.w3.org/XML/1998/namespace"/>
    <ds:schemaRef ds:uri="http://purl.org/dc/elements/1.1/"/>
    <ds:schemaRef ds:uri="bd8679c4-60e4-4c39-b071-1d80d6be7345"/>
    <ds:schemaRef ds:uri="3a2cca07-d411-4b48-b7e8-c526dfd39ce0"/>
    <ds:schemaRef ds:uri="14a9c00f-d9e3-4eb9-aad3-f69239d17d9c"/>
    <ds:schemaRef ds:uri="508ba6eb-9e09-4fd5-92f2-2d9921329f2d"/>
  </ds:schemaRefs>
</ds:datastoreItem>
</file>

<file path=customXml/itemProps3.xml><?xml version="1.0" encoding="utf-8"?>
<ds:datastoreItem xmlns:ds="http://schemas.openxmlformats.org/officeDocument/2006/customXml" ds:itemID="{D33B31BB-810A-49E6-A5EF-6640F58654C0}">
  <ds:schemaRefs>
    <ds:schemaRef ds:uri="http://schemas.microsoft.com/sharepoint/events"/>
  </ds:schemaRefs>
</ds:datastoreItem>
</file>

<file path=customXml/itemProps4.xml><?xml version="1.0" encoding="utf-8"?>
<ds:datastoreItem xmlns:ds="http://schemas.openxmlformats.org/officeDocument/2006/customXml" ds:itemID="{8C2C86BF-EEAB-4F15-A1C3-1DC3793E0A9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Lot 2A - Annex1 - BoQ</vt:lpstr>
      <vt:lpstr>'Lot 2A - Annex1 - BoQ'!Print_Area</vt:lpstr>
      <vt:lpstr>'Lot 2A - Annex1 - BoQ'!Print_Titles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Fatima Sarraj</dc:creator>
  <cp:lastModifiedBy>SARRAJ, Fatima</cp:lastModifiedBy>
  <cp:revision/>
  <cp:lastPrinted>2023-02-19T10:58:56Z</cp:lastPrinted>
  <dcterms:created xsi:type="dcterms:W3CDTF">2019-12-09T08:45:40Z</dcterms:created>
  <dcterms:modified xsi:type="dcterms:W3CDTF">2023-08-15T05:59:11Z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0x0101002C34C447E6454A40A553EE97A6C471860015CF99BDAF29DD4A929D1C8A75FAA77B</vt:lpwstr>
  </property>
  <property fmtid="{D5CDD505-2E9C-101B-9397-08002B2CF9AE}" pid="3" name="MediaServiceImageTags">
    <vt:lpwstr/>
  </property>
  <property fmtid="{D5CDD505-2E9C-101B-9397-08002B2CF9AE}" pid="4" name="Document_Language">
    <vt:lpwstr>2</vt:lpwstr>
  </property>
  <property fmtid="{D5CDD505-2E9C-101B-9397-08002B2CF9AE}" pid="5" name="Document_Type">
    <vt:lpwstr/>
  </property>
  <property fmtid="{D5CDD505-2E9C-101B-9397-08002B2CF9AE}" pid="6" name="Country">
    <vt:lpwstr>1;#PSE|9ea7551c-3779-4ad9-9661-273f91da302a</vt:lpwstr>
  </property>
  <property fmtid="{D5CDD505-2E9C-101B-9397-08002B2CF9AE}" pid="7" name="_dlc_DocIdItemGuid">
    <vt:lpwstr>2e36aeed-20fd-48c6-a332-c33d9b0d5661</vt:lpwstr>
  </property>
  <property fmtid="{D5CDD505-2E9C-101B-9397-08002B2CF9AE}" pid="8" name="Document_Status">
    <vt:lpwstr/>
  </property>
  <property fmtid="{D5CDD505-2E9C-101B-9397-08002B2CF9AE}" pid="9" name="Contract_reference">
    <vt:lpwstr>187</vt:lpwstr>
  </property>
  <property fmtid="{D5CDD505-2E9C-101B-9397-08002B2CF9AE}" pid="10" name="Project_code">
    <vt:lpwstr>73</vt:lpwstr>
  </property>
  <property fmtid="{D5CDD505-2E9C-101B-9397-08002B2CF9AE}" pid="11" name="_docset_NoMedatataSyncRequired">
    <vt:lpwstr>False</vt:lpwstr>
  </property>
</Properties>
</file>