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https://enabelbe.sharepoint.com/sites/PSE/Contracts/21_Public_Contracts/PZA170421T_RISE/PZA170421T-10029 (DNPWP-W) Works Public Spaces/2CSC/"/>
    </mc:Choice>
  </mc:AlternateContent>
  <xr:revisionPtr revIDLastSave="399" documentId="14_{1CC89F1C-8743-4C0A-BD89-A43F64F5DC3D}" xr6:coauthVersionLast="47" xr6:coauthVersionMax="47" xr10:uidLastSave="{A54C7B34-1A08-445B-8E47-CE76DF2D98D1}"/>
  <bookViews>
    <workbookView xWindow="-110" yWindow="-110" windowWidth="19420" windowHeight="10300" tabRatio="909" xr2:uid="{00000000-000D-0000-FFFF-FFFF00000000}"/>
  </bookViews>
  <sheets>
    <sheet name="Lot 2B - Annex1 - BoQ" sheetId="10" r:id="rId1"/>
  </sheets>
  <externalReferences>
    <externalReference r:id="rId2"/>
    <externalReference r:id="rId3"/>
  </externalReferences>
  <definedNames>
    <definedName name="_xlnm._FilterDatabase" localSheetId="0" hidden="1">'Lot 2B - Annex1 - BoQ'!$A$7:$G$49</definedName>
    <definedName name="accessibility" localSheetId="0">'[1]school info'!$C$37:$C$40</definedName>
    <definedName name="accessibility">'[2]school info'!$C$37:$C$40</definedName>
    <definedName name="acoustics" localSheetId="0">'[1]room parameters'!$E$3:$E$5</definedName>
    <definedName name="acoustics">'[2]room parameters'!$E$3:$E$5</definedName>
    <definedName name="areaABCGJ" localSheetId="0">'[1]school info'!$D$4:$D$8</definedName>
    <definedName name="areaABCGJ">'[2]school info'!$D$4:$D$8</definedName>
    <definedName name="board" localSheetId="0">'[1]room parameters'!$M$3:$M$5</definedName>
    <definedName name="board">'[2]room parameters'!$M$3:$M$5</definedName>
    <definedName name="Category" localSheetId="0">'[1]school info'!$G$4:$G$8</definedName>
    <definedName name="Category">'[2]school info'!$G$4:$G$8</definedName>
    <definedName name="desks" localSheetId="0">'[1]room parameters'!$L$3:$L$5</definedName>
    <definedName name="desks">'[2]room parameters'!$L$3:$L$5</definedName>
    <definedName name="directorate" localSheetId="0">'[1]school info'!$C$4:$C$19</definedName>
    <definedName name="directorate">'[2]school info'!$C$4:$C$19</definedName>
    <definedName name="electricallight" localSheetId="0">'[1]room parameters'!$B$3:$B$5</definedName>
    <definedName name="electricallight">'[2]room parameters'!$B$3:$B$5</definedName>
    <definedName name="electricalplugs" localSheetId="0">'[1]room parameters'!$C$3:$C$5</definedName>
    <definedName name="electricalplugs">'[2]room parameters'!$C$3:$C$5</definedName>
    <definedName name="electricitycapacity" localSheetId="0">'[1]school info'!$A$23:$A$26</definedName>
    <definedName name="electricitycapacity">'[2]school info'!$A$23:$A$26</definedName>
    <definedName name="floors" localSheetId="0">'[1]room parameters'!$J$3:$J$5</definedName>
    <definedName name="floors">'[2]room parameters'!$J$3:$J$5</definedName>
    <definedName name="fromgrade" localSheetId="0">'[1]school info'!$E$4:$E$16</definedName>
    <definedName name="fromgrade">'[2]school info'!$E$4:$E$16</definedName>
    <definedName name="gender" localSheetId="0">'[1]school info'!$A$4:$A$8</definedName>
    <definedName name="gender">'[2]school info'!$A$4:$A$8</definedName>
    <definedName name="healthhygiene" localSheetId="0">'[1]school info'!$C$30:$C$33</definedName>
    <definedName name="healthhygiene">'[2]school info'!$C$30:$C$33</definedName>
    <definedName name="jk">#REF!</definedName>
    <definedName name="kn">#REF!</definedName>
    <definedName name="level" localSheetId="0">'[1]school info'!$B$4:$B$9</definedName>
    <definedName name="level">'[2]school info'!$B$4:$B$9</definedName>
    <definedName name="missing" localSheetId="0">'[1]room parameters'!#REF!</definedName>
    <definedName name="missing">'[2]room parameters'!#REF!</definedName>
    <definedName name="naturallight" localSheetId="0">'[1]room parameters'!$A$3:$A$5</definedName>
    <definedName name="naturallight">'[2]room parameters'!$A$3:$A$5</definedName>
    <definedName name="needsplit" localSheetId="0">#REF!</definedName>
    <definedName name="needsplit">#REF!</definedName>
    <definedName name="needsplit1">#REF!</definedName>
    <definedName name="needsplitbg" localSheetId="0">#REF!,#REF!</definedName>
    <definedName name="needsplitbg">#REF!,#REF!</definedName>
    <definedName name="needsplitbs" localSheetId="0">#REF!</definedName>
    <definedName name="needsplitbs">#REF!</definedName>
    <definedName name="painting" localSheetId="0">'[1]room parameters'!$H$3:$H$5</definedName>
    <definedName name="painting">'[2]room parameters'!$H$3:$H$5</definedName>
    <definedName name="plastering" localSheetId="0">'[1]room parameters'!$G$3:$G$5</definedName>
    <definedName name="plastering">'[2]room parameters'!$G$3:$G$5</definedName>
    <definedName name="_xlnm.Print_Area" localSheetId="0">'Lot 2B - Annex1 - BoQ'!$A$1:$G$126</definedName>
    <definedName name="_xlnm.Print_Titles" localSheetId="0">'Lot 2B - Annex1 - BoQ'!$6:$7</definedName>
    <definedName name="rented" localSheetId="0">'[1]room parameters'!#REF!</definedName>
    <definedName name="rented">'[2]room parameters'!#REF!</definedName>
    <definedName name="safetysecurity" localSheetId="0">'[1]school info'!$C$23:$C$26</definedName>
    <definedName name="safetysecurity">'[2]school info'!$C$23:$C$26</definedName>
    <definedName name="structure" localSheetId="0">'[1]room parameters'!$F$3:$F$5</definedName>
    <definedName name="structure">'[2]room parameters'!$F$3:$F$5</definedName>
    <definedName name="tograde" localSheetId="0">'[1]school info'!$F$4:$F$16</definedName>
    <definedName name="tograde">'[2]school info'!$F$4:$F$16</definedName>
    <definedName name="utilities" localSheetId="0">'[1]room parameters'!$K$3:$K$5</definedName>
    <definedName name="utilities">'[2]room parameters'!$K$3:$K$5</definedName>
    <definedName name="ventilation" localSheetId="0">'[1]room parameters'!$D$3:$D$5</definedName>
    <definedName name="ventilation">'[2]room parameters'!$D$3:$D$5</definedName>
    <definedName name="wallguards" localSheetId="0">'[1]room parameters'!$N$3:$N$4</definedName>
    <definedName name="wallguards">'[2]room parameters'!$N$3:$N$4</definedName>
    <definedName name="YESNO" localSheetId="0">'[1]room parameters'!#REF!</definedName>
    <definedName name="YESNO">'[2]room parameters'!#REF!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0" l="1"/>
  <c r="G25" i="10"/>
  <c r="G47" i="10"/>
  <c r="G42" i="10"/>
  <c r="G59" i="10"/>
  <c r="G58" i="10" l="1"/>
  <c r="G57" i="10"/>
  <c r="G56" i="10"/>
  <c r="G55" i="10"/>
  <c r="G19" i="10"/>
  <c r="G21" i="10"/>
  <c r="G11" i="10"/>
  <c r="G10" i="10"/>
  <c r="G14" i="10" l="1"/>
  <c r="G13" i="10" l="1"/>
  <c r="G105" i="10" l="1"/>
  <c r="G104" i="10"/>
  <c r="G102" i="10"/>
  <c r="G101" i="10"/>
  <c r="G97" i="10"/>
  <c r="G94" i="10"/>
  <c r="G93" i="10"/>
  <c r="G92" i="10"/>
  <c r="G90" i="10"/>
  <c r="G89" i="10"/>
  <c r="G86" i="10"/>
  <c r="G85" i="10"/>
  <c r="G84" i="10"/>
  <c r="G81" i="10"/>
  <c r="G80" i="10"/>
  <c r="G78" i="10"/>
  <c r="G77" i="10"/>
  <c r="G87" i="10" l="1"/>
  <c r="G95" i="10"/>
  <c r="G103" i="10"/>
  <c r="G82" i="10"/>
  <c r="G75" i="10"/>
  <c r="G91" i="10"/>
  <c r="G117" i="10" l="1"/>
  <c r="G28" i="10" l="1"/>
  <c r="G24" i="10"/>
  <c r="G27" i="10"/>
  <c r="B116" i="10"/>
  <c r="B115" i="10"/>
  <c r="G69" i="10"/>
  <c r="G72" i="10"/>
  <c r="G71" i="10"/>
  <c r="G70" i="10"/>
  <c r="G67" i="10"/>
  <c r="G66" i="10"/>
  <c r="G65" i="10"/>
  <c r="G64" i="10"/>
  <c r="G63" i="10"/>
  <c r="G61" i="10"/>
  <c r="G62" i="10"/>
  <c r="G60" i="10"/>
  <c r="B114" i="10"/>
  <c r="B113" i="10"/>
  <c r="B112" i="10"/>
  <c r="B111" i="10"/>
  <c r="B110" i="10"/>
  <c r="B109" i="10"/>
  <c r="B108" i="10"/>
  <c r="G52" i="10"/>
  <c r="G36" i="10"/>
  <c r="G23" i="10"/>
  <c r="G22" i="10"/>
  <c r="G12" i="10"/>
  <c r="G8" i="10" s="1"/>
  <c r="G53" i="10" l="1"/>
  <c r="G115" i="10" s="1"/>
  <c r="G68" i="10"/>
  <c r="G116" i="10" s="1"/>
  <c r="G51" i="10"/>
  <c r="G48" i="10" s="1"/>
  <c r="G46" i="10"/>
  <c r="G45" i="10"/>
  <c r="G43" i="10" s="1"/>
  <c r="G40" i="10"/>
  <c r="G41" i="10"/>
  <c r="G34" i="10"/>
  <c r="G32" i="10" s="1"/>
  <c r="G35" i="10"/>
  <c r="G31" i="10"/>
  <c r="G16" i="10"/>
  <c r="G15" i="10" s="1"/>
  <c r="G37" i="10" l="1"/>
  <c r="G17" i="10"/>
  <c r="G109" i="10" s="1"/>
  <c r="G114" i="10"/>
  <c r="G111" i="10"/>
  <c r="G113" i="10"/>
  <c r="G112" i="10"/>
  <c r="G29" i="10"/>
  <c r="G110" i="10" s="1"/>
  <c r="D124" i="10" l="1"/>
  <c r="C124" i="10"/>
  <c r="C5" i="10"/>
  <c r="B107" i="10" l="1"/>
  <c r="G107" i="10" l="1"/>
  <c r="G108" i="10" l="1"/>
  <c r="G118" i="10" s="1"/>
</calcChain>
</file>

<file path=xl/sharedStrings.xml><?xml version="1.0" encoding="utf-8"?>
<sst xmlns="http://schemas.openxmlformats.org/spreadsheetml/2006/main" count="271" uniqueCount="188">
  <si>
    <t>Public Works Contract for the Development of Semi-Public Spaces in East Jerusalem</t>
  </si>
  <si>
    <t>TENDER NO. PZA170421T-10029</t>
  </si>
  <si>
    <t>Annex 1 - Bill of Quantities</t>
  </si>
  <si>
    <t>Nr.</t>
  </si>
  <si>
    <t>ITEM</t>
  </si>
  <si>
    <t>DESCRIPTION OF WORK NEEDED / SPECIFICATIONS</t>
  </si>
  <si>
    <t>UNIT</t>
  </si>
  <si>
    <t>QUANTITY</t>
  </si>
  <si>
    <t>RATE €</t>
  </si>
  <si>
    <t>TOT</t>
  </si>
  <si>
    <t>A</t>
  </si>
  <si>
    <t>B</t>
  </si>
  <si>
    <t xml:space="preserve">No. </t>
  </si>
  <si>
    <t>ASPHALT WORKS</t>
  </si>
  <si>
    <t>CONCRETE , BLOCK WORKS AND STONE WORKS</t>
  </si>
  <si>
    <t>20cm thick RC wall. Price to include wall footing, finishing 30*40, hardening materials, and all related works according to drawings , specifications and engineering instructions.</t>
  </si>
  <si>
    <t>PLASTER  WORKS</t>
  </si>
  <si>
    <t xml:space="preserve">Plastering to all areas shall be measured net, including openings that are less than 0.25-Meter Sq. The price shall include for running rules, all narrow Widths, for taking out joints on block walls or backing concrete face for key, for making good to frames around pipes and other fittings, plastering to jambs and reveals of openings, side of columns, window sills; all of which shall be measured as plastering.
Expanded metal lath, angle beads at all corners, expanded metal (wire mesh) strips at joints of different background and along all electrical and mechanical installations and plaster stops at opening edges, expansion joints,, sills... Etc. shall be included in the price of the item, labor, curing, erecting and dismantling of scaffoldings, additives, and all incidentals required as specified and / or detailed on the Drawings.   </t>
  </si>
  <si>
    <t>External Plastering</t>
  </si>
  <si>
    <t>20mm thick, three coat plastering, in accordance with details and specifications. (for the external walls) - with final coat with water proofed liquid and color (shlekhta), approved by engineer and in accordance with specifications.</t>
  </si>
  <si>
    <t>MASONARY WORKS</t>
  </si>
  <si>
    <t xml:space="preserve">Random stone walls, fully backed with concrete class B200 behind,  including cement mortar,  R.C. Lintels, polishing, cleaning at completion, pointing with white cement and sand grouting (1:3), all special stone pieces as per detailed drawings, and all necessary required accessories in full accordance with drawings  specifications.
Measurement of all types shall be in Meter Square, Superficially for the net dimensions of the vertical plan of the elevations excluding openings of any area. No Furthermore Allowance will be made for any special stone piece like jambs, lentils or thresholds etc. No measurement will be made for any recesses, projections or sides of stone pieces or any special stone piece.
The contractor has to submit full and detailed shop drawings for all special stone pieces of arches, different types of windows, doors etc., and should be approved by engineer before starting with stone works.
</t>
  </si>
  <si>
    <t>Random Stone Works ( حجر ايطالي)</t>
  </si>
  <si>
    <t>Supply and install 4cm thick random stone walls, Antique, to build the entrance wall, price including class B250 concrete backing between the stone. And all special stone pieces as per detailed drawings and according to engineers approval.</t>
  </si>
  <si>
    <t>Stair Stone</t>
  </si>
  <si>
    <t>Matabeh stone grade A from Jammaeen stone or equivalent with 5 cm thickness,  layed on 3cm thick mortar (1:3), and pointing with sand &amp; white cement. as shoown in the drawings. Price includes all the preparations per standards.</t>
  </si>
  <si>
    <t>Bricks</t>
  </si>
  <si>
    <t>10cm thick wall for planters. Price to include finishing, hardening materials, and all related works according to drawings, specifications and engineering instructions.</t>
  </si>
  <si>
    <t>FLOORING AND MARBLE WORKS</t>
  </si>
  <si>
    <t xml:space="preserve">Rates for all tiling works shall include preparation of surfaces under tiles, Finnish to falls and cross falls, special tile pieces for edges and the like, tile surface finishing, pointing and cleaning and all incidentals as per specifications.
All tiles should be from Approved source and" TAKEN" 
The "Basic Price" for tile  in items below means that the contractor should build his price for the item using  this "Basic Price" for the price of tile only . The Contractor should approve that the actual price of submitted tile is not less than this "Basic Price", otherwise the difference in price will be deducted from the item price. The client has the law to select any tile from local market with price not more than the "Basic Price".
</t>
  </si>
  <si>
    <t>Pedestrian Path Tiles (interlock block)</t>
  </si>
  <si>
    <t>PAINT WORKS</t>
  </si>
  <si>
    <t xml:space="preserve">Painting to all other works not indicated in bills of quantities shall be included in rates of related items.
Paints shall be supplied to site in sealed container, as approved by the Engineer, and site mixings not permitted.
All painting materials should be first quality (Taken) and in accordance with specifications
Rates of oil paint works for walls include removal of old paint at existing walls When Required - as per engineer's directions.
</t>
  </si>
  <si>
    <t>Emulsion Paint</t>
  </si>
  <si>
    <t xml:space="preserve">Synthetic plastic - Water proofing (emulsion) paint to cement plaster, in accordance with specifications  and from an approved source equal to Tanbour product - Super cryil 2000 (prepare surface, two putty coats one prime coat and two coat of water proof paint). </t>
  </si>
  <si>
    <t>Steel Paint</t>
  </si>
  <si>
    <t xml:space="preserve">Polyurethane paint - Waterproofing (emulsion) pain to steel, in accordance with specifications and from an approved source  (price include metal surface preparations and two coat of waterproof paint). For existing canteen (paint only- no cladding) (4.75*8.15*3.0m) and the existing steel gates </t>
  </si>
  <si>
    <t>CARPENTRY  WORKS</t>
  </si>
  <si>
    <t xml:space="preserve">All wooden work must be according to specifications and codes.
The contractor is responsible to achieve all specifications according to standards and engineering requirements.
Price  includes all elements &amp; accessories. All colors to be determined by engineer.
The chosen wood must be coated and treated for the external use (benches and flooring)
</t>
  </si>
  <si>
    <t>Outdoor Benches</t>
  </si>
  <si>
    <t>Seating steps near the entrance</t>
  </si>
  <si>
    <t>Picnic table</t>
  </si>
  <si>
    <t>METAL WORKS</t>
  </si>
  <si>
    <t>Steel Containers</t>
  </si>
  <si>
    <t>Steel Pergola</t>
  </si>
  <si>
    <t>Steel pergola made of 6 mm polycarbonate clear sheets,  UV and high impact resistance. LT 62%. The price including galvanized steel posts with a diameter of 4" and a height of up to 2.5-3 m, at a distance of 1.55 m between the posts, the shed and the net are supported by steel pipes. Fixed on a50*50 cm concrete base and on a slab with a steel plate (6*15*15mm) and with 4 (12mm) Hiliti Bolts as shown in detail D11 and according to engineers approval. The rate includes all preparation works needed to install the pergola and the drainage gutter and pipes</t>
  </si>
  <si>
    <t>Steel handrails</t>
  </si>
  <si>
    <t xml:space="preserve">Handrail in a stairwell made of oven galvanized and painted steel tube , with a diameter of 1 ½ cm including reinforcements for the wall/railing and rosettes to cover the connection as shown in the drawings. </t>
  </si>
  <si>
    <t>Outdoor plastic trash bins</t>
  </si>
  <si>
    <t>Recycling bin 30*50 cm long and 75 cm high in a different color according to the type of plastic, glass and paper trash.</t>
  </si>
  <si>
    <t>Clocks</t>
  </si>
  <si>
    <t>CNC galvanized steel cutting 4 mm thick, 170 cm diameter and for installation on the clock tower. Powered from and connected to the main DB outdoor. Rate includes fixing and installing.</t>
  </si>
  <si>
    <t>Univeristy Logo</t>
  </si>
  <si>
    <t>CNC galvanized steel cutting 4 mm thick, length 140/140 cm and to be installed on the entrance wall. Rate includes fixing and installing</t>
  </si>
  <si>
    <t xml:space="preserve">Al-Quds skyline laser </t>
  </si>
  <si>
    <t>A spiral device for a bicycle spear. The device is made of a galvanized metal tube with a diameter of "1 which allows two-sided parking - 3/4 pairs on each side and to be installed with flooring/concrete. The device is to be painted in the oven with clean polyester the color selected by the engineer or in stainless steel.</t>
  </si>
  <si>
    <t>LANDSCAPE  WORKS</t>
  </si>
  <si>
    <t>Natural Grass</t>
  </si>
  <si>
    <t>Supplying and planting and processing the natural grass according to the instructions of the marketing company. Grass layers, of the Kikuyu or Tipwai variety or equivalent, including 30-day treatment. Preparation of the area for the lawn, including compost, fertilization and final leveling</t>
  </si>
  <si>
    <t>Artificial Grass</t>
  </si>
  <si>
    <t>Supply and install green Eco Artificial belgian grass (Type A) or equivalent with 7 cm height as shown in drawings. Price includes the supply and installation of artificial grass with all the needed layers underneath.</t>
  </si>
  <si>
    <t>Soil</t>
  </si>
  <si>
    <t>Supply, install, spread, and make good minimum 60 cm agricultural red soil rates includes digging if needed to get the suitable depth of agricultural soil. Rate includes adding compost.  All according to the drawings and to the instructions of the Director of Works</t>
  </si>
  <si>
    <t>Outdoor Drinking Fountain</t>
  </si>
  <si>
    <t>Supply and install a handicapped accessible water fountain with spout ideal for filling bottles.Model SKU 2330 or Equivalent
 (71cm*35m*82cm and weight 260kg) Price includes all necessary for installing fixing and connecting the water supply and drainage.</t>
  </si>
  <si>
    <t>ELECTRICAL WORKS</t>
  </si>
  <si>
    <r>
      <t xml:space="preserve">General Provisions of Electrical Works:
Preambles
Rates of electrical installations shall includes for:-
1. Electrical works including all required materials, accessories, labor, all as required according to drawings, specifications and bill of quantities.
2. Cutting, and pining including all making good.
3. Forming, or cutting hales, chases, channels etc.in reinforced concrete structure, block works or existing walls.
4. Plugging and screwing.
5. Preparation of all required workshop drawings and as built drawings.
6. Preparing working drawings by authorized Fire Alarm Engineer.
7. Protection of all electrical works.
8. All Labelling shall be engraved type.
9. All conduits used should be fire retardant and color coded.
10. providing Operating and Maintenance Manual Mechanical and Electrical Services including as made drawings as specified.
11. Rate includes Inspection of electrical installation inside the cabins &amp; the playgrounds by licensed electrical inspection engineer at least Level(2), including cost of inspection and assistance to inspector in taking instrument readings, providing test reports &amp; certificates for all electrical works including electrical panels. 
</t>
    </r>
    <r>
      <rPr>
        <u/>
        <sz val="12"/>
        <rFont val="Calibri"/>
        <family val="2"/>
        <scheme val="minor"/>
      </rPr>
      <t>All Electrical Works should be according to local codes, laws &amp; according to technical requirements of electricity company.</t>
    </r>
    <r>
      <rPr>
        <sz val="12"/>
        <rFont val="Calibri"/>
        <family val="2"/>
        <scheme val="minor"/>
      </rPr>
      <t xml:space="preserve">
</t>
    </r>
  </si>
  <si>
    <t xml:space="preserve">TOTAL UNDERGROUND ELECTRICAL INSTALLATION </t>
  </si>
  <si>
    <t xml:space="preserve">Underground Electrical installations builders work. </t>
  </si>
  <si>
    <t>Supply, install, test and commission the following builders work including excavation and backfilling  as shown on drawing, as per the preamble, the specifications SECTION 16130 and supervision engineer's requirements.</t>
  </si>
  <si>
    <t>Excavate inside concrete pathway  for cable trenches 60 cm wide 60 cm deep, including base course and sand fill, marking tapes, backfill and final compaction warning plastic tape</t>
  </si>
  <si>
    <t xml:space="preserve">MR. </t>
  </si>
  <si>
    <t>Flexible  pipes, ,2 inch., 3 mm thickness, with pull rope for pulling cables poles to laid inside excavations</t>
  </si>
  <si>
    <t xml:space="preserve">Manholes </t>
  </si>
  <si>
    <t>Supply, install, test and commission the following electrical and Electrical / telecom  manholes including excavation and backfilling .</t>
  </si>
  <si>
    <t>Round inspection manhole, 60 cm diameter, 100 cm deep, including excavation, installation, roof, cover rated for 12.5 ton load, signage, making openings, sealing and bottom gravel</t>
  </si>
  <si>
    <t>Grounding manhole as per detailed drawings</t>
  </si>
  <si>
    <t>TOTAL CABLES AND WIRES</t>
  </si>
  <si>
    <t>Cables and Wires 600 volt cables</t>
  </si>
  <si>
    <t>Supply, install, test and commission 600/1000 volts N2XY copper cables with all required accessories for proper installation and operation, cable lugs, ties.  as shown on drawing, as per the preamble, the specifications and supervision engineer's requirements.</t>
  </si>
  <si>
    <t>Cables of type N2XY (XLPE) or NYY, 5 x 10 mm² section, fixed to structure, placed on ladders, or inside ducts, or inside conduits, including connections at both ends.</t>
  </si>
  <si>
    <t>Cables of type N2XY (XLPE) or NYY, 5 x 6 mm² section, fixed to structure, placed on ladders, or inside ducts, or inside conduits, including connections at both ends.</t>
  </si>
  <si>
    <t>Copper conductors, 35 mm² section, without PVC insulation, direct buried inside ducts or excavations, including connections at both ends.</t>
  </si>
  <si>
    <t>TOTAL SUPPORTING DEVICES FOR CABINES</t>
  </si>
  <si>
    <t>Power sockets</t>
  </si>
  <si>
    <t>Supply, install, test and commission the following power sockets/points/ isolators  as shown on drawing, as per the preamble, rate includes conduits, N2XY cables to related electrical panel, as  the specifications and supervision engineer's directions.</t>
  </si>
  <si>
    <t>Isolating switch for electric doors cable 3x2.5 mm2</t>
  </si>
  <si>
    <t>Double 16A power socket outlet water proof</t>
  </si>
  <si>
    <t>Main &amp; Sub Electrical  Distribution Panels</t>
  </si>
  <si>
    <t>Supply and install inside cement cubicle IP65  DB-Outdoor electrical panel including: Transporting,  storage support, connection to power field and factory testing, shop drawing and all items described in the Technical Specification and Layout as on complete system, Rate includes dismantling existing panel in coordination with elect. company.</t>
  </si>
  <si>
    <t>Additional circuits to DB-Guard.</t>
  </si>
  <si>
    <t>Job</t>
  </si>
  <si>
    <t>Additional circuits to DB-Cafe.</t>
  </si>
  <si>
    <t>LIGHTING SYSTEM</t>
  </si>
  <si>
    <t xml:space="preserve">Lighting point   </t>
  </si>
  <si>
    <t>Supply, install, connect, test and commission a complete lighting point including all conductors,  fire retardant rigid PVC conduits, N2XY cables (3*1.5mm2), switches , boxes, connection cables and all other accessories. as per drawings specifications and related standards.</t>
  </si>
  <si>
    <t>Internal / External lighting point (N2XY 3x1.5 mm2)</t>
  </si>
  <si>
    <t>Lighting Fixtures</t>
  </si>
  <si>
    <t>Supply, install, connect, test and commission complete lighting fixture, including all supports, lamps ( Philips , Cree LED ),  suspensions, clamps, switchgears, internal conductors and/or cables, and all other accessories necessary as per drawings, specifications and related standards.</t>
  </si>
  <si>
    <t>All lighting fixtures should be fixed to  celling or hanged  by 2 steel ropes.</t>
  </si>
  <si>
    <t>Approved manufactures for this section is Philips, Osram, Sylvania or engineer's approved equal.</t>
  </si>
  <si>
    <t>WP. IP65, 6500K, 24 watt LED , 4400 lm poly-carbonate as Ledvance Aqua damp proof or approved equal surface mount lighting fixture.</t>
  </si>
  <si>
    <t>38 watt wall up/down fixture mechanical strength IK08 IP65.  Cree/Philips LEDs white oven painted aluminum 3400lm.Body in white color similar to Sylvania UP/Down.</t>
  </si>
  <si>
    <t>POLES &amp; LIGHTS</t>
  </si>
  <si>
    <t>Supply and install decorative galvanized painted  lighting pole
height 2.5 m including  Steel arm for fixing light units rate shall includes cast reinforced concrete B-300 including reinforcement   for isolated foundations of lighting poles, the price shall include excavation, formwork, shuttering, vibration, curing and whatever needed for the completion of the work as specified.  including anchor bolts for 2.5 m poles &amp; galvanized grounding strip welded to foundation.</t>
  </si>
  <si>
    <t>Lighting fixture LED 60 watt,  6500K IP65 ,  as Fumagelli, Eurolix - Philips or approved equal.</t>
  </si>
  <si>
    <t>SUMMARY</t>
  </si>
  <si>
    <t>Name of Tenderer (Company)</t>
  </si>
  <si>
    <t>Authorized person to sign</t>
  </si>
  <si>
    <t>In the Capacity of</t>
  </si>
  <si>
    <t>Date</t>
  </si>
  <si>
    <t>Signature</t>
  </si>
  <si>
    <t>Stamp</t>
  </si>
  <si>
    <t>Supplying, spreading and compacting 50 mm thck bituminous wearing course; icluding all tests required by specifications, drawings, and/or as directed by the Engineer (Price include but is not limited to; existing frame and manhole cover adjustment to match the new pavement level where applicable).
Rate also includes supplying and applying bituminous prime coat of liquid (MCO) at an application rate of 2 kg/m2, ramming, leveling and compacting the asphalt mix with a minimum compaction of 99%, the quantity will be calculated according to specifications, standards, and approvals.</t>
  </si>
  <si>
    <t>EXCAVATION &amp; EARTHWORKS</t>
  </si>
  <si>
    <t>Excavation</t>
  </si>
  <si>
    <t>Excavation to specified or directed levels in all materials shown in drawing A03. Unclassified excavation in the cut sections of the access road, including removing existing pavement layers ( in cut or fill sections), existing planters, and removing of subgrade material classified unsuitable all as and where shown on the drawings, including trimming &amp; grading, mixing &amp; shaping, watering, compaction, testing, all tests required, and hauling the excavated material either to locations for road embankments or to stockpiles or to waste, all according to specifications, drawings and/or as directed by the Engineer. (Note: Suitable Excavated materials to be used for embankment construction along the project and will not be paid for as Embankment Materials such as filling layers or rock fill inclusive of processing, transportation and installation and any other works deemed necessary).</t>
  </si>
  <si>
    <t>Base Course</t>
  </si>
  <si>
    <t>Supply of crushed aggregate compacted base course layer 200mm thick class A in accordance with Jordanian Standards, including spreading, watering, mixing, shaping and compaction according to drawings, specifications and as directed by the Engineer.</t>
  </si>
  <si>
    <t>Bituminous Wearing Course 3/4"</t>
  </si>
  <si>
    <t>Slab on Grade</t>
  </si>
  <si>
    <t>Retaining Wall</t>
  </si>
  <si>
    <t>Ramp</t>
  </si>
  <si>
    <t>Seating Steps</t>
  </si>
  <si>
    <t>External Tiles</t>
  </si>
  <si>
    <t>20 cm thick reinforced ramp on polythene sheet (0.3mm thick),with 2 layers of ɸ8 steel grid 20*20 cm. Price also include for 40 cm by 30 cm reinforced foundation in accordance with details. 
Rate includes the surface that should be cured with "helocapter machine", finishing, hardening materials, All according to instructions and approval of Director of Works."</t>
  </si>
  <si>
    <t>All demolition works shall be done according to levels shown on the drawings and/or as directed by the Engineer.
Rates of all demolition and dismantling works shall include the removal of all waste out of the site to an authorized place.
Any dismantled object or material is a property of the Owner.
Selected excavated material may be used for backfilling. Surplus excavated material and asphalt shall be removed from the site to an approved dumping site. 
The Contractor shall remove dismantled objects to store it in a proper space inside the site or he shall remove it out of site according to Engineer's directions.</t>
  </si>
  <si>
    <t>Site Preparation</t>
  </si>
  <si>
    <t>ls</t>
  </si>
  <si>
    <t>Demolition, removal, clearing and grub site, including creation of safe site access to users and maintaining it throughout the project duration.</t>
  </si>
  <si>
    <t>Wall Demolishing</t>
  </si>
  <si>
    <t>Demolshing existing walls to lengths indicated on plans. Price also includes removal of existing wall ceramic tiles where existing and stairs. Note: wall thickness may vary from plans and shall be in accordance with existing site conditions (ranging between 15cm to 30cm or more in certain cases). Rates shall also include for shoring and supporting of existing undemolished parts to ensure stability until completion of works, all in accordance with Engineers' instructions and approval onsite.</t>
  </si>
  <si>
    <t>Backfilling</t>
  </si>
  <si>
    <t>Furnishing, leveling and compaction of selected fill for subgrade layer as replacement for unsuitable soil materials. The selected suitable fill material shall conform to class (A-2-4 passing 200 &gt; 20% ) in accordance with Jordanian Standards and as directed by the Engineer.</t>
  </si>
  <si>
    <t>Mat Foundation</t>
  </si>
  <si>
    <t>Furnish and install 10 cm thick reinforced ground slab on polythene vapor barrier sheet (0.3mm thick),with 2 layers of ɸ8 steel grid 20*20 cm . 
Rate includes the surface that should be cured with "helocapter machine", finishing, hardening materials, All according to instructions and approval of Director of Works."</t>
  </si>
  <si>
    <t>Suspended Slab</t>
  </si>
  <si>
    <t>Supply and execute reinforced concrete class B300 ; including all necessary works but is not limited to; material, labor, formwork, non-woven filter fabric, weep holes, joints, curing, vapor retarder sheets, damp roofing protective coating, chamfered edges, etc. as shown on drawings and/or as directed by the Engineer. Rate includes supply and install where needed high tensile steel bar as shown on drawings and according to specifications and/or directed by the Engineer.
All Concrete shall have fair face finish. Furthermore, edges shall be chamfered curved edges,  grooves and sleeves etc.
Supplying, Casting, vibrating and curing as per specifications.
Incurred costs on Concrete Mix Designs, Sample taking, testing and providing test results certificates, storing and saving of samples, and preparation of bar bending schedules and workshops (shop drawings).
Supplying reinforcement of any grade, size and length as detailed in the drawings, storing on site including cutting, bending and fixing in position  and providing all tying wires, spacers, shop drawings, testing and bar bending schedules.</t>
  </si>
  <si>
    <t>Furnish and install reinforced concrete walls according to design drawings and specifications. Rate includes fair face finish surface, using formwork plywood and formwork tie rods. Locations of expansion and construction joints shall be coordinated and approved by the Engineer.</t>
  </si>
  <si>
    <t>Concrete Benches</t>
  </si>
  <si>
    <t>Furnish and install 35 cm thick reinfoced concrete mat foundation on polythene vapor barrier sheet (0.3mm thick),with reinforcement according to design drawings/details and specifications. Rate includes the surface that should be cured with "helocapter machine", finishing, hardening materials, All according to instructions and approval of Director of Works."
Note: Additional reinforcement for retaining walls, single footings, grade beam shall be considered.</t>
  </si>
  <si>
    <t>C</t>
  </si>
  <si>
    <t>D</t>
  </si>
  <si>
    <t>Container A</t>
  </si>
  <si>
    <t>Container B</t>
  </si>
  <si>
    <t>Container C</t>
  </si>
  <si>
    <t>Container D</t>
  </si>
  <si>
    <t>Non slip Floor tiles for the entrance of min 10 mm thick. Italian made or equivalent from approved source - GRADE A. First choice and free from all defects.</t>
  </si>
  <si>
    <t>Non-slip extruded PORCELANE tiles fixed with cement mortar including appropriate -semsemeyeh- fill material ( dry mix) "Mfalfaleh",  3 mm Spacers, pointing with ready Epoxy and cleaning on site in accordance with specification. Color shall be selected by the Engineer and Owner.</t>
  </si>
  <si>
    <t>Furnish and install seating steps as shown in the drawings 6.5*6.5*0.65 m, refer to detail on sheet D06.</t>
  </si>
  <si>
    <t>Steel Columns</t>
  </si>
  <si>
    <t>The price includes the supply of the 3 containers, workmanship to split them to 4 containers A through D,  and the necessary cutting and welding, painting, fixing processes, all according to the drawings and details and/or instructions of the Engineer. All containers shall be supplied in high quality, free of defects, meeting members criteria mentioned in structural drawings.</t>
  </si>
  <si>
    <t>Supply and install steel columns type SHS 200x200x3mm to support the suspended slab; price includes for base plates, high strength Hiliti Bolts or equivalent.</t>
  </si>
  <si>
    <t>Steel stair with stone steps</t>
  </si>
  <si>
    <t>Supply, prefabricate and install steel stair near the canteen area (clock tower) as shown in the drawings, detail DD12. Works include, column C30-3mm, main frame RHS140x70x3mm with landing frame, prefabricated one unit steps. Rate also include for welding all members using E60 rods 3mm/4mm, painting, base plates, high strength Hilti bolts or equivalent. Note: Stone steps will be paid under bill item 5.02.</t>
  </si>
  <si>
    <r>
      <t>M</t>
    </r>
    <r>
      <rPr>
        <vertAlign val="superscript"/>
        <sz val="12"/>
        <rFont val="Calibri"/>
        <family val="2"/>
        <scheme val="minor"/>
      </rPr>
      <t>2</t>
    </r>
  </si>
  <si>
    <r>
      <t>M</t>
    </r>
    <r>
      <rPr>
        <vertAlign val="superscript"/>
        <sz val="12"/>
        <rFont val="Calibri"/>
        <family val="2"/>
        <scheme val="minor"/>
      </rPr>
      <t>3</t>
    </r>
  </si>
  <si>
    <r>
      <t xml:space="preserve">CNC galvanized steel cutting </t>
    </r>
    <r>
      <rPr>
        <sz val="11"/>
        <color theme="1"/>
        <rFont val="Calibri"/>
        <family val="2"/>
        <scheme val="minor"/>
      </rPr>
      <t>4 mm thick steel painted with Charcoal color. Rate includes fixing and installing</t>
    </r>
  </si>
  <si>
    <t>Wooden strips 5 cm thick and  12cm width of hard wood that were painted with a 3-layer varnish finish for the seating steps</t>
  </si>
  <si>
    <r>
      <t xml:space="preserve">Wooden Picnic tables for eating or reading 135cm*155cm </t>
    </r>
    <r>
      <rPr>
        <strike/>
        <sz val="11"/>
        <rFont val="Calibri"/>
        <family val="2"/>
        <scheme val="minor"/>
      </rPr>
      <t xml:space="preserve"> </t>
    </r>
    <r>
      <rPr>
        <sz val="11"/>
        <rFont val="Calibri"/>
        <family val="2"/>
        <scheme val="minor"/>
      </rPr>
      <t>wooden strips of hard wood 2*12cm that are painted with a 3-layer varnish finish for the Picnic tables.</t>
    </r>
  </si>
  <si>
    <t>Concrete Benches, Zohar Radius Bench
SKU 1478 or equivalent (46cm height, R200cm) or equivalent. Mounted with anchors. As shown in the drawings</t>
  </si>
  <si>
    <t>Rectangular Concrete Benches (Negev Bench
SKU 1055, 172w, 54w,45 height) or equivalent, mountined to ground with anchores. Price included the bench's structure (steel). AS per drawings</t>
  </si>
  <si>
    <r>
      <t xml:space="preserve">Supply and install (20x10x6cm) interlock tiles, or any other shape (shape, pattern and color as approved by the engineer), and the face surface not less than 7 mm basalt layer, including at least 5- 15 cm compacted seasem bed under tiles, filling the bed joint </t>
    </r>
    <r>
      <rPr>
        <sz val="11"/>
        <rFont val="Calibri"/>
        <family val="2"/>
        <scheme val="minor"/>
      </rPr>
      <t>between tiles with clean sand, compacting and tiles testing, the shape and color of interlock tiles to be approved by engineer, all according to drawings, specifications and/or instructions of the Engineer.</t>
    </r>
  </si>
  <si>
    <t>Precast Concrete Curbstone</t>
  </si>
  <si>
    <t>Supply and install precast concrete side walk type 17x25x100cm. Work includes excavation, compaction, foundation, backing, bedding, joints pointing, painting and all necessary works all according to drawings, specifications and/or directed by the Engineer.</t>
  </si>
  <si>
    <t>ML</t>
  </si>
  <si>
    <t>Road Marking</t>
  </si>
  <si>
    <t>Continuous and/or intermittent Acrylic paint as shown on drawings, all according to specifications and/or as directed by the Engineer.</t>
  </si>
  <si>
    <t>Bicycle Parking Structure</t>
  </si>
  <si>
    <t>Planter and Ramp/Stair Walls and Footings</t>
  </si>
  <si>
    <t>AMOUNT €</t>
  </si>
  <si>
    <t>Grand Total (Excluding VAT)</t>
  </si>
  <si>
    <t>11.1.1</t>
  </si>
  <si>
    <t>11.1.2</t>
  </si>
  <si>
    <t>11.2.1</t>
  </si>
  <si>
    <t>11.2.2</t>
  </si>
  <si>
    <t>11.2.3</t>
  </si>
  <si>
    <t>11.2.4</t>
  </si>
  <si>
    <t>11.3.1</t>
  </si>
  <si>
    <t>11.4.1</t>
  </si>
  <si>
    <t>11.4.2</t>
  </si>
  <si>
    <t>11.4.3</t>
  </si>
  <si>
    <t>11.5.1</t>
  </si>
  <si>
    <t>11.5.2</t>
  </si>
  <si>
    <t>11.6.1</t>
  </si>
  <si>
    <t>11.6.2</t>
  </si>
  <si>
    <t>LOT 2B - Al-QUDS UNIVERSITY</t>
  </si>
  <si>
    <t>Total to be reported in Tender Specifications, cf. 4.5 Tender form - Prices, p.56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</si>
</sst>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0.0"/>
    <numFmt numFmtId="165" formatCode="_-[$€-2]\ * #,##0.00_-;\-[$€-2]\ * #,##0.00_-;_-[$€-2]\ * &quot;-&quot;??_-;_-@_-"/>
    <numFmt numFmtId="166" formatCode="_([$€-2]\ * #,##0.00_);_([$€-2]\ * \(#,##0.00\);_([$€-2]\ * &quot;-&quot;??_);_(@_)"/>
    <numFmt numFmtId="167" formatCode="_ [$€-2]\ * #,##0.00_ ;_ [$€-2]\ * \-#,##0.00_ ;_ [$€-2]\ * &quot;-&quot;??_ ;_ @_ "/>
    <numFmt numFmtId="168" formatCode="[$]dddd\,\ d\ mmmm\ yyyy;@" x16r2:formatCode16="[$-en-IL,1]dddd\,\ d\ mmmm\ yyyy;@"/>
    <numFmt numFmtId="169" formatCode="[$]h:mm;@" x16r2:formatCode16="[$-en-IL,1]h:mm;@"/>
  </numFmts>
  <fonts count="27" x14ac:knownFonts="1">
    <font>
      <sz val="11"/>
      <color theme="1"/>
      <name val="Calibri"/>
      <family val="2"/>
      <scheme val="minor"/>
    </font>
    <font>
      <sz val="11"/>
      <color theme="1"/>
      <name val="Calibri"/>
      <family val="2"/>
      <scheme val="minor"/>
    </font>
    <font>
      <sz val="8"/>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10"/>
      <name val="Arial"/>
      <family val="2"/>
    </font>
    <font>
      <sz val="11"/>
      <name val="Arial"/>
      <family val="2"/>
    </font>
    <font>
      <sz val="14"/>
      <color theme="1"/>
      <name val="Calibri"/>
      <family val="2"/>
      <scheme val="minor"/>
    </font>
    <font>
      <b/>
      <sz val="14"/>
      <name val="Calibri"/>
      <family val="2"/>
      <scheme val="minor"/>
    </font>
    <font>
      <b/>
      <sz val="11"/>
      <name val="Calibri"/>
      <family val="2"/>
      <scheme val="minor"/>
    </font>
    <font>
      <b/>
      <sz val="12"/>
      <color theme="1"/>
      <name val="Calibri"/>
      <family val="2"/>
      <scheme val="minor"/>
    </font>
    <font>
      <b/>
      <sz val="12"/>
      <name val="Calibri"/>
      <family val="2"/>
      <scheme val="minor"/>
    </font>
    <font>
      <sz val="10"/>
      <color rgb="FF000000"/>
      <name val="Calibri"/>
      <family val="2"/>
      <scheme val="minor"/>
    </font>
    <font>
      <sz val="9"/>
      <color theme="1"/>
      <name val="Calibri"/>
      <family val="2"/>
      <scheme val="minor"/>
    </font>
    <font>
      <b/>
      <sz val="16"/>
      <name val="Calibri"/>
      <family val="2"/>
      <scheme val="minor"/>
    </font>
    <font>
      <b/>
      <sz val="12"/>
      <color theme="5"/>
      <name val="Calibri"/>
      <family val="2"/>
      <scheme val="minor"/>
    </font>
    <font>
      <b/>
      <sz val="14"/>
      <color rgb="FFFF0000"/>
      <name val="Calibri"/>
      <family val="2"/>
      <scheme val="minor"/>
    </font>
    <font>
      <sz val="16"/>
      <color theme="1"/>
      <name val="Calibri"/>
      <family val="2"/>
      <scheme val="minor"/>
    </font>
    <font>
      <sz val="11"/>
      <color theme="6"/>
      <name val="Calibri"/>
      <family val="2"/>
      <scheme val="minor"/>
    </font>
    <font>
      <sz val="10"/>
      <name val="Arial"/>
      <family val="2"/>
    </font>
    <font>
      <sz val="12"/>
      <name val="Calibri"/>
      <family val="2"/>
      <scheme val="minor"/>
    </font>
    <font>
      <b/>
      <sz val="11"/>
      <name val="Times New Roman"/>
      <family val="1"/>
    </font>
    <font>
      <u/>
      <sz val="12"/>
      <name val="Calibri"/>
      <family val="2"/>
      <scheme val="minor"/>
    </font>
    <font>
      <strike/>
      <sz val="11"/>
      <name val="Calibri"/>
      <family val="2"/>
      <scheme val="minor"/>
    </font>
    <font>
      <vertAlign val="superscript"/>
      <sz val="12"/>
      <name val="Calibri"/>
      <family val="2"/>
      <scheme val="minor"/>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auto="1"/>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auto="1"/>
      </top>
      <bottom/>
      <diagonal/>
    </border>
  </borders>
  <cellStyleXfs count="5">
    <xf numFmtId="0" fontId="0" fillId="0" borderId="0"/>
    <xf numFmtId="44" fontId="1" fillId="0" borderId="0" applyFont="0" applyFill="0" applyBorder="0" applyAlignment="0" applyProtection="0"/>
    <xf numFmtId="0" fontId="6" fillId="0" borderId="0"/>
    <xf numFmtId="0" fontId="7" fillId="0" borderId="0"/>
    <xf numFmtId="0" fontId="20" fillId="0" borderId="0"/>
  </cellStyleXfs>
  <cellXfs count="157">
    <xf numFmtId="0" fontId="0" fillId="0" borderId="0" xfId="0"/>
    <xf numFmtId="165" fontId="0" fillId="5" borderId="1" xfId="1" applyNumberFormat="1" applyFont="1" applyFill="1" applyBorder="1" applyAlignment="1" applyProtection="1">
      <alignment horizontal="center" vertical="center"/>
      <protection locked="0"/>
    </xf>
    <xf numFmtId="166" fontId="0" fillId="5" borderId="1" xfId="1" applyNumberFormat="1" applyFont="1" applyFill="1" applyBorder="1" applyAlignment="1" applyProtection="1">
      <alignment horizontal="center" vertical="center"/>
      <protection locked="0"/>
    </xf>
    <xf numFmtId="166" fontId="0" fillId="5" borderId="31" xfId="1" applyNumberFormat="1" applyFont="1" applyFill="1" applyBorder="1" applyAlignment="1" applyProtection="1">
      <alignment horizontal="center" vertical="center"/>
      <protection locked="0"/>
    </xf>
    <xf numFmtId="165" fontId="26" fillId="5" borderId="1" xfId="1" applyNumberFormat="1" applyFont="1" applyFill="1" applyBorder="1" applyAlignment="1" applyProtection="1">
      <alignment horizontal="center" vertical="center"/>
      <protection locked="0"/>
    </xf>
    <xf numFmtId="165" fontId="26" fillId="5" borderId="1" xfId="1" quotePrefix="1" applyNumberFormat="1" applyFont="1" applyFill="1" applyBorder="1" applyAlignment="1" applyProtection="1">
      <alignment horizontal="center" vertical="center"/>
      <protection locked="0"/>
    </xf>
    <xf numFmtId="165" fontId="26" fillId="5" borderId="1" xfId="1" applyNumberFormat="1" applyFont="1" applyFill="1" applyBorder="1" applyAlignment="1" applyProtection="1">
      <alignment vertical="center"/>
      <protection locked="0"/>
    </xf>
    <xf numFmtId="166" fontId="0" fillId="5" borderId="45" xfId="1" applyNumberFormat="1" applyFont="1" applyFill="1" applyBorder="1" applyAlignment="1" applyProtection="1">
      <alignment horizontal="center" vertical="center"/>
      <protection locked="0"/>
    </xf>
    <xf numFmtId="0" fontId="18" fillId="5" borderId="26" xfId="0" applyFont="1" applyFill="1" applyBorder="1" applyAlignment="1" applyProtection="1">
      <alignment vertical="top" wrapText="1"/>
      <protection locked="0"/>
    </xf>
    <xf numFmtId="0" fontId="14" fillId="0" borderId="0" xfId="0" applyFont="1" applyAlignment="1">
      <alignment vertical="center" readingOrder="1"/>
    </xf>
    <xf numFmtId="0" fontId="14" fillId="2" borderId="0" xfId="0" applyFont="1" applyFill="1" applyAlignment="1">
      <alignment vertical="center" readingOrder="1"/>
    </xf>
    <xf numFmtId="0" fontId="12" fillId="2" borderId="25" xfId="0" applyFont="1" applyFill="1" applyBorder="1" applyAlignment="1">
      <alignment vertical="center" readingOrder="1"/>
    </xf>
    <xf numFmtId="0" fontId="12" fillId="2" borderId="10" xfId="0" applyFont="1" applyFill="1" applyBorder="1" applyAlignment="1">
      <alignment vertical="center" readingOrder="1"/>
    </xf>
    <xf numFmtId="0" fontId="16" fillId="2" borderId="10" xfId="0" applyFont="1" applyFill="1" applyBorder="1" applyAlignment="1">
      <alignment vertical="top" wrapText="1" readingOrder="1"/>
    </xf>
    <xf numFmtId="0" fontId="16" fillId="2" borderId="10" xfId="0" applyFont="1" applyFill="1" applyBorder="1" applyAlignment="1">
      <alignment vertical="center" wrapText="1" readingOrder="1"/>
    </xf>
    <xf numFmtId="0" fontId="11" fillId="0" borderId="0" xfId="0" applyFont="1" applyAlignment="1">
      <alignment horizontal="center" vertical="center"/>
    </xf>
    <xf numFmtId="0" fontId="0" fillId="2" borderId="0" xfId="0" applyFill="1"/>
    <xf numFmtId="2" fontId="4" fillId="4" borderId="11" xfId="0" applyNumberFormat="1" applyFont="1" applyFill="1" applyBorder="1" applyAlignment="1">
      <alignment horizontal="center" vertical="center"/>
    </xf>
    <xf numFmtId="0" fontId="9" fillId="4" borderId="12" xfId="0" applyFont="1" applyFill="1" applyBorder="1" applyAlignment="1">
      <alignment horizontal="left" vertical="top"/>
    </xf>
    <xf numFmtId="0" fontId="8" fillId="4" borderId="12" xfId="0" applyFont="1" applyFill="1" applyBorder="1" applyAlignment="1">
      <alignment horizontal="left" vertical="top" wrapText="1"/>
    </xf>
    <xf numFmtId="0" fontId="8" fillId="4" borderId="12" xfId="0" applyFont="1" applyFill="1" applyBorder="1" applyAlignment="1">
      <alignment vertical="center"/>
    </xf>
    <xf numFmtId="166" fontId="8" fillId="4" borderId="12" xfId="1" applyNumberFormat="1" applyFont="1" applyFill="1" applyBorder="1" applyAlignment="1" applyProtection="1">
      <alignment horizontal="center" vertical="center"/>
    </xf>
    <xf numFmtId="165" fontId="4" fillId="4" borderId="14" xfId="0" applyNumberFormat="1" applyFont="1" applyFill="1" applyBorder="1" applyAlignment="1">
      <alignment horizontal="center" vertical="center"/>
    </xf>
    <xf numFmtId="0" fontId="0" fillId="3" borderId="0" xfId="0" applyFill="1" applyAlignment="1">
      <alignment vertical="center"/>
    </xf>
    <xf numFmtId="2" fontId="4" fillId="0" borderId="28" xfId="0" applyNumberFormat="1" applyFont="1" applyBorder="1" applyAlignment="1">
      <alignment horizontal="center" vertical="center"/>
    </xf>
    <xf numFmtId="0" fontId="8" fillId="2" borderId="29" xfId="0" applyFont="1" applyFill="1" applyBorder="1" applyAlignment="1">
      <alignment vertical="center"/>
    </xf>
    <xf numFmtId="165" fontId="4" fillId="2" borderId="40" xfId="0" applyNumberFormat="1" applyFont="1" applyFill="1" applyBorder="1" applyAlignment="1">
      <alignment horizontal="center" vertical="center"/>
    </xf>
    <xf numFmtId="0" fontId="0" fillId="3" borderId="0" xfId="0" applyFill="1" applyAlignment="1">
      <alignment horizontal="center"/>
    </xf>
    <xf numFmtId="0" fontId="0" fillId="3" borderId="0" xfId="0" applyFill="1"/>
    <xf numFmtId="2" fontId="5" fillId="0" borderId="7" xfId="0" applyNumberFormat="1" applyFont="1" applyBorder="1" applyAlignment="1">
      <alignment horizontal="center" vertical="center"/>
    </xf>
    <xf numFmtId="1" fontId="21" fillId="0" borderId="1" xfId="0" applyNumberFormat="1" applyFont="1" applyBorder="1" applyAlignment="1">
      <alignment horizontal="justify" vertical="top" wrapText="1" readingOrder="1"/>
    </xf>
    <xf numFmtId="1" fontId="21" fillId="0" borderId="1" xfId="0" applyNumberFormat="1" applyFont="1" applyBorder="1" applyAlignment="1">
      <alignment horizontal="center" vertical="center" wrapText="1" readingOrder="1"/>
    </xf>
    <xf numFmtId="0" fontId="8" fillId="2" borderId="29" xfId="0" applyFont="1" applyFill="1" applyBorder="1" applyAlignment="1">
      <alignment horizontal="center" vertical="center"/>
    </xf>
    <xf numFmtId="165" fontId="26" fillId="2" borderId="14" xfId="0" applyNumberFormat="1" applyFont="1" applyFill="1" applyBorder="1" applyAlignment="1">
      <alignment horizontal="center" vertical="center"/>
    </xf>
    <xf numFmtId="0" fontId="21" fillId="0" borderId="31" xfId="0" applyFont="1" applyBorder="1" applyAlignment="1">
      <alignment vertical="top" wrapText="1" readingOrder="1"/>
    </xf>
    <xf numFmtId="0" fontId="5" fillId="0" borderId="0" xfId="0" applyFont="1"/>
    <xf numFmtId="0" fontId="5" fillId="2" borderId="0" xfId="0" applyFont="1" applyFill="1"/>
    <xf numFmtId="2" fontId="4" fillId="4" borderId="7" xfId="0" applyNumberFormat="1" applyFont="1" applyFill="1" applyBorder="1" applyAlignment="1">
      <alignment horizontal="center" vertical="center"/>
    </xf>
    <xf numFmtId="0" fontId="9" fillId="4" borderId="1" xfId="0" applyFont="1" applyFill="1" applyBorder="1" applyAlignment="1">
      <alignment horizontal="left" vertical="top"/>
    </xf>
    <xf numFmtId="0" fontId="8" fillId="4" borderId="1" xfId="0" applyFont="1" applyFill="1" applyBorder="1" applyAlignment="1">
      <alignment horizontal="left" vertical="top" wrapText="1"/>
    </xf>
    <xf numFmtId="0" fontId="26" fillId="4" borderId="1" xfId="0" applyFont="1" applyFill="1" applyBorder="1" applyAlignment="1">
      <alignment vertical="center"/>
    </xf>
    <xf numFmtId="1" fontId="21" fillId="0" borderId="1" xfId="0" applyNumberFormat="1" applyFont="1" applyBorder="1" applyAlignment="1">
      <alignment horizontal="center" vertical="center"/>
    </xf>
    <xf numFmtId="0" fontId="8" fillId="4" borderId="1" xfId="0" applyFont="1" applyFill="1" applyBorder="1" applyAlignment="1">
      <alignment vertical="center"/>
    </xf>
    <xf numFmtId="0" fontId="10" fillId="0" borderId="7" xfId="0" applyFont="1" applyBorder="1" applyAlignment="1">
      <alignment horizontal="center"/>
    </xf>
    <xf numFmtId="0" fontId="10" fillId="0" borderId="1" xfId="0" applyFont="1" applyBorder="1" applyAlignment="1">
      <alignment horizontal="center"/>
    </xf>
    <xf numFmtId="0" fontId="22" fillId="0" borderId="0" xfId="0" applyFont="1" applyAlignment="1">
      <alignment horizontal="center"/>
    </xf>
    <xf numFmtId="2" fontId="0" fillId="0" borderId="7" xfId="0" applyNumberFormat="1" applyBorder="1" applyAlignment="1">
      <alignment horizontal="center" vertical="center"/>
    </xf>
    <xf numFmtId="0" fontId="21" fillId="0" borderId="1" xfId="0" applyFont="1" applyBorder="1" applyAlignment="1">
      <alignment vertical="top" wrapText="1" readingOrder="1"/>
    </xf>
    <xf numFmtId="0" fontId="21" fillId="0" borderId="1" xfId="0" applyFont="1" applyBorder="1" applyAlignment="1">
      <alignment horizontal="left" vertical="top" wrapText="1" readingOrder="1"/>
    </xf>
    <xf numFmtId="0" fontId="5" fillId="0" borderId="1" xfId="0" applyFont="1" applyBorder="1" applyAlignment="1">
      <alignment horizontal="center" vertical="center"/>
    </xf>
    <xf numFmtId="2" fontId="0" fillId="2" borderId="7" xfId="0" applyNumberFormat="1" applyFill="1" applyBorder="1" applyAlignment="1">
      <alignment horizontal="center" vertical="center"/>
    </xf>
    <xf numFmtId="0" fontId="21" fillId="0" borderId="30" xfId="0" applyFont="1" applyBorder="1" applyAlignment="1">
      <alignment vertical="top" wrapText="1" readingOrder="1"/>
    </xf>
    <xf numFmtId="2" fontId="5" fillId="2" borderId="7" xfId="0" applyNumberFormat="1" applyFont="1" applyFill="1" applyBorder="1" applyAlignment="1">
      <alignment horizontal="center" vertical="center"/>
    </xf>
    <xf numFmtId="0" fontId="0" fillId="2" borderId="1" xfId="0" applyFill="1" applyBorder="1" applyAlignment="1">
      <alignment horizontal="center" vertical="center"/>
    </xf>
    <xf numFmtId="0" fontId="5" fillId="2" borderId="1" xfId="0" applyFont="1" applyFill="1" applyBorder="1" applyAlignment="1">
      <alignment horizontal="center" vertical="center"/>
    </xf>
    <xf numFmtId="0" fontId="21" fillId="2" borderId="1" xfId="0" applyFont="1" applyFill="1" applyBorder="1" applyAlignment="1">
      <alignment vertical="top"/>
    </xf>
    <xf numFmtId="0" fontId="26" fillId="2" borderId="1" xfId="0" applyFont="1" applyFill="1" applyBorder="1" applyAlignment="1">
      <alignment horizontal="left" vertical="top" wrapText="1"/>
    </xf>
    <xf numFmtId="0" fontId="21" fillId="2" borderId="1" xfId="0" applyFont="1" applyFill="1" applyBorder="1" applyAlignment="1">
      <alignment horizontal="left" vertical="top" wrapText="1"/>
    </xf>
    <xf numFmtId="165" fontId="0" fillId="2" borderId="14" xfId="0" applyNumberFormat="1" applyFill="1" applyBorder="1" applyAlignment="1">
      <alignment horizontal="center" vertical="center"/>
    </xf>
    <xf numFmtId="0" fontId="5" fillId="0" borderId="1" xfId="0" applyFont="1" applyBorder="1" applyAlignment="1">
      <alignment vertical="top" wrapText="1"/>
    </xf>
    <xf numFmtId="0" fontId="5" fillId="0" borderId="0" xfId="0" applyFont="1" applyAlignment="1">
      <alignment vertical="top" wrapText="1"/>
    </xf>
    <xf numFmtId="0" fontId="21" fillId="2" borderId="1" xfId="0" applyFont="1" applyFill="1" applyBorder="1" applyAlignment="1">
      <alignment horizontal="left" vertical="top" wrapText="1" readingOrder="1"/>
    </xf>
    <xf numFmtId="2" fontId="5" fillId="0" borderId="43" xfId="0" applyNumberFormat="1" applyFont="1" applyBorder="1" applyAlignment="1">
      <alignment horizontal="center" vertical="center"/>
    </xf>
    <xf numFmtId="0" fontId="26" fillId="2" borderId="31" xfId="0" applyFont="1" applyFill="1" applyBorder="1" applyAlignment="1">
      <alignment horizontal="left" vertical="top" wrapText="1"/>
    </xf>
    <xf numFmtId="1" fontId="21" fillId="0" borderId="31" xfId="0" applyNumberFormat="1" applyFont="1" applyBorder="1" applyAlignment="1">
      <alignment horizontal="center" vertical="center" wrapText="1" readingOrder="1"/>
    </xf>
    <xf numFmtId="0" fontId="0" fillId="2" borderId="31" xfId="0" applyFill="1" applyBorder="1" applyAlignment="1">
      <alignment horizontal="center" vertical="center"/>
    </xf>
    <xf numFmtId="165" fontId="0" fillId="2" borderId="41" xfId="0" applyNumberFormat="1" applyFill="1" applyBorder="1" applyAlignment="1">
      <alignment horizontal="center" vertical="center"/>
    </xf>
    <xf numFmtId="0" fontId="0" fillId="0" borderId="1" xfId="0" applyBorder="1" applyAlignment="1">
      <alignment vertical="top" wrapText="1"/>
    </xf>
    <xf numFmtId="0" fontId="0" fillId="0" borderId="0" xfId="0" applyAlignment="1">
      <alignment vertical="top" wrapText="1"/>
    </xf>
    <xf numFmtId="0" fontId="0" fillId="0" borderId="1" xfId="0" applyBorder="1" applyAlignment="1">
      <alignment horizontal="center" vertical="center"/>
    </xf>
    <xf numFmtId="165" fontId="4" fillId="4" borderId="13" xfId="0" applyNumberFormat="1" applyFont="1" applyFill="1" applyBorder="1" applyAlignment="1">
      <alignment horizontal="center" vertical="center"/>
    </xf>
    <xf numFmtId="2" fontId="4" fillId="2" borderId="28" xfId="0" applyNumberFormat="1" applyFont="1" applyFill="1" applyBorder="1" applyAlignment="1">
      <alignment horizontal="center" vertical="center"/>
    </xf>
    <xf numFmtId="3" fontId="21" fillId="0" borderId="29" xfId="0" applyNumberFormat="1" applyFont="1" applyBorder="1" applyAlignment="1">
      <alignment horizontal="center" vertical="center" wrapText="1" readingOrder="1"/>
    </xf>
    <xf numFmtId="165" fontId="11" fillId="4" borderId="14" xfId="0" applyNumberFormat="1" applyFont="1" applyFill="1" applyBorder="1" applyAlignment="1">
      <alignment horizontal="center" vertical="center"/>
    </xf>
    <xf numFmtId="0" fontId="21" fillId="2" borderId="1" xfId="0" applyFont="1" applyFill="1" applyBorder="1" applyAlignment="1">
      <alignment vertical="top" wrapText="1"/>
    </xf>
    <xf numFmtId="2" fontId="0" fillId="2" borderId="44" xfId="0" applyNumberFormat="1" applyFill="1" applyBorder="1" applyAlignment="1">
      <alignment horizontal="center" vertical="center"/>
    </xf>
    <xf numFmtId="0" fontId="21" fillId="2" borderId="45" xfId="0" applyFont="1" applyFill="1" applyBorder="1" applyAlignment="1">
      <alignment horizontal="left" vertical="top" wrapText="1"/>
    </xf>
    <xf numFmtId="0" fontId="26" fillId="2" borderId="45" xfId="0" applyFont="1" applyFill="1" applyBorder="1" applyAlignment="1">
      <alignment horizontal="left" vertical="top" wrapText="1"/>
    </xf>
    <xf numFmtId="1" fontId="21" fillId="0" borderId="45" xfId="0" applyNumberFormat="1" applyFont="1" applyBorder="1" applyAlignment="1">
      <alignment horizontal="center" vertical="center" wrapText="1" readingOrder="1"/>
    </xf>
    <xf numFmtId="0" fontId="0" fillId="2" borderId="45" xfId="0" applyFill="1" applyBorder="1" applyAlignment="1">
      <alignment horizontal="center" vertical="center"/>
    </xf>
    <xf numFmtId="165" fontId="26" fillId="2" borderId="42" xfId="0" applyNumberFormat="1" applyFont="1" applyFill="1" applyBorder="1" applyAlignment="1">
      <alignment horizontal="center" vertical="center"/>
    </xf>
    <xf numFmtId="2" fontId="11" fillId="0" borderId="34" xfId="0" applyNumberFormat="1" applyFont="1" applyBorder="1" applyAlignment="1">
      <alignment horizontal="center" vertical="center" wrapText="1"/>
    </xf>
    <xf numFmtId="0" fontId="12" fillId="0" borderId="35" xfId="0" applyFont="1" applyBorder="1" applyAlignment="1">
      <alignment horizontal="left" vertical="top" wrapText="1"/>
    </xf>
    <xf numFmtId="0" fontId="12" fillId="0" borderId="35" xfId="0" applyFont="1" applyBorder="1" applyAlignment="1">
      <alignment horizontal="left" wrapText="1"/>
    </xf>
    <xf numFmtId="167" fontId="12" fillId="0" borderId="36" xfId="0" applyNumberFormat="1" applyFont="1" applyBorder="1" applyAlignment="1">
      <alignment horizontal="left" wrapText="1"/>
    </xf>
    <xf numFmtId="2" fontId="11" fillId="0" borderId="8" xfId="0" applyNumberFormat="1" applyFont="1" applyBorder="1" applyAlignment="1">
      <alignment horizontal="center" vertical="center" wrapText="1"/>
    </xf>
    <xf numFmtId="0" fontId="12" fillId="0" borderId="4" xfId="0" applyFont="1" applyBorder="1" applyAlignment="1">
      <alignment horizontal="left" vertical="top" wrapText="1"/>
    </xf>
    <xf numFmtId="0" fontId="12" fillId="0" borderId="4" xfId="0" applyFont="1" applyBorder="1" applyAlignment="1">
      <alignment horizontal="left" wrapText="1"/>
    </xf>
    <xf numFmtId="167" fontId="12" fillId="0" borderId="3" xfId="0" applyNumberFormat="1" applyFont="1" applyBorder="1" applyAlignment="1">
      <alignment horizontal="left" wrapText="1"/>
    </xf>
    <xf numFmtId="2" fontId="11" fillId="0" borderId="37" xfId="0" applyNumberFormat="1" applyFont="1" applyBorder="1" applyAlignment="1">
      <alignment horizontal="center" vertical="center" wrapText="1"/>
    </xf>
    <xf numFmtId="0" fontId="12" fillId="0" borderId="38" xfId="0" applyFont="1" applyBorder="1" applyAlignment="1">
      <alignment horizontal="left" vertical="top" wrapText="1"/>
    </xf>
    <xf numFmtId="0" fontId="13" fillId="0" borderId="10" xfId="0" applyFont="1" applyBorder="1" applyAlignment="1">
      <alignment horizontal="left" vertical="top" wrapText="1"/>
    </xf>
    <xf numFmtId="0" fontId="0" fillId="0" borderId="10" xfId="0" applyBorder="1"/>
    <xf numFmtId="166" fontId="0" fillId="0" borderId="10" xfId="1" applyNumberFormat="1" applyFont="1" applyBorder="1" applyProtection="1"/>
    <xf numFmtId="167" fontId="12" fillId="0" borderId="39" xfId="0" applyNumberFormat="1" applyFont="1" applyBorder="1" applyAlignment="1">
      <alignment horizontal="left" wrapText="1"/>
    </xf>
    <xf numFmtId="0" fontId="4" fillId="0" borderId="0" xfId="0" applyFont="1" applyAlignment="1">
      <alignment horizontal="left" vertical="top" wrapText="1"/>
    </xf>
    <xf numFmtId="167" fontId="4" fillId="0" borderId="33" xfId="0" applyNumberFormat="1" applyFont="1" applyBorder="1"/>
    <xf numFmtId="165" fontId="4" fillId="0" borderId="0" xfId="0" applyNumberFormat="1" applyFont="1"/>
    <xf numFmtId="0" fontId="0" fillId="0" borderId="0" xfId="0" applyAlignment="1">
      <alignment vertical="top"/>
    </xf>
    <xf numFmtId="0" fontId="18" fillId="0" borderId="0" xfId="0" applyFont="1" applyAlignment="1">
      <alignment horizontal="right" vertical="top" wrapText="1"/>
    </xf>
    <xf numFmtId="168" fontId="18" fillId="5" borderId="26" xfId="0" applyNumberFormat="1" applyFont="1" applyFill="1" applyBorder="1" applyAlignment="1">
      <alignment horizontal="center" vertical="top" wrapText="1"/>
    </xf>
    <xf numFmtId="169" fontId="19" fillId="0" borderId="0" xfId="0" applyNumberFormat="1" applyFont="1" applyAlignment="1">
      <alignment horizontal="center" vertical="center"/>
    </xf>
    <xf numFmtId="166" fontId="0" fillId="0" borderId="0" xfId="1" applyNumberFormat="1" applyFont="1" applyProtection="1"/>
    <xf numFmtId="2" fontId="0" fillId="0" borderId="0" xfId="0" applyNumberFormat="1"/>
    <xf numFmtId="166" fontId="3" fillId="0" borderId="0" xfId="1" applyNumberFormat="1" applyFont="1" applyProtection="1"/>
    <xf numFmtId="165" fontId="3" fillId="0" borderId="0" xfId="0" applyNumberFormat="1" applyFont="1"/>
    <xf numFmtId="0" fontId="0" fillId="2" borderId="0" xfId="0" applyFill="1" applyAlignment="1">
      <alignment vertical="top"/>
    </xf>
    <xf numFmtId="165" fontId="0" fillId="0" borderId="0" xfId="0" applyNumberFormat="1"/>
    <xf numFmtId="166" fontId="26" fillId="4" borderId="1" xfId="1" applyNumberFormat="1" applyFont="1" applyFill="1" applyBorder="1" applyAlignment="1" applyProtection="1">
      <alignment horizontal="center" vertical="center"/>
      <protection locked="0"/>
    </xf>
    <xf numFmtId="166" fontId="8" fillId="4" borderId="1" xfId="1" applyNumberFormat="1" applyFont="1" applyFill="1" applyBorder="1" applyAlignment="1" applyProtection="1">
      <alignment horizontal="center" vertical="center"/>
      <protection locked="0"/>
    </xf>
    <xf numFmtId="166" fontId="8" fillId="4" borderId="12" xfId="1" applyNumberFormat="1" applyFont="1" applyFill="1" applyBorder="1" applyAlignment="1" applyProtection="1">
      <alignment horizontal="center" vertical="center"/>
      <protection locked="0"/>
    </xf>
    <xf numFmtId="0" fontId="17" fillId="0" borderId="0" xfId="0" applyFont="1" applyAlignment="1" applyProtection="1">
      <alignment horizontal="right" vertical="center"/>
      <protection locked="0"/>
    </xf>
    <xf numFmtId="164" fontId="4" fillId="4" borderId="11" xfId="0" applyNumberFormat="1" applyFont="1" applyFill="1" applyBorder="1" applyAlignment="1">
      <alignment horizontal="center" vertical="center"/>
    </xf>
    <xf numFmtId="164" fontId="4" fillId="4" borderId="7" xfId="0" applyNumberFormat="1" applyFont="1" applyFill="1" applyBorder="1" applyAlignment="1">
      <alignment horizontal="center" vertical="center"/>
    </xf>
    <xf numFmtId="0" fontId="18" fillId="5" borderId="21" xfId="0" applyFont="1" applyFill="1" applyBorder="1" applyAlignment="1" applyProtection="1">
      <alignment horizontal="center" vertical="center" wrapText="1"/>
      <protection locked="0"/>
    </xf>
    <xf numFmtId="0" fontId="18" fillId="5" borderId="22" xfId="0" applyFont="1" applyFill="1" applyBorder="1" applyAlignment="1" applyProtection="1">
      <alignment horizontal="center" vertical="center" wrapText="1"/>
      <protection locked="0"/>
    </xf>
    <xf numFmtId="0" fontId="18" fillId="5" borderId="23" xfId="0" applyFont="1" applyFill="1" applyBorder="1" applyAlignment="1" applyProtection="1">
      <alignment horizontal="center" vertical="center" wrapText="1"/>
      <protection locked="0"/>
    </xf>
    <xf numFmtId="165" fontId="12" fillId="2" borderId="16" xfId="0" applyNumberFormat="1" applyFont="1" applyFill="1" applyBorder="1" applyAlignment="1">
      <alignment horizontal="center" vertical="center" wrapText="1"/>
    </xf>
    <xf numFmtId="165" fontId="12" fillId="2" borderId="17" xfId="0" applyNumberFormat="1" applyFont="1" applyFill="1" applyBorder="1" applyAlignment="1">
      <alignment horizontal="center" vertical="center" wrapText="1"/>
    </xf>
    <xf numFmtId="0" fontId="21" fillId="2" borderId="6" xfId="0" applyFont="1" applyFill="1" applyBorder="1" applyAlignment="1">
      <alignment horizontal="left" vertical="top" wrapText="1"/>
    </xf>
    <xf numFmtId="0" fontId="21"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center" wrapText="1"/>
    </xf>
    <xf numFmtId="0" fontId="26" fillId="2" borderId="5" xfId="0" applyFont="1" applyFill="1" applyBorder="1" applyAlignment="1">
      <alignment horizontal="left" vertical="center" wrapText="1"/>
    </xf>
    <xf numFmtId="1" fontId="21" fillId="0" borderId="6" xfId="0" applyNumberFormat="1" applyFont="1" applyBorder="1" applyAlignment="1">
      <alignment horizontal="left" vertical="top" wrapText="1" readingOrder="1"/>
    </xf>
    <xf numFmtId="1" fontId="21" fillId="0" borderId="5" xfId="0" applyNumberFormat="1" applyFont="1" applyBorder="1" applyAlignment="1">
      <alignment horizontal="left" vertical="top" wrapText="1" readingOrder="1"/>
    </xf>
    <xf numFmtId="0" fontId="21" fillId="0" borderId="6" xfId="0" applyFont="1" applyBorder="1" applyAlignment="1">
      <alignment horizontal="left" vertical="center" wrapText="1" readingOrder="1"/>
    </xf>
    <xf numFmtId="0" fontId="21" fillId="0" borderId="5" xfId="0" applyFont="1" applyBorder="1" applyAlignment="1">
      <alignment horizontal="left" vertical="center" wrapText="1" readingOrder="1"/>
    </xf>
    <xf numFmtId="0" fontId="9" fillId="4" borderId="6" xfId="0" applyFont="1" applyFill="1" applyBorder="1" applyAlignment="1">
      <alignment horizontal="left" vertical="center" wrapText="1"/>
    </xf>
    <xf numFmtId="0" fontId="9" fillId="4" borderId="5" xfId="0" applyFont="1" applyFill="1" applyBorder="1" applyAlignment="1">
      <alignment horizontal="left" vertical="center" wrapText="1"/>
    </xf>
    <xf numFmtId="0" fontId="17" fillId="0" borderId="0" xfId="0" applyFont="1" applyAlignment="1" applyProtection="1">
      <alignment horizontal="right" vertical="center"/>
      <protection locked="0"/>
    </xf>
    <xf numFmtId="0" fontId="9" fillId="4" borderId="21" xfId="0" applyFont="1" applyFill="1" applyBorder="1" applyAlignment="1">
      <alignment horizontal="center" vertical="top"/>
    </xf>
    <xf numFmtId="0" fontId="9" fillId="4" borderId="22" xfId="0" applyFont="1" applyFill="1" applyBorder="1" applyAlignment="1">
      <alignment horizontal="center" vertical="top"/>
    </xf>
    <xf numFmtId="0" fontId="9" fillId="4" borderId="23" xfId="0" applyFont="1" applyFill="1" applyBorder="1" applyAlignment="1">
      <alignment horizontal="center" vertical="top"/>
    </xf>
    <xf numFmtId="0" fontId="15" fillId="2" borderId="24" xfId="0" applyFont="1" applyFill="1" applyBorder="1" applyAlignment="1">
      <alignment horizontal="center" vertical="center" wrapText="1" readingOrder="1"/>
    </xf>
    <xf numFmtId="0" fontId="15" fillId="2" borderId="20" xfId="0" applyFont="1" applyFill="1" applyBorder="1" applyAlignment="1">
      <alignment horizontal="center" vertical="center" wrapText="1" readingOrder="1"/>
    </xf>
    <xf numFmtId="0" fontId="15" fillId="4" borderId="9" xfId="0" applyFont="1" applyFill="1" applyBorder="1" applyAlignment="1">
      <alignment horizontal="center" vertical="center" readingOrder="1"/>
    </xf>
    <xf numFmtId="0" fontId="15" fillId="4" borderId="0" xfId="0" applyFont="1" applyFill="1" applyAlignment="1">
      <alignment horizontal="center" vertical="center" readingOrder="1"/>
    </xf>
    <xf numFmtId="0" fontId="15" fillId="2" borderId="9" xfId="0" applyFont="1" applyFill="1" applyBorder="1" applyAlignment="1">
      <alignment horizontal="center" vertical="center" wrapText="1" readingOrder="1"/>
    </xf>
    <xf numFmtId="0" fontId="15" fillId="2" borderId="0" xfId="0" applyFont="1" applyFill="1" applyAlignment="1">
      <alignment horizontal="center" vertical="center" wrapText="1" readingOrder="1"/>
    </xf>
    <xf numFmtId="0" fontId="21" fillId="2" borderId="6" xfId="0" applyFont="1" applyFill="1" applyBorder="1" applyAlignment="1">
      <alignment horizontal="left" vertical="top" wrapText="1" readingOrder="1"/>
    </xf>
    <xf numFmtId="0" fontId="21" fillId="2" borderId="5" xfId="0" applyFont="1" applyFill="1" applyBorder="1" applyAlignment="1">
      <alignment horizontal="left" vertical="top" wrapText="1" readingOrder="1"/>
    </xf>
    <xf numFmtId="0" fontId="9" fillId="4" borderId="27" xfId="0" applyFont="1" applyFill="1" applyBorder="1" applyAlignment="1">
      <alignment horizontal="left" vertical="top"/>
    </xf>
    <xf numFmtId="0" fontId="9" fillId="4" borderId="32" xfId="0" applyFont="1" applyFill="1" applyBorder="1" applyAlignment="1">
      <alignment horizontal="left" vertical="top"/>
    </xf>
    <xf numFmtId="165" fontId="4" fillId="0" borderId="20" xfId="0" applyNumberFormat="1" applyFont="1" applyBorder="1" applyAlignment="1">
      <alignment horizontal="center"/>
    </xf>
    <xf numFmtId="165" fontId="4" fillId="0" borderId="46" xfId="0" applyNumberFormat="1" applyFont="1" applyBorder="1" applyAlignment="1">
      <alignment horizontal="center"/>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 xfId="0" applyFont="1" applyBorder="1" applyAlignment="1">
      <alignment horizontal="center" vertical="center" wrapText="1"/>
    </xf>
    <xf numFmtId="0" fontId="12" fillId="2" borderId="15" xfId="0" applyFont="1" applyFill="1" applyBorder="1" applyAlignment="1">
      <alignment horizontal="center" vertical="center"/>
    </xf>
    <xf numFmtId="0" fontId="12" fillId="2" borderId="2" xfId="0" applyFont="1" applyFill="1" applyBorder="1" applyAlignment="1">
      <alignment horizontal="center" vertical="center"/>
    </xf>
    <xf numFmtId="3" fontId="12" fillId="2" borderId="15"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166" fontId="12" fillId="2" borderId="15" xfId="1" applyNumberFormat="1" applyFont="1" applyFill="1" applyBorder="1" applyAlignment="1" applyProtection="1">
      <alignment horizontal="center" vertical="center" wrapText="1"/>
    </xf>
    <xf numFmtId="166" fontId="12" fillId="2" borderId="2" xfId="1" applyNumberFormat="1" applyFont="1" applyFill="1" applyBorder="1" applyAlignment="1" applyProtection="1">
      <alignment horizontal="center" vertical="center" wrapText="1"/>
    </xf>
  </cellXfs>
  <cellStyles count="5">
    <cellStyle name="Currency" xfId="1" builtinId="4"/>
    <cellStyle name="Normal" xfId="0" builtinId="0"/>
    <cellStyle name="Normal 2" xfId="2" xr:uid="{00000000-0005-0000-0000-000003000000}"/>
    <cellStyle name="Normal 3" xfId="4" xr:uid="{00000000-0005-0000-0000-000004000000}"/>
    <cellStyle name="Normal 6" xfId="3" xr:uid="{00000000-0005-0000-0000-000005000000}"/>
  </cellStyles>
  <dxfs count="0"/>
  <tableStyles count="0" defaultTableStyle="TableStyleMedium2" defaultPivotStyle="PivotStyleLight16"/>
  <colors>
    <mruColors>
      <color rgb="FFD75B81"/>
      <color rgb="FF99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6" Type="http://schemas.openxmlformats.org/officeDocument/2006/relationships/customXml" Target="../ink/ink3.xml"/><Relationship Id="rId25" Type="http://schemas.openxmlformats.org/officeDocument/2006/relationships/customXml" Target="../ink/ink2.xml"/><Relationship Id="rId2" Type="http://schemas.openxmlformats.org/officeDocument/2006/relationships/customXml" Target="../ink/ink1.xml"/><Relationship Id="rId1" Type="http://schemas.openxmlformats.org/officeDocument/2006/relationships/image" Target="../media/image1.jpeg"/><Relationship Id="rId24" Type="http://schemas.openxmlformats.org/officeDocument/2006/relationships/image" Target="../media/image60.png"/><Relationship Id="rId27" Type="http://schemas.openxmlformats.org/officeDocument/2006/relationships/customXml" Target="../ink/ink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152400</xdr:colOff>
      <xdr:row>47</xdr:row>
      <xdr:rowOff>0</xdr:rowOff>
    </xdr:from>
    <xdr:to>
      <xdr:col>2</xdr:col>
      <xdr:colOff>1997075</xdr:colOff>
      <xdr:row>47</xdr:row>
      <xdr:rowOff>0</xdr:rowOff>
    </xdr:to>
    <xdr:pic>
      <xdr:nvPicPr>
        <xdr:cNvPr id="36" name="Picture 1">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
        <a:srcRect/>
        <a:stretch>
          <a:fillRect/>
        </a:stretch>
      </xdr:blipFill>
      <xdr:spPr bwMode="auto">
        <a:xfrm>
          <a:off x="563880" y="68976240"/>
          <a:ext cx="1844040" cy="0"/>
        </a:xfrm>
        <a:prstGeom prst="rect">
          <a:avLst/>
        </a:prstGeom>
        <a:noFill/>
        <a:ln w="9525">
          <a:noFill/>
          <a:miter lim="800000"/>
          <a:headEnd/>
          <a:tailEnd/>
        </a:ln>
      </xdr:spPr>
    </xdr:pic>
    <xdr:clientData/>
  </xdr:twoCellAnchor>
  <xdr:twoCellAnchor editAs="oneCell">
    <xdr:from>
      <xdr:col>2</xdr:col>
      <xdr:colOff>464820</xdr:colOff>
      <xdr:row>47</xdr:row>
      <xdr:rowOff>0</xdr:rowOff>
    </xdr:from>
    <xdr:to>
      <xdr:col>2</xdr:col>
      <xdr:colOff>2308225</xdr:colOff>
      <xdr:row>47</xdr:row>
      <xdr:rowOff>0</xdr:rowOff>
    </xdr:to>
    <xdr:pic>
      <xdr:nvPicPr>
        <xdr:cNvPr id="37" name="Picture 1">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
        <a:srcRect/>
        <a:stretch>
          <a:fillRect/>
        </a:stretch>
      </xdr:blipFill>
      <xdr:spPr bwMode="auto">
        <a:xfrm>
          <a:off x="876300" y="70980300"/>
          <a:ext cx="1844040" cy="1127760"/>
        </a:xfrm>
        <a:prstGeom prst="rect">
          <a:avLst/>
        </a:prstGeom>
        <a:noFill/>
        <a:ln w="9525">
          <a:noFill/>
          <a:miter lim="800000"/>
          <a:headEnd/>
          <a:tailEnd/>
        </a:ln>
      </xdr:spPr>
    </xdr:pic>
    <xdr:clientData/>
  </xdr:twoCellAnchor>
  <xdr:twoCellAnchor editAs="oneCell">
    <xdr:from>
      <xdr:col>2</xdr:col>
      <xdr:colOff>152400</xdr:colOff>
      <xdr:row>47</xdr:row>
      <xdr:rowOff>0</xdr:rowOff>
    </xdr:from>
    <xdr:to>
      <xdr:col>2</xdr:col>
      <xdr:colOff>1997075</xdr:colOff>
      <xdr:row>47</xdr:row>
      <xdr:rowOff>0</xdr:rowOff>
    </xdr:to>
    <xdr:pic>
      <xdr:nvPicPr>
        <xdr:cNvPr id="26" name="Picture 1">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
        <a:srcRect/>
        <a:stretch>
          <a:fillRect/>
        </a:stretch>
      </xdr:blipFill>
      <xdr:spPr bwMode="auto">
        <a:xfrm>
          <a:off x="563880" y="68808600"/>
          <a:ext cx="1844040" cy="0"/>
        </a:xfrm>
        <a:prstGeom prst="rect">
          <a:avLst/>
        </a:prstGeom>
        <a:noFill/>
        <a:ln w="9525">
          <a:noFill/>
          <a:miter lim="800000"/>
          <a:headEnd/>
          <a:tailEnd/>
        </a:ln>
      </xdr:spPr>
    </xdr:pic>
    <xdr:clientData/>
  </xdr:twoCellAnchor>
  <xdr:twoCellAnchor editAs="oneCell">
    <xdr:from>
      <xdr:col>2</xdr:col>
      <xdr:colOff>464820</xdr:colOff>
      <xdr:row>36</xdr:row>
      <xdr:rowOff>25400</xdr:rowOff>
    </xdr:from>
    <xdr:to>
      <xdr:col>2</xdr:col>
      <xdr:colOff>2308225</xdr:colOff>
      <xdr:row>36</xdr:row>
      <xdr:rowOff>28575</xdr:rowOff>
    </xdr:to>
    <xdr:pic>
      <xdr:nvPicPr>
        <xdr:cNvPr id="27" name="Picture 1">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
        <a:srcRect/>
        <a:stretch>
          <a:fillRect/>
        </a:stretch>
      </xdr:blipFill>
      <xdr:spPr bwMode="auto">
        <a:xfrm>
          <a:off x="4401820" y="21742400"/>
          <a:ext cx="1844040" cy="0"/>
        </a:xfrm>
        <a:prstGeom prst="rect">
          <a:avLst/>
        </a:prstGeom>
        <a:noFill/>
        <a:ln w="9525">
          <a:noFill/>
          <a:miter lim="800000"/>
          <a:headEnd/>
          <a:tailEnd/>
        </a:ln>
      </xdr:spPr>
    </xdr:pic>
    <xdr:clientData/>
  </xdr:twoCellAnchor>
  <xdr:twoCellAnchor editAs="oneCell">
    <xdr:from>
      <xdr:col>1</xdr:col>
      <xdr:colOff>1739780</xdr:colOff>
      <xdr:row>0</xdr:row>
      <xdr:rowOff>253800</xdr:rowOff>
    </xdr:from>
    <xdr:to>
      <xdr:col>1</xdr:col>
      <xdr:colOff>1743315</xdr:colOff>
      <xdr:row>0</xdr:row>
      <xdr:rowOff>455543</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45" name="Ink 44">
              <a:extLst>
                <a:ext uri="{FF2B5EF4-FFF2-40B4-BE49-F238E27FC236}">
                  <a16:creationId xmlns:a16="http://schemas.microsoft.com/office/drawing/2014/main" id="{00000000-0008-0000-0000-00002D000000}"/>
                </a:ext>
              </a:extLst>
            </xdr14:cNvPr>
            <xdr14:cNvContentPartPr/>
          </xdr14:nvContentPartPr>
          <xdr14:nvPr macro=""/>
          <xdr14:xfrm>
            <a:off x="2209680" y="253800"/>
            <a:ext cx="360" cy="360"/>
          </xdr14:xfrm>
        </xdr:contentPart>
      </mc:Choice>
      <mc:Fallback xmlns="">
        <xdr:pic>
          <xdr:nvPicPr>
            <xdr:cNvPr id="2" name="Ink 1">
              <a:extLst>
                <a:ext uri="{FF2B5EF4-FFF2-40B4-BE49-F238E27FC236}">
                  <a16:creationId xmlns:a16="http://schemas.microsoft.com/office/drawing/2014/main" id="{D7C707D6-E73F-4BD5-8811-3F5F4F0F2D41}"/>
                </a:ext>
              </a:extLst>
            </xdr:cNvPr>
            <xdr:cNvPicPr/>
          </xdr:nvPicPr>
          <xdr:blipFill>
            <a:blip xmlns:r="http://schemas.openxmlformats.org/officeDocument/2006/relationships" r:embed="rId24"/>
            <a:stretch>
              <a:fillRect/>
            </a:stretch>
          </xdr:blipFill>
          <xdr:spPr>
            <a:xfrm>
              <a:off x="2200680" y="244800"/>
              <a:ext cx="18000" cy="18000"/>
            </a:xfrm>
            <a:prstGeom prst="rect">
              <a:avLst/>
            </a:prstGeom>
          </xdr:spPr>
        </xdr:pic>
      </mc:Fallback>
    </mc:AlternateContent>
    <xdr:clientData/>
  </xdr:twoCellAnchor>
  <xdr:twoCellAnchor editAs="oneCell">
    <xdr:from>
      <xdr:col>1</xdr:col>
      <xdr:colOff>1142900</xdr:colOff>
      <xdr:row>0</xdr:row>
      <xdr:rowOff>196560</xdr:rowOff>
    </xdr:from>
    <xdr:to>
      <xdr:col>1</xdr:col>
      <xdr:colOff>1143260</xdr:colOff>
      <xdr:row>0</xdr:row>
      <xdr:rowOff>455543</xdr:rowOff>
    </xdr:to>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46" name="Ink 45">
              <a:extLst>
                <a:ext uri="{FF2B5EF4-FFF2-40B4-BE49-F238E27FC236}">
                  <a16:creationId xmlns:a16="http://schemas.microsoft.com/office/drawing/2014/main" id="{00000000-0008-0000-0000-00002E000000}"/>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twoCellAnchor>
  <xdr:oneCellAnchor>
    <xdr:from>
      <xdr:col>1</xdr:col>
      <xdr:colOff>1739780</xdr:colOff>
      <xdr:row>2</xdr:row>
      <xdr:rowOff>253800</xdr:rowOff>
    </xdr:from>
    <xdr:ext cx="3535" cy="201743"/>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2" name="Ink 1">
              <a:extLst>
                <a:ext uri="{FF2B5EF4-FFF2-40B4-BE49-F238E27FC236}">
                  <a16:creationId xmlns:a16="http://schemas.microsoft.com/office/drawing/2014/main" id="{BDFD80E8-0CDF-4D55-AC12-6E0ADF99D533}"/>
                </a:ext>
              </a:extLst>
            </xdr14:cNvPr>
            <xdr14:cNvContentPartPr/>
          </xdr14:nvContentPartPr>
          <xdr14:nvPr macro=""/>
          <xdr14:xfrm>
            <a:off x="2209680" y="253800"/>
            <a:ext cx="360" cy="360"/>
          </xdr14:xfrm>
        </xdr:contentPart>
      </mc:Choice>
      <mc:Fallback xmlns="">
        <xdr:pic>
          <xdr:nvPicPr>
            <xdr:cNvPr id="2" name="Ink 1">
              <a:extLst>
                <a:ext uri="{FF2B5EF4-FFF2-40B4-BE49-F238E27FC236}">
                  <a16:creationId xmlns:a16="http://schemas.microsoft.com/office/drawing/2014/main" id="{D7C707D6-E73F-4BD5-8811-3F5F4F0F2D41}"/>
                </a:ext>
              </a:extLst>
            </xdr:cNvPr>
            <xdr:cNvPicPr/>
          </xdr:nvPicPr>
          <xdr:blipFill>
            <a:blip xmlns:r="http://schemas.openxmlformats.org/officeDocument/2006/relationships" r:embed="rId24"/>
            <a:stretch>
              <a:fillRect/>
            </a:stretch>
          </xdr:blipFill>
          <xdr:spPr>
            <a:xfrm>
              <a:off x="2200680" y="244800"/>
              <a:ext cx="18000" cy="18000"/>
            </a:xfrm>
            <a:prstGeom prst="rect">
              <a:avLst/>
            </a:prstGeom>
          </xdr:spPr>
        </xdr:pic>
      </mc:Fallback>
    </mc:AlternateContent>
    <xdr:clientData/>
  </xdr:oneCellAnchor>
  <xdr:oneCellAnchor>
    <xdr:from>
      <xdr:col>1</xdr:col>
      <xdr:colOff>1142900</xdr:colOff>
      <xdr:row>2</xdr:row>
      <xdr:rowOff>196560</xdr:rowOff>
    </xdr:from>
    <xdr:ext cx="360" cy="258983"/>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3" name="Ink 2">
              <a:extLst>
                <a:ext uri="{FF2B5EF4-FFF2-40B4-BE49-F238E27FC236}">
                  <a16:creationId xmlns:a16="http://schemas.microsoft.com/office/drawing/2014/main" id="{82D48847-8157-4EE9-BB41-7FC1EA28B452}"/>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chools/tender2020/2018%20Assessment/Jabal%20Almukabber/Jabal%20Al-Mukabb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ocuments/School%20IV/R1%20School%20Construction/A14%20EJ%20Ph2/1%20Assessment/EJ%20Survey%20Update%202017%20Unprotected/Ahbab%20Al%20Rahman-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row r="4">
          <cell r="A4" t="str">
            <v>co-ed</v>
          </cell>
          <cell r="B4" t="str">
            <v>lower basic</v>
          </cell>
          <cell r="C4" t="str">
            <v>Jenin</v>
          </cell>
          <cell r="D4" t="str">
            <v>area A</v>
          </cell>
          <cell r="E4" t="str">
            <v>KG</v>
          </cell>
          <cell r="F4" t="str">
            <v>KG</v>
          </cell>
          <cell r="G4" t="str">
            <v>Waqf</v>
          </cell>
        </row>
        <row r="5">
          <cell r="A5" t="str">
            <v>boys</v>
          </cell>
          <cell r="B5" t="str">
            <v>higher basic</v>
          </cell>
          <cell r="C5" t="str">
            <v>Qabatya</v>
          </cell>
          <cell r="D5" t="str">
            <v>area B</v>
          </cell>
          <cell r="E5">
            <v>1</v>
          </cell>
          <cell r="F5">
            <v>1</v>
          </cell>
          <cell r="G5" t="str">
            <v>Christian</v>
          </cell>
        </row>
        <row r="6">
          <cell r="A6" t="str">
            <v>girls</v>
          </cell>
          <cell r="B6" t="str">
            <v>secondary</v>
          </cell>
          <cell r="C6" t="str">
            <v>Tulkarm</v>
          </cell>
          <cell r="D6" t="str">
            <v>area C</v>
          </cell>
          <cell r="E6">
            <v>2</v>
          </cell>
          <cell r="F6">
            <v>2</v>
          </cell>
          <cell r="G6" t="str">
            <v>Private</v>
          </cell>
        </row>
        <row r="7">
          <cell r="A7" t="str">
            <v>co-ed (1-4) + boys</v>
          </cell>
          <cell r="B7" t="str">
            <v>lower + higher basic</v>
          </cell>
          <cell r="C7" t="str">
            <v>Tubas</v>
          </cell>
          <cell r="D7" t="str">
            <v>Gaza</v>
          </cell>
          <cell r="E7">
            <v>3</v>
          </cell>
          <cell r="F7">
            <v>3</v>
          </cell>
          <cell r="G7" t="str">
            <v>Municipality</v>
          </cell>
        </row>
        <row r="8">
          <cell r="A8" t="str">
            <v>co-ed (1-4) + girls</v>
          </cell>
          <cell r="B8" t="str">
            <v>lower + higher basic + secondary</v>
          </cell>
          <cell r="C8" t="str">
            <v>Nablus</v>
          </cell>
          <cell r="D8" t="str">
            <v>Jerusalem</v>
          </cell>
          <cell r="E8">
            <v>4</v>
          </cell>
          <cell r="F8">
            <v>4</v>
          </cell>
          <cell r="G8" t="str">
            <v>UNRWA</v>
          </cell>
        </row>
        <row r="9">
          <cell r="B9" t="str">
            <v>higher basic + secondary</v>
          </cell>
          <cell r="C9" t="str">
            <v>South Nablus</v>
          </cell>
          <cell r="E9">
            <v>5</v>
          </cell>
          <cell r="F9">
            <v>5</v>
          </cell>
        </row>
        <row r="10">
          <cell r="C10" t="str">
            <v>Qalqilya</v>
          </cell>
          <cell r="E10">
            <v>6</v>
          </cell>
          <cell r="F10">
            <v>6</v>
          </cell>
        </row>
        <row r="11">
          <cell r="C11" t="str">
            <v>Salfeet</v>
          </cell>
          <cell r="E11">
            <v>7</v>
          </cell>
          <cell r="F11">
            <v>7</v>
          </cell>
        </row>
        <row r="12">
          <cell r="C12" t="str">
            <v>Ramallah</v>
          </cell>
          <cell r="E12">
            <v>8</v>
          </cell>
          <cell r="F12">
            <v>8</v>
          </cell>
        </row>
        <row r="13">
          <cell r="C13" t="str">
            <v>Jericho</v>
          </cell>
          <cell r="E13">
            <v>9</v>
          </cell>
          <cell r="F13">
            <v>9</v>
          </cell>
        </row>
        <row r="14">
          <cell r="C14" t="str">
            <v>Jerusalem Suburbs</v>
          </cell>
          <cell r="E14">
            <v>10</v>
          </cell>
          <cell r="F14">
            <v>10</v>
          </cell>
        </row>
        <row r="15">
          <cell r="C15" t="str">
            <v xml:space="preserve">Jerusalem  </v>
          </cell>
          <cell r="E15">
            <v>11</v>
          </cell>
          <cell r="F15">
            <v>11</v>
          </cell>
        </row>
        <row r="16">
          <cell r="C16" t="str">
            <v>Bethlehem</v>
          </cell>
          <cell r="E16">
            <v>12</v>
          </cell>
          <cell r="F16">
            <v>12</v>
          </cell>
        </row>
        <row r="17">
          <cell r="C17" t="str">
            <v>North Hebron</v>
          </cell>
        </row>
        <row r="18">
          <cell r="C18" t="str">
            <v>Hebron</v>
          </cell>
        </row>
        <row r="19">
          <cell r="C19" t="str">
            <v>South Hebron</v>
          </cell>
        </row>
        <row r="23">
          <cell r="A23">
            <v>0</v>
          </cell>
          <cell r="C23">
            <v>0</v>
          </cell>
        </row>
        <row r="24">
          <cell r="A24">
            <v>0.3</v>
          </cell>
          <cell r="C24">
            <v>0.3</v>
          </cell>
        </row>
        <row r="25">
          <cell r="A25">
            <v>0.6</v>
          </cell>
          <cell r="C25">
            <v>0.6</v>
          </cell>
        </row>
        <row r="26">
          <cell r="A26">
            <v>1</v>
          </cell>
          <cell r="C26">
            <v>1</v>
          </cell>
        </row>
        <row r="30">
          <cell r="C30">
            <v>0</v>
          </cell>
        </row>
        <row r="31">
          <cell r="C31">
            <v>0.3</v>
          </cell>
        </row>
        <row r="32">
          <cell r="C32">
            <v>0.6</v>
          </cell>
        </row>
        <row r="33">
          <cell r="C33">
            <v>1</v>
          </cell>
        </row>
        <row r="37">
          <cell r="C37">
            <v>0</v>
          </cell>
        </row>
        <row r="38">
          <cell r="C38">
            <v>0.3</v>
          </cell>
        </row>
        <row r="39">
          <cell r="C39">
            <v>0.6</v>
          </cell>
        </row>
        <row r="40">
          <cell r="C40">
            <v>1</v>
          </cell>
        </row>
      </sheetData>
      <sheetData sheetId="1"/>
      <sheetData sheetId="2">
        <row r="3">
          <cell r="A3" t="str">
            <v>GOOD</v>
          </cell>
          <cell r="B3" t="str">
            <v>GOOD</v>
          </cell>
          <cell r="C3" t="str">
            <v>GOOD</v>
          </cell>
          <cell r="D3" t="str">
            <v>GOOD</v>
          </cell>
          <cell r="E3" t="str">
            <v>GOOD</v>
          </cell>
          <cell r="F3" t="str">
            <v>GOOD</v>
          </cell>
          <cell r="G3" t="str">
            <v>GOOD</v>
          </cell>
          <cell r="H3" t="str">
            <v>GOOD</v>
          </cell>
          <cell r="J3" t="str">
            <v>GOOD</v>
          </cell>
          <cell r="K3" t="str">
            <v>GOOD</v>
          </cell>
          <cell r="L3" t="str">
            <v>GOOD</v>
          </cell>
          <cell r="M3" t="str">
            <v>GOOD</v>
          </cell>
          <cell r="N3" t="str">
            <v>EXISTS</v>
          </cell>
        </row>
        <row r="4">
          <cell r="A4" t="str">
            <v>MODERATE</v>
          </cell>
          <cell r="B4" t="str">
            <v>MODERATE</v>
          </cell>
          <cell r="C4" t="str">
            <v>MODERATE</v>
          </cell>
          <cell r="D4" t="str">
            <v>MODERATE</v>
          </cell>
          <cell r="E4" t="str">
            <v>MODERATE</v>
          </cell>
          <cell r="F4" t="str">
            <v>MODERATE</v>
          </cell>
          <cell r="G4" t="str">
            <v>MODERATE</v>
          </cell>
          <cell r="H4" t="str">
            <v>MODERATE</v>
          </cell>
          <cell r="J4" t="str">
            <v>MODERATE</v>
          </cell>
          <cell r="K4" t="str">
            <v>MODERATE</v>
          </cell>
          <cell r="L4" t="str">
            <v>MODERATE</v>
          </cell>
          <cell r="M4" t="str">
            <v>MODERATE</v>
          </cell>
          <cell r="N4" t="str">
            <v>NOT EXISTS</v>
          </cell>
        </row>
        <row r="5">
          <cell r="A5" t="str">
            <v>BAD</v>
          </cell>
          <cell r="B5" t="str">
            <v>BAD</v>
          </cell>
          <cell r="C5" t="str">
            <v>BAD</v>
          </cell>
          <cell r="D5" t="str">
            <v>BAD</v>
          </cell>
          <cell r="E5" t="str">
            <v>BAD</v>
          </cell>
          <cell r="F5" t="str">
            <v>BAD</v>
          </cell>
          <cell r="G5" t="str">
            <v>BAD</v>
          </cell>
          <cell r="H5" t="str">
            <v>BAD</v>
          </cell>
          <cell r="J5" t="str">
            <v>BAD</v>
          </cell>
          <cell r="K5" t="str">
            <v>BAD</v>
          </cell>
          <cell r="L5" t="str">
            <v>BAD</v>
          </cell>
          <cell r="M5" t="str">
            <v>BAD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row r="4">
          <cell r="A4" t="str">
            <v>co-ed</v>
          </cell>
          <cell r="B4" t="str">
            <v>lower basic</v>
          </cell>
          <cell r="C4" t="str">
            <v>Jenin</v>
          </cell>
          <cell r="D4" t="str">
            <v>area A</v>
          </cell>
          <cell r="E4" t="str">
            <v>KG</v>
          </cell>
          <cell r="F4" t="str">
            <v>KG</v>
          </cell>
          <cell r="G4" t="str">
            <v>Waqf</v>
          </cell>
        </row>
        <row r="5">
          <cell r="A5" t="str">
            <v>boys</v>
          </cell>
          <cell r="B5" t="str">
            <v>higher basic</v>
          </cell>
          <cell r="C5" t="str">
            <v>Qabatya</v>
          </cell>
          <cell r="D5" t="str">
            <v>area B</v>
          </cell>
          <cell r="E5">
            <v>1</v>
          </cell>
          <cell r="F5">
            <v>1</v>
          </cell>
          <cell r="G5" t="str">
            <v>Christian</v>
          </cell>
        </row>
        <row r="6">
          <cell r="A6" t="str">
            <v>girls</v>
          </cell>
          <cell r="B6" t="str">
            <v>secondary</v>
          </cell>
          <cell r="C6" t="str">
            <v>Tulkarm</v>
          </cell>
          <cell r="D6" t="str">
            <v>area C</v>
          </cell>
          <cell r="E6">
            <v>2</v>
          </cell>
          <cell r="F6">
            <v>2</v>
          </cell>
          <cell r="G6" t="str">
            <v>Private</v>
          </cell>
        </row>
        <row r="7">
          <cell r="A7" t="str">
            <v>co-ed (1-4) + boys</v>
          </cell>
          <cell r="B7" t="str">
            <v>lower + higher basic</v>
          </cell>
          <cell r="C7" t="str">
            <v>Tubas</v>
          </cell>
          <cell r="D7" t="str">
            <v>Gaza</v>
          </cell>
          <cell r="E7">
            <v>3</v>
          </cell>
          <cell r="F7">
            <v>3</v>
          </cell>
          <cell r="G7" t="str">
            <v>Municipality</v>
          </cell>
        </row>
        <row r="8">
          <cell r="A8" t="str">
            <v>co-ed (1-4) + girls</v>
          </cell>
          <cell r="B8" t="str">
            <v>lower + higher basic + secondary</v>
          </cell>
          <cell r="C8" t="str">
            <v>Nablus</v>
          </cell>
          <cell r="D8" t="str">
            <v>Jerusalem</v>
          </cell>
          <cell r="E8">
            <v>4</v>
          </cell>
          <cell r="F8">
            <v>4</v>
          </cell>
          <cell r="G8" t="str">
            <v>UNRWA</v>
          </cell>
        </row>
        <row r="9">
          <cell r="B9" t="str">
            <v>higher basic + secondary</v>
          </cell>
          <cell r="C9" t="str">
            <v>South Nablus</v>
          </cell>
          <cell r="E9">
            <v>5</v>
          </cell>
          <cell r="F9">
            <v>5</v>
          </cell>
        </row>
        <row r="10">
          <cell r="C10" t="str">
            <v>Qalqilya</v>
          </cell>
          <cell r="E10">
            <v>6</v>
          </cell>
          <cell r="F10">
            <v>6</v>
          </cell>
        </row>
        <row r="11">
          <cell r="C11" t="str">
            <v>Salfeet</v>
          </cell>
          <cell r="E11">
            <v>7</v>
          </cell>
          <cell r="F11">
            <v>7</v>
          </cell>
        </row>
        <row r="12">
          <cell r="C12" t="str">
            <v>Ramallah</v>
          </cell>
          <cell r="E12">
            <v>8</v>
          </cell>
          <cell r="F12">
            <v>8</v>
          </cell>
        </row>
        <row r="13">
          <cell r="C13" t="str">
            <v>Jericho</v>
          </cell>
          <cell r="E13">
            <v>9</v>
          </cell>
          <cell r="F13">
            <v>9</v>
          </cell>
        </row>
        <row r="14">
          <cell r="C14" t="str">
            <v>Jerusalem Suburbs</v>
          </cell>
          <cell r="E14">
            <v>10</v>
          </cell>
          <cell r="F14">
            <v>10</v>
          </cell>
        </row>
        <row r="15">
          <cell r="C15" t="str">
            <v xml:space="preserve">Jerusalem  </v>
          </cell>
          <cell r="E15">
            <v>11</v>
          </cell>
          <cell r="F15">
            <v>11</v>
          </cell>
        </row>
        <row r="16">
          <cell r="C16" t="str">
            <v>Bethlehem</v>
          </cell>
          <cell r="E16">
            <v>12</v>
          </cell>
          <cell r="F16">
            <v>12</v>
          </cell>
        </row>
        <row r="17">
          <cell r="C17" t="str">
            <v>North Hebron</v>
          </cell>
        </row>
        <row r="18">
          <cell r="C18" t="str">
            <v>Hebron</v>
          </cell>
        </row>
        <row r="19">
          <cell r="C19" t="str">
            <v>South Hebron</v>
          </cell>
        </row>
        <row r="23">
          <cell r="A23">
            <v>0</v>
          </cell>
          <cell r="C23">
            <v>0</v>
          </cell>
        </row>
        <row r="24">
          <cell r="A24">
            <v>0.3</v>
          </cell>
          <cell r="C24">
            <v>0.3</v>
          </cell>
        </row>
        <row r="25">
          <cell r="A25">
            <v>0.6</v>
          </cell>
          <cell r="C25">
            <v>0.6</v>
          </cell>
        </row>
        <row r="26">
          <cell r="A26">
            <v>1</v>
          </cell>
          <cell r="C26">
            <v>1</v>
          </cell>
        </row>
        <row r="30">
          <cell r="C30">
            <v>0</v>
          </cell>
        </row>
        <row r="31">
          <cell r="C31">
            <v>0.3</v>
          </cell>
        </row>
        <row r="32">
          <cell r="C32">
            <v>0.6</v>
          </cell>
        </row>
        <row r="33">
          <cell r="C33">
            <v>1</v>
          </cell>
        </row>
        <row r="37">
          <cell r="C37">
            <v>0</v>
          </cell>
        </row>
        <row r="38">
          <cell r="C38">
            <v>0.3</v>
          </cell>
        </row>
        <row r="39">
          <cell r="C39">
            <v>0.6</v>
          </cell>
        </row>
        <row r="40">
          <cell r="C40">
            <v>1</v>
          </cell>
        </row>
      </sheetData>
      <sheetData sheetId="1"/>
      <sheetData sheetId="2">
        <row r="3">
          <cell r="A3" t="str">
            <v>GOOD</v>
          </cell>
          <cell r="B3" t="str">
            <v>GOOD</v>
          </cell>
          <cell r="C3" t="str">
            <v>GOOD</v>
          </cell>
          <cell r="D3" t="str">
            <v>GOOD</v>
          </cell>
          <cell r="E3" t="str">
            <v>GOOD</v>
          </cell>
          <cell r="F3" t="str">
            <v>GOOD</v>
          </cell>
          <cell r="G3" t="str">
            <v>GOOD</v>
          </cell>
          <cell r="H3" t="str">
            <v>GOOD</v>
          </cell>
          <cell r="J3" t="str">
            <v>GOOD</v>
          </cell>
          <cell r="K3" t="str">
            <v>GOOD</v>
          </cell>
          <cell r="L3" t="str">
            <v>GOOD</v>
          </cell>
          <cell r="M3" t="str">
            <v>GOOD</v>
          </cell>
          <cell r="N3" t="str">
            <v>EXISTS</v>
          </cell>
        </row>
        <row r="4">
          <cell r="A4" t="str">
            <v>MODERATE</v>
          </cell>
          <cell r="B4" t="str">
            <v>MODERATE</v>
          </cell>
          <cell r="C4" t="str">
            <v>MODERATE</v>
          </cell>
          <cell r="D4" t="str">
            <v>MODERATE</v>
          </cell>
          <cell r="E4" t="str">
            <v>MODERATE</v>
          </cell>
          <cell r="F4" t="str">
            <v>MODERATE</v>
          </cell>
          <cell r="G4" t="str">
            <v>MODERATE</v>
          </cell>
          <cell r="H4" t="str">
            <v>MODERATE</v>
          </cell>
          <cell r="J4" t="str">
            <v>MODERATE</v>
          </cell>
          <cell r="K4" t="str">
            <v>MODERATE</v>
          </cell>
          <cell r="L4" t="str">
            <v>MODERATE</v>
          </cell>
          <cell r="M4" t="str">
            <v>MODERATE</v>
          </cell>
          <cell r="N4" t="str">
            <v>NOT EXISTS</v>
          </cell>
        </row>
        <row r="5">
          <cell r="A5" t="str">
            <v>BAD</v>
          </cell>
          <cell r="B5" t="str">
            <v>BAD</v>
          </cell>
          <cell r="C5" t="str">
            <v>BAD</v>
          </cell>
          <cell r="D5" t="str">
            <v>BAD</v>
          </cell>
          <cell r="E5" t="str">
            <v>BAD</v>
          </cell>
          <cell r="F5" t="str">
            <v>BAD</v>
          </cell>
          <cell r="G5" t="str">
            <v>BAD</v>
          </cell>
          <cell r="H5" t="str">
            <v>BAD</v>
          </cell>
          <cell r="J5" t="str">
            <v>BAD</v>
          </cell>
          <cell r="K5" t="str">
            <v>BAD</v>
          </cell>
          <cell r="L5" t="str">
            <v>BAD</v>
          </cell>
          <cell r="M5" t="str">
            <v>BAD</v>
          </cell>
        </row>
      </sheetData>
      <sheetData sheetId="3"/>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5-28T15:00:40.964"/>
    </inkml:context>
    <inkml:brush xml:id="br0">
      <inkml:brushProperty name="width" value="0.05" units="cm"/>
      <inkml:brushProperty name="height" value="0.05" units="cm"/>
      <inkml:brushProperty name="ignorePressure" value="1"/>
    </inkml:brush>
  </inkml:definitions>
  <inkml:trace contextRef="#ctx0" brushRef="#br0">-2147483648-2147483648,'0'0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5-28T15:00:40.965"/>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8-01T10:14:43.757"/>
    </inkml:context>
    <inkml:brush xml:id="br0">
      <inkml:brushProperty name="width" value="0.05" units="cm"/>
      <inkml:brushProperty name="height" value="0.05" units="cm"/>
      <inkml:brushProperty name="ignorePressure" value="1"/>
    </inkml:brush>
  </inkml:definitions>
  <inkml:trace contextRef="#ctx0" brushRef="#br0">-2147483648-2147483648,'0'0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8-01T10:14:43.758"/>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outlinePr summaryBelow="0" summaryRight="0"/>
  </sheetPr>
  <dimension ref="A1:CU128"/>
  <sheetViews>
    <sheetView tabSelected="1" view="pageBreakPreview" topLeftCell="A101" zoomScale="55" zoomScaleNormal="75" zoomScaleSheetLayoutView="55" zoomScalePageLayoutView="10" workbookViewId="0">
      <selection activeCell="F104" sqref="F104"/>
    </sheetView>
  </sheetViews>
  <sheetFormatPr defaultRowHeight="14.5" x14ac:dyDescent="0.35"/>
  <cols>
    <col min="1" max="1" width="10.54296875" style="103" customWidth="1"/>
    <col min="2" max="2" width="48.453125" style="98" customWidth="1"/>
    <col min="3" max="3" width="73.6328125" style="98" customWidth="1"/>
    <col min="4" max="4" width="14" customWidth="1"/>
    <col min="5" max="5" width="15" customWidth="1"/>
    <col min="6" max="6" width="14.90625" style="102" customWidth="1"/>
    <col min="7" max="7" width="23.81640625" style="107" customWidth="1"/>
    <col min="8" max="8" width="16.453125" customWidth="1"/>
  </cols>
  <sheetData>
    <row r="1" spans="1:99" s="10" customFormat="1" ht="36" customHeight="1" x14ac:dyDescent="0.35">
      <c r="A1" s="135" t="s">
        <v>0</v>
      </c>
      <c r="B1" s="136"/>
      <c r="C1" s="136"/>
      <c r="D1" s="136"/>
      <c r="E1" s="136"/>
      <c r="F1" s="136"/>
      <c r="G1" s="136"/>
      <c r="H1" s="9"/>
    </row>
    <row r="2" spans="1:99" s="10" customFormat="1" ht="31.75" customHeight="1" x14ac:dyDescent="0.35">
      <c r="A2" s="137" t="s">
        <v>1</v>
      </c>
      <c r="B2" s="138"/>
      <c r="C2" s="138"/>
      <c r="D2" s="138"/>
      <c r="E2" s="138"/>
      <c r="F2" s="138"/>
      <c r="G2" s="138"/>
      <c r="H2" s="9"/>
    </row>
    <row r="3" spans="1:99" s="10" customFormat="1" ht="31.75" customHeight="1" x14ac:dyDescent="0.35">
      <c r="A3" s="139" t="s">
        <v>186</v>
      </c>
      <c r="B3" s="140"/>
      <c r="C3" s="140"/>
      <c r="D3" s="140"/>
      <c r="E3" s="140"/>
      <c r="F3" s="140"/>
      <c r="G3" s="140"/>
      <c r="H3" s="9"/>
    </row>
    <row r="4" spans="1:99" s="10" customFormat="1" ht="32.4" customHeight="1" x14ac:dyDescent="0.35">
      <c r="A4" s="139" t="s">
        <v>2</v>
      </c>
      <c r="B4" s="140"/>
      <c r="C4" s="140"/>
      <c r="D4" s="140"/>
      <c r="E4" s="140"/>
      <c r="F4" s="140"/>
      <c r="G4" s="140"/>
      <c r="H4" s="9"/>
    </row>
    <row r="5" spans="1:99" s="10" customFormat="1" ht="29.4" customHeight="1" thickBot="1" x14ac:dyDescent="0.4">
      <c r="A5" s="11"/>
      <c r="B5" s="12"/>
      <c r="C5" s="13" t="str">
        <f>UPPER(IF(C121&lt;&gt;"","Tenderer: "&amp;C121,""))</f>
        <v/>
      </c>
      <c r="D5" s="14"/>
      <c r="E5" s="14"/>
      <c r="F5" s="14"/>
      <c r="G5" s="14"/>
      <c r="H5" s="9"/>
    </row>
    <row r="6" spans="1:99" ht="15.65" customHeight="1" x14ac:dyDescent="0.35">
      <c r="A6" s="147" t="s">
        <v>3</v>
      </c>
      <c r="B6" s="149" t="s">
        <v>4</v>
      </c>
      <c r="C6" s="151" t="s">
        <v>5</v>
      </c>
      <c r="D6" s="153" t="s">
        <v>6</v>
      </c>
      <c r="E6" s="153" t="s">
        <v>7</v>
      </c>
      <c r="F6" s="155" t="s">
        <v>8</v>
      </c>
      <c r="G6" s="117" t="s">
        <v>170</v>
      </c>
    </row>
    <row r="7" spans="1:99" s="16" customFormat="1" ht="27.65" customHeight="1" thickBot="1" x14ac:dyDescent="0.4">
      <c r="A7" s="148"/>
      <c r="B7" s="150"/>
      <c r="C7" s="152"/>
      <c r="D7" s="154"/>
      <c r="E7" s="154"/>
      <c r="F7" s="156"/>
      <c r="G7" s="118"/>
      <c r="H7" s="15"/>
    </row>
    <row r="8" spans="1:99" s="23" customFormat="1" ht="21" customHeight="1" x14ac:dyDescent="0.35">
      <c r="A8" s="17">
        <v>1</v>
      </c>
      <c r="B8" s="18" t="s">
        <v>114</v>
      </c>
      <c r="C8" s="19"/>
      <c r="D8" s="20"/>
      <c r="E8" s="20"/>
      <c r="F8" s="21" t="s">
        <v>9</v>
      </c>
      <c r="G8" s="22">
        <f>SUM(G10:G14)</f>
        <v>0</v>
      </c>
      <c r="H8"/>
    </row>
    <row r="9" spans="1:99" s="23" customFormat="1" ht="158.4" customHeight="1" x14ac:dyDescent="0.35">
      <c r="A9" s="24"/>
      <c r="B9" s="125" t="s">
        <v>126</v>
      </c>
      <c r="C9" s="126"/>
      <c r="D9" s="25"/>
      <c r="E9" s="25"/>
      <c r="F9" s="4"/>
      <c r="G9" s="26"/>
      <c r="H9"/>
      <c r="I9" s="27"/>
      <c r="J9" s="27"/>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row>
    <row r="10" spans="1:99" s="23" customFormat="1" ht="55.25" customHeight="1" x14ac:dyDescent="0.35">
      <c r="A10" s="29">
        <v>1.01</v>
      </c>
      <c r="B10" s="30" t="s">
        <v>127</v>
      </c>
      <c r="C10" s="30" t="s">
        <v>129</v>
      </c>
      <c r="D10" s="31" t="s">
        <v>128</v>
      </c>
      <c r="E10" s="32">
        <v>1</v>
      </c>
      <c r="F10" s="4"/>
      <c r="G10" s="33">
        <f t="shared" ref="G10:G42" si="0">F10*E10</f>
        <v>0</v>
      </c>
      <c r="H10"/>
    </row>
    <row r="11" spans="1:99" s="23" customFormat="1" ht="164.4" customHeight="1" x14ac:dyDescent="0.35">
      <c r="A11" s="29">
        <v>1.02</v>
      </c>
      <c r="B11" s="30" t="s">
        <v>130</v>
      </c>
      <c r="C11" s="30" t="s">
        <v>131</v>
      </c>
      <c r="D11" s="31" t="s">
        <v>156</v>
      </c>
      <c r="E11" s="32">
        <v>50</v>
      </c>
      <c r="F11" s="4"/>
      <c r="G11" s="33">
        <f t="shared" ref="G11" si="1">F11*E11</f>
        <v>0</v>
      </c>
      <c r="H11"/>
    </row>
    <row r="12" spans="1:99" s="23" customFormat="1" ht="291.64999999999998" customHeight="1" x14ac:dyDescent="0.35">
      <c r="A12" s="29">
        <v>1.03</v>
      </c>
      <c r="B12" s="30" t="s">
        <v>115</v>
      </c>
      <c r="C12" s="30" t="s">
        <v>116</v>
      </c>
      <c r="D12" s="31" t="s">
        <v>156</v>
      </c>
      <c r="E12" s="32">
        <v>150</v>
      </c>
      <c r="F12" s="4"/>
      <c r="G12" s="33">
        <f t="shared" si="0"/>
        <v>0</v>
      </c>
      <c r="H12"/>
    </row>
    <row r="13" spans="1:99" s="36" customFormat="1" ht="106.25" customHeight="1" x14ac:dyDescent="0.35">
      <c r="A13" s="29">
        <v>1.03</v>
      </c>
      <c r="B13" s="34" t="s">
        <v>132</v>
      </c>
      <c r="C13" s="30" t="s">
        <v>133</v>
      </c>
      <c r="D13" s="31" t="s">
        <v>156</v>
      </c>
      <c r="E13" s="32">
        <v>300</v>
      </c>
      <c r="F13" s="5"/>
      <c r="G13" s="33">
        <f t="shared" si="0"/>
        <v>0</v>
      </c>
      <c r="H13" s="35"/>
    </row>
    <row r="14" spans="1:99" s="36" customFormat="1" ht="93" customHeight="1" x14ac:dyDescent="0.35">
      <c r="A14" s="29">
        <v>1.04</v>
      </c>
      <c r="B14" s="34" t="s">
        <v>117</v>
      </c>
      <c r="C14" s="30" t="s">
        <v>118</v>
      </c>
      <c r="D14" s="31" t="s">
        <v>155</v>
      </c>
      <c r="E14" s="32">
        <v>1000</v>
      </c>
      <c r="F14" s="5"/>
      <c r="G14" s="33">
        <f t="shared" si="0"/>
        <v>0</v>
      </c>
      <c r="H14" s="35"/>
    </row>
    <row r="15" spans="1:99" s="23" customFormat="1" ht="21" customHeight="1" x14ac:dyDescent="0.35">
      <c r="A15" s="37">
        <v>2</v>
      </c>
      <c r="B15" s="38" t="s">
        <v>13</v>
      </c>
      <c r="C15" s="39"/>
      <c r="D15" s="40"/>
      <c r="E15" s="40"/>
      <c r="F15" s="108" t="s">
        <v>9</v>
      </c>
      <c r="G15" s="22">
        <f>G16</f>
        <v>0</v>
      </c>
      <c r="H15"/>
    </row>
    <row r="16" spans="1:99" s="23" customFormat="1" ht="201" customHeight="1" x14ac:dyDescent="0.35">
      <c r="A16" s="29">
        <v>2.0099999999999998</v>
      </c>
      <c r="B16" s="34" t="s">
        <v>119</v>
      </c>
      <c r="C16" s="30" t="s">
        <v>113</v>
      </c>
      <c r="D16" s="31" t="s">
        <v>155</v>
      </c>
      <c r="E16" s="41">
        <v>600</v>
      </c>
      <c r="F16" s="6"/>
      <c r="G16" s="33">
        <f t="shared" si="0"/>
        <v>0</v>
      </c>
      <c r="H16"/>
    </row>
    <row r="17" spans="1:8" s="23" customFormat="1" ht="21" customHeight="1" x14ac:dyDescent="0.35">
      <c r="A17" s="37">
        <v>3</v>
      </c>
      <c r="B17" s="38" t="s">
        <v>14</v>
      </c>
      <c r="C17" s="39"/>
      <c r="D17" s="42"/>
      <c r="E17" s="42"/>
      <c r="F17" s="109" t="s">
        <v>9</v>
      </c>
      <c r="G17" s="22">
        <f>SUM(G19:G28)</f>
        <v>0</v>
      </c>
      <c r="H17"/>
    </row>
    <row r="18" spans="1:8" s="45" customFormat="1" ht="223.25" customHeight="1" x14ac:dyDescent="0.35">
      <c r="A18" s="43"/>
      <c r="B18" s="127" t="s">
        <v>137</v>
      </c>
      <c r="C18" s="128"/>
      <c r="D18" s="44"/>
      <c r="E18" s="44"/>
      <c r="F18" s="1"/>
      <c r="G18" s="33"/>
    </row>
    <row r="19" spans="1:8" s="45" customFormat="1" ht="163.75" customHeight="1" x14ac:dyDescent="0.3">
      <c r="A19" s="46">
        <v>3.01</v>
      </c>
      <c r="B19" s="47" t="s">
        <v>134</v>
      </c>
      <c r="C19" s="48" t="s">
        <v>140</v>
      </c>
      <c r="D19" s="31" t="s">
        <v>155</v>
      </c>
      <c r="E19" s="49">
        <v>75</v>
      </c>
      <c r="F19" s="1"/>
      <c r="G19" s="33">
        <f t="shared" ref="G19" si="2">F19*E19</f>
        <v>0</v>
      </c>
    </row>
    <row r="20" spans="1:8" s="45" customFormat="1" ht="118.25" customHeight="1" x14ac:dyDescent="0.3">
      <c r="A20" s="46">
        <v>3.02</v>
      </c>
      <c r="B20" s="47" t="s">
        <v>120</v>
      </c>
      <c r="C20" s="48" t="s">
        <v>135</v>
      </c>
      <c r="D20" s="31" t="s">
        <v>155</v>
      </c>
      <c r="E20" s="49">
        <v>30</v>
      </c>
      <c r="F20" s="1"/>
      <c r="G20" s="33">
        <f>F20*E20</f>
        <v>0</v>
      </c>
    </row>
    <row r="21" spans="1:8" s="45" customFormat="1" ht="105" customHeight="1" x14ac:dyDescent="0.3">
      <c r="A21" s="46">
        <v>3.03</v>
      </c>
      <c r="B21" s="47" t="s">
        <v>121</v>
      </c>
      <c r="C21" s="48" t="s">
        <v>138</v>
      </c>
      <c r="D21" s="31" t="s">
        <v>156</v>
      </c>
      <c r="E21" s="49">
        <v>15</v>
      </c>
      <c r="F21" s="1"/>
      <c r="G21" s="33">
        <f t="shared" si="0"/>
        <v>0</v>
      </c>
    </row>
    <row r="22" spans="1:8" s="45" customFormat="1" ht="129.65" customHeight="1" x14ac:dyDescent="0.3">
      <c r="A22" s="50">
        <v>3.04</v>
      </c>
      <c r="B22" s="51" t="s">
        <v>122</v>
      </c>
      <c r="C22" s="48" t="s">
        <v>125</v>
      </c>
      <c r="D22" s="31" t="s">
        <v>155</v>
      </c>
      <c r="E22" s="49">
        <v>25</v>
      </c>
      <c r="F22" s="1"/>
      <c r="G22" s="33">
        <f t="shared" si="0"/>
        <v>0</v>
      </c>
    </row>
    <row r="23" spans="1:8" s="45" customFormat="1" ht="79.5" customHeight="1" x14ac:dyDescent="0.3">
      <c r="A23" s="50">
        <v>3.05</v>
      </c>
      <c r="B23" s="47" t="s">
        <v>136</v>
      </c>
      <c r="C23" s="48" t="s">
        <v>15</v>
      </c>
      <c r="D23" s="31" t="s">
        <v>155</v>
      </c>
      <c r="E23" s="49">
        <v>45</v>
      </c>
      <c r="F23" s="1"/>
      <c r="G23" s="33">
        <f t="shared" si="0"/>
        <v>0</v>
      </c>
    </row>
    <row r="24" spans="1:8" s="45" customFormat="1" ht="66" customHeight="1" x14ac:dyDescent="0.3">
      <c r="A24" s="46">
        <v>3.06</v>
      </c>
      <c r="B24" s="47" t="s">
        <v>123</v>
      </c>
      <c r="C24" s="48" t="s">
        <v>149</v>
      </c>
      <c r="D24" s="31" t="s">
        <v>156</v>
      </c>
      <c r="E24" s="49">
        <v>28</v>
      </c>
      <c r="F24" s="1"/>
      <c r="G24" s="33">
        <f>F24*E24</f>
        <v>0</v>
      </c>
    </row>
    <row r="25" spans="1:8" s="45" customFormat="1" ht="66" customHeight="1" x14ac:dyDescent="0.3">
      <c r="A25" s="46">
        <v>3.07</v>
      </c>
      <c r="B25" s="47" t="s">
        <v>169</v>
      </c>
      <c r="C25" s="48" t="s">
        <v>138</v>
      </c>
      <c r="D25" s="31" t="s">
        <v>156</v>
      </c>
      <c r="E25" s="49">
        <v>50</v>
      </c>
      <c r="F25" s="1"/>
      <c r="G25" s="33">
        <f>F25*E25</f>
        <v>0</v>
      </c>
    </row>
    <row r="26" spans="1:8" s="45" customFormat="1" ht="15.5" x14ac:dyDescent="0.3">
      <c r="A26" s="50">
        <v>3.08</v>
      </c>
      <c r="B26" s="47" t="s">
        <v>139</v>
      </c>
      <c r="C26" s="48"/>
      <c r="D26" s="31"/>
      <c r="E26" s="49"/>
      <c r="F26" s="1"/>
      <c r="G26" s="33"/>
    </row>
    <row r="27" spans="1:8" s="45" customFormat="1" ht="75.75" customHeight="1" x14ac:dyDescent="0.3">
      <c r="A27" s="46" t="s">
        <v>10</v>
      </c>
      <c r="B27" s="47"/>
      <c r="C27" s="48" t="s">
        <v>160</v>
      </c>
      <c r="D27" s="31" t="s">
        <v>12</v>
      </c>
      <c r="E27" s="49">
        <v>6</v>
      </c>
      <c r="F27" s="1"/>
      <c r="G27" s="33">
        <f>F27*E27</f>
        <v>0</v>
      </c>
    </row>
    <row r="28" spans="1:8" s="45" customFormat="1" ht="70.75" customHeight="1" x14ac:dyDescent="0.3">
      <c r="A28" s="46" t="s">
        <v>11</v>
      </c>
      <c r="B28" s="47"/>
      <c r="C28" s="48" t="s">
        <v>161</v>
      </c>
      <c r="D28" s="31" t="s">
        <v>12</v>
      </c>
      <c r="E28" s="49">
        <v>6</v>
      </c>
      <c r="F28" s="1"/>
      <c r="G28" s="33">
        <f>F28*E28</f>
        <v>0</v>
      </c>
    </row>
    <row r="29" spans="1:8" s="23" customFormat="1" ht="21" customHeight="1" x14ac:dyDescent="0.35">
      <c r="A29" s="37">
        <v>4</v>
      </c>
      <c r="B29" s="38" t="s">
        <v>16</v>
      </c>
      <c r="C29" s="39"/>
      <c r="D29" s="42"/>
      <c r="E29" s="42"/>
      <c r="F29" s="109" t="s">
        <v>9</v>
      </c>
      <c r="G29" s="22">
        <f>SUM(G31:G31)</f>
        <v>0</v>
      </c>
      <c r="H29"/>
    </row>
    <row r="30" spans="1:8" s="16" customFormat="1" ht="147" customHeight="1" x14ac:dyDescent="0.35">
      <c r="A30" s="52"/>
      <c r="B30" s="119" t="s">
        <v>17</v>
      </c>
      <c r="C30" s="120"/>
      <c r="D30" s="53"/>
      <c r="E30" s="54"/>
      <c r="F30" s="2"/>
      <c r="G30" s="33"/>
      <c r="H30"/>
    </row>
    <row r="31" spans="1:8" s="16" customFormat="1" ht="83.25" customHeight="1" x14ac:dyDescent="0.35">
      <c r="A31" s="52">
        <v>4.01</v>
      </c>
      <c r="B31" s="55" t="s">
        <v>18</v>
      </c>
      <c r="C31" s="56" t="s">
        <v>19</v>
      </c>
      <c r="D31" s="31" t="s">
        <v>155</v>
      </c>
      <c r="E31" s="54">
        <v>80</v>
      </c>
      <c r="F31" s="2"/>
      <c r="G31" s="33">
        <f t="shared" si="0"/>
        <v>0</v>
      </c>
      <c r="H31"/>
    </row>
    <row r="32" spans="1:8" s="23" customFormat="1" ht="18.5" x14ac:dyDescent="0.35">
      <c r="A32" s="37">
        <v>5</v>
      </c>
      <c r="B32" s="38" t="s">
        <v>20</v>
      </c>
      <c r="C32" s="39"/>
      <c r="D32" s="42"/>
      <c r="E32" s="42"/>
      <c r="F32" s="109" t="s">
        <v>9</v>
      </c>
      <c r="G32" s="22">
        <f>SUM(G34:G36)</f>
        <v>0</v>
      </c>
      <c r="H32"/>
    </row>
    <row r="33" spans="1:8" s="16" customFormat="1" ht="180.75" customHeight="1" x14ac:dyDescent="0.35">
      <c r="A33" s="50"/>
      <c r="B33" s="119" t="s">
        <v>21</v>
      </c>
      <c r="C33" s="120"/>
      <c r="D33" s="53"/>
      <c r="E33" s="53"/>
      <c r="F33" s="2"/>
      <c r="G33" s="33"/>
      <c r="H33"/>
    </row>
    <row r="34" spans="1:8" s="16" customFormat="1" ht="84.9" customHeight="1" x14ac:dyDescent="0.35">
      <c r="A34" s="50">
        <v>5.01</v>
      </c>
      <c r="B34" s="57" t="s">
        <v>22</v>
      </c>
      <c r="C34" s="56" t="s">
        <v>23</v>
      </c>
      <c r="D34" s="31" t="s">
        <v>155</v>
      </c>
      <c r="E34" s="53">
        <v>5</v>
      </c>
      <c r="F34" s="2"/>
      <c r="G34" s="33">
        <f t="shared" si="0"/>
        <v>0</v>
      </c>
      <c r="H34"/>
    </row>
    <row r="35" spans="1:8" s="16" customFormat="1" ht="89.4" customHeight="1" x14ac:dyDescent="0.35">
      <c r="A35" s="46">
        <v>5.0199999999999996</v>
      </c>
      <c r="B35" s="57" t="s">
        <v>24</v>
      </c>
      <c r="C35" s="56" t="s">
        <v>25</v>
      </c>
      <c r="D35" s="31" t="s">
        <v>155</v>
      </c>
      <c r="E35" s="53">
        <v>20</v>
      </c>
      <c r="F35" s="2"/>
      <c r="G35" s="33">
        <f t="shared" si="0"/>
        <v>0</v>
      </c>
      <c r="H35"/>
    </row>
    <row r="36" spans="1:8" s="16" customFormat="1" ht="46.5" x14ac:dyDescent="0.35">
      <c r="A36" s="50">
        <v>5.03</v>
      </c>
      <c r="B36" s="57" t="s">
        <v>26</v>
      </c>
      <c r="C36" s="56" t="s">
        <v>27</v>
      </c>
      <c r="D36" s="31" t="s">
        <v>155</v>
      </c>
      <c r="E36" s="53">
        <v>35</v>
      </c>
      <c r="F36" s="2"/>
      <c r="G36" s="33">
        <f t="shared" si="0"/>
        <v>0</v>
      </c>
      <c r="H36"/>
    </row>
    <row r="37" spans="1:8" s="23" customFormat="1" ht="21" customHeight="1" x14ac:dyDescent="0.35">
      <c r="A37" s="37">
        <v>6</v>
      </c>
      <c r="B37" s="38" t="s">
        <v>28</v>
      </c>
      <c r="C37" s="39"/>
      <c r="D37" s="42"/>
      <c r="E37" s="42"/>
      <c r="F37" s="109" t="s">
        <v>9</v>
      </c>
      <c r="G37" s="22">
        <f>SUM(G40:G42)</f>
        <v>0</v>
      </c>
      <c r="H37"/>
    </row>
    <row r="38" spans="1:8" s="16" customFormat="1" ht="150" customHeight="1" x14ac:dyDescent="0.35">
      <c r="A38" s="52"/>
      <c r="B38" s="121" t="s">
        <v>29</v>
      </c>
      <c r="C38" s="122"/>
      <c r="D38" s="54"/>
      <c r="E38" s="54"/>
      <c r="F38" s="2"/>
      <c r="G38" s="33"/>
      <c r="H38"/>
    </row>
    <row r="39" spans="1:8" s="16" customFormat="1" ht="116.15" customHeight="1" x14ac:dyDescent="0.35">
      <c r="A39" s="52">
        <v>6.01</v>
      </c>
      <c r="B39" s="56" t="s">
        <v>124</v>
      </c>
      <c r="C39" s="56" t="s">
        <v>148</v>
      </c>
      <c r="D39" s="31"/>
      <c r="E39" s="54"/>
      <c r="F39" s="2"/>
      <c r="G39" s="33"/>
      <c r="H39"/>
    </row>
    <row r="40" spans="1:8" s="16" customFormat="1" ht="99" customHeight="1" x14ac:dyDescent="0.35">
      <c r="A40" s="52"/>
      <c r="B40" s="56"/>
      <c r="C40" s="56" t="s">
        <v>147</v>
      </c>
      <c r="D40" s="31" t="s">
        <v>155</v>
      </c>
      <c r="E40" s="54">
        <v>50</v>
      </c>
      <c r="F40" s="2"/>
      <c r="G40" s="33">
        <f t="shared" si="0"/>
        <v>0</v>
      </c>
      <c r="H40"/>
    </row>
    <row r="41" spans="1:8" s="16" customFormat="1" ht="147" customHeight="1" x14ac:dyDescent="0.35">
      <c r="A41" s="29">
        <v>6.02</v>
      </c>
      <c r="B41" s="56" t="s">
        <v>30</v>
      </c>
      <c r="C41" s="57" t="s">
        <v>162</v>
      </c>
      <c r="D41" s="31" t="s">
        <v>155</v>
      </c>
      <c r="E41" s="54">
        <v>450</v>
      </c>
      <c r="F41" s="2"/>
      <c r="G41" s="33">
        <f t="shared" si="0"/>
        <v>0</v>
      </c>
      <c r="H41"/>
    </row>
    <row r="42" spans="1:8" s="16" customFormat="1" ht="62" x14ac:dyDescent="0.35">
      <c r="A42" s="29">
        <v>6.03</v>
      </c>
      <c r="B42" s="56" t="s">
        <v>163</v>
      </c>
      <c r="C42" s="57" t="s">
        <v>164</v>
      </c>
      <c r="D42" s="31" t="s">
        <v>165</v>
      </c>
      <c r="E42" s="54">
        <v>250</v>
      </c>
      <c r="F42" s="2"/>
      <c r="G42" s="33">
        <f t="shared" si="0"/>
        <v>0</v>
      </c>
      <c r="H42"/>
    </row>
    <row r="43" spans="1:8" s="23" customFormat="1" ht="18.5" x14ac:dyDescent="0.35">
      <c r="A43" s="37">
        <v>7</v>
      </c>
      <c r="B43" s="38" t="s">
        <v>31</v>
      </c>
      <c r="C43" s="39"/>
      <c r="D43" s="42"/>
      <c r="E43" s="42"/>
      <c r="F43" s="109" t="s">
        <v>9</v>
      </c>
      <c r="G43" s="22">
        <f>SUM(G45:G47)</f>
        <v>0</v>
      </c>
      <c r="H43"/>
    </row>
    <row r="44" spans="1:8" s="16" customFormat="1" ht="132" customHeight="1" x14ac:dyDescent="0.35">
      <c r="A44" s="52"/>
      <c r="B44" s="123" t="s">
        <v>32</v>
      </c>
      <c r="C44" s="124"/>
      <c r="D44" s="31"/>
      <c r="E44" s="53"/>
      <c r="F44" s="2"/>
      <c r="G44" s="33"/>
      <c r="H44"/>
    </row>
    <row r="45" spans="1:8" s="16" customFormat="1" ht="62" x14ac:dyDescent="0.35">
      <c r="A45" s="52">
        <v>7.01</v>
      </c>
      <c r="B45" s="56" t="s">
        <v>33</v>
      </c>
      <c r="C45" s="56" t="s">
        <v>34</v>
      </c>
      <c r="D45" s="31" t="s">
        <v>155</v>
      </c>
      <c r="E45" s="53">
        <v>70</v>
      </c>
      <c r="F45" s="2"/>
      <c r="G45" s="33">
        <f t="shared" ref="G45:G47" si="3">F45*E45</f>
        <v>0</v>
      </c>
      <c r="H45"/>
    </row>
    <row r="46" spans="1:8" s="16" customFormat="1" ht="115.5" customHeight="1" x14ac:dyDescent="0.35">
      <c r="A46" s="52">
        <v>7.02</v>
      </c>
      <c r="B46" s="56" t="s">
        <v>35</v>
      </c>
      <c r="C46" s="56" t="s">
        <v>36</v>
      </c>
      <c r="D46" s="31" t="s">
        <v>155</v>
      </c>
      <c r="E46" s="53">
        <v>200</v>
      </c>
      <c r="F46" s="2"/>
      <c r="G46" s="33">
        <f t="shared" si="3"/>
        <v>0</v>
      </c>
      <c r="H46"/>
    </row>
    <row r="47" spans="1:8" s="16" customFormat="1" ht="31" x14ac:dyDescent="0.35">
      <c r="A47" s="52">
        <v>7.03</v>
      </c>
      <c r="B47" s="56" t="s">
        <v>166</v>
      </c>
      <c r="C47" s="56" t="s">
        <v>167</v>
      </c>
      <c r="D47" s="31" t="s">
        <v>155</v>
      </c>
      <c r="E47" s="53">
        <v>20</v>
      </c>
      <c r="F47" s="2"/>
      <c r="G47" s="33">
        <f t="shared" si="3"/>
        <v>0</v>
      </c>
      <c r="H47"/>
    </row>
    <row r="48" spans="1:8" s="23" customFormat="1" ht="18.649999999999999" customHeight="1" x14ac:dyDescent="0.35">
      <c r="A48" s="37">
        <v>8</v>
      </c>
      <c r="B48" s="129" t="s">
        <v>37</v>
      </c>
      <c r="C48" s="130"/>
      <c r="D48" s="42"/>
      <c r="E48" s="42"/>
      <c r="F48" s="109" t="s">
        <v>9</v>
      </c>
      <c r="G48" s="22">
        <f>SUM(G51:G52)</f>
        <v>0</v>
      </c>
      <c r="H48"/>
    </row>
    <row r="49" spans="1:8" s="36" customFormat="1" ht="91.25" customHeight="1" x14ac:dyDescent="0.35">
      <c r="A49" s="52"/>
      <c r="B49" s="121" t="s">
        <v>38</v>
      </c>
      <c r="C49" s="122"/>
      <c r="D49" s="31"/>
      <c r="E49" s="53"/>
      <c r="F49" s="2"/>
      <c r="G49" s="58"/>
      <c r="H49" s="35"/>
    </row>
    <row r="50" spans="1:8" s="36" customFormat="1" ht="15.5" x14ac:dyDescent="0.35">
      <c r="A50" s="52">
        <v>8.01</v>
      </c>
      <c r="B50" s="56" t="s">
        <v>39</v>
      </c>
      <c r="C50" s="56"/>
      <c r="D50" s="31"/>
      <c r="E50" s="53"/>
      <c r="F50" s="2"/>
      <c r="G50" s="58"/>
      <c r="H50" s="35"/>
    </row>
    <row r="51" spans="1:8" s="36" customFormat="1" ht="46.5" customHeight="1" x14ac:dyDescent="0.35">
      <c r="A51" s="29" t="s">
        <v>10</v>
      </c>
      <c r="B51" s="56" t="s">
        <v>40</v>
      </c>
      <c r="C51" s="59" t="s">
        <v>158</v>
      </c>
      <c r="D51" s="31" t="s">
        <v>155</v>
      </c>
      <c r="E51" s="53">
        <v>25</v>
      </c>
      <c r="F51" s="2"/>
      <c r="G51" s="58">
        <f t="shared" ref="G51:G52" si="4">F51*E51</f>
        <v>0</v>
      </c>
      <c r="H51" s="35"/>
    </row>
    <row r="52" spans="1:8" s="36" customFormat="1" ht="62.15" customHeight="1" x14ac:dyDescent="0.35">
      <c r="A52" s="29" t="s">
        <v>11</v>
      </c>
      <c r="B52" s="56" t="s">
        <v>41</v>
      </c>
      <c r="C52" s="60" t="s">
        <v>159</v>
      </c>
      <c r="D52" s="31" t="s">
        <v>12</v>
      </c>
      <c r="E52" s="53">
        <v>4</v>
      </c>
      <c r="F52" s="2"/>
      <c r="G52" s="58">
        <f t="shared" si="4"/>
        <v>0</v>
      </c>
      <c r="H52" s="35"/>
    </row>
    <row r="53" spans="1:8" s="23" customFormat="1" ht="18.649999999999999" customHeight="1" x14ac:dyDescent="0.35">
      <c r="A53" s="37">
        <v>9</v>
      </c>
      <c r="B53" s="129" t="s">
        <v>42</v>
      </c>
      <c r="C53" s="130"/>
      <c r="D53" s="42"/>
      <c r="E53" s="42"/>
      <c r="F53" s="109" t="s">
        <v>9</v>
      </c>
      <c r="G53" s="22">
        <f>SUM(G55:G67)</f>
        <v>0</v>
      </c>
      <c r="H53"/>
    </row>
    <row r="54" spans="1:8" s="16" customFormat="1" ht="133.75" customHeight="1" x14ac:dyDescent="0.35">
      <c r="A54" s="29">
        <v>9.01</v>
      </c>
      <c r="B54" s="56" t="s">
        <v>43</v>
      </c>
      <c r="C54" s="56" t="s">
        <v>151</v>
      </c>
      <c r="D54" s="31"/>
      <c r="E54" s="53"/>
      <c r="F54" s="2"/>
      <c r="G54" s="58"/>
      <c r="H54"/>
    </row>
    <row r="55" spans="1:8" s="16" customFormat="1" ht="67.5" customHeight="1" x14ac:dyDescent="0.35">
      <c r="A55" s="29" t="s">
        <v>10</v>
      </c>
      <c r="B55" s="56"/>
      <c r="C55" s="56" t="s">
        <v>143</v>
      </c>
      <c r="D55" s="31" t="s">
        <v>12</v>
      </c>
      <c r="E55" s="53">
        <v>1</v>
      </c>
      <c r="F55" s="2"/>
      <c r="G55" s="58">
        <f t="shared" ref="G55:G67" si="5">F55*E55</f>
        <v>0</v>
      </c>
      <c r="H55"/>
    </row>
    <row r="56" spans="1:8" s="16" customFormat="1" ht="67.5" customHeight="1" x14ac:dyDescent="0.35">
      <c r="A56" s="29" t="s">
        <v>11</v>
      </c>
      <c r="B56" s="56"/>
      <c r="C56" s="56" t="s">
        <v>144</v>
      </c>
      <c r="D56" s="31" t="s">
        <v>12</v>
      </c>
      <c r="E56" s="53">
        <v>1</v>
      </c>
      <c r="F56" s="2"/>
      <c r="G56" s="58">
        <f t="shared" si="5"/>
        <v>0</v>
      </c>
      <c r="H56"/>
    </row>
    <row r="57" spans="1:8" s="16" customFormat="1" ht="67.5" customHeight="1" x14ac:dyDescent="0.35">
      <c r="A57" s="29" t="s">
        <v>141</v>
      </c>
      <c r="B57" s="56"/>
      <c r="C57" s="56" t="s">
        <v>145</v>
      </c>
      <c r="D57" s="31" t="s">
        <v>12</v>
      </c>
      <c r="E57" s="53">
        <v>1</v>
      </c>
      <c r="F57" s="2"/>
      <c r="G57" s="58">
        <f t="shared" si="5"/>
        <v>0</v>
      </c>
      <c r="H57"/>
    </row>
    <row r="58" spans="1:8" s="16" customFormat="1" ht="67.5" customHeight="1" x14ac:dyDescent="0.35">
      <c r="A58" s="29" t="s">
        <v>142</v>
      </c>
      <c r="B58" s="56"/>
      <c r="C58" s="56" t="s">
        <v>146</v>
      </c>
      <c r="D58" s="31" t="s">
        <v>12</v>
      </c>
      <c r="E58" s="53">
        <v>1</v>
      </c>
      <c r="F58" s="2"/>
      <c r="G58" s="58">
        <f t="shared" si="5"/>
        <v>0</v>
      </c>
      <c r="H58"/>
    </row>
    <row r="59" spans="1:8" s="16" customFormat="1" ht="67.5" customHeight="1" x14ac:dyDescent="0.35">
      <c r="A59" s="29">
        <v>9.02</v>
      </c>
      <c r="B59" s="56" t="s">
        <v>150</v>
      </c>
      <c r="C59" s="56" t="s">
        <v>152</v>
      </c>
      <c r="D59" s="31" t="s">
        <v>12</v>
      </c>
      <c r="E59" s="53">
        <v>2</v>
      </c>
      <c r="F59" s="2"/>
      <c r="G59" s="58">
        <f t="shared" si="5"/>
        <v>0</v>
      </c>
      <c r="H59"/>
    </row>
    <row r="60" spans="1:8" s="16" customFormat="1" ht="213" customHeight="1" x14ac:dyDescent="0.35">
      <c r="A60" s="29">
        <v>9.02</v>
      </c>
      <c r="B60" s="56" t="s">
        <v>44</v>
      </c>
      <c r="C60" s="56" t="s">
        <v>45</v>
      </c>
      <c r="D60" s="31" t="s">
        <v>155</v>
      </c>
      <c r="E60" s="53">
        <v>145</v>
      </c>
      <c r="F60" s="2"/>
      <c r="G60" s="58">
        <f t="shared" si="5"/>
        <v>0</v>
      </c>
      <c r="H60"/>
    </row>
    <row r="61" spans="1:8" s="16" customFormat="1" ht="85.75" customHeight="1" x14ac:dyDescent="0.35">
      <c r="A61" s="29">
        <v>9.0299999999999994</v>
      </c>
      <c r="B61" s="56" t="s">
        <v>46</v>
      </c>
      <c r="C61" s="61" t="s">
        <v>47</v>
      </c>
      <c r="D61" s="31" t="s">
        <v>155</v>
      </c>
      <c r="E61" s="53">
        <v>15</v>
      </c>
      <c r="F61" s="2"/>
      <c r="G61" s="58">
        <f t="shared" si="5"/>
        <v>0</v>
      </c>
      <c r="H61"/>
    </row>
    <row r="62" spans="1:8" s="16" customFormat="1" ht="57" customHeight="1" x14ac:dyDescent="0.35">
      <c r="A62" s="52">
        <v>9.0399999999999991</v>
      </c>
      <c r="B62" s="56" t="s">
        <v>48</v>
      </c>
      <c r="C62" s="61" t="s">
        <v>49</v>
      </c>
      <c r="D62" s="31" t="s">
        <v>12</v>
      </c>
      <c r="E62" s="53">
        <v>5</v>
      </c>
      <c r="F62" s="2"/>
      <c r="G62" s="58">
        <f t="shared" si="5"/>
        <v>0</v>
      </c>
      <c r="H62"/>
    </row>
    <row r="63" spans="1:8" s="16" customFormat="1" ht="147" customHeight="1" x14ac:dyDescent="0.35">
      <c r="A63" s="52">
        <v>9.0500000000000007</v>
      </c>
      <c r="B63" s="56" t="s">
        <v>153</v>
      </c>
      <c r="C63" s="48" t="s">
        <v>154</v>
      </c>
      <c r="D63" s="31" t="s">
        <v>12</v>
      </c>
      <c r="E63" s="53">
        <v>16</v>
      </c>
      <c r="F63" s="2"/>
      <c r="G63" s="58">
        <f t="shared" si="5"/>
        <v>0</v>
      </c>
      <c r="H63"/>
    </row>
    <row r="64" spans="1:8" s="16" customFormat="1" ht="67.5" customHeight="1" x14ac:dyDescent="0.35">
      <c r="A64" s="62">
        <v>9.06</v>
      </c>
      <c r="B64" s="63" t="s">
        <v>50</v>
      </c>
      <c r="C64" s="61" t="s">
        <v>51</v>
      </c>
      <c r="D64" s="64" t="s">
        <v>12</v>
      </c>
      <c r="E64" s="65">
        <v>4</v>
      </c>
      <c r="F64" s="3"/>
      <c r="G64" s="66">
        <f t="shared" si="5"/>
        <v>0</v>
      </c>
      <c r="H64"/>
    </row>
    <row r="65" spans="1:8" s="16" customFormat="1" ht="57" customHeight="1" x14ac:dyDescent="0.35">
      <c r="A65" s="29">
        <v>9.07</v>
      </c>
      <c r="B65" s="56" t="s">
        <v>52</v>
      </c>
      <c r="C65" s="61" t="s">
        <v>53</v>
      </c>
      <c r="D65" s="31" t="s">
        <v>12</v>
      </c>
      <c r="E65" s="53">
        <v>1</v>
      </c>
      <c r="F65" s="2"/>
      <c r="G65" s="58">
        <f t="shared" si="5"/>
        <v>0</v>
      </c>
      <c r="H65"/>
    </row>
    <row r="66" spans="1:8" s="16" customFormat="1" ht="48" customHeight="1" x14ac:dyDescent="0.35">
      <c r="A66" s="29">
        <v>9.08</v>
      </c>
      <c r="B66" s="56" t="s">
        <v>54</v>
      </c>
      <c r="C66" s="61" t="s">
        <v>157</v>
      </c>
      <c r="D66" s="31" t="s">
        <v>12</v>
      </c>
      <c r="E66" s="53">
        <v>1</v>
      </c>
      <c r="F66" s="2"/>
      <c r="G66" s="58">
        <f t="shared" si="5"/>
        <v>0</v>
      </c>
      <c r="H66"/>
    </row>
    <row r="67" spans="1:8" s="16" customFormat="1" ht="106.5" customHeight="1" x14ac:dyDescent="0.35">
      <c r="A67" s="29">
        <v>9.09</v>
      </c>
      <c r="B67" s="56" t="s">
        <v>168</v>
      </c>
      <c r="C67" s="61" t="s">
        <v>55</v>
      </c>
      <c r="D67" s="31" t="s">
        <v>12</v>
      </c>
      <c r="E67" s="53">
        <v>1</v>
      </c>
      <c r="F67" s="2"/>
      <c r="G67" s="58">
        <f t="shared" si="5"/>
        <v>0</v>
      </c>
      <c r="H67"/>
    </row>
    <row r="68" spans="1:8" s="16" customFormat="1" ht="18.5" x14ac:dyDescent="0.35">
      <c r="A68" s="37">
        <v>10</v>
      </c>
      <c r="B68" s="129" t="s">
        <v>56</v>
      </c>
      <c r="C68" s="130"/>
      <c r="D68" s="42"/>
      <c r="E68" s="42"/>
      <c r="F68" s="109" t="s">
        <v>9</v>
      </c>
      <c r="G68" s="22">
        <f>SUM(G69:G72)</f>
        <v>0</v>
      </c>
      <c r="H68"/>
    </row>
    <row r="69" spans="1:8" s="16" customFormat="1" ht="87.9" customHeight="1" x14ac:dyDescent="0.35">
      <c r="A69" s="29">
        <v>10.01</v>
      </c>
      <c r="B69" s="56" t="s">
        <v>57</v>
      </c>
      <c r="C69" s="67" t="s">
        <v>58</v>
      </c>
      <c r="D69" s="31" t="s">
        <v>155</v>
      </c>
      <c r="E69" s="53">
        <v>5</v>
      </c>
      <c r="F69" s="2"/>
      <c r="G69" s="58">
        <f>F69*E69</f>
        <v>0</v>
      </c>
      <c r="H69"/>
    </row>
    <row r="70" spans="1:8" s="16" customFormat="1" ht="43.5" x14ac:dyDescent="0.35">
      <c r="A70" s="52">
        <v>10.02</v>
      </c>
      <c r="B70" s="56" t="s">
        <v>59</v>
      </c>
      <c r="C70" s="68" t="s">
        <v>60</v>
      </c>
      <c r="D70" s="31" t="s">
        <v>155</v>
      </c>
      <c r="E70" s="53">
        <v>190</v>
      </c>
      <c r="F70" s="2"/>
      <c r="G70" s="58">
        <f>F70*E70</f>
        <v>0</v>
      </c>
      <c r="H70"/>
    </row>
    <row r="71" spans="1:8" s="16" customFormat="1" ht="87" customHeight="1" x14ac:dyDescent="0.35">
      <c r="A71" s="29">
        <v>10.029999999999999</v>
      </c>
      <c r="B71" s="56" t="s">
        <v>61</v>
      </c>
      <c r="C71" s="57" t="s">
        <v>62</v>
      </c>
      <c r="D71" s="31" t="s">
        <v>156</v>
      </c>
      <c r="E71" s="53">
        <v>35</v>
      </c>
      <c r="F71" s="2"/>
      <c r="G71" s="58">
        <f t="shared" ref="G71:G72" si="6">F71*E71</f>
        <v>0</v>
      </c>
      <c r="H71"/>
    </row>
    <row r="72" spans="1:8" s="16" customFormat="1" ht="90.65" customHeight="1" thickBot="1" x14ac:dyDescent="0.4">
      <c r="A72" s="29">
        <v>10.039999999999999</v>
      </c>
      <c r="B72" s="56" t="s">
        <v>63</v>
      </c>
      <c r="C72" s="68" t="s">
        <v>64</v>
      </c>
      <c r="D72" s="31" t="s">
        <v>12</v>
      </c>
      <c r="E72" s="69">
        <v>4</v>
      </c>
      <c r="F72" s="2"/>
      <c r="G72" s="58">
        <f t="shared" si="6"/>
        <v>0</v>
      </c>
      <c r="H72"/>
    </row>
    <row r="73" spans="1:8" s="16" customFormat="1" ht="23.15" customHeight="1" x14ac:dyDescent="0.35">
      <c r="A73" s="17">
        <v>11</v>
      </c>
      <c r="B73" s="18" t="s">
        <v>65</v>
      </c>
      <c r="C73" s="19"/>
      <c r="D73" s="20"/>
      <c r="E73" s="20"/>
      <c r="F73" s="110"/>
      <c r="G73" s="70"/>
      <c r="H73"/>
    </row>
    <row r="74" spans="1:8" s="16" customFormat="1" ht="374.4" customHeight="1" thickBot="1" x14ac:dyDescent="0.4">
      <c r="A74" s="71"/>
      <c r="B74" s="141" t="s">
        <v>66</v>
      </c>
      <c r="C74" s="142"/>
      <c r="D74" s="25"/>
      <c r="E74" s="25"/>
      <c r="F74" s="4"/>
      <c r="G74" s="26"/>
      <c r="H74"/>
    </row>
    <row r="75" spans="1:8" s="16" customFormat="1" ht="20.399999999999999" customHeight="1" x14ac:dyDescent="0.35">
      <c r="A75" s="112">
        <v>11.1</v>
      </c>
      <c r="B75" s="143" t="s">
        <v>67</v>
      </c>
      <c r="C75" s="144"/>
      <c r="D75" s="20"/>
      <c r="E75" s="20"/>
      <c r="F75" s="110" t="s">
        <v>9</v>
      </c>
      <c r="G75" s="70">
        <f>SUM(G77:G81)</f>
        <v>0</v>
      </c>
      <c r="H75"/>
    </row>
    <row r="76" spans="1:8" s="16" customFormat="1" ht="69" customHeight="1" x14ac:dyDescent="0.35">
      <c r="A76" s="52" t="s">
        <v>172</v>
      </c>
      <c r="B76" s="61" t="s">
        <v>68</v>
      </c>
      <c r="C76" s="61" t="s">
        <v>69</v>
      </c>
      <c r="D76" s="31"/>
      <c r="E76" s="32"/>
      <c r="F76" s="4"/>
      <c r="G76" s="33"/>
      <c r="H76"/>
    </row>
    <row r="77" spans="1:8" s="16" customFormat="1" ht="66.900000000000006" customHeight="1" x14ac:dyDescent="0.35">
      <c r="A77" s="52" t="s">
        <v>10</v>
      </c>
      <c r="B77" s="61"/>
      <c r="C77" s="61" t="s">
        <v>70</v>
      </c>
      <c r="D77" s="31" t="s">
        <v>71</v>
      </c>
      <c r="E77" s="41">
        <v>158</v>
      </c>
      <c r="F77" s="4"/>
      <c r="G77" s="33">
        <f t="shared" ref="G77:G105" si="7">F77*E77</f>
        <v>0</v>
      </c>
      <c r="H77"/>
    </row>
    <row r="78" spans="1:8" s="16" customFormat="1" ht="57.65" customHeight="1" x14ac:dyDescent="0.35">
      <c r="A78" s="52" t="s">
        <v>11</v>
      </c>
      <c r="B78" s="61"/>
      <c r="C78" s="61" t="s">
        <v>72</v>
      </c>
      <c r="D78" s="31" t="s">
        <v>71</v>
      </c>
      <c r="E78" s="41">
        <v>158</v>
      </c>
      <c r="F78" s="4"/>
      <c r="G78" s="33">
        <f t="shared" si="7"/>
        <v>0</v>
      </c>
      <c r="H78"/>
    </row>
    <row r="79" spans="1:8" s="16" customFormat="1" ht="51.9" customHeight="1" x14ac:dyDescent="0.35">
      <c r="A79" s="52" t="s">
        <v>173</v>
      </c>
      <c r="B79" s="61" t="s">
        <v>73</v>
      </c>
      <c r="C79" s="61" t="s">
        <v>74</v>
      </c>
      <c r="D79" s="31"/>
      <c r="E79" s="41"/>
      <c r="F79" s="5"/>
      <c r="G79" s="33"/>
      <c r="H79"/>
    </row>
    <row r="80" spans="1:8" s="16" customFormat="1" ht="75.650000000000006" customHeight="1" x14ac:dyDescent="0.35">
      <c r="A80" s="52" t="s">
        <v>10</v>
      </c>
      <c r="B80" s="61"/>
      <c r="C80" s="61" t="s">
        <v>75</v>
      </c>
      <c r="D80" s="31" t="s">
        <v>12</v>
      </c>
      <c r="E80" s="41">
        <v>1</v>
      </c>
      <c r="F80" s="5"/>
      <c r="G80" s="33">
        <f t="shared" si="7"/>
        <v>0</v>
      </c>
      <c r="H80"/>
    </row>
    <row r="81" spans="1:8" s="16" customFormat="1" ht="23.4" customHeight="1" x14ac:dyDescent="0.35">
      <c r="A81" s="52" t="s">
        <v>11</v>
      </c>
      <c r="B81" s="61"/>
      <c r="C81" s="61" t="s">
        <v>76</v>
      </c>
      <c r="D81" s="31" t="s">
        <v>12</v>
      </c>
      <c r="E81" s="72">
        <v>3</v>
      </c>
      <c r="F81" s="5"/>
      <c r="G81" s="33">
        <f t="shared" si="7"/>
        <v>0</v>
      </c>
      <c r="H81"/>
    </row>
    <row r="82" spans="1:8" s="16" customFormat="1" ht="20.149999999999999" customHeight="1" x14ac:dyDescent="0.35">
      <c r="A82" s="113">
        <v>11.2</v>
      </c>
      <c r="B82" s="38" t="s">
        <v>77</v>
      </c>
      <c r="C82" s="39"/>
      <c r="D82" s="40"/>
      <c r="E82" s="40"/>
      <c r="F82" s="108" t="s">
        <v>9</v>
      </c>
      <c r="G82" s="73">
        <f>SUM(G83:G86)</f>
        <v>0</v>
      </c>
      <c r="H82"/>
    </row>
    <row r="83" spans="1:8" s="16" customFormat="1" ht="98.25" customHeight="1" x14ac:dyDescent="0.35">
      <c r="A83" s="52" t="s">
        <v>174</v>
      </c>
      <c r="B83" s="61" t="s">
        <v>78</v>
      </c>
      <c r="C83" s="61" t="s">
        <v>79</v>
      </c>
      <c r="D83" s="31"/>
      <c r="E83" s="41"/>
      <c r="F83" s="6"/>
      <c r="G83" s="33"/>
      <c r="H83"/>
    </row>
    <row r="84" spans="1:8" s="16" customFormat="1" ht="65.150000000000006" customHeight="1" x14ac:dyDescent="0.35">
      <c r="A84" s="52" t="s">
        <v>175</v>
      </c>
      <c r="B84" s="30"/>
      <c r="C84" s="61" t="s">
        <v>80</v>
      </c>
      <c r="D84" s="31" t="s">
        <v>71</v>
      </c>
      <c r="E84" s="41">
        <v>50</v>
      </c>
      <c r="F84" s="6"/>
      <c r="G84" s="33">
        <f t="shared" si="7"/>
        <v>0</v>
      </c>
      <c r="H84"/>
    </row>
    <row r="85" spans="1:8" s="16" customFormat="1" ht="60.9" customHeight="1" x14ac:dyDescent="0.35">
      <c r="A85" s="52" t="s">
        <v>176</v>
      </c>
      <c r="B85" s="30"/>
      <c r="C85" s="61" t="s">
        <v>81</v>
      </c>
      <c r="D85" s="31" t="s">
        <v>71</v>
      </c>
      <c r="E85" s="41">
        <v>158</v>
      </c>
      <c r="F85" s="6"/>
      <c r="G85" s="33">
        <f t="shared" si="7"/>
        <v>0</v>
      </c>
      <c r="H85"/>
    </row>
    <row r="86" spans="1:8" s="16" customFormat="1" ht="60.65" customHeight="1" x14ac:dyDescent="0.35">
      <c r="A86" s="52" t="s">
        <v>177</v>
      </c>
      <c r="B86" s="30"/>
      <c r="C86" s="61" t="s">
        <v>82</v>
      </c>
      <c r="D86" s="31" t="s">
        <v>71</v>
      </c>
      <c r="E86" s="41">
        <v>158</v>
      </c>
      <c r="F86" s="6"/>
      <c r="G86" s="33">
        <f t="shared" si="7"/>
        <v>0</v>
      </c>
      <c r="H86"/>
    </row>
    <row r="87" spans="1:8" s="16" customFormat="1" ht="21.9" customHeight="1" x14ac:dyDescent="0.35">
      <c r="A87" s="113">
        <v>11.3</v>
      </c>
      <c r="B87" s="38" t="s">
        <v>83</v>
      </c>
      <c r="C87" s="39"/>
      <c r="D87" s="40"/>
      <c r="E87" s="40"/>
      <c r="F87" s="108" t="s">
        <v>9</v>
      </c>
      <c r="G87" s="73">
        <f>SUM(G89:G90)</f>
        <v>0</v>
      </c>
      <c r="H87"/>
    </row>
    <row r="88" spans="1:8" s="16" customFormat="1" ht="98.25" customHeight="1" x14ac:dyDescent="0.35">
      <c r="A88" s="52" t="s">
        <v>178</v>
      </c>
      <c r="B88" s="61" t="s">
        <v>84</v>
      </c>
      <c r="C88" s="61" t="s">
        <v>85</v>
      </c>
      <c r="D88" s="31"/>
      <c r="E88" s="41"/>
      <c r="F88" s="6"/>
      <c r="G88" s="33"/>
      <c r="H88"/>
    </row>
    <row r="89" spans="1:8" s="16" customFormat="1" ht="21.9" customHeight="1" x14ac:dyDescent="0.35">
      <c r="A89" s="52" t="s">
        <v>10</v>
      </c>
      <c r="B89" s="61" t="s">
        <v>86</v>
      </c>
      <c r="C89" s="61"/>
      <c r="D89" s="31" t="s">
        <v>12</v>
      </c>
      <c r="E89" s="41">
        <v>3</v>
      </c>
      <c r="F89" s="6"/>
      <c r="G89" s="33">
        <f t="shared" si="7"/>
        <v>0</v>
      </c>
      <c r="H89"/>
    </row>
    <row r="90" spans="1:8" s="16" customFormat="1" ht="29.4" customHeight="1" x14ac:dyDescent="0.35">
      <c r="A90" s="52" t="s">
        <v>11</v>
      </c>
      <c r="B90" s="61" t="s">
        <v>87</v>
      </c>
      <c r="C90" s="61"/>
      <c r="D90" s="31" t="s">
        <v>12</v>
      </c>
      <c r="E90" s="41">
        <v>8</v>
      </c>
      <c r="F90" s="6"/>
      <c r="G90" s="33">
        <f t="shared" si="7"/>
        <v>0</v>
      </c>
      <c r="H90"/>
    </row>
    <row r="91" spans="1:8" s="16" customFormat="1" ht="23.4" customHeight="1" x14ac:dyDescent="0.35">
      <c r="A91" s="113">
        <v>11.4</v>
      </c>
      <c r="B91" s="38" t="s">
        <v>88</v>
      </c>
      <c r="C91" s="39"/>
      <c r="D91" s="42"/>
      <c r="E91" s="42"/>
      <c r="F91" s="109" t="s">
        <v>9</v>
      </c>
      <c r="G91" s="22">
        <f>SUM(G92:G94)</f>
        <v>0</v>
      </c>
      <c r="H91"/>
    </row>
    <row r="92" spans="1:8" s="16" customFormat="1" ht="123.9" customHeight="1" x14ac:dyDescent="0.35">
      <c r="A92" s="50" t="s">
        <v>179</v>
      </c>
      <c r="B92" s="61" t="s">
        <v>89</v>
      </c>
      <c r="C92" s="48"/>
      <c r="D92" s="31" t="s">
        <v>12</v>
      </c>
      <c r="E92" s="49">
        <v>1</v>
      </c>
      <c r="F92" s="1"/>
      <c r="G92" s="33">
        <f t="shared" si="7"/>
        <v>0</v>
      </c>
      <c r="H92"/>
    </row>
    <row r="93" spans="1:8" s="16" customFormat="1" ht="20.399999999999999" customHeight="1" x14ac:dyDescent="0.35">
      <c r="A93" s="50" t="s">
        <v>180</v>
      </c>
      <c r="B93" s="48" t="s">
        <v>90</v>
      </c>
      <c r="C93" s="48"/>
      <c r="D93" s="31" t="s">
        <v>91</v>
      </c>
      <c r="E93" s="49">
        <v>1</v>
      </c>
      <c r="F93" s="1"/>
      <c r="G93" s="33">
        <f t="shared" si="7"/>
        <v>0</v>
      </c>
      <c r="H93"/>
    </row>
    <row r="94" spans="1:8" s="16" customFormat="1" ht="20.399999999999999" customHeight="1" x14ac:dyDescent="0.35">
      <c r="A94" s="50" t="s">
        <v>181</v>
      </c>
      <c r="B94" s="48" t="s">
        <v>92</v>
      </c>
      <c r="C94" s="48"/>
      <c r="D94" s="31" t="s">
        <v>91</v>
      </c>
      <c r="E94" s="49">
        <v>1</v>
      </c>
      <c r="F94" s="1"/>
      <c r="G94" s="33">
        <f t="shared" si="7"/>
        <v>0</v>
      </c>
      <c r="H94"/>
    </row>
    <row r="95" spans="1:8" s="16" customFormat="1" ht="17.399999999999999" customHeight="1" x14ac:dyDescent="0.35">
      <c r="A95" s="113">
        <v>11.5</v>
      </c>
      <c r="B95" s="38" t="s">
        <v>93</v>
      </c>
      <c r="C95" s="39"/>
      <c r="D95" s="42"/>
      <c r="E95" s="42"/>
      <c r="F95" s="109" t="s">
        <v>9</v>
      </c>
      <c r="G95" s="22">
        <f>SUM(G97,G101,G102)</f>
        <v>0</v>
      </c>
      <c r="H95"/>
    </row>
    <row r="96" spans="1:8" s="16" customFormat="1" ht="98.25" customHeight="1" x14ac:dyDescent="0.35">
      <c r="A96" s="52" t="s">
        <v>182</v>
      </c>
      <c r="B96" s="74" t="s">
        <v>94</v>
      </c>
      <c r="C96" s="61" t="s">
        <v>95</v>
      </c>
      <c r="D96" s="53"/>
      <c r="E96" s="54"/>
      <c r="F96" s="2"/>
      <c r="G96" s="33"/>
      <c r="H96"/>
    </row>
    <row r="97" spans="1:8" s="16" customFormat="1" ht="32.15" customHeight="1" x14ac:dyDescent="0.35">
      <c r="A97" s="52"/>
      <c r="B97" s="55"/>
      <c r="C97" s="61" t="s">
        <v>96</v>
      </c>
      <c r="D97" s="31" t="s">
        <v>12</v>
      </c>
      <c r="E97" s="54">
        <v>15</v>
      </c>
      <c r="F97" s="2"/>
      <c r="G97" s="33">
        <f t="shared" si="7"/>
        <v>0</v>
      </c>
      <c r="H97"/>
    </row>
    <row r="98" spans="1:8" s="16" customFormat="1" ht="98.25" customHeight="1" x14ac:dyDescent="0.35">
      <c r="A98" s="52" t="s">
        <v>183</v>
      </c>
      <c r="B98" s="55" t="s">
        <v>97</v>
      </c>
      <c r="C98" s="61" t="s">
        <v>98</v>
      </c>
      <c r="D98" s="31"/>
      <c r="E98" s="54"/>
      <c r="F98" s="2"/>
      <c r="G98" s="33"/>
      <c r="H98"/>
    </row>
    <row r="99" spans="1:8" s="16" customFormat="1" ht="59.4" customHeight="1" x14ac:dyDescent="0.35">
      <c r="A99" s="52"/>
      <c r="B99" s="55"/>
      <c r="C99" s="61" t="s">
        <v>99</v>
      </c>
      <c r="D99" s="31"/>
      <c r="E99" s="54"/>
      <c r="F99" s="2"/>
      <c r="G99" s="33"/>
      <c r="H99"/>
    </row>
    <row r="100" spans="1:8" s="16" customFormat="1" ht="47.4" customHeight="1" x14ac:dyDescent="0.35">
      <c r="A100" s="52"/>
      <c r="B100" s="57"/>
      <c r="C100" s="61" t="s">
        <v>100</v>
      </c>
      <c r="D100" s="31"/>
      <c r="E100" s="54"/>
      <c r="F100" s="2"/>
      <c r="G100" s="33"/>
      <c r="H100"/>
    </row>
    <row r="101" spans="1:8" s="16" customFormat="1" ht="69.650000000000006" customHeight="1" x14ac:dyDescent="0.35">
      <c r="A101" s="52" t="s">
        <v>10</v>
      </c>
      <c r="B101" s="57" t="s">
        <v>101</v>
      </c>
      <c r="C101" s="61"/>
      <c r="D101" s="31" t="s">
        <v>12</v>
      </c>
      <c r="E101" s="54">
        <v>12</v>
      </c>
      <c r="F101" s="2"/>
      <c r="G101" s="33">
        <f t="shared" si="7"/>
        <v>0</v>
      </c>
      <c r="H101"/>
    </row>
    <row r="102" spans="1:8" s="16" customFormat="1" ht="69.650000000000006" customHeight="1" x14ac:dyDescent="0.35">
      <c r="A102" s="52" t="s">
        <v>11</v>
      </c>
      <c r="B102" s="57" t="s">
        <v>102</v>
      </c>
      <c r="C102" s="61"/>
      <c r="D102" s="31" t="s">
        <v>12</v>
      </c>
      <c r="E102" s="54">
        <v>3</v>
      </c>
      <c r="F102" s="2"/>
      <c r="G102" s="33">
        <f t="shared" si="7"/>
        <v>0</v>
      </c>
      <c r="H102"/>
    </row>
    <row r="103" spans="1:8" s="16" customFormat="1" ht="20.149999999999999" customHeight="1" x14ac:dyDescent="0.35">
      <c r="A103" s="113">
        <v>11.6</v>
      </c>
      <c r="B103" s="38" t="s">
        <v>103</v>
      </c>
      <c r="C103" s="39"/>
      <c r="D103" s="42"/>
      <c r="E103" s="42"/>
      <c r="F103" s="109" t="s">
        <v>9</v>
      </c>
      <c r="G103" s="22">
        <f>SUM(G104:G105)</f>
        <v>0</v>
      </c>
      <c r="H103"/>
    </row>
    <row r="104" spans="1:8" s="16" customFormat="1" ht="189.65" customHeight="1" x14ac:dyDescent="0.35">
      <c r="A104" s="50" t="s">
        <v>184</v>
      </c>
      <c r="B104" s="57" t="s">
        <v>104</v>
      </c>
      <c r="C104" s="56"/>
      <c r="D104" s="31" t="s">
        <v>12</v>
      </c>
      <c r="E104" s="53">
        <v>12</v>
      </c>
      <c r="F104" s="2"/>
      <c r="G104" s="33">
        <f t="shared" si="7"/>
        <v>0</v>
      </c>
      <c r="H104"/>
    </row>
    <row r="105" spans="1:8" s="16" customFormat="1" ht="48" customHeight="1" thickBot="1" x14ac:dyDescent="0.4">
      <c r="A105" s="75" t="s">
        <v>185</v>
      </c>
      <c r="B105" s="76" t="s">
        <v>105</v>
      </c>
      <c r="C105" s="77"/>
      <c r="D105" s="78" t="s">
        <v>12</v>
      </c>
      <c r="E105" s="79">
        <v>12</v>
      </c>
      <c r="F105" s="7"/>
      <c r="G105" s="80">
        <f t="shared" si="7"/>
        <v>0</v>
      </c>
      <c r="H105"/>
    </row>
    <row r="106" spans="1:8" ht="18" customHeight="1" thickBot="1" x14ac:dyDescent="0.4">
      <c r="A106" s="132" t="s">
        <v>106</v>
      </c>
      <c r="B106" s="133"/>
      <c r="C106" s="133"/>
      <c r="D106" s="133"/>
      <c r="E106" s="133"/>
      <c r="F106" s="133"/>
      <c r="G106" s="134"/>
    </row>
    <row r="107" spans="1:8" ht="18" customHeight="1" x14ac:dyDescent="0.35">
      <c r="A107" s="81">
        <v>1</v>
      </c>
      <c r="B107" s="82" t="str">
        <f>B8</f>
        <v>EXCAVATION &amp; EARTHWORKS</v>
      </c>
      <c r="C107" s="82"/>
      <c r="D107" s="83"/>
      <c r="E107" s="83"/>
      <c r="F107" s="83"/>
      <c r="G107" s="84">
        <f>G8</f>
        <v>0</v>
      </c>
    </row>
    <row r="108" spans="1:8" ht="18" customHeight="1" x14ac:dyDescent="0.35">
      <c r="A108" s="85">
        <v>2</v>
      </c>
      <c r="B108" s="86" t="str">
        <f>B15</f>
        <v>ASPHALT WORKS</v>
      </c>
      <c r="C108" s="86"/>
      <c r="D108" s="87"/>
      <c r="E108" s="87"/>
      <c r="F108" s="87"/>
      <c r="G108" s="88">
        <f>G15</f>
        <v>0</v>
      </c>
    </row>
    <row r="109" spans="1:8" ht="18" customHeight="1" x14ac:dyDescent="0.35">
      <c r="A109" s="85">
        <v>3</v>
      </c>
      <c r="B109" s="86" t="str">
        <f>B17</f>
        <v>CONCRETE , BLOCK WORKS AND STONE WORKS</v>
      </c>
      <c r="C109" s="86"/>
      <c r="D109" s="87"/>
      <c r="E109" s="87"/>
      <c r="F109" s="87"/>
      <c r="G109" s="88">
        <f>G17</f>
        <v>0</v>
      </c>
    </row>
    <row r="110" spans="1:8" ht="18" customHeight="1" x14ac:dyDescent="0.35">
      <c r="A110" s="85">
        <v>4</v>
      </c>
      <c r="B110" s="86" t="str">
        <f>B29</f>
        <v>PLASTER  WORKS</v>
      </c>
      <c r="C110" s="86"/>
      <c r="D110" s="87"/>
      <c r="E110" s="87"/>
      <c r="F110" s="87"/>
      <c r="G110" s="88">
        <f>G29</f>
        <v>0</v>
      </c>
    </row>
    <row r="111" spans="1:8" ht="18" customHeight="1" x14ac:dyDescent="0.35">
      <c r="A111" s="85">
        <v>5</v>
      </c>
      <c r="B111" s="86" t="str">
        <f>B32</f>
        <v>MASONARY WORKS</v>
      </c>
      <c r="C111" s="86"/>
      <c r="D111" s="87"/>
      <c r="E111" s="87"/>
      <c r="F111" s="87"/>
      <c r="G111" s="88">
        <f>G32</f>
        <v>0</v>
      </c>
    </row>
    <row r="112" spans="1:8" ht="18" customHeight="1" x14ac:dyDescent="0.35">
      <c r="A112" s="85">
        <v>6</v>
      </c>
      <c r="B112" s="86" t="str">
        <f>B37</f>
        <v>FLOORING AND MARBLE WORKS</v>
      </c>
      <c r="C112" s="86"/>
      <c r="D112" s="87"/>
      <c r="E112" s="87"/>
      <c r="F112" s="87"/>
      <c r="G112" s="88">
        <f>G37</f>
        <v>0</v>
      </c>
    </row>
    <row r="113" spans="1:8" ht="18" customHeight="1" x14ac:dyDescent="0.35">
      <c r="A113" s="85">
        <v>7</v>
      </c>
      <c r="B113" s="86" t="str">
        <f>B43</f>
        <v>PAINT WORKS</v>
      </c>
      <c r="C113" s="86"/>
      <c r="D113" s="87"/>
      <c r="E113" s="87"/>
      <c r="F113" s="87"/>
      <c r="G113" s="88">
        <f>G43</f>
        <v>0</v>
      </c>
    </row>
    <row r="114" spans="1:8" ht="18" customHeight="1" x14ac:dyDescent="0.35">
      <c r="A114" s="85">
        <v>8</v>
      </c>
      <c r="B114" s="86" t="str">
        <f>B48</f>
        <v>CARPENTRY  WORKS</v>
      </c>
      <c r="C114" s="86"/>
      <c r="D114" s="87"/>
      <c r="E114" s="87"/>
      <c r="F114" s="87"/>
      <c r="G114" s="88">
        <f>G48</f>
        <v>0</v>
      </c>
    </row>
    <row r="115" spans="1:8" ht="18" customHeight="1" x14ac:dyDescent="0.35">
      <c r="A115" s="85">
        <v>9</v>
      </c>
      <c r="B115" s="86" t="str">
        <f>B53</f>
        <v>METAL WORKS</v>
      </c>
      <c r="C115" s="86"/>
      <c r="D115" s="87"/>
      <c r="E115" s="87"/>
      <c r="F115" s="87"/>
      <c r="G115" s="88">
        <f>G53</f>
        <v>0</v>
      </c>
    </row>
    <row r="116" spans="1:8" ht="18" customHeight="1" x14ac:dyDescent="0.35">
      <c r="A116" s="85">
        <v>10</v>
      </c>
      <c r="B116" s="86" t="str">
        <f>B68</f>
        <v>LANDSCAPE  WORKS</v>
      </c>
      <c r="C116" s="86"/>
      <c r="D116" s="87"/>
      <c r="E116" s="87"/>
      <c r="F116" s="87"/>
      <c r="G116" s="88">
        <f>G68</f>
        <v>0</v>
      </c>
    </row>
    <row r="117" spans="1:8" ht="16" thickBot="1" x14ac:dyDescent="0.4">
      <c r="A117" s="89">
        <v>11</v>
      </c>
      <c r="B117" s="90" t="s">
        <v>65</v>
      </c>
      <c r="C117" s="91"/>
      <c r="D117" s="92"/>
      <c r="E117" s="92"/>
      <c r="F117" s="93"/>
      <c r="G117" s="94">
        <f>G103+G95+G91+G87+G82+G75</f>
        <v>0</v>
      </c>
    </row>
    <row r="118" spans="1:8" ht="33.65" customHeight="1" thickBot="1" x14ac:dyDescent="0.5">
      <c r="A118"/>
      <c r="B118" s="95"/>
      <c r="C118" s="95"/>
      <c r="D118" s="145" t="s">
        <v>171</v>
      </c>
      <c r="E118" s="145"/>
      <c r="F118" s="146"/>
      <c r="G118" s="96">
        <f>SUM(G107:G117)</f>
        <v>0</v>
      </c>
      <c r="H118" s="97"/>
    </row>
    <row r="119" spans="1:8" ht="34.25" customHeight="1" x14ac:dyDescent="0.35">
      <c r="A119"/>
      <c r="C119" s="131" t="s">
        <v>187</v>
      </c>
      <c r="D119" s="131"/>
      <c r="E119" s="131"/>
      <c r="F119" s="131"/>
      <c r="G119" s="131"/>
    </row>
    <row r="120" spans="1:8" ht="34.25" customHeight="1" thickBot="1" x14ac:dyDescent="0.4">
      <c r="A120"/>
      <c r="C120" s="111"/>
      <c r="D120" s="111"/>
      <c r="E120" s="111"/>
      <c r="F120" s="111"/>
      <c r="G120" s="111"/>
    </row>
    <row r="121" spans="1:8" ht="34.75" customHeight="1" thickBot="1" x14ac:dyDescent="0.4">
      <c r="A121"/>
      <c r="B121" s="99" t="s">
        <v>107</v>
      </c>
      <c r="C121" s="114"/>
      <c r="D121" s="115"/>
      <c r="E121" s="116"/>
      <c r="F121"/>
      <c r="G121"/>
    </row>
    <row r="122" spans="1:8" ht="35" customHeight="1" thickBot="1" x14ac:dyDescent="0.4">
      <c r="A122"/>
      <c r="B122" s="99" t="s">
        <v>108</v>
      </c>
      <c r="C122" s="114"/>
      <c r="D122" s="115"/>
      <c r="E122" s="116"/>
      <c r="F122"/>
      <c r="G122"/>
    </row>
    <row r="123" spans="1:8" ht="35" customHeight="1" thickBot="1" x14ac:dyDescent="0.4">
      <c r="A123"/>
      <c r="B123" s="99" t="s">
        <v>109</v>
      </c>
      <c r="C123" s="114"/>
      <c r="D123" s="115"/>
      <c r="E123" s="116"/>
      <c r="F123"/>
      <c r="G123"/>
    </row>
    <row r="124" spans="1:8" ht="35" customHeight="1" thickBot="1" x14ac:dyDescent="0.4">
      <c r="A124"/>
      <c r="B124" s="99" t="s">
        <v>110</v>
      </c>
      <c r="C124" s="100">
        <f ca="1">TODAY()</f>
        <v>45153</v>
      </c>
      <c r="D124" s="101">
        <f ca="1">NOW()</f>
        <v>45153.372827546293</v>
      </c>
      <c r="E124" s="102"/>
      <c r="G124"/>
    </row>
    <row r="125" spans="1:8" ht="62.4" customHeight="1" thickBot="1" x14ac:dyDescent="0.4">
      <c r="A125"/>
      <c r="B125" s="99" t="s">
        <v>111</v>
      </c>
      <c r="C125" s="8"/>
      <c r="D125" s="99" t="s">
        <v>112</v>
      </c>
      <c r="E125" s="114"/>
      <c r="F125" s="115"/>
      <c r="G125" s="116"/>
    </row>
    <row r="126" spans="1:8" ht="19.399999999999999" customHeight="1" x14ac:dyDescent="0.35">
      <c r="F126" s="104"/>
      <c r="G126" s="105"/>
    </row>
    <row r="128" spans="1:8" x14ac:dyDescent="0.35">
      <c r="B128" s="106"/>
    </row>
  </sheetData>
  <sheetProtection algorithmName="SHA-512" hashValue="vppQZLoDp83QVrfFuiOXOXZirK32oaCsL1cXDNL7Kq56BMSpEZE1cCCUNM5/vil9g6Rz+fWIsekxUlUA8iJdZw==" saltValue="5+xOlWbX18mccvnOSinTPQ==" spinCount="100000" sheet="1" objects="1" scenarios="1"/>
  <dataConsolidate/>
  <mergeCells count="30">
    <mergeCell ref="D118:F118"/>
    <mergeCell ref="A6:A7"/>
    <mergeCell ref="B6:B7"/>
    <mergeCell ref="C6:C7"/>
    <mergeCell ref="D6:D7"/>
    <mergeCell ref="E6:E7"/>
    <mergeCell ref="F6:F7"/>
    <mergeCell ref="A1:G1"/>
    <mergeCell ref="A2:G2"/>
    <mergeCell ref="A4:G4"/>
    <mergeCell ref="B74:C74"/>
    <mergeCell ref="B75:C75"/>
    <mergeCell ref="A3:G3"/>
    <mergeCell ref="B48:C48"/>
    <mergeCell ref="E125:G125"/>
    <mergeCell ref="G6:G7"/>
    <mergeCell ref="B33:C33"/>
    <mergeCell ref="B38:C38"/>
    <mergeCell ref="B44:C44"/>
    <mergeCell ref="B49:C49"/>
    <mergeCell ref="B9:C9"/>
    <mergeCell ref="B18:C18"/>
    <mergeCell ref="B30:C30"/>
    <mergeCell ref="B53:C53"/>
    <mergeCell ref="B68:C68"/>
    <mergeCell ref="C121:E121"/>
    <mergeCell ref="C122:E122"/>
    <mergeCell ref="C123:E123"/>
    <mergeCell ref="C119:G119"/>
    <mergeCell ref="A106:G106"/>
  </mergeCells>
  <phoneticPr fontId="2" type="noConversion"/>
  <dataValidations disablePrompts="1" count="1">
    <dataValidation type="list" allowBlank="1" showInputMessage="1" showErrorMessage="1" sqref="D30 D33 D38 D96" xr:uid="{00000000-0002-0000-0000-000000000000}">
      <formula1>#REF!</formula1>
    </dataValidation>
  </dataValidations>
  <printOptions horizontalCentered="1"/>
  <pageMargins left="0.23622047244094491" right="0.23622047244094491" top="1.0629921259842521" bottom="0.94488188976377963" header="0.35433070866141736" footer="0.31496062992125984"/>
  <pageSetup paperSize="9" scale="10" fitToHeight="0" orientation="portrait" r:id="rId1"/>
  <headerFooter alignWithMargins="0">
    <oddHeader>&amp;LContracting Authority:
&amp;G&amp;CFunded by:
&amp;G&amp;Rand:
&amp;G</oddHeader>
    <oddFooter>&amp;LPZA170421T-10013&amp;CAnnex 1 - Bill of quantities&amp;R&amp;P/&amp;N</oddFooter>
  </headerFooter>
  <rowBreaks count="2" manualBreakCount="2">
    <brk id="72" max="6" man="1"/>
    <brk id="105" max="16383"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15CF99BDAF29DD4A929D1C8A75FAA77B" ma:contentTypeVersion="34" ma:contentTypeDescription="" ma:contentTypeScope="" ma:versionID="08e074253a736ba9c6f1e1297b70a127">
  <xsd:schema xmlns:xsd="http://www.w3.org/2001/XMLSchema" xmlns:xs="http://www.w3.org/2001/XMLSchema" xmlns:p="http://schemas.microsoft.com/office/2006/metadata/properties" xmlns:ns2="14a9c00f-d9e3-4eb9-aad3-f69239d17d9c" xmlns:ns3="3a2cca07-d411-4b48-b7e8-c526dfd39ce0" xmlns:ns4="15d78002-bc9c-4a72-9b22-72c074cbc93f" xmlns:ns5="508ba6eb-9e09-4fd5-92f2-2d9921329f2d" xmlns:ns6="bd8679c4-60e4-4c39-b071-1d80d6be7345" targetNamespace="http://schemas.microsoft.com/office/2006/metadata/properties" ma:root="true" ma:fieldsID="49edeac5460e2d3811a561d0e8458130" ns2:_="" ns3:_="" ns4:_="" ns5:_="" ns6:_="">
    <xsd:import namespace="14a9c00f-d9e3-4eb9-aad3-f69239d17d9c"/>
    <xsd:import namespace="3a2cca07-d411-4b48-b7e8-c526dfd39ce0"/>
    <xsd:import namespace="15d78002-bc9c-4a72-9b22-72c074cbc93f"/>
    <xsd:import namespace="508ba6eb-9e09-4fd5-92f2-2d9921329f2d"/>
    <xsd:import namespace="bd8679c4-60e4-4c39-b071-1d80d6be7345"/>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LengthInSeconds" minOccurs="0"/>
                <xsd:element ref="ns6: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2;#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PSE|9ea7551c-3779-4ad9-9661-273f91da302a"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3902a0f-c0a8-4c8c-9a01-46fb3c8d37b4}" ma:internalName="TaxCatchAll" ma:showField="CatchAllData" ma:web="15d78002-bc9c-4a72-9b22-72c074cbc93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902a0f-c0a8-4c8c-9a01-46fb3c8d37b4}" ma:internalName="TaxCatchAllLabel" ma:readOnly="true" ma:showField="CatchAllDataLabel" ma:web="15d78002-bc9c-4a72-9b22-72c074cbc9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78002-bc9c-4a72-9b22-72c074cbc93f"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679c4-60e4-4c39-b071-1d80d6be7345"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d8679c4-60e4-4c39-b071-1d80d6be7345">
      <Terms xmlns="http://schemas.microsoft.com/office/infopath/2007/PartnerControls"/>
    </lcf76f155ced4ddcb4097134ff3c332f>
    <TaxCatchAll xmlns="3a2cca07-d411-4b48-b7e8-c526dfd39ce0">
      <Value>187</Value>
      <Value>73</Value>
      <Value>2</Value>
      <Value>1</Value>
    </TaxCatchAll>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PZA170421T</TermName>
          <TermId xmlns="http://schemas.microsoft.com/office/infopath/2007/PartnerControls">8454bb9e-eb84-4380-b83e-368d56962243</TermId>
        </TermInfo>
      </Terms>
    </e2b781e9cad840cd89b90f5a7e989839>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PSE</TermName>
          <TermId xmlns="http://schemas.microsoft.com/office/infopath/2007/PartnerControls">9ea7551c-3779-4ad9-9661-273f91da302a</TermId>
        </TermInfo>
      </Terms>
    </jcd7455606374210a964e5d7a999097a>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PZA170421T-10029</TermName>
          <TermId xmlns="http://schemas.microsoft.com/office/infopath/2007/PartnerControls">941d9c28-67f9-4448-a3cf-148b3c3dc01b</TermId>
        </TermInfo>
      </Terms>
    </l9d65098618b4a8fbbe87718e7187e6b>
    <_dlc_DocId xmlns="508ba6eb-9e09-4fd5-92f2-2d9921329f2d">PSEENABEL-293876669-141481</_dlc_DocId>
    <_dlc_DocIdUrl xmlns="508ba6eb-9e09-4fd5-92f2-2d9921329f2d">
      <Url>https://enabelbe.sharepoint.com/sites/PSE/_layouts/15/DocIdRedir.aspx?ID=PSEENABEL-293876669-141481</Url>
      <Description>PSEENABEL-293876669-141481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C2C86BF-EEAB-4F15-A1C3-1DC3793E0A90}">
  <ds:schemaRefs>
    <ds:schemaRef ds:uri="http://schemas.microsoft.com/sharepoint/v3/contenttype/forms"/>
  </ds:schemaRefs>
</ds:datastoreItem>
</file>

<file path=customXml/itemProps2.xml><?xml version="1.0" encoding="utf-8"?>
<ds:datastoreItem xmlns:ds="http://schemas.openxmlformats.org/officeDocument/2006/customXml" ds:itemID="{7DDB873C-AF4B-4D28-AF49-4E37032CC5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a9c00f-d9e3-4eb9-aad3-f69239d17d9c"/>
    <ds:schemaRef ds:uri="3a2cca07-d411-4b48-b7e8-c526dfd39ce0"/>
    <ds:schemaRef ds:uri="15d78002-bc9c-4a72-9b22-72c074cbc93f"/>
    <ds:schemaRef ds:uri="508ba6eb-9e09-4fd5-92f2-2d9921329f2d"/>
    <ds:schemaRef ds:uri="bd8679c4-60e4-4c39-b071-1d80d6be73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F9F9FE-FF35-424B-BF44-A263EE37EF7F}">
  <ds:schemaRefs>
    <ds:schemaRef ds:uri="http://schemas.microsoft.com/office/2006/metadata/properties"/>
    <ds:schemaRef ds:uri="http://schemas.microsoft.com/office/infopath/2007/PartnerControls"/>
    <ds:schemaRef ds:uri="bd8679c4-60e4-4c39-b071-1d80d6be7345"/>
    <ds:schemaRef ds:uri="3a2cca07-d411-4b48-b7e8-c526dfd39ce0"/>
    <ds:schemaRef ds:uri="14a9c00f-d9e3-4eb9-aad3-f69239d17d9c"/>
    <ds:schemaRef ds:uri="508ba6eb-9e09-4fd5-92f2-2d9921329f2d"/>
  </ds:schemaRefs>
</ds:datastoreItem>
</file>

<file path=customXml/itemProps4.xml><?xml version="1.0" encoding="utf-8"?>
<ds:datastoreItem xmlns:ds="http://schemas.openxmlformats.org/officeDocument/2006/customXml" ds:itemID="{EC123660-1765-4A32-87FB-8C5585EB26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Lot 2B - Annex1 - BoQ</vt:lpstr>
      <vt:lpstr>'Lot 2B - Annex1 - BoQ'!Print_Area</vt:lpstr>
      <vt:lpstr>'Lot 2B - Annex1 - BoQ'!Print_Titles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Sarraj</dc:creator>
  <cp:keywords/>
  <dc:description/>
  <cp:lastModifiedBy>SARRAJ, Fatima</cp:lastModifiedBy>
  <cp:revision/>
  <dcterms:created xsi:type="dcterms:W3CDTF">2019-12-09T08:45:40Z</dcterms:created>
  <dcterms:modified xsi:type="dcterms:W3CDTF">2023-08-15T05:56:53Z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0x0101002C34C447E6454A40A553EE97A6C471860015CF99BDAF29DD4A929D1C8A75FAA77B</vt:lpwstr>
  </property>
  <property fmtid="{D5CDD505-2E9C-101B-9397-08002B2CF9AE}" pid="3" name="MediaServiceImageTags">
    <vt:lpwstr/>
  </property>
  <property fmtid="{D5CDD505-2E9C-101B-9397-08002B2CF9AE}" pid="4" name="Project_code">
    <vt:lpwstr>73</vt:lpwstr>
  </property>
  <property fmtid="{D5CDD505-2E9C-101B-9397-08002B2CF9AE}" pid="5" name="Document_Language">
    <vt:lpwstr>2</vt:lpwstr>
  </property>
  <property fmtid="{D5CDD505-2E9C-101B-9397-08002B2CF9AE}" pid="6" name="Document_Type">
    <vt:lpwstr/>
  </property>
  <property fmtid="{D5CDD505-2E9C-101B-9397-08002B2CF9AE}" pid="7" name="Country">
    <vt:lpwstr>1;#PSE|9ea7551c-3779-4ad9-9661-273f91da302a</vt:lpwstr>
  </property>
  <property fmtid="{D5CDD505-2E9C-101B-9397-08002B2CF9AE}" pid="8" name="_dlc_DocIdItemGuid">
    <vt:lpwstr>0accc022-154d-4bf9-9970-df940e55fd16</vt:lpwstr>
  </property>
  <property fmtid="{D5CDD505-2E9C-101B-9397-08002B2CF9AE}" pid="9" name="Document_Status">
    <vt:lpwstr/>
  </property>
  <property fmtid="{D5CDD505-2E9C-101B-9397-08002B2CF9AE}" pid="10" name="Contract_reference">
    <vt:lpwstr>187</vt:lpwstr>
  </property>
  <property fmtid="{D5CDD505-2E9C-101B-9397-08002B2CF9AE}" pid="11" name="_docset_NoMedatataSyncRequired">
    <vt:lpwstr>False</vt:lpwstr>
  </property>
</Properties>
</file>