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enabelbe.sharepoint.com/sites/SEN/Contracts/21_Marchés_Publics/SEN18004_AE1 PILIER1, Int1/MP_plus30k/SEN18004-10055_Equipements Pôle aquacole/2_CSC/"/>
    </mc:Choice>
  </mc:AlternateContent>
  <xr:revisionPtr revIDLastSave="52" documentId="8_{0A76D898-0795-4E43-B4C4-0942F336E490}" xr6:coauthVersionLast="47" xr6:coauthVersionMax="47" xr10:uidLastSave="{E49E2BDB-3BA8-47A3-8B9B-74AF42CA6E67}"/>
  <bookViews>
    <workbookView xWindow="-120" yWindow="-120" windowWidth="29040" windowHeight="15840" activeTab="2" xr2:uid="{EDA63AB9-4B58-4597-8F46-736705C8A322}"/>
  </bookViews>
  <sheets>
    <sheet name="LOT 1" sheetId="2" r:id="rId1"/>
    <sheet name="LOT 2" sheetId="5" r:id="rId2"/>
    <sheet name="LOT 3" sheetId="3" r:id="rId3"/>
    <sheet name="LOT 4" sheetId="7" r:id="rId4"/>
  </sheets>
  <definedNames>
    <definedName name="_xlnm.Print_Area" localSheetId="0">'LOT 1'!$A$1:$H$51</definedName>
    <definedName name="_xlnm.Print_Area" localSheetId="1">'LOT 2'!$A$1:$H$59</definedName>
    <definedName name="_xlnm.Print_Area" localSheetId="2">'LOT 3'!$A$1:$H$36</definedName>
    <definedName name="_xlnm.Print_Area" localSheetId="3">'LOT 4'!$A$1:$H$12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3" l="1"/>
  <c r="G47" i="2"/>
  <c r="G27" i="2"/>
  <c r="G10" i="2"/>
  <c r="G55" i="5"/>
  <c r="G10" i="7"/>
  <c r="H10" i="7"/>
  <c r="H26" i="5"/>
  <c r="G43" i="5"/>
  <c r="G21" i="3"/>
  <c r="H29" i="3"/>
  <c r="H24" i="3"/>
  <c r="G49" i="2" l="1"/>
  <c r="G50" i="2" s="1"/>
  <c r="G51" i="2" s="1"/>
  <c r="H55" i="5"/>
  <c r="G24" i="3"/>
  <c r="G29" i="3"/>
  <c r="G17" i="3"/>
  <c r="G38" i="5"/>
  <c r="G22" i="5"/>
  <c r="G26" i="5"/>
  <c r="H11" i="7"/>
  <c r="H12" i="7" s="1"/>
  <c r="G11" i="7"/>
  <c r="G12" i="7" s="1"/>
  <c r="H17" i="3"/>
  <c r="H38" i="5"/>
  <c r="H43" i="5"/>
  <c r="H21" i="3"/>
  <c r="H32" i="3"/>
  <c r="G34" i="3" l="1"/>
  <c r="H34" i="3"/>
  <c r="G57" i="5"/>
  <c r="G58" i="5" s="1"/>
  <c r="G59" i="5" s="1"/>
  <c r="H22" i="5"/>
  <c r="H57" i="5" s="1"/>
  <c r="G35" i="3" l="1"/>
  <c r="G36" i="3" s="1"/>
  <c r="H35" i="3"/>
  <c r="H36" i="3" s="1"/>
  <c r="H58" i="5"/>
  <c r="H59" i="5" s="1"/>
  <c r="H10" i="2" l="1"/>
  <c r="H27" i="2"/>
  <c r="H47" i="2" l="1"/>
  <c r="H49" i="2" s="1"/>
  <c r="H50" i="2" s="1"/>
  <c r="H51" i="2" s="1"/>
</calcChain>
</file>

<file path=xl/sharedStrings.xml><?xml version="1.0" encoding="utf-8"?>
<sst xmlns="http://schemas.openxmlformats.org/spreadsheetml/2006/main" count="362" uniqueCount="235">
  <si>
    <t>Date</t>
  </si>
  <si>
    <t>Composantes</t>
  </si>
  <si>
    <t>Destination</t>
  </si>
  <si>
    <t>PU</t>
  </si>
  <si>
    <t>TOTAL en F CFA</t>
  </si>
  <si>
    <t>1.1</t>
  </si>
  <si>
    <t>KIT AQUARIUM</t>
  </si>
  <si>
    <t>Kit aquarium incubation des œufs de poisson chat</t>
  </si>
  <si>
    <t>Ecloserie</t>
  </si>
  <si>
    <t>4 aquariums en polypropylène avec 1 sortie au fond. Complet avec deux types de tamis de sortie (grand et petit) ; avec réservoir du filtre à sédimentation muni de pompe et d'alimentation en eau. (1x vanne flottante (remplissage automatique), 1x vanne à bille (remplissage manuel) et de tuyau de trop-plein. Une pompe (70 W - 240 V). Le tout reposant sur un support en cadre réglable. Le tout dispose d’une unité UV de 40 watts avec boîtier, 1x Pompe à air (50 W - 240 V) avec conduite d'alimentation et diffuseurs d'air et 4x claies à œufs flottants. Fournir le manuel d'utilisation et d'installation en français,</t>
  </si>
  <si>
    <t>Kit d'incubation des œufs de tilapia</t>
  </si>
  <si>
    <t>6 jars à éclosion Mc Donald, environ 8 litres chacun ; 6 bassines noires en plastic de 10 à 15 l de réception d'alevins de tilapia ; 1 bac du filtre à sédimentation compartimenté ; support réglable des jars et bassines ; Connexion pour l'alimentation en eau (1x vanne flottante (remplissage automatique), 1x vanne à bille (remplissage manuel)) ; 1 pompe (48 W - 240 V) ; 1 unité UV de 40 watts avec boîtier ; Tuyauterie et raccords en PVC pour connecter les différents éléments du système. Fournir le manuel d'utilisation et d'installation en français,</t>
  </si>
  <si>
    <t>1.2</t>
  </si>
  <si>
    <t>MANUTENTION</t>
  </si>
  <si>
    <t>Pédiluve</t>
  </si>
  <si>
    <t>Bacs en plastique Dimensions : 1m x0,5m x 0,15 m</t>
  </si>
  <si>
    <t>Bacs de manutention</t>
  </si>
  <si>
    <t>Bassine 40 L en plastique renforcé</t>
  </si>
  <si>
    <t>Seaux 10-15 L en plastique renforcé</t>
  </si>
  <si>
    <t>Bassine 80 L en plastique renforcé pour géniteurs</t>
  </si>
  <si>
    <t>Seaux avec couvercle pour aliment des bassins de 5 L transparent en plastique renforcé</t>
  </si>
  <si>
    <t>Boites plastique rectangulaire renforcé transparent de volume 2 l avec couvercle</t>
  </si>
  <si>
    <t>Grossissement</t>
  </si>
  <si>
    <t>Bac rond en polyéthylène noir ou transparent. Fond et rebord renforcés. Sans anse. Poids : 7 kg. Dimensions : Ø 65 x 41 cm. 120 l</t>
  </si>
  <si>
    <t>Bacs d'alimentation</t>
  </si>
  <si>
    <t>Bac rond en polyéthylène noir ou transparent. Fond et rebord renforcés. Sans anse.  Dimensions : Ø 50 x 41 cm. Avec couvercle. 60 l</t>
  </si>
  <si>
    <t>Seaux 10L en plastique renforcé avec couvercle</t>
  </si>
  <si>
    <t xml:space="preserve">Bac 500 L pour fermentation </t>
  </si>
  <si>
    <t>Transfo poisson</t>
  </si>
  <si>
    <t>Volume 500 l et  en fibre de verre</t>
  </si>
  <si>
    <t>Bassine 40 L renforcé</t>
  </si>
  <si>
    <t>Plastic renforcé avec rebord</t>
  </si>
  <si>
    <t>1.3</t>
  </si>
  <si>
    <t>EQUIPEMENT INOX</t>
  </si>
  <si>
    <t>Table de récolte œufs poisson chat</t>
  </si>
  <si>
    <t>En inox avec 4 pied de dimension 1;5 m x 0,8m x 1,3m</t>
  </si>
  <si>
    <t>Chariots munis de plateaux</t>
  </si>
  <si>
    <t>Spiruline</t>
  </si>
  <si>
    <t>1.4</t>
  </si>
  <si>
    <t>POMPAGE</t>
  </si>
  <si>
    <t>Pompe submersible</t>
  </si>
  <si>
    <t>Triphasé: 380 v; Energie: 1,5 kW/h max, hauteur de refoulement max: 15 m, ouverture refoulement 4 pouces, en acier inox, débit: 30 m3/h, refroidissement liquide</t>
  </si>
  <si>
    <t>Pompe vide cave</t>
  </si>
  <si>
    <t xml:space="preserve">Pompe vide cave/ Bulleur </t>
  </si>
  <si>
    <t>1.5</t>
  </si>
  <si>
    <t>EQUIPEMENT D'AERATION</t>
  </si>
  <si>
    <t>Air Blower</t>
  </si>
  <si>
    <t>Air Blower 1000 l/mn énergie 300 W avec distributeur en inox 12 sorties</t>
  </si>
  <si>
    <t xml:space="preserve"> 1000 l/mn énergie 3 kW</t>
  </si>
  <si>
    <t>Transport air</t>
  </si>
  <si>
    <t xml:space="preserve">Connecteur en T ou U </t>
  </si>
  <si>
    <t>Rouleaux nano diffuseurs de 100 m avec diamètre 25 mm et 12 mm</t>
  </si>
  <si>
    <t>Rouleaux Tuyau transparent transport aire 4 mm (200 m)</t>
  </si>
  <si>
    <t>Rouleaux Tuyau transparent transport aire 12 mm (200 m)</t>
  </si>
  <si>
    <t>Rouleaux Tuyau transparent transport aire 12 mm (ROULEAU 200 m)</t>
  </si>
  <si>
    <t>1.6</t>
  </si>
  <si>
    <t>ACCESSOIRES MESURES ET CONTRÔLE</t>
  </si>
  <si>
    <t>Mesure qualité eau</t>
  </si>
  <si>
    <t>OXYMETRE lecture 0 – 60 mg/l avec accessoires et lecture température</t>
  </si>
  <si>
    <t>Kit de test eau solution Nitrite, ammoniaque, dureté et alcalinité</t>
  </si>
  <si>
    <t>Ph mètre électronique Lecture 2 - 14 Plastique étanche à l'eau, Ecran LED</t>
  </si>
  <si>
    <t>Ph mètre avec écran LCD et batterie lecture 0-14,</t>
  </si>
  <si>
    <t>Oxymètre lecture 0-60 mg/l avec lecture température avec câble de 3 m muni d'un protecteur membrane, écran LCD et pièces de rechange de 5 membranes et 1 L solution de calibration</t>
  </si>
  <si>
    <t>Caisse solution kit nitrite, ammoniaque, dureté, alcalinité et nitrate</t>
  </si>
  <si>
    <t xml:space="preserve">Ph mètre électronique Lecture 2 - 14 Plastique étanche à l'eau, Ecran LED </t>
  </si>
  <si>
    <t>Densitomètre</t>
  </si>
  <si>
    <t>Densiomètre : durée de la mesure : 1 seconde; longueur d'ondes Î» = 565 ±15 nm; mesure de 0,3 à 5 McF (= 100 x 106 à 150 x 107 cellules réglables / ml) résolution : 0,1 McF précision : ±0,3%; écran LED ; tube Ø externe18 mm, adaptateur pour tube 16 mm; capable de conserver l'étalonnage même si l'appareil n'est pas alimenté ; fourni avec kit d'étalonnage ; livré avec un adaptateur pour tubes de 16 mm; faible. (lxpxh) : 165 x 115 x h75 mm / 0,7kg ; Courant d'entrée/consommation électrique : 12 V, 80 mA / 1 W ; Bloc d'alimentation externe : Entrée CA 100-240V 50/60Hz ; Sortie CC 12V. Fournit avec protection contre la poussière et manuel en français.</t>
  </si>
  <si>
    <t>Pesée</t>
  </si>
  <si>
    <t>Balance de précision ELECTRONIQUE Surface de pesée en inox amovible, Etanche à l'eau, Fonctionne avec piles et adaptateur, Ecran LCD rétroéclairé, Capacité : 5 kg, Plateau en inox amovible (24 cm x 18 cm); Poids : 2 à 2,5  kg</t>
  </si>
  <si>
    <t>BALANCE ELECTRONIQUE Surface de pesée en inox amovible, Etanche à l'eau, Fonctionne avec piles et adaptateur, Ecran LCD rétroéclairé, Capacité : 3 kg, Plateau en inox amovible (24 cm x 18 cm); Poids : 1,5 à 2  kg</t>
  </si>
  <si>
    <t>BALANCE DIGITALE Support inox, Capacité : 50 kg, Précision : 10 g, Ecran numérique LED, Fonctionne pile et sur électricité, Tension 220 V, Plateau de pesée : 40 x 30 cm et  Poids 5 – 8 kg</t>
  </si>
  <si>
    <t>Support inox, Capacité : 100 kg, Précision : 10 g, Ecran numérique LED, Fonctionne pile et sur électricité, Tension 220 V, Plateau de pesée : 40 x 30 cm et  Poids 8 – 10 kg</t>
  </si>
  <si>
    <t>Balance digital 100 kg pile et électricité, étanche
Support inox, Capacité : 100 kg, Précision : 10 g, Ecran numérique LED, Fonctionne pile et sur électricité, Tension 220 V, Plateau de pesée : 40 x 30 cm et  Poids 8 – 10 kg</t>
  </si>
  <si>
    <t>Microscope</t>
  </si>
  <si>
    <t>Microscope de laboratoire à lumière transmise; 1 Microscope binoculaire; 1 Tête binoculaire ; 2 paires d'oculaires DIN avec un diamètre de 23 mm : 10x et 12,5x ; 1Revolver avec 4 supports; 4 objectifs DIN : 4x/0.1, 10x/0.25, 40x/0.65, 100x/1.25 huile ; 1 Condensateur ; 1Table pouvant se graduer en croix en Nonius-échelle; Plage de grossissement : 40 à 1250 ; vue : tournante 360º, inclinée 30º; Adaptation au micro oculaire diamètre : 23 mm ; éclairage : halogène (6 V, 20 W) avec variateur ; Mise au point macrométrique et micrométrique ; Huile d'immersion; Etui de protection contre la poussière; Lampes et fusibles de rechange ; Fiche de réseau 220 V / 240 V</t>
  </si>
  <si>
    <t xml:space="preserve">Eprouvette </t>
  </si>
  <si>
    <t>Plastic / plexiglass; Volume de 2L, gradué 20 ml</t>
  </si>
  <si>
    <t>1.7</t>
  </si>
  <si>
    <t>DIVERS</t>
  </si>
  <si>
    <t>Trieur</t>
  </si>
  <si>
    <r>
      <t>Trieur manuel flottant 4 mm à 17 mm avec cadre en bois flottant, l'écartement entre les barreaux aluminium est facilement réglable par pas de 1 millimètre</t>
    </r>
    <r>
      <rPr>
        <sz val="10"/>
        <color rgb="FF777777"/>
        <rFont val="Georgia"/>
        <family val="1"/>
      </rPr>
      <t xml:space="preserve">. </t>
    </r>
    <r>
      <rPr>
        <sz val="10"/>
        <rFont val="Georgia"/>
        <family val="1"/>
      </rPr>
      <t xml:space="preserve">Ecartement : 4 à 17 mm </t>
    </r>
  </si>
  <si>
    <r>
      <t>Trieur manuel flottant 19 mm à 35 mm avec cadre en bois flottant, l'écartement entre les barreaux aluminium est facilement réglable par pas de 1 millimètre</t>
    </r>
    <r>
      <rPr>
        <sz val="10"/>
        <color rgb="FF777777"/>
        <rFont val="Georgia"/>
        <family val="1"/>
      </rPr>
      <t xml:space="preserve">. </t>
    </r>
    <r>
      <rPr>
        <sz val="10"/>
        <rFont val="Georgia"/>
        <family val="1"/>
      </rPr>
      <t xml:space="preserve">Ecartement : 19 à 35 mm </t>
    </r>
  </si>
  <si>
    <t>Hapa</t>
  </si>
  <si>
    <t>HAPA alevinage de 3 g)Couleur : bleu ou blanc, Sans nœuds, maille 3 mm  Dimension (L*l*H) : 5 m * 2 m *1,2m. Support hapa en PVC 32 mm de dimensions: 5,25 *2,25*1,5 m</t>
  </si>
  <si>
    <t>HAPA alevinage de 10 g Couleur : bleu ou blanc, Sans nœuds, maille 5 mm  Dimension (L*l*H) : 5 m * 2 m *1,2m. Support hapa en PVC 32 mm de dimensions: 5,25 *2,25*1,5 m</t>
  </si>
  <si>
    <r>
      <rPr>
        <b/>
        <sz val="10"/>
        <color theme="1"/>
        <rFont val="Georgia"/>
        <family val="1"/>
      </rPr>
      <t>Reproduction</t>
    </r>
    <r>
      <rPr>
        <sz val="10"/>
        <color theme="1"/>
        <rFont val="Georgia"/>
        <family val="1"/>
      </rPr>
      <t>: Couleur : bleu ou blanc, Sans nœuds, maille 1 mm  Dimension (L*l*H) : 5 m * 2 m *1,2m. Support hapa en PVC 32 mm de dimensions: 5,25 *2,25*1,5 m</t>
    </r>
  </si>
  <si>
    <t xml:space="preserve"> Hapa élevage larvaire Couleur : bleu ou blanc, Sans nœuds, maille 1 mm  Dimension (L*l*H) : 2 m * 1 m *1,2m. Support hapa en PVC 32 mm de dimensions: 2,25 *1,25*1,5 m</t>
  </si>
  <si>
    <t>Epuisettes</t>
  </si>
  <si>
    <t>Epuisette polygone en aluminium/inox de diamètre 43 cm, profondeur du filet 50 cm de maille 1,5 cm et longueur manche de 1,2m</t>
  </si>
  <si>
    <t>Epuisette polygone en aluminium/inox de diamètre 43 cm, profondeur du filet 50 cm de maille 1 cm et longueur manche de 1,2m</t>
  </si>
  <si>
    <t>Lot de 3 épuisettes aquarium de fine maille (13*10, 17*10 et 25*10) maille 0,1 et 0,3 et 0,5 mm</t>
  </si>
  <si>
    <t>Epuisette polygone en aluminium/inox de diamètre 50 cm, profondeur du filet 50 à 60 cm de maille 4 cm et longueur manche de 1,2m</t>
  </si>
  <si>
    <t>Cadre épuisette : Lxl : 300 x 250 mm en alu ; Manche en alu 1 m. Sac filet à spiruline en tissu en polyamide mono-filament de précision ISO 9001; Maillage : 100 µmn ; Largeur du sac : 250 mm ; Profondeur du sac : 330 mm.</t>
  </si>
  <si>
    <t>Toile filtrante 30 microns</t>
  </si>
  <si>
    <t>Récolte et fertilisation des œufs</t>
  </si>
  <si>
    <t>Bol en inox de volume 1,5 à 2L pour fertilisation œufs poisson chat</t>
  </si>
  <si>
    <t>Trousse de dissection</t>
  </si>
  <si>
    <t>Contenant scalpel, ciseau pince etc. sous trousse</t>
  </si>
  <si>
    <t>Bouteille oxygène</t>
  </si>
  <si>
    <t>Bouteille oxygène 7 m3 avec détendeur</t>
  </si>
  <si>
    <t>Seine de pêche</t>
  </si>
  <si>
    <t>Senne avec poche, Maille 12 mm de dimension (LxH): 35 m x 1,5m) avec 2 ralingues (inférieure et supérieure) avec plomb de leste, et bouée pour flotteur</t>
  </si>
  <si>
    <t>Senne avec poche, Maille 25 mm de dimension (LxH): 35 m x 1,5m) avec 2 ralingues (inférieure et supérieure) avec plomb de leste, et bouée pour flotteur</t>
  </si>
  <si>
    <t>TOTAL LOT 1 HT</t>
  </si>
  <si>
    <t>2.1</t>
  </si>
  <si>
    <t>ACCESSOIRES ENTRETIEN ET HYGIENE</t>
  </si>
  <si>
    <t>Distributeur</t>
  </si>
  <si>
    <t xml:space="preserve"> Distributeur automatique gel mural anti bactérie volume 1L en plastique ou en inox</t>
  </si>
  <si>
    <t xml:space="preserve"> Distributeur automatique gel mural anti bactérie volume 1L en plastique </t>
  </si>
  <si>
    <t>Serviettes</t>
  </si>
  <si>
    <t>Torchon en coton de 40 * 25 cm</t>
  </si>
  <si>
    <t>Raclette</t>
  </si>
  <si>
    <t>Base plastique renforcé avec manche de 1,5 m</t>
  </si>
  <si>
    <t>Balai</t>
  </si>
  <si>
    <t>Base brosse plastique mou avec manche en bois plastifié</t>
  </si>
  <si>
    <t>balais avec manche gainé</t>
  </si>
  <si>
    <t>Seau</t>
  </si>
  <si>
    <t>Lot de sceaux 10 l, bassines de 40 l et pelles en plastic</t>
  </si>
  <si>
    <t>Serpillère</t>
  </si>
  <si>
    <t>Serpillères en coton de dimension 50 x 25 cm</t>
  </si>
  <si>
    <t>Détergent</t>
  </si>
  <si>
    <t>Détergent (javel 12  poudre savonneuse de 1 kg)</t>
  </si>
  <si>
    <t>Gants de travail</t>
  </si>
  <si>
    <t>Paquets de Gants de travail</t>
  </si>
  <si>
    <t>2.2</t>
  </si>
  <si>
    <t>PETITS ACCESSOIRES</t>
  </si>
  <si>
    <t>Couteau acier</t>
  </si>
  <si>
    <t>Couteau à lame en acier de longueur minimale 10 cm avec manche en propylène</t>
  </si>
  <si>
    <t>Sachets de conditionnement</t>
  </si>
  <si>
    <t xml:space="preserve">Sachet kraft brun avec fermeture  zip et fenêtre Lx l x H :11 x 6,5 x 18,5 cm;  épaisseur papier: 40g/m2; fenêtre zip 30 microns; couleur brune, Volume : 250 ml  </t>
  </si>
  <si>
    <t>Sachet plastic transparent épaisseur 2-4 mm (lot de 100) hauteur 80 cm et largeur 40 cm</t>
  </si>
  <si>
    <t>3.1</t>
  </si>
  <si>
    <t>TENUES ET EQUIPEMENTS PERSONNELS DE TRAVAIL</t>
  </si>
  <si>
    <t>Bottes PVC</t>
  </si>
  <si>
    <t>Bottes en PVC de différentes pointures (38 à 43)</t>
  </si>
  <si>
    <t>Bottes en PVC de différentes pointures</t>
  </si>
  <si>
    <t>Polos</t>
  </si>
  <si>
    <t>Polo manches courtes de différentes tailles</t>
  </si>
  <si>
    <t>Tenues - autre</t>
  </si>
  <si>
    <t>Waders en PVC, avec surpantalon protecteur Tissus type Cotten Polypeche</t>
  </si>
  <si>
    <t>Pantalon type jeans de différentes tailles</t>
  </si>
  <si>
    <t>Blouses de différentes tailles</t>
  </si>
  <si>
    <t>Tabliers</t>
  </si>
  <si>
    <t>4.1</t>
  </si>
  <si>
    <t>Climatiseur mural</t>
  </si>
  <si>
    <t>4.2</t>
  </si>
  <si>
    <t>EQUIPEMENTS ELECTRIQUES</t>
  </si>
  <si>
    <t xml:space="preserve">Machine à laver </t>
  </si>
  <si>
    <t>Capacité 7,5 kg, Dimension: Largeur 60 cm x H 80 cm x Profondeur 55 cm, Poids 60kg, Consommation énergétique annuelle de 375 kWh et 77 l d'eau, Vitesse d'essorage maximale 1200 tr/mn et moteur inverseur direct drive. Températures variable: froid - 95°C,</t>
  </si>
  <si>
    <t>Broyeur électrique</t>
  </si>
  <si>
    <t>Capacité 130 kg/h ; 750 watt ; avec une puissance de 1 HP</t>
  </si>
  <si>
    <t>Radian électrique</t>
  </si>
  <si>
    <t>Radian électrique de 100 W</t>
  </si>
  <si>
    <t>5.1</t>
  </si>
  <si>
    <t>FOUR</t>
  </si>
  <si>
    <t>Four à FTT de 400 kg/jour</t>
  </si>
  <si>
    <t>ENGINS ROULANTS</t>
  </si>
  <si>
    <t>Moto livraison</t>
  </si>
  <si>
    <t>Type monocylindre 2 temps; Refroidissement : air; Cylindrée: 49,9 cm³
Homologation / Normes N.C.; Alésage x course: 39 x 41,4 mm
Ratio de compression N.C.; Puissance maximale :2,8 kW à 6500 trs/min; Couple maximal: 4,9 Nm à 6000 trs/min; Système de lubrification: graissage séparé;  Alimentation: carburateur; Système d'allumage: DC / CDI;  Démarreur: électrique et kick; Transmission: automatique par courroie trapézoïdale; Suspension avant fourche hydraulique Ø 31 mm; Suspension arrière: mono-amortisseur hydraulique; Pneu avant: tubeless 120/70-12"; Pneu arrière: tubeless 130/70-12"; Jante avant: aluminium 3 branches; Jante arrière aluminium 3 branches; Débattement de roue avant: 90 mm; Débattement de roue arrière:80 mm</t>
  </si>
  <si>
    <t>TVA</t>
  </si>
  <si>
    <t>TOTAL GENERAL TTC</t>
  </si>
  <si>
    <r>
      <t xml:space="preserve">TOTAL en </t>
    </r>
    <r>
      <rPr>
        <b/>
        <sz val="12"/>
        <color theme="1"/>
        <rFont val="Calibri"/>
        <family val="2"/>
      </rPr>
      <t>€</t>
    </r>
  </si>
  <si>
    <t>2.3</t>
  </si>
  <si>
    <t>Inverter 12000 BTU: Alimentation : 220-240V ~ 50Hz, 1Ph. Capacité de refroidissement : 3200W. Puissance de refroidissement d'entrée : 1250W. Courant nominal de refroidissement : 5.7A. REE : 2.56W / W. Max. Consommation d'entrée : 1600W. Courant max : 9A. Courant de démarrage : 29A. Type de compresseur : Rotatif. Débit d'air intérieur : 550 m³ / h. Niveau de bruit intérieur : 32-40 dB (A). Type de réfrigérant : R22 / 510g. Température de fonctionnement : 17 ~ 32 ° C. Température ambiante (refroidissement) : 18 ~ 43 ° C. Champ d'application : 16-27 m². Extérieur niveau de bruit : 54 dB (A). Unité intérieure Dimension : 74,5 x 25 x 19,5 cm. Unité intérieure Poids : 9 kg. KIT TUBES</t>
  </si>
  <si>
    <t>EQUIPEMENT FLUIDE</t>
  </si>
  <si>
    <t>3.2</t>
  </si>
  <si>
    <t>3.3</t>
  </si>
  <si>
    <t>1.8</t>
  </si>
  <si>
    <t>3.4</t>
  </si>
  <si>
    <t>3.5</t>
  </si>
  <si>
    <t>3.6</t>
  </si>
  <si>
    <t>3.7</t>
  </si>
  <si>
    <t>3.8</t>
  </si>
  <si>
    <t>3.9</t>
  </si>
  <si>
    <t>3.10</t>
  </si>
  <si>
    <t>4.3</t>
  </si>
  <si>
    <t>2.4</t>
  </si>
  <si>
    <t>2.5</t>
  </si>
  <si>
    <t>2.6</t>
  </si>
  <si>
    <t>2.7</t>
  </si>
  <si>
    <t>2.8</t>
  </si>
  <si>
    <t>2.9</t>
  </si>
  <si>
    <t>2.10</t>
  </si>
  <si>
    <t>2.11</t>
  </si>
  <si>
    <t>2.12</t>
  </si>
  <si>
    <t>2.13</t>
  </si>
  <si>
    <t>2.14</t>
  </si>
  <si>
    <t>2.15</t>
  </si>
  <si>
    <t>3.11</t>
  </si>
  <si>
    <t>3.12</t>
  </si>
  <si>
    <t>3.13</t>
  </si>
  <si>
    <t>3.14</t>
  </si>
  <si>
    <t>3.15</t>
  </si>
  <si>
    <t>3.16</t>
  </si>
  <si>
    <t>3.17</t>
  </si>
  <si>
    <t>3.18</t>
  </si>
  <si>
    <t>Sous total 1 - Manutention</t>
  </si>
  <si>
    <t>Sous total 2 - Equipement inox</t>
  </si>
  <si>
    <t>Sous total 3 - Accessoires entretien et hygiène</t>
  </si>
  <si>
    <t>Sous total 4 - Petits accessoires</t>
  </si>
  <si>
    <t>5.2</t>
  </si>
  <si>
    <t>5.3</t>
  </si>
  <si>
    <t>5.4</t>
  </si>
  <si>
    <t>5.5</t>
  </si>
  <si>
    <t>5.6</t>
  </si>
  <si>
    <t>5.7</t>
  </si>
  <si>
    <t>5.8</t>
  </si>
  <si>
    <t>5.9</t>
  </si>
  <si>
    <t>5.10</t>
  </si>
  <si>
    <t>Sous total 5 - Tenues et équipements personnels de travail</t>
  </si>
  <si>
    <t>Sous total 1 - Kit aquarium</t>
  </si>
  <si>
    <t>Sous total 2 - Accessoires de mesure et contrôle</t>
  </si>
  <si>
    <t>Sous total 3 - Divers</t>
  </si>
  <si>
    <t>Sous total 1 - Equipement d'aération</t>
  </si>
  <si>
    <t>Sous total 2 - Pompage</t>
  </si>
  <si>
    <t>Sous total 3 - Equipement fluide</t>
  </si>
  <si>
    <t>Sous total 5 - Four</t>
  </si>
  <si>
    <t>SEN 18004-10055
Marché de fournitures pour l' « Equipement des unités pilotes du Pôle Aquacole de Mbellacadiao, région de Fatick – Sénégal »</t>
  </si>
  <si>
    <t>TOTAL LOT 2 HT</t>
  </si>
  <si>
    <t>Chariot en inox à 3 plateau renforcé garantissant une hygiène parfaite; dossier de poussée fixe ; Charge : 100 kg ; Dimensions plateau Lxl : 760 x 440 mm ; 4 roues pivotantes dont 2 avec freins, de Ø 125 mm; Roues à bandage caoutchouc ou à roulement à billes de précision.</t>
  </si>
  <si>
    <t>TOTAL LOT 3 HT</t>
  </si>
  <si>
    <t>TOTAL LOT 4 HT</t>
  </si>
  <si>
    <t>1.9</t>
  </si>
  <si>
    <t>1.10</t>
  </si>
  <si>
    <t>1.11</t>
  </si>
  <si>
    <t>1.12</t>
  </si>
  <si>
    <t>1.13</t>
  </si>
  <si>
    <t>Spécifications techniques</t>
  </si>
  <si>
    <t>Quantité</t>
  </si>
  <si>
    <t>Sous total 4 - Equipements électriques</t>
  </si>
  <si>
    <t>Lot 1</t>
  </si>
  <si>
    <t>Lot 2</t>
  </si>
  <si>
    <t>Lot 3</t>
  </si>
  <si>
    <t>Lot 4</t>
  </si>
  <si>
    <t>Dimension armature avec 2 compartiments en brique LxLxH : 400 cm x 120 cm x 120 cm avec capacité de 500 kg de poisson par session ; Base en béton muni de 2 portes pour introduction paille de riz ou autre combustible . Épaisseur du mur 20 cm; Plaque de collecte de graisse à 70 cm et 2 tuyaux d'évacuation des huiles de graisse. 2 Couvercles : feuilles métalliques en acier galvanisé de dimension 200 cm x 120 cm x 60 cm ; 2 claies de dimension (Lxlxh) 200 cm x 120 cm x 5 cm en grillage acier galvanisé. Fourneau à braise en acier galvanisé d'épaisseur 1,5 mm avec quatre (4) roues ; muni de tubes en fer découpés, troués et soudés sur le caisson, et qui servent de tuyaux de ventilation d'air ; d'un bac à cendre démontable ; d'un grillage métallique pour porter la braise; d'une forge à attiser le feu et à envoyer l'air chaud à l'intérieur du four ; d'une tirette démontable pour pouvoir le déplacer et/ou le manipuler facilement. La plaque à graisse avec un ensemble de trous coiffés chacun par un cône en forme de capuchon et une plaque sur laquelle tomberont la matière grasse et les exsudats suintant du poisson. Système de générateur de fumée : (i) tuyau et le fût : le générateur comprend un fût ou tonneau métallique soudé à un tube métallique plus ou moins long de 1,5 m et de diamètre 30 cm (modelable en spirale, en tube circulaire ) . Le filtre : Le système comprend le boîtier métallique à l'intérieur duquel le filtre est inséré. Le tout sera inséré dans un boîtier métallique.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</si>
</sst>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 [$MAD]_-;\-* #,##0\ [$MAD]_-;_-* &quot;-&quot;??\ [$MAD]_-;_-@_-"/>
    <numFmt numFmtId="165" formatCode="#,##0\ _€"/>
    <numFmt numFmtId="166" formatCode="_-* #,##0.00\ _F_-;\-* #,##0.00\ _F_-;_-* &quot;-&quot;??\ _F_-;_-@_-"/>
    <numFmt numFmtId="167" formatCode="_-* #,##0\ _F_-;\-* #,##0\ _F_-;_-* &quot;-&quot;??\ _F_-;_-@_-"/>
    <numFmt numFmtId="168" formatCode="_-* #,##0.00\ _€_-;\-* #,##0.00\ _€_-;_-* &quot;-&quot;??\ _€_-;_-@_-"/>
    <numFmt numFmtId="169" formatCode="_-* #,##0_-;\-* #,##0_-;_-* &quot;-&quot;??_-;_-@_-"/>
  </numFmts>
  <fonts count="22" x14ac:knownFonts="1">
    <font>
      <sz val="11"/>
      <color theme="1"/>
      <name val="Calibri"/>
      <family val="2"/>
      <scheme val="minor"/>
    </font>
    <font>
      <sz val="11"/>
      <color theme="1"/>
      <name val="Calibri"/>
      <family val="2"/>
      <scheme val="minor"/>
    </font>
    <font>
      <b/>
      <sz val="26"/>
      <color theme="0" tint="-4.9989318521683403E-2"/>
      <name val="Georgia"/>
      <family val="1"/>
    </font>
    <font>
      <b/>
      <sz val="30"/>
      <color theme="0" tint="-4.9989318521683403E-2"/>
      <name val="Calibri"/>
      <family val="2"/>
      <scheme val="minor"/>
    </font>
    <font>
      <b/>
      <sz val="16"/>
      <name val="Georgia"/>
      <family val="1"/>
    </font>
    <font>
      <b/>
      <sz val="18"/>
      <name val="Calibri"/>
      <family val="2"/>
      <scheme val="minor"/>
    </font>
    <font>
      <sz val="10"/>
      <color theme="1"/>
      <name val="Georgia"/>
      <family val="1"/>
    </font>
    <font>
      <sz val="11"/>
      <color theme="1"/>
      <name val="Georgia"/>
      <family val="1"/>
    </font>
    <font>
      <b/>
      <sz val="9"/>
      <name val="Georgia"/>
      <family val="1"/>
    </font>
    <font>
      <sz val="9"/>
      <color theme="1"/>
      <name val="Georgia"/>
      <family val="1"/>
    </font>
    <font>
      <sz val="10"/>
      <color theme="1"/>
      <name val="Arial"/>
      <family val="2"/>
    </font>
    <font>
      <b/>
      <sz val="12"/>
      <color theme="1"/>
      <name val="Georgia"/>
      <family val="1"/>
    </font>
    <font>
      <sz val="12"/>
      <color theme="1"/>
      <name val="Georgia"/>
      <family val="1"/>
    </font>
    <font>
      <b/>
      <sz val="11"/>
      <color theme="0"/>
      <name val="Georgia"/>
      <family val="1"/>
    </font>
    <font>
      <sz val="12"/>
      <color theme="1"/>
      <name val="Calibri"/>
      <family val="2"/>
      <scheme val="minor"/>
    </font>
    <font>
      <sz val="10"/>
      <name val="Arial"/>
      <family val="2"/>
    </font>
    <font>
      <sz val="10"/>
      <name val="Georgia"/>
      <family val="1"/>
    </font>
    <font>
      <sz val="10"/>
      <color rgb="FF777777"/>
      <name val="Georgia"/>
      <family val="1"/>
    </font>
    <font>
      <b/>
      <sz val="10"/>
      <color theme="1"/>
      <name val="Georgia"/>
      <family val="1"/>
    </font>
    <font>
      <sz val="8"/>
      <name val="Calibri"/>
      <family val="2"/>
      <scheme val="minor"/>
    </font>
    <font>
      <b/>
      <sz val="12"/>
      <color theme="1"/>
      <name val="Calibri"/>
      <family val="2"/>
      <scheme val="minor"/>
    </font>
    <font>
      <b/>
      <sz val="12"/>
      <color theme="1"/>
      <name val="Calibri"/>
      <family val="2"/>
    </font>
  </fonts>
  <fills count="6">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bgColor indexed="64"/>
      </patternFill>
    </fill>
  </fills>
  <borders count="19">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5" fillId="0" borderId="0"/>
    <xf numFmtId="166" fontId="15" fillId="0" borderId="0" applyFont="0" applyFill="0" applyBorder="0" applyAlignment="0" applyProtection="0"/>
  </cellStyleXfs>
  <cellXfs count="179">
    <xf numFmtId="0" fontId="0" fillId="0" borderId="0" xfId="0"/>
    <xf numFmtId="0" fontId="3" fillId="2" borderId="0" xfId="0" applyFont="1" applyFill="1" applyAlignment="1">
      <alignment vertical="center"/>
    </xf>
    <xf numFmtId="0" fontId="0" fillId="2" borderId="0" xfId="0" applyFill="1" applyAlignment="1">
      <alignment vertical="center"/>
    </xf>
    <xf numFmtId="164" fontId="5" fillId="0" borderId="0" xfId="1" applyNumberFormat="1" applyFont="1" applyAlignment="1">
      <alignment wrapText="1"/>
    </xf>
    <xf numFmtId="0" fontId="0" fillId="0" borderId="0" xfId="0" applyAlignment="1">
      <alignment horizontal="right" vertical="center"/>
    </xf>
    <xf numFmtId="0" fontId="6" fillId="0" borderId="0" xfId="0" applyFont="1"/>
    <xf numFmtId="0" fontId="7" fillId="0" borderId="0" xfId="0" applyFont="1"/>
    <xf numFmtId="43" fontId="8" fillId="0" borderId="1" xfId="1" applyFont="1" applyFill="1" applyBorder="1" applyAlignment="1">
      <alignment horizontal="right" vertical="center"/>
    </xf>
    <xf numFmtId="15" fontId="9" fillId="0" borderId="2" xfId="1" applyNumberFormat="1" applyFont="1" applyFill="1" applyBorder="1" applyAlignment="1">
      <alignment horizontal="left" vertical="center"/>
    </xf>
    <xf numFmtId="0" fontId="10" fillId="0" borderId="0" xfId="0" applyFont="1"/>
    <xf numFmtId="14" fontId="10" fillId="0" borderId="0" xfId="0" applyNumberFormat="1" applyFont="1"/>
    <xf numFmtId="0" fontId="6" fillId="0" borderId="0" xfId="0" applyFont="1" applyAlignment="1">
      <alignment horizontal="center" vertical="center"/>
    </xf>
    <xf numFmtId="0" fontId="12" fillId="0" borderId="0" xfId="0" applyFont="1" applyAlignment="1">
      <alignment vertical="center"/>
    </xf>
    <xf numFmtId="0" fontId="11" fillId="3" borderId="3" xfId="0" applyFont="1" applyFill="1" applyBorder="1" applyAlignment="1">
      <alignment horizontal="center" vertical="center" wrapText="1"/>
    </xf>
    <xf numFmtId="0" fontId="11" fillId="3" borderId="3"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165" fontId="6" fillId="0" borderId="3" xfId="0" applyNumberFormat="1" applyFont="1" applyBorder="1" applyAlignment="1">
      <alignment horizontal="right" vertical="center"/>
    </xf>
    <xf numFmtId="0" fontId="6" fillId="0" borderId="7" xfId="0" applyFont="1" applyBorder="1" applyAlignment="1">
      <alignment vertical="center" wrapText="1"/>
    </xf>
    <xf numFmtId="0" fontId="6" fillId="0" borderId="7" xfId="0" applyFont="1" applyBorder="1" applyAlignment="1">
      <alignment horizontal="center" vertical="center"/>
    </xf>
    <xf numFmtId="0" fontId="6" fillId="0" borderId="5" xfId="0" applyFont="1" applyBorder="1" applyAlignment="1">
      <alignment vertical="center" wrapText="1"/>
    </xf>
    <xf numFmtId="0" fontId="6" fillId="0" borderId="5" xfId="0" applyFont="1" applyBorder="1" applyAlignment="1">
      <alignment horizontal="center" vertical="center" wrapText="1"/>
    </xf>
    <xf numFmtId="165" fontId="6" fillId="0" borderId="9" xfId="0" applyNumberFormat="1" applyFont="1" applyBorder="1" applyAlignment="1">
      <alignment horizontal="right" vertical="center"/>
    </xf>
    <xf numFmtId="165" fontId="6" fillId="0" borderId="10" xfId="0" applyNumberFormat="1" applyFont="1" applyBorder="1" applyAlignment="1">
      <alignment horizontal="center" vertical="center"/>
    </xf>
    <xf numFmtId="0" fontId="6" fillId="0" borderId="3" xfId="0" applyFont="1" applyBorder="1" applyAlignment="1">
      <alignment horizontal="left" vertical="center" wrapText="1"/>
    </xf>
    <xf numFmtId="165" fontId="6" fillId="0" borderId="3" xfId="0" applyNumberFormat="1" applyFont="1" applyBorder="1" applyAlignment="1">
      <alignment horizontal="center" vertical="center"/>
    </xf>
    <xf numFmtId="165" fontId="6" fillId="0" borderId="3" xfId="0" applyNumberFormat="1" applyFont="1" applyBorder="1" applyAlignment="1">
      <alignment vertical="center"/>
    </xf>
    <xf numFmtId="0" fontId="6" fillId="0" borderId="11" xfId="0" applyFont="1" applyBorder="1" applyAlignment="1">
      <alignment vertical="center" wrapText="1"/>
    </xf>
    <xf numFmtId="0" fontId="6" fillId="0" borderId="11" xfId="0" applyFont="1" applyBorder="1" applyAlignment="1">
      <alignment horizontal="center" vertical="center"/>
    </xf>
    <xf numFmtId="165" fontId="6" fillId="0" borderId="11" xfId="0" applyNumberFormat="1" applyFont="1" applyBorder="1" applyAlignment="1">
      <alignment vertical="center"/>
    </xf>
    <xf numFmtId="0" fontId="6" fillId="0" borderId="12" xfId="0" applyFont="1" applyBorder="1" applyAlignment="1">
      <alignment vertical="center" wrapText="1"/>
    </xf>
    <xf numFmtId="0" fontId="6" fillId="0" borderId="12" xfId="0" applyFont="1" applyBorder="1" applyAlignment="1">
      <alignment horizontal="center" vertical="center"/>
    </xf>
    <xf numFmtId="165" fontId="6" fillId="0" borderId="12" xfId="0" applyNumberFormat="1" applyFont="1" applyBorder="1" applyAlignment="1">
      <alignment vertical="center"/>
    </xf>
    <xf numFmtId="0" fontId="6" fillId="0" borderId="13" xfId="0" applyFont="1" applyBorder="1" applyAlignment="1">
      <alignment vertical="center" wrapText="1"/>
    </xf>
    <xf numFmtId="0" fontId="6" fillId="0" borderId="13" xfId="0" applyFont="1" applyBorder="1" applyAlignment="1">
      <alignment horizontal="center" vertical="center"/>
    </xf>
    <xf numFmtId="165" fontId="6" fillId="0" borderId="13" xfId="0" applyNumberFormat="1" applyFont="1" applyBorder="1" applyAlignme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11" xfId="0" applyFont="1" applyBorder="1" applyAlignment="1">
      <alignment horizontal="justify" vertical="center"/>
    </xf>
    <xf numFmtId="165" fontId="16" fillId="0" borderId="11" xfId="0" applyNumberFormat="1" applyFont="1" applyBorder="1" applyAlignment="1">
      <alignment horizontal="center" vertical="center"/>
    </xf>
    <xf numFmtId="165" fontId="16" fillId="0" borderId="11" xfId="0" applyNumberFormat="1" applyFont="1" applyBorder="1" applyAlignment="1">
      <alignment vertical="center"/>
    </xf>
    <xf numFmtId="0" fontId="16" fillId="0" borderId="14" xfId="0" applyFont="1" applyBorder="1" applyAlignment="1">
      <alignment horizontal="justify" vertical="center"/>
    </xf>
    <xf numFmtId="0" fontId="16" fillId="0" borderId="14" xfId="0" applyFont="1" applyBorder="1" applyAlignment="1">
      <alignment horizontal="center" vertical="center"/>
    </xf>
    <xf numFmtId="165" fontId="16" fillId="0" borderId="14" xfId="0" applyNumberFormat="1" applyFont="1" applyBorder="1" applyAlignment="1">
      <alignment vertical="center"/>
    </xf>
    <xf numFmtId="0" fontId="16" fillId="0" borderId="7" xfId="2" applyFont="1" applyBorder="1" applyAlignment="1">
      <alignment wrapText="1"/>
    </xf>
    <xf numFmtId="0" fontId="16" fillId="0" borderId="7" xfId="2" applyFont="1" applyBorder="1" applyAlignment="1">
      <alignment horizontal="center" vertical="center" wrapText="1"/>
    </xf>
    <xf numFmtId="3" fontId="16" fillId="0" borderId="7" xfId="2" applyNumberFormat="1" applyFont="1" applyBorder="1" applyAlignment="1">
      <alignment horizontal="right" vertical="center"/>
    </xf>
    <xf numFmtId="3" fontId="16" fillId="5" borderId="7" xfId="2" applyNumberFormat="1" applyFont="1" applyFill="1" applyBorder="1" applyAlignment="1">
      <alignment horizontal="right" vertical="center"/>
    </xf>
    <xf numFmtId="0" fontId="16" fillId="0" borderId="3" xfId="2" applyFont="1" applyBorder="1" applyAlignment="1">
      <alignment horizontal="center" vertical="center"/>
    </xf>
    <xf numFmtId="167" fontId="16" fillId="0" borderId="3" xfId="3" applyNumberFormat="1" applyFont="1" applyBorder="1" applyAlignment="1">
      <alignment horizontal="right" vertical="center"/>
    </xf>
    <xf numFmtId="3" fontId="6" fillId="0" borderId="3" xfId="0" applyNumberFormat="1" applyFont="1" applyBorder="1" applyAlignment="1">
      <alignment horizontal="right" vertical="center"/>
    </xf>
    <xf numFmtId="165" fontId="6" fillId="0" borderId="11" xfId="0" applyNumberFormat="1" applyFont="1" applyBorder="1" applyAlignment="1">
      <alignment horizontal="right" vertical="center"/>
    </xf>
    <xf numFmtId="165" fontId="6" fillId="0" borderId="12" xfId="0" applyNumberFormat="1" applyFont="1" applyBorder="1" applyAlignment="1">
      <alignment horizontal="right" vertical="center"/>
    </xf>
    <xf numFmtId="165" fontId="6" fillId="0" borderId="13" xfId="0" applyNumberFormat="1" applyFont="1" applyBorder="1" applyAlignment="1">
      <alignment horizontal="right" vertical="center"/>
    </xf>
    <xf numFmtId="3" fontId="6" fillId="0" borderId="11" xfId="0" applyNumberFormat="1" applyFont="1" applyBorder="1" applyAlignment="1">
      <alignment horizontal="right" vertical="center"/>
    </xf>
    <xf numFmtId="0" fontId="6" fillId="0" borderId="16" xfId="0" applyFont="1" applyBorder="1" applyAlignment="1">
      <alignment horizontal="center" vertical="center" wrapText="1"/>
    </xf>
    <xf numFmtId="0" fontId="6" fillId="0" borderId="14" xfId="0" applyFont="1" applyBorder="1" applyAlignment="1">
      <alignment vertical="center" wrapText="1"/>
    </xf>
    <xf numFmtId="0" fontId="6" fillId="0" borderId="14" xfId="0" applyFont="1" applyBorder="1" applyAlignment="1">
      <alignment horizontal="center" vertical="center"/>
    </xf>
    <xf numFmtId="3" fontId="6" fillId="0" borderId="14" xfId="0" applyNumberFormat="1" applyFont="1" applyBorder="1" applyAlignment="1">
      <alignment horizontal="right" vertical="center"/>
    </xf>
    <xf numFmtId="165" fontId="6" fillId="0" borderId="14" xfId="0" applyNumberFormat="1" applyFont="1" applyBorder="1" applyAlignment="1">
      <alignment horizontal="right" vertical="center"/>
    </xf>
    <xf numFmtId="0" fontId="16" fillId="0" borderId="3" xfId="2" applyFont="1" applyBorder="1" applyAlignment="1">
      <alignment wrapText="1"/>
    </xf>
    <xf numFmtId="0" fontId="16" fillId="0" borderId="3" xfId="2" applyFont="1" applyBorder="1" applyAlignment="1">
      <alignment horizontal="center" vertical="center" wrapText="1"/>
    </xf>
    <xf numFmtId="3" fontId="16" fillId="0" borderId="3" xfId="2" applyNumberFormat="1" applyFont="1" applyBorder="1" applyAlignment="1">
      <alignment horizontal="right" vertical="center"/>
    </xf>
    <xf numFmtId="3" fontId="16" fillId="5" borderId="3" xfId="2" applyNumberFormat="1" applyFont="1" applyFill="1" applyBorder="1" applyAlignment="1">
      <alignment horizontal="right" vertical="center"/>
    </xf>
    <xf numFmtId="0" fontId="6" fillId="0" borderId="3" xfId="0" applyFont="1" applyBorder="1" applyAlignment="1">
      <alignment horizontal="justify" vertical="center" wrapText="1"/>
    </xf>
    <xf numFmtId="0" fontId="6" fillId="0" borderId="8" xfId="0" applyFont="1" applyBorder="1" applyAlignment="1">
      <alignment vertical="center" wrapText="1"/>
    </xf>
    <xf numFmtId="0" fontId="6" fillId="0" borderId="8" xfId="0" applyFont="1" applyBorder="1" applyAlignment="1">
      <alignment horizontal="center" vertical="center"/>
    </xf>
    <xf numFmtId="0" fontId="16" fillId="0" borderId="11" xfId="0" applyFont="1" applyBorder="1" applyAlignment="1">
      <alignment horizontal="center" vertical="center"/>
    </xf>
    <xf numFmtId="165" fontId="16" fillId="0" borderId="11" xfId="0" applyNumberFormat="1" applyFont="1" applyBorder="1" applyAlignment="1">
      <alignment horizontal="right" vertical="center"/>
    </xf>
    <xf numFmtId="165" fontId="16" fillId="0" borderId="12" xfId="0" applyNumberFormat="1" applyFont="1" applyBorder="1" applyAlignment="1">
      <alignment horizontal="right" vertical="center"/>
    </xf>
    <xf numFmtId="0" fontId="16" fillId="0" borderId="13" xfId="0" applyFont="1" applyBorder="1" applyAlignment="1">
      <alignment horizontal="center" vertical="center"/>
    </xf>
    <xf numFmtId="165" fontId="16" fillId="0" borderId="13" xfId="0" applyNumberFormat="1" applyFont="1" applyBorder="1" applyAlignment="1">
      <alignment horizontal="right" vertical="center"/>
    </xf>
    <xf numFmtId="0" fontId="6" fillId="0" borderId="3" xfId="0" applyFont="1" applyBorder="1" applyAlignment="1">
      <alignment wrapText="1"/>
    </xf>
    <xf numFmtId="0" fontId="6" fillId="0" borderId="17" xfId="0" applyFont="1" applyBorder="1" applyAlignment="1">
      <alignment vertical="center" wrapText="1"/>
    </xf>
    <xf numFmtId="0" fontId="6" fillId="0" borderId="17"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165" fontId="12" fillId="3" borderId="10" xfId="0" applyNumberFormat="1" applyFont="1" applyFill="1" applyBorder="1" applyAlignment="1">
      <alignment horizontal="center" vertical="center"/>
    </xf>
    <xf numFmtId="0" fontId="14" fillId="0" borderId="0" xfId="0" applyFont="1"/>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16" fillId="0" borderId="3" xfId="2" applyFont="1" applyBorder="1" applyAlignment="1">
      <alignment horizontal="left" vertical="center" wrapText="1"/>
    </xf>
    <xf numFmtId="0" fontId="16" fillId="0" borderId="11" xfId="2" applyFont="1" applyBorder="1" applyAlignment="1">
      <alignment vertical="top" wrapText="1"/>
    </xf>
    <xf numFmtId="0" fontId="16" fillId="0" borderId="11" xfId="2" applyFont="1" applyBorder="1" applyAlignment="1">
      <alignment horizontal="center" vertical="center" wrapText="1"/>
    </xf>
    <xf numFmtId="167" fontId="16" fillId="0" borderId="11" xfId="3" applyNumberFormat="1" applyFont="1" applyBorder="1" applyAlignment="1">
      <alignment horizontal="right" vertical="center"/>
    </xf>
    <xf numFmtId="0" fontId="16" fillId="0" borderId="11" xfId="2" applyFont="1" applyBorder="1" applyAlignment="1">
      <alignment wrapText="1"/>
    </xf>
    <xf numFmtId="0" fontId="16" fillId="0" borderId="13" xfId="2" applyFont="1" applyBorder="1" applyAlignment="1">
      <alignment wrapText="1"/>
    </xf>
    <xf numFmtId="3" fontId="16" fillId="0" borderId="11" xfId="2" applyNumberFormat="1" applyFont="1" applyBorder="1" applyAlignment="1">
      <alignment horizontal="right" vertical="center"/>
    </xf>
    <xf numFmtId="0" fontId="16" fillId="0" borderId="13" xfId="2" applyFont="1" applyBorder="1" applyAlignment="1">
      <alignment vertical="center" wrapText="1"/>
    </xf>
    <xf numFmtId="3" fontId="16" fillId="0" borderId="13" xfId="2" applyNumberFormat="1" applyFont="1" applyBorder="1" applyAlignment="1">
      <alignment horizontal="right" vertical="center"/>
    </xf>
    <xf numFmtId="0" fontId="6" fillId="0" borderId="3" xfId="0" applyFont="1" applyBorder="1" applyAlignment="1">
      <alignment horizontal="justify" vertical="center"/>
    </xf>
    <xf numFmtId="0" fontId="0" fillId="0" borderId="0" xfId="0" applyAlignment="1">
      <alignment wrapText="1"/>
    </xf>
    <xf numFmtId="0" fontId="0" fillId="0" borderId="0" xfId="0" applyAlignment="1">
      <alignment horizontal="center" vertical="center"/>
    </xf>
    <xf numFmtId="43" fontId="3" fillId="2" borderId="0" xfId="1" applyFont="1" applyFill="1" applyAlignment="1">
      <alignment vertical="center"/>
    </xf>
    <xf numFmtId="43" fontId="5" fillId="0" borderId="0" xfId="1" applyFont="1" applyAlignment="1">
      <alignment wrapText="1"/>
    </xf>
    <xf numFmtId="43" fontId="0" fillId="0" borderId="0" xfId="1" applyFont="1"/>
    <xf numFmtId="43" fontId="10" fillId="0" borderId="0" xfId="1" applyFont="1"/>
    <xf numFmtId="43" fontId="14" fillId="0" borderId="0" xfId="1" applyFont="1"/>
    <xf numFmtId="43" fontId="6" fillId="0" borderId="0" xfId="1" applyFont="1" applyAlignment="1">
      <alignment vertical="center"/>
    </xf>
    <xf numFmtId="0" fontId="6" fillId="0" borderId="0" xfId="0" applyFont="1" applyAlignment="1">
      <alignment vertical="center"/>
    </xf>
    <xf numFmtId="43" fontId="6" fillId="0" borderId="0" xfId="1" applyFont="1"/>
    <xf numFmtId="168" fontId="6" fillId="0" borderId="0" xfId="0" applyNumberFormat="1" applyFont="1"/>
    <xf numFmtId="0" fontId="16" fillId="0" borderId="11" xfId="2" applyFont="1" applyBorder="1" applyAlignment="1">
      <alignment horizontal="center" wrapText="1"/>
    </xf>
    <xf numFmtId="0" fontId="16" fillId="0" borderId="13" xfId="2" applyFont="1" applyBorder="1" applyAlignment="1">
      <alignment horizontal="center" vertical="center" wrapText="1"/>
    </xf>
    <xf numFmtId="165" fontId="12" fillId="0" borderId="10" xfId="0" applyNumberFormat="1" applyFont="1" applyBorder="1" applyAlignment="1">
      <alignment horizontal="center" vertical="center"/>
    </xf>
    <xf numFmtId="43" fontId="20" fillId="0" borderId="0" xfId="1" applyFont="1"/>
    <xf numFmtId="169" fontId="12" fillId="0" borderId="0" xfId="1" applyNumberFormat="1" applyFont="1"/>
    <xf numFmtId="0" fontId="13" fillId="4" borderId="0" xfId="0" applyFont="1" applyFill="1" applyAlignment="1">
      <alignment horizontal="left" vertical="center" wrapText="1"/>
    </xf>
    <xf numFmtId="43" fontId="6" fillId="0" borderId="3" xfId="1" applyFont="1" applyBorder="1" applyAlignment="1">
      <alignment horizontal="right" vertical="center"/>
    </xf>
    <xf numFmtId="43" fontId="12" fillId="3" borderId="10" xfId="1" applyFont="1" applyFill="1" applyBorder="1" applyAlignment="1">
      <alignment horizontal="center" vertical="center"/>
    </xf>
    <xf numFmtId="43" fontId="16" fillId="5" borderId="11" xfId="1" applyFont="1" applyFill="1" applyBorder="1" applyAlignment="1">
      <alignment horizontal="right" vertical="center"/>
    </xf>
    <xf numFmtId="43" fontId="16" fillId="5" borderId="13" xfId="1" applyFont="1" applyFill="1" applyBorder="1" applyAlignment="1">
      <alignment horizontal="right" vertical="center"/>
    </xf>
    <xf numFmtId="169" fontId="6" fillId="0" borderId="3" xfId="1" applyNumberFormat="1" applyFont="1" applyBorder="1" applyAlignment="1">
      <alignment horizontal="right" vertical="center"/>
    </xf>
    <xf numFmtId="169" fontId="16" fillId="5" borderId="11" xfId="1" applyNumberFormat="1" applyFont="1" applyFill="1" applyBorder="1" applyAlignment="1">
      <alignment horizontal="right" vertical="center"/>
    </xf>
    <xf numFmtId="169" fontId="16" fillId="5" borderId="13" xfId="1" applyNumberFormat="1" applyFont="1" applyFill="1" applyBorder="1" applyAlignment="1">
      <alignment horizontal="right" vertical="center"/>
    </xf>
    <xf numFmtId="0" fontId="13" fillId="4" borderId="6" xfId="0" applyFont="1" applyFill="1" applyBorder="1" applyAlignment="1">
      <alignment vertical="center" wrapText="1"/>
    </xf>
    <xf numFmtId="0" fontId="13" fillId="4" borderId="18" xfId="0" applyFont="1" applyFill="1" applyBorder="1" applyAlignment="1">
      <alignment vertical="center" wrapText="1"/>
    </xf>
    <xf numFmtId="43" fontId="13" fillId="4" borderId="0" xfId="1" applyFont="1" applyFill="1" applyBorder="1" applyAlignment="1">
      <alignment horizontal="left" vertical="center" wrapText="1"/>
    </xf>
    <xf numFmtId="43" fontId="6" fillId="0" borderId="11" xfId="1" applyFont="1" applyBorder="1" applyAlignment="1">
      <alignment horizontal="right" vertical="center"/>
    </xf>
    <xf numFmtId="43" fontId="6" fillId="0" borderId="12" xfId="1" applyFont="1" applyBorder="1" applyAlignment="1">
      <alignment horizontal="right" vertical="center"/>
    </xf>
    <xf numFmtId="43" fontId="6" fillId="0" borderId="13" xfId="1" applyFont="1" applyBorder="1" applyAlignment="1">
      <alignment horizontal="right" vertical="center"/>
    </xf>
    <xf numFmtId="43" fontId="16" fillId="5" borderId="3" xfId="1" applyFont="1" applyFill="1" applyBorder="1" applyAlignment="1">
      <alignment horizontal="right" vertical="center"/>
    </xf>
    <xf numFmtId="43" fontId="12" fillId="0" borderId="10" xfId="1" applyFont="1" applyBorder="1" applyAlignment="1">
      <alignment horizontal="center" vertical="center"/>
    </xf>
    <xf numFmtId="43" fontId="11" fillId="3" borderId="3" xfId="1" applyFont="1" applyFill="1" applyBorder="1" applyAlignment="1">
      <alignment horizontal="center" vertical="center"/>
    </xf>
    <xf numFmtId="43" fontId="6" fillId="0" borderId="10" xfId="1" applyFont="1" applyBorder="1" applyAlignment="1">
      <alignment horizontal="center" vertical="center"/>
    </xf>
    <xf numFmtId="43" fontId="7" fillId="0" borderId="0" xfId="1" applyFont="1" applyAlignment="1">
      <alignment horizontal="center"/>
    </xf>
    <xf numFmtId="43" fontId="13" fillId="4" borderId="0" xfId="1" applyFont="1" applyFill="1" applyBorder="1" applyAlignment="1">
      <alignment horizontal="center" vertical="center" wrapText="1"/>
    </xf>
    <xf numFmtId="43" fontId="6" fillId="0" borderId="3" xfId="1" applyFont="1" applyBorder="1" applyAlignment="1">
      <alignment horizontal="center" vertical="center"/>
    </xf>
    <xf numFmtId="43" fontId="6" fillId="0" borderId="11" xfId="1" applyFont="1" applyBorder="1" applyAlignment="1">
      <alignment horizontal="center" vertical="center"/>
    </xf>
    <xf numFmtId="43" fontId="6" fillId="0" borderId="12" xfId="1" applyFont="1" applyBorder="1" applyAlignment="1">
      <alignment horizontal="center" vertical="center"/>
    </xf>
    <xf numFmtId="43" fontId="6" fillId="0" borderId="13" xfId="1" applyFont="1" applyBorder="1" applyAlignment="1">
      <alignment horizontal="center" vertical="center"/>
    </xf>
    <xf numFmtId="43" fontId="16" fillId="5" borderId="3" xfId="1" applyFont="1" applyFill="1" applyBorder="1" applyAlignment="1">
      <alignment horizontal="center" vertical="center"/>
    </xf>
    <xf numFmtId="43" fontId="16" fillId="5" borderId="7" xfId="1" applyFont="1" applyFill="1" applyBorder="1" applyAlignment="1">
      <alignment horizontal="center" vertical="center"/>
    </xf>
    <xf numFmtId="43" fontId="0" fillId="0" borderId="0" xfId="1" applyFont="1" applyAlignment="1">
      <alignment horizontal="center"/>
    </xf>
    <xf numFmtId="43" fontId="6" fillId="0" borderId="3" xfId="1" applyFont="1" applyBorder="1" applyAlignment="1">
      <alignment vertical="center"/>
    </xf>
    <xf numFmtId="43" fontId="6" fillId="0" borderId="11" xfId="1" applyFont="1" applyBorder="1" applyAlignment="1">
      <alignment vertical="center"/>
    </xf>
    <xf numFmtId="43" fontId="6" fillId="0" borderId="12" xfId="1" applyFont="1" applyBorder="1" applyAlignment="1">
      <alignment vertical="center"/>
    </xf>
    <xf numFmtId="43" fontId="6" fillId="0" borderId="13" xfId="1" applyFont="1" applyBorder="1" applyAlignment="1">
      <alignment vertical="center"/>
    </xf>
    <xf numFmtId="43" fontId="16" fillId="0" borderId="11" xfId="1" applyFont="1" applyBorder="1" applyAlignment="1">
      <alignment vertical="center"/>
    </xf>
    <xf numFmtId="43" fontId="13" fillId="4" borderId="18" xfId="1" applyFont="1" applyFill="1" applyBorder="1" applyAlignment="1">
      <alignment vertical="center" wrapText="1"/>
    </xf>
    <xf numFmtId="43" fontId="13" fillId="4" borderId="6" xfId="1" applyFont="1" applyFill="1" applyBorder="1" applyAlignment="1">
      <alignment vertical="center" wrapText="1"/>
    </xf>
    <xf numFmtId="43" fontId="16" fillId="0" borderId="3" xfId="1" applyFont="1" applyBorder="1" applyAlignment="1">
      <alignment horizontal="right" vertical="center"/>
    </xf>
    <xf numFmtId="43" fontId="16" fillId="0" borderId="11" xfId="1" applyFont="1" applyBorder="1" applyAlignment="1">
      <alignment horizontal="right" vertical="center"/>
    </xf>
    <xf numFmtId="43" fontId="6" fillId="0" borderId="14" xfId="1" applyFont="1" applyBorder="1" applyAlignment="1">
      <alignment horizontal="right" vertical="center"/>
    </xf>
    <xf numFmtId="0" fontId="16" fillId="0" borderId="15" xfId="0" applyFont="1" applyBorder="1" applyAlignment="1">
      <alignment horizontal="left" vertical="center" wrapText="1"/>
    </xf>
    <xf numFmtId="0" fontId="16" fillId="0" borderId="15" xfId="0" applyFont="1" applyBorder="1" applyAlignment="1">
      <alignment horizontal="center" vertical="center"/>
    </xf>
    <xf numFmtId="0" fontId="16" fillId="0" borderId="17" xfId="0" applyFont="1" applyBorder="1" applyAlignment="1">
      <alignment horizontal="left" vertical="center" wrapText="1"/>
    </xf>
    <xf numFmtId="0" fontId="16" fillId="0" borderId="17" xfId="0" applyFont="1" applyBorder="1" applyAlignment="1">
      <alignment horizontal="center" vertical="center"/>
    </xf>
    <xf numFmtId="0" fontId="2" fillId="2" borderId="0" xfId="0" applyFont="1" applyFill="1" applyAlignment="1">
      <alignment horizontal="right" vertical="center"/>
    </xf>
    <xf numFmtId="165" fontId="12" fillId="0" borderId="8" xfId="0" applyNumberFormat="1" applyFont="1" applyBorder="1" applyAlignment="1">
      <alignment horizontal="right" vertical="center"/>
    </xf>
    <xf numFmtId="165" fontId="12" fillId="0" borderId="9" xfId="0" applyNumberFormat="1" applyFont="1" applyBorder="1" applyAlignment="1">
      <alignment horizontal="right" vertical="center"/>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6" xfId="0" applyFont="1" applyBorder="1" applyAlignment="1">
      <alignment horizontal="center" vertical="center" wrapText="1"/>
    </xf>
    <xf numFmtId="165" fontId="6" fillId="0" borderId="8" xfId="0" applyNumberFormat="1" applyFont="1" applyBorder="1" applyAlignment="1">
      <alignment horizontal="right" vertical="center"/>
    </xf>
    <xf numFmtId="165" fontId="6" fillId="0" borderId="9" xfId="0" applyNumberFormat="1" applyFont="1" applyBorder="1" applyAlignment="1">
      <alignment horizontal="right" vertical="center"/>
    </xf>
    <xf numFmtId="165" fontId="12" fillId="3" borderId="8" xfId="0" applyNumberFormat="1" applyFont="1" applyFill="1" applyBorder="1" applyAlignment="1">
      <alignment horizontal="right" vertical="center"/>
    </xf>
    <xf numFmtId="165" fontId="12" fillId="3" borderId="9" xfId="0" applyNumberFormat="1" applyFont="1" applyFill="1" applyBorder="1" applyAlignment="1">
      <alignment horizontal="right" vertical="center"/>
    </xf>
    <xf numFmtId="0" fontId="13" fillId="4" borderId="15"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164" fontId="4" fillId="0" borderId="0" xfId="1" applyNumberFormat="1" applyFont="1" applyAlignment="1">
      <alignment horizontal="right" wrapText="1"/>
    </xf>
    <xf numFmtId="0" fontId="6" fillId="0" borderId="12" xfId="0" applyFont="1" applyBorder="1" applyAlignment="1">
      <alignment horizontal="center" vertical="center" wrapText="1"/>
    </xf>
    <xf numFmtId="0" fontId="6" fillId="0" borderId="7" xfId="0" applyFont="1" applyBorder="1" applyAlignment="1">
      <alignment horizontal="left" vertical="center" wrapText="1"/>
    </xf>
    <xf numFmtId="0" fontId="6" fillId="0" borderId="16" xfId="0" applyFont="1" applyBorder="1" applyAlignment="1">
      <alignment horizontal="left" vertical="center" wrapText="1"/>
    </xf>
    <xf numFmtId="0" fontId="6" fillId="0" borderId="3" xfId="0" applyFont="1" applyBorder="1" applyAlignment="1">
      <alignment horizontal="left" vertical="center" wrapText="1"/>
    </xf>
    <xf numFmtId="0" fontId="16" fillId="0" borderId="3" xfId="0" applyFont="1" applyBorder="1" applyAlignment="1">
      <alignment horizontal="center" vertical="center"/>
    </xf>
    <xf numFmtId="0" fontId="6" fillId="0" borderId="4"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3" fillId="4" borderId="18" xfId="0" applyFont="1" applyFill="1" applyBorder="1" applyAlignment="1">
      <alignment horizontal="left" vertical="center" wrapText="1"/>
    </xf>
  </cellXfs>
  <cellStyles count="4">
    <cellStyle name="Comma 3" xfId="3" xr:uid="{44B4C9E8-7370-4D26-9F6D-75690AEC3F3C}"/>
    <cellStyle name="Milliers" xfId="1" builtinId="3"/>
    <cellStyle name="Normal" xfId="0" builtinId="0"/>
    <cellStyle name="Normal 2" xfId="2" xr:uid="{725BD870-5B26-4CCC-8AA0-A58B37E7EE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D115-C8F3-4644-BC3F-4A936B377E27}">
  <dimension ref="A1:K55"/>
  <sheetViews>
    <sheetView zoomScale="70" zoomScaleNormal="70" zoomScaleSheetLayoutView="85" workbookViewId="0">
      <selection sqref="A1:H1"/>
    </sheetView>
  </sheetViews>
  <sheetFormatPr baseColWidth="10" defaultColWidth="8.85546875" defaultRowHeight="15" outlineLevelRow="1" x14ac:dyDescent="0.25"/>
  <cols>
    <col min="1" max="1" width="6.42578125" style="11" customWidth="1"/>
    <col min="2" max="2" width="20.42578125" style="96" customWidth="1"/>
    <col min="3" max="3" width="15.85546875" style="97" customWidth="1"/>
    <col min="4" max="4" width="52.140625" customWidth="1"/>
    <col min="5" max="5" width="12.85546875" customWidth="1"/>
    <col min="6" max="6" width="16.5703125" customWidth="1"/>
    <col min="7" max="7" width="23.140625" customWidth="1"/>
    <col min="8" max="8" width="22.85546875" style="138" customWidth="1"/>
    <col min="9" max="9" width="19.5703125" customWidth="1"/>
    <col min="10" max="11" width="12.140625" customWidth="1"/>
  </cols>
  <sheetData>
    <row r="1" spans="1:11" s="2" customFormat="1" ht="35.25" customHeight="1" outlineLevel="1" x14ac:dyDescent="0.25">
      <c r="A1" s="153" t="s">
        <v>230</v>
      </c>
      <c r="B1" s="153"/>
      <c r="C1" s="153"/>
      <c r="D1" s="153"/>
      <c r="E1" s="153"/>
      <c r="F1" s="153"/>
      <c r="G1" s="153"/>
      <c r="H1" s="153"/>
      <c r="I1" s="1"/>
    </row>
    <row r="2" spans="1:11" s="4" customFormat="1" ht="69.95" customHeight="1" x14ac:dyDescent="0.35">
      <c r="A2" s="169" t="s">
        <v>217</v>
      </c>
      <c r="B2" s="169"/>
      <c r="C2" s="169"/>
      <c r="D2" s="169"/>
      <c r="E2" s="169"/>
      <c r="F2" s="169"/>
      <c r="G2" s="169"/>
      <c r="H2" s="169"/>
      <c r="I2" s="3"/>
      <c r="J2" s="3"/>
      <c r="K2" s="3"/>
    </row>
    <row r="3" spans="1:11" ht="10.5" customHeight="1" x14ac:dyDescent="0.25">
      <c r="A3" s="5"/>
      <c r="B3" s="6"/>
      <c r="C3" s="6"/>
      <c r="D3" s="6"/>
      <c r="E3" s="6"/>
      <c r="F3" s="6"/>
      <c r="G3" s="6"/>
      <c r="H3" s="130"/>
    </row>
    <row r="4" spans="1:11" s="9" customFormat="1" ht="20.100000000000001" customHeight="1" x14ac:dyDescent="0.2">
      <c r="A4" s="5"/>
      <c r="B4" s="5"/>
      <c r="C4" s="5"/>
      <c r="D4" s="5"/>
      <c r="E4" s="5"/>
      <c r="G4" s="7" t="s">
        <v>0</v>
      </c>
      <c r="H4" s="8">
        <v>45259</v>
      </c>
      <c r="J4" s="10"/>
    </row>
    <row r="5" spans="1:11" ht="10.5" customHeight="1" x14ac:dyDescent="0.25">
      <c r="A5" s="5"/>
      <c r="B5" s="6"/>
      <c r="C5" s="6"/>
      <c r="D5" s="6"/>
      <c r="E5" s="6"/>
      <c r="F5" s="6"/>
      <c r="G5" s="6"/>
      <c r="H5" s="130"/>
    </row>
    <row r="6" spans="1:11" s="12" customFormat="1" ht="24.95" customHeight="1" x14ac:dyDescent="0.25">
      <c r="A6" s="11"/>
      <c r="B6" s="13" t="s">
        <v>1</v>
      </c>
      <c r="C6" s="14" t="s">
        <v>2</v>
      </c>
      <c r="D6" s="14" t="s">
        <v>227</v>
      </c>
      <c r="E6" s="14" t="s">
        <v>228</v>
      </c>
      <c r="F6" s="14" t="s">
        <v>3</v>
      </c>
      <c r="G6" s="14" t="s">
        <v>4</v>
      </c>
      <c r="H6" s="128" t="s">
        <v>161</v>
      </c>
      <c r="I6" s="104"/>
    </row>
    <row r="7" spans="1:11" s="16" customFormat="1" ht="20.100000000000001" customHeight="1" x14ac:dyDescent="0.25">
      <c r="A7" s="15">
        <v>1</v>
      </c>
      <c r="B7" s="164" t="s">
        <v>6</v>
      </c>
      <c r="C7" s="164"/>
      <c r="D7" s="164"/>
      <c r="E7" s="164"/>
      <c r="F7" s="164"/>
      <c r="G7" s="165"/>
      <c r="H7" s="131"/>
      <c r="I7" s="104"/>
    </row>
    <row r="8" spans="1:11" ht="153" x14ac:dyDescent="0.25">
      <c r="A8" s="11" t="s">
        <v>5</v>
      </c>
      <c r="B8" s="17" t="s">
        <v>7</v>
      </c>
      <c r="C8" s="18" t="s">
        <v>8</v>
      </c>
      <c r="D8" s="17" t="s">
        <v>9</v>
      </c>
      <c r="E8" s="19">
        <v>2</v>
      </c>
      <c r="F8" s="20"/>
      <c r="G8" s="20"/>
      <c r="H8" s="132"/>
      <c r="I8" s="5"/>
    </row>
    <row r="9" spans="1:11" ht="141" thickBot="1" x14ac:dyDescent="0.3">
      <c r="A9" s="11" t="s">
        <v>12</v>
      </c>
      <c r="B9" s="17" t="s">
        <v>10</v>
      </c>
      <c r="C9" s="18" t="s">
        <v>8</v>
      </c>
      <c r="D9" s="21" t="s">
        <v>11</v>
      </c>
      <c r="E9" s="22">
        <v>5</v>
      </c>
      <c r="F9" s="20"/>
      <c r="G9" s="20"/>
      <c r="H9" s="132"/>
      <c r="I9" s="5"/>
    </row>
    <row r="10" spans="1:11" ht="15" customHeight="1" thickBot="1" x14ac:dyDescent="0.3">
      <c r="B10" s="23"/>
      <c r="C10" s="24"/>
      <c r="D10" s="159" t="s">
        <v>210</v>
      </c>
      <c r="E10" s="160"/>
      <c r="F10" s="160"/>
      <c r="G10" s="26">
        <f>SUM(G8:G9)</f>
        <v>0</v>
      </c>
      <c r="H10" s="129">
        <f>G10/655.957</f>
        <v>0</v>
      </c>
      <c r="I10" s="106"/>
    </row>
    <row r="11" spans="1:11" s="16" customFormat="1" ht="20.100000000000001" customHeight="1" x14ac:dyDescent="0.25">
      <c r="A11" s="15">
        <v>2</v>
      </c>
      <c r="B11" s="163" t="s">
        <v>56</v>
      </c>
      <c r="C11" s="163"/>
      <c r="D11" s="164"/>
      <c r="E11" s="164"/>
      <c r="F11" s="164"/>
      <c r="G11" s="165"/>
      <c r="H11" s="131"/>
      <c r="I11" s="104"/>
    </row>
    <row r="12" spans="1:11" ht="25.5" x14ac:dyDescent="0.25">
      <c r="A12" s="11" t="s">
        <v>104</v>
      </c>
      <c r="B12" s="157" t="s">
        <v>57</v>
      </c>
      <c r="C12" s="157" t="s">
        <v>22</v>
      </c>
      <c r="D12" s="30" t="s">
        <v>58</v>
      </c>
      <c r="E12" s="31">
        <v>12</v>
      </c>
      <c r="F12" s="56"/>
      <c r="G12" s="56"/>
      <c r="H12" s="133"/>
      <c r="I12" s="5"/>
    </row>
    <row r="13" spans="1:11" ht="25.5" x14ac:dyDescent="0.25">
      <c r="A13" s="11" t="s">
        <v>124</v>
      </c>
      <c r="B13" s="166"/>
      <c r="C13" s="166"/>
      <c r="D13" s="33" t="s">
        <v>59</v>
      </c>
      <c r="E13" s="34">
        <v>40</v>
      </c>
      <c r="F13" s="57"/>
      <c r="G13" s="57"/>
      <c r="H13" s="134"/>
      <c r="I13" s="5"/>
    </row>
    <row r="14" spans="1:11" ht="25.5" x14ac:dyDescent="0.25">
      <c r="A14" s="11" t="s">
        <v>162</v>
      </c>
      <c r="B14" s="166"/>
      <c r="C14" s="158"/>
      <c r="D14" s="36" t="s">
        <v>60</v>
      </c>
      <c r="E14" s="37">
        <v>16</v>
      </c>
      <c r="F14" s="58"/>
      <c r="G14" s="58"/>
      <c r="H14" s="135"/>
      <c r="I14" s="5"/>
    </row>
    <row r="15" spans="1:11" x14ac:dyDescent="0.25">
      <c r="A15" s="11" t="s">
        <v>176</v>
      </c>
      <c r="B15" s="166"/>
      <c r="C15" s="167" t="s">
        <v>8</v>
      </c>
      <c r="D15" s="30" t="s">
        <v>61</v>
      </c>
      <c r="E15" s="31">
        <v>6</v>
      </c>
      <c r="F15" s="56"/>
      <c r="G15" s="56"/>
      <c r="H15" s="133"/>
      <c r="I15" s="5"/>
    </row>
    <row r="16" spans="1:11" ht="51" x14ac:dyDescent="0.25">
      <c r="A16" s="11" t="s">
        <v>177</v>
      </c>
      <c r="B16" s="166"/>
      <c r="C16" s="170"/>
      <c r="D16" s="33" t="s">
        <v>62</v>
      </c>
      <c r="E16" s="31">
        <v>6</v>
      </c>
      <c r="F16" s="57"/>
      <c r="G16" s="57"/>
      <c r="H16" s="134"/>
      <c r="I16" s="5"/>
    </row>
    <row r="17" spans="1:9" ht="25.5" x14ac:dyDescent="0.25">
      <c r="A17" s="11" t="s">
        <v>178</v>
      </c>
      <c r="B17" s="166"/>
      <c r="C17" s="168"/>
      <c r="D17" s="36" t="s">
        <v>63</v>
      </c>
      <c r="E17" s="37">
        <v>20</v>
      </c>
      <c r="F17" s="58"/>
      <c r="G17" s="58"/>
      <c r="H17" s="135"/>
      <c r="I17" s="5"/>
    </row>
    <row r="18" spans="1:9" ht="26.25" x14ac:dyDescent="0.25">
      <c r="A18" s="11" t="s">
        <v>179</v>
      </c>
      <c r="B18" s="158"/>
      <c r="C18" s="19" t="s">
        <v>37</v>
      </c>
      <c r="D18" s="65" t="s">
        <v>64</v>
      </c>
      <c r="E18" s="66">
        <v>2</v>
      </c>
      <c r="F18" s="67"/>
      <c r="G18" s="68"/>
      <c r="H18" s="136"/>
      <c r="I18" s="5"/>
    </row>
    <row r="19" spans="1:9" ht="153.75" x14ac:dyDescent="0.25">
      <c r="A19" s="11" t="s">
        <v>180</v>
      </c>
      <c r="B19" s="18" t="s">
        <v>65</v>
      </c>
      <c r="C19" s="19" t="s">
        <v>37</v>
      </c>
      <c r="D19" s="65" t="s">
        <v>66</v>
      </c>
      <c r="E19" s="66">
        <v>2</v>
      </c>
      <c r="F19" s="67"/>
      <c r="G19" s="68"/>
      <c r="H19" s="136"/>
      <c r="I19" s="5"/>
    </row>
    <row r="20" spans="1:9" ht="64.5" x14ac:dyDescent="0.25">
      <c r="A20" s="11" t="s">
        <v>181</v>
      </c>
      <c r="B20" s="156" t="s">
        <v>67</v>
      </c>
      <c r="C20" s="19" t="s">
        <v>37</v>
      </c>
      <c r="D20" s="65" t="s">
        <v>68</v>
      </c>
      <c r="E20" s="66">
        <v>2</v>
      </c>
      <c r="F20" s="67"/>
      <c r="G20" s="68"/>
      <c r="H20" s="136"/>
      <c r="I20" s="5"/>
    </row>
    <row r="21" spans="1:9" ht="59.1" customHeight="1" x14ac:dyDescent="0.25">
      <c r="A21" s="11" t="s">
        <v>182</v>
      </c>
      <c r="B21" s="156"/>
      <c r="C21" s="156" t="s">
        <v>8</v>
      </c>
      <c r="D21" s="30" t="s">
        <v>69</v>
      </c>
      <c r="E21" s="31">
        <v>4</v>
      </c>
      <c r="F21" s="56"/>
      <c r="G21" s="56"/>
      <c r="H21" s="133"/>
      <c r="I21" s="5"/>
    </row>
    <row r="22" spans="1:9" ht="51" x14ac:dyDescent="0.25">
      <c r="A22" s="11" t="s">
        <v>183</v>
      </c>
      <c r="B22" s="156"/>
      <c r="C22" s="156"/>
      <c r="D22" s="36" t="s">
        <v>70</v>
      </c>
      <c r="E22" s="37">
        <v>5</v>
      </c>
      <c r="F22" s="58"/>
      <c r="G22" s="58"/>
      <c r="H22" s="135"/>
      <c r="I22" s="5"/>
    </row>
    <row r="23" spans="1:9" ht="51" x14ac:dyDescent="0.25">
      <c r="A23" s="11" t="s">
        <v>184</v>
      </c>
      <c r="B23" s="156"/>
      <c r="C23" s="18" t="s">
        <v>22</v>
      </c>
      <c r="D23" s="17" t="s">
        <v>71</v>
      </c>
      <c r="E23" s="19">
        <v>8</v>
      </c>
      <c r="F23" s="20"/>
      <c r="G23" s="20"/>
      <c r="H23" s="132"/>
      <c r="I23" s="5"/>
    </row>
    <row r="24" spans="1:9" ht="63.75" x14ac:dyDescent="0.25">
      <c r="A24" s="11" t="s">
        <v>185</v>
      </c>
      <c r="B24" s="156"/>
      <c r="C24" s="19" t="s">
        <v>28</v>
      </c>
      <c r="D24" s="69" t="s">
        <v>72</v>
      </c>
      <c r="E24" s="19">
        <v>2</v>
      </c>
      <c r="F24" s="20"/>
      <c r="G24" s="20"/>
      <c r="H24" s="132"/>
      <c r="I24" s="5"/>
    </row>
    <row r="25" spans="1:9" ht="165.75" x14ac:dyDescent="0.25">
      <c r="A25" s="11" t="s">
        <v>186</v>
      </c>
      <c r="B25" s="18" t="s">
        <v>73</v>
      </c>
      <c r="C25" s="19" t="s">
        <v>37</v>
      </c>
      <c r="D25" s="17" t="s">
        <v>74</v>
      </c>
      <c r="E25" s="66">
        <v>2</v>
      </c>
      <c r="F25" s="67"/>
      <c r="G25" s="68"/>
      <c r="H25" s="136"/>
      <c r="I25" s="5"/>
    </row>
    <row r="26" spans="1:9" ht="15.75" thickBot="1" x14ac:dyDescent="0.3">
      <c r="A26" s="11" t="s">
        <v>187</v>
      </c>
      <c r="B26" s="18" t="s">
        <v>75</v>
      </c>
      <c r="C26" s="19" t="s">
        <v>37</v>
      </c>
      <c r="D26" s="49" t="s">
        <v>76</v>
      </c>
      <c r="E26" s="50">
        <v>2</v>
      </c>
      <c r="F26" s="51"/>
      <c r="G26" s="52"/>
      <c r="H26" s="137"/>
      <c r="I26" s="5"/>
    </row>
    <row r="27" spans="1:9" ht="15" customHeight="1" thickBot="1" x14ac:dyDescent="0.3">
      <c r="B27" s="23"/>
      <c r="C27" s="24"/>
      <c r="D27" s="70"/>
      <c r="E27" s="71"/>
      <c r="F27" s="25" t="s">
        <v>211</v>
      </c>
      <c r="G27" s="26">
        <f>SUM(G12:G26)</f>
        <v>0</v>
      </c>
      <c r="H27" s="129">
        <f t="shared" ref="H27" si="0">G27/655.957</f>
        <v>0</v>
      </c>
      <c r="I27" s="106"/>
    </row>
    <row r="28" spans="1:9" s="16" customFormat="1" ht="20.100000000000001" customHeight="1" x14ac:dyDescent="0.25">
      <c r="A28" s="15">
        <v>3</v>
      </c>
      <c r="B28" s="163" t="s">
        <v>78</v>
      </c>
      <c r="C28" s="163"/>
      <c r="D28" s="164"/>
      <c r="E28" s="164"/>
      <c r="F28" s="164"/>
      <c r="G28" s="165"/>
      <c r="H28" s="131"/>
      <c r="I28" s="104"/>
    </row>
    <row r="29" spans="1:9" ht="51" x14ac:dyDescent="0.25">
      <c r="A29" s="11" t="s">
        <v>131</v>
      </c>
      <c r="B29" s="157" t="s">
        <v>79</v>
      </c>
      <c r="C29" s="18" t="s">
        <v>8</v>
      </c>
      <c r="D29" s="17" t="s">
        <v>80</v>
      </c>
      <c r="E29" s="19">
        <v>10</v>
      </c>
      <c r="F29" s="20"/>
      <c r="G29" s="20"/>
      <c r="H29" s="132"/>
      <c r="I29" s="5"/>
    </row>
    <row r="30" spans="1:9" ht="48.95" customHeight="1" x14ac:dyDescent="0.25">
      <c r="A30" s="11" t="s">
        <v>165</v>
      </c>
      <c r="B30" s="158"/>
      <c r="C30" s="18" t="s">
        <v>22</v>
      </c>
      <c r="D30" s="17" t="s">
        <v>81</v>
      </c>
      <c r="E30" s="18">
        <v>18</v>
      </c>
      <c r="F30" s="20"/>
      <c r="G30" s="20"/>
      <c r="H30" s="132"/>
      <c r="I30" s="5"/>
    </row>
    <row r="31" spans="1:9" ht="51" x14ac:dyDescent="0.25">
      <c r="A31" s="11" t="s">
        <v>166</v>
      </c>
      <c r="B31" s="157" t="s">
        <v>82</v>
      </c>
      <c r="C31" s="157" t="s">
        <v>8</v>
      </c>
      <c r="D31" s="30" t="s">
        <v>83</v>
      </c>
      <c r="E31" s="72">
        <v>30</v>
      </c>
      <c r="F31" s="73"/>
      <c r="G31" s="56"/>
      <c r="H31" s="133"/>
      <c r="I31" s="5"/>
    </row>
    <row r="32" spans="1:9" ht="51" x14ac:dyDescent="0.25">
      <c r="A32" s="11" t="s">
        <v>168</v>
      </c>
      <c r="B32" s="166"/>
      <c r="C32" s="166"/>
      <c r="D32" s="33" t="s">
        <v>84</v>
      </c>
      <c r="E32" s="72">
        <v>30</v>
      </c>
      <c r="F32" s="74"/>
      <c r="G32" s="57"/>
      <c r="H32" s="134"/>
      <c r="I32" s="5"/>
    </row>
    <row r="33" spans="1:9" ht="51" x14ac:dyDescent="0.25">
      <c r="A33" s="11" t="s">
        <v>169</v>
      </c>
      <c r="B33" s="166"/>
      <c r="C33" s="166"/>
      <c r="D33" s="33" t="s">
        <v>85</v>
      </c>
      <c r="E33" s="34">
        <v>20</v>
      </c>
      <c r="F33" s="57"/>
      <c r="G33" s="57"/>
      <c r="H33" s="134"/>
      <c r="I33" s="5"/>
    </row>
    <row r="34" spans="1:9" ht="51" x14ac:dyDescent="0.25">
      <c r="A34" s="11" t="s">
        <v>170</v>
      </c>
      <c r="B34" s="158"/>
      <c r="C34" s="158"/>
      <c r="D34" s="36" t="s">
        <v>86</v>
      </c>
      <c r="E34" s="75">
        <v>36</v>
      </c>
      <c r="F34" s="76"/>
      <c r="G34" s="58"/>
      <c r="H34" s="135"/>
      <c r="I34" s="5"/>
    </row>
    <row r="35" spans="1:9" ht="38.25" x14ac:dyDescent="0.25">
      <c r="A35" s="11" t="s">
        <v>171</v>
      </c>
      <c r="B35" s="157" t="s">
        <v>87</v>
      </c>
      <c r="C35" s="157" t="s">
        <v>8</v>
      </c>
      <c r="D35" s="30" t="s">
        <v>88</v>
      </c>
      <c r="E35" s="31">
        <v>14</v>
      </c>
      <c r="F35" s="56"/>
      <c r="G35" s="56"/>
      <c r="H35" s="133"/>
      <c r="I35" s="5"/>
    </row>
    <row r="36" spans="1:9" ht="38.25" x14ac:dyDescent="0.25">
      <c r="A36" s="11" t="s">
        <v>172</v>
      </c>
      <c r="B36" s="166"/>
      <c r="C36" s="166"/>
      <c r="D36" s="33" t="s">
        <v>89</v>
      </c>
      <c r="E36" s="31">
        <v>14</v>
      </c>
      <c r="F36" s="57"/>
      <c r="G36" s="57"/>
      <c r="H36" s="134"/>
      <c r="I36" s="5"/>
    </row>
    <row r="37" spans="1:9" ht="25.5" x14ac:dyDescent="0.25">
      <c r="A37" s="11" t="s">
        <v>173</v>
      </c>
      <c r="B37" s="166"/>
      <c r="C37" s="158"/>
      <c r="D37" s="36" t="s">
        <v>90</v>
      </c>
      <c r="E37" s="37">
        <v>20</v>
      </c>
      <c r="F37" s="58"/>
      <c r="G37" s="58"/>
      <c r="H37" s="135"/>
      <c r="I37" s="5"/>
    </row>
    <row r="38" spans="1:9" ht="38.25" x14ac:dyDescent="0.25">
      <c r="A38" s="11" t="s">
        <v>174</v>
      </c>
      <c r="B38" s="166"/>
      <c r="C38" s="167" t="s">
        <v>22</v>
      </c>
      <c r="D38" s="30" t="s">
        <v>91</v>
      </c>
      <c r="E38" s="31">
        <v>30</v>
      </c>
      <c r="F38" s="56"/>
      <c r="G38" s="56"/>
      <c r="H38" s="133"/>
      <c r="I38" s="5"/>
    </row>
    <row r="39" spans="1:9" ht="38.25" x14ac:dyDescent="0.25">
      <c r="A39" s="11" t="s">
        <v>188</v>
      </c>
      <c r="B39" s="166"/>
      <c r="C39" s="168"/>
      <c r="D39" s="36" t="s">
        <v>88</v>
      </c>
      <c r="E39" s="31">
        <v>30</v>
      </c>
      <c r="F39" s="58"/>
      <c r="G39" s="58"/>
      <c r="H39" s="135"/>
      <c r="I39" s="5"/>
    </row>
    <row r="40" spans="1:9" ht="51" x14ac:dyDescent="0.25">
      <c r="A40" s="11" t="s">
        <v>189</v>
      </c>
      <c r="B40" s="166"/>
      <c r="C40" s="167" t="s">
        <v>37</v>
      </c>
      <c r="D40" s="30" t="s">
        <v>92</v>
      </c>
      <c r="E40" s="31">
        <v>4</v>
      </c>
      <c r="F40" s="56"/>
      <c r="G40" s="56"/>
      <c r="H40" s="133"/>
      <c r="I40" s="5"/>
    </row>
    <row r="41" spans="1:9" x14ac:dyDescent="0.25">
      <c r="A41" s="11" t="s">
        <v>190</v>
      </c>
      <c r="B41" s="158"/>
      <c r="C41" s="168"/>
      <c r="D41" s="36" t="s">
        <v>93</v>
      </c>
      <c r="E41" s="37">
        <v>3</v>
      </c>
      <c r="F41" s="58"/>
      <c r="G41" s="58"/>
      <c r="H41" s="135"/>
      <c r="I41" s="5"/>
    </row>
    <row r="42" spans="1:9" ht="25.5" x14ac:dyDescent="0.25">
      <c r="A42" s="11" t="s">
        <v>191</v>
      </c>
      <c r="B42" s="18" t="s">
        <v>94</v>
      </c>
      <c r="C42" s="18" t="s">
        <v>8</v>
      </c>
      <c r="D42" s="17" t="s">
        <v>95</v>
      </c>
      <c r="E42" s="19">
        <v>15</v>
      </c>
      <c r="F42" s="20"/>
      <c r="G42" s="20"/>
      <c r="H42" s="132"/>
      <c r="I42" s="5"/>
    </row>
    <row r="43" spans="1:9" x14ac:dyDescent="0.25">
      <c r="A43" s="11" t="s">
        <v>192</v>
      </c>
      <c r="B43" s="17" t="s">
        <v>96</v>
      </c>
      <c r="C43" s="18" t="s">
        <v>8</v>
      </c>
      <c r="D43" s="17" t="s">
        <v>97</v>
      </c>
      <c r="E43" s="19">
        <v>5</v>
      </c>
      <c r="F43" s="20"/>
      <c r="G43" s="20"/>
      <c r="H43" s="132"/>
      <c r="I43" s="5"/>
    </row>
    <row r="44" spans="1:9" ht="15.6" customHeight="1" x14ac:dyDescent="0.25">
      <c r="A44" s="11" t="s">
        <v>193</v>
      </c>
      <c r="B44" s="77" t="s">
        <v>98</v>
      </c>
      <c r="C44" s="18" t="s">
        <v>8</v>
      </c>
      <c r="D44" s="17" t="s">
        <v>99</v>
      </c>
      <c r="E44" s="19">
        <v>10</v>
      </c>
      <c r="F44" s="20"/>
      <c r="G44" s="20"/>
      <c r="H44" s="132"/>
      <c r="I44" s="5"/>
    </row>
    <row r="45" spans="1:9" ht="38.25" x14ac:dyDescent="0.25">
      <c r="A45" s="11" t="s">
        <v>194</v>
      </c>
      <c r="B45" s="156" t="s">
        <v>100</v>
      </c>
      <c r="C45" s="157" t="s">
        <v>22</v>
      </c>
      <c r="D45" s="30" t="s">
        <v>101</v>
      </c>
      <c r="E45" s="39">
        <v>20</v>
      </c>
      <c r="F45" s="56"/>
      <c r="G45" s="56"/>
      <c r="H45" s="133"/>
      <c r="I45" s="5"/>
    </row>
    <row r="46" spans="1:9" ht="39" thickBot="1" x14ac:dyDescent="0.3">
      <c r="A46" s="11" t="s">
        <v>195</v>
      </c>
      <c r="B46" s="156"/>
      <c r="C46" s="158"/>
      <c r="D46" s="36" t="s">
        <v>102</v>
      </c>
      <c r="E46" s="39">
        <v>20</v>
      </c>
      <c r="F46" s="58"/>
      <c r="G46" s="58"/>
      <c r="H46" s="135"/>
      <c r="I46" s="5"/>
    </row>
    <row r="47" spans="1:9" ht="15" customHeight="1" thickBot="1" x14ac:dyDescent="0.3">
      <c r="B47" s="78"/>
      <c r="C47" s="79"/>
      <c r="D47" s="159" t="s">
        <v>212</v>
      </c>
      <c r="E47" s="160"/>
      <c r="F47" s="160"/>
      <c r="G47" s="26">
        <f>SUM(G29:G46)</f>
        <v>0</v>
      </c>
      <c r="H47" s="129">
        <f t="shared" ref="H47" si="1">G47/655.957</f>
        <v>0</v>
      </c>
      <c r="I47" s="106"/>
    </row>
    <row r="48" spans="1:9" ht="10.5" customHeight="1" thickBot="1" x14ac:dyDescent="0.3">
      <c r="A48" s="5"/>
      <c r="B48" s="6"/>
      <c r="C48" s="6"/>
      <c r="D48" s="6"/>
      <c r="E48" s="6"/>
      <c r="F48" s="6"/>
      <c r="G48" s="6"/>
      <c r="H48" s="130"/>
      <c r="I48" s="5"/>
    </row>
    <row r="49" spans="1:11" s="83" customFormat="1" ht="20.100000000000001" customHeight="1" thickBot="1" x14ac:dyDescent="0.3">
      <c r="A49" s="11"/>
      <c r="B49" s="80"/>
      <c r="C49" s="81"/>
      <c r="D49" s="161" t="s">
        <v>103</v>
      </c>
      <c r="E49" s="162"/>
      <c r="F49" s="162"/>
      <c r="G49" s="82">
        <f>+G10+G27+G47</f>
        <v>0</v>
      </c>
      <c r="H49" s="114">
        <f>+H10+H27+H47</f>
        <v>0</v>
      </c>
      <c r="I49" s="106"/>
    </row>
    <row r="50" spans="1:11" s="83" customFormat="1" ht="20.100000000000001" customHeight="1" thickBot="1" x14ac:dyDescent="0.3">
      <c r="A50" s="11"/>
      <c r="B50" s="80"/>
      <c r="C50" s="81"/>
      <c r="D50" s="154" t="s">
        <v>159</v>
      </c>
      <c r="E50" s="155"/>
      <c r="F50" s="155"/>
      <c r="G50" s="109">
        <f>G49*18%</f>
        <v>0</v>
      </c>
      <c r="H50" s="127">
        <f>H49*18%</f>
        <v>0</v>
      </c>
      <c r="I50" s="106"/>
      <c r="J50" s="102"/>
      <c r="K50" s="102"/>
    </row>
    <row r="51" spans="1:11" s="83" customFormat="1" ht="20.100000000000001" customHeight="1" thickBot="1" x14ac:dyDescent="0.3">
      <c r="A51" s="11"/>
      <c r="B51" s="80"/>
      <c r="C51" s="81"/>
      <c r="D51" s="154" t="s">
        <v>160</v>
      </c>
      <c r="E51" s="155"/>
      <c r="F51" s="155"/>
      <c r="G51" s="109">
        <f>SUM(G49:G50)</f>
        <v>0</v>
      </c>
      <c r="H51" s="127">
        <f>SUM(H49:H50)</f>
        <v>0</v>
      </c>
      <c r="I51" s="106"/>
      <c r="J51" s="110"/>
      <c r="K51" s="110"/>
    </row>
    <row r="52" spans="1:11" ht="10.5" customHeight="1" x14ac:dyDescent="0.25">
      <c r="A52" s="5"/>
      <c r="B52" s="6"/>
      <c r="C52" s="6"/>
      <c r="D52" s="6"/>
      <c r="E52" s="6"/>
      <c r="F52" s="6"/>
      <c r="G52" s="6"/>
      <c r="H52" s="130"/>
      <c r="I52" s="5"/>
    </row>
    <row r="55" spans="1:11" ht="15.75" x14ac:dyDescent="0.25">
      <c r="I55" s="110"/>
    </row>
  </sheetData>
  <mergeCells count="24">
    <mergeCell ref="D10:F10"/>
    <mergeCell ref="A2:H2"/>
    <mergeCell ref="B20:B24"/>
    <mergeCell ref="C21:C22"/>
    <mergeCell ref="B11:G11"/>
    <mergeCell ref="B12:B18"/>
    <mergeCell ref="C12:C14"/>
    <mergeCell ref="C15:C17"/>
    <mergeCell ref="A1:H1"/>
    <mergeCell ref="D51:F51"/>
    <mergeCell ref="B45:B46"/>
    <mergeCell ref="C45:C46"/>
    <mergeCell ref="D47:F47"/>
    <mergeCell ref="D49:F49"/>
    <mergeCell ref="D50:F50"/>
    <mergeCell ref="B28:G28"/>
    <mergeCell ref="B29:B30"/>
    <mergeCell ref="B31:B34"/>
    <mergeCell ref="C31:C34"/>
    <mergeCell ref="B35:B41"/>
    <mergeCell ref="C35:C37"/>
    <mergeCell ref="C38:C39"/>
    <mergeCell ref="C40:C41"/>
    <mergeCell ref="B7:G7"/>
  </mergeCells>
  <phoneticPr fontId="19" type="noConversion"/>
  <pageMargins left="0.70866141732283472" right="0.70866141732283472" top="0.74803149606299213" bottom="0.74803149606299213" header="0.31496062992125984" footer="0.31496062992125984"/>
  <pageSetup paperSize="9" scale="53" fitToHeight="2" orientation="portrait" horizontalDpi="4294967293" verticalDpi="300" r:id="rId1"/>
  <headerFooter>
    <oddFooter>&amp;R&amp;9&amp;P/&amp;N</oddFooter>
  </headerFooter>
  <rowBreaks count="1" manualBreakCount="1">
    <brk id="2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65044-9847-48D9-B4FC-8098705683E6}">
  <sheetPr>
    <pageSetUpPr fitToPage="1"/>
  </sheetPr>
  <dimension ref="A1:L59"/>
  <sheetViews>
    <sheetView zoomScale="70" zoomScaleNormal="70" zoomScaleSheetLayoutView="85" workbookViewId="0">
      <selection activeCell="A2" sqref="A2:H2"/>
    </sheetView>
  </sheetViews>
  <sheetFormatPr baseColWidth="10" defaultRowHeight="15" outlineLevelRow="1" x14ac:dyDescent="0.25"/>
  <cols>
    <col min="1" max="1" width="6.42578125" customWidth="1"/>
    <col min="2" max="2" width="20.42578125" customWidth="1"/>
    <col min="3" max="3" width="15.85546875" customWidth="1"/>
    <col min="4" max="4" width="52.140625" customWidth="1"/>
    <col min="5" max="5" width="13.85546875" customWidth="1"/>
    <col min="6" max="6" width="16.7109375" customWidth="1"/>
    <col min="7" max="7" width="22.85546875" customWidth="1"/>
    <col min="8" max="8" width="23.85546875" customWidth="1"/>
    <col min="9" max="9" width="12.140625" customWidth="1"/>
  </cols>
  <sheetData>
    <row r="1" spans="1:10" s="2" customFormat="1" ht="35.25" customHeight="1" outlineLevel="1" x14ac:dyDescent="0.25">
      <c r="A1" s="153" t="s">
        <v>231</v>
      </c>
      <c r="B1" s="153"/>
      <c r="C1" s="153"/>
      <c r="D1" s="153"/>
      <c r="E1" s="153"/>
      <c r="F1" s="153"/>
      <c r="G1" s="153"/>
      <c r="H1" s="153"/>
    </row>
    <row r="2" spans="1:10" s="4" customFormat="1" ht="69.95" customHeight="1" x14ac:dyDescent="0.3">
      <c r="A2" s="169" t="s">
        <v>217</v>
      </c>
      <c r="B2" s="169"/>
      <c r="C2" s="169"/>
      <c r="D2" s="169"/>
      <c r="E2" s="169"/>
      <c r="F2" s="169"/>
      <c r="G2" s="169"/>
      <c r="H2" s="169"/>
    </row>
    <row r="3" spans="1:10" ht="10.5" customHeight="1" x14ac:dyDescent="0.25">
      <c r="A3" s="5"/>
      <c r="B3" s="6"/>
      <c r="C3" s="6"/>
      <c r="D3" s="6"/>
      <c r="E3" s="6"/>
      <c r="F3" s="6"/>
      <c r="G3" s="6"/>
      <c r="H3" s="100"/>
    </row>
    <row r="4" spans="1:10" s="9" customFormat="1" ht="20.100000000000001" customHeight="1" x14ac:dyDescent="0.2">
      <c r="A4" s="5"/>
      <c r="B4" s="5"/>
      <c r="C4" s="5"/>
      <c r="D4" s="5"/>
      <c r="E4" s="5"/>
      <c r="G4" s="7" t="s">
        <v>0</v>
      </c>
      <c r="H4" s="8">
        <v>45259</v>
      </c>
    </row>
    <row r="5" spans="1:10" ht="10.5" customHeight="1" x14ac:dyDescent="0.25">
      <c r="A5" s="5"/>
      <c r="B5" s="6"/>
      <c r="C5" s="6"/>
      <c r="D5" s="6"/>
      <c r="E5" s="6"/>
      <c r="F5" s="6"/>
      <c r="G5" s="6"/>
      <c r="H5" s="100"/>
    </row>
    <row r="6" spans="1:10" ht="10.5" customHeight="1" x14ac:dyDescent="0.25">
      <c r="A6" s="5"/>
      <c r="B6" s="6"/>
      <c r="C6" s="6"/>
      <c r="D6" s="6"/>
      <c r="E6" s="6"/>
      <c r="F6" s="6"/>
      <c r="G6" s="6"/>
      <c r="H6" s="6"/>
    </row>
    <row r="7" spans="1:10" s="12" customFormat="1" ht="24.95" customHeight="1" x14ac:dyDescent="0.25">
      <c r="A7" s="11"/>
      <c r="B7" s="13" t="s">
        <v>1</v>
      </c>
      <c r="C7" s="14" t="s">
        <v>2</v>
      </c>
      <c r="D7" s="14" t="s">
        <v>227</v>
      </c>
      <c r="E7" s="14" t="s">
        <v>228</v>
      </c>
      <c r="F7" s="14" t="s">
        <v>3</v>
      </c>
      <c r="G7" s="14" t="s">
        <v>4</v>
      </c>
      <c r="H7" s="14" t="s">
        <v>161</v>
      </c>
    </row>
    <row r="8" spans="1:10" s="16" customFormat="1" ht="20.100000000000001" customHeight="1" x14ac:dyDescent="0.2">
      <c r="A8" s="15">
        <v>1</v>
      </c>
      <c r="B8" s="163" t="s">
        <v>13</v>
      </c>
      <c r="C8" s="163"/>
      <c r="D8" s="163"/>
      <c r="E8" s="163"/>
      <c r="F8" s="163"/>
      <c r="G8" s="121"/>
      <c r="H8" s="112"/>
      <c r="I8" s="105"/>
      <c r="J8" s="104"/>
    </row>
    <row r="9" spans="1:10" x14ac:dyDescent="0.25">
      <c r="A9" s="11" t="s">
        <v>5</v>
      </c>
      <c r="B9" s="27" t="s">
        <v>14</v>
      </c>
      <c r="C9" s="18" t="s">
        <v>8</v>
      </c>
      <c r="D9" s="17" t="s">
        <v>15</v>
      </c>
      <c r="E9" s="28">
        <v>15</v>
      </c>
      <c r="F9" s="29"/>
      <c r="G9" s="29"/>
      <c r="H9" s="139"/>
      <c r="I9" s="105"/>
      <c r="J9" s="5"/>
    </row>
    <row r="10" spans="1:10" x14ac:dyDescent="0.25">
      <c r="A10" s="11" t="s">
        <v>12</v>
      </c>
      <c r="B10" s="173" t="s">
        <v>16</v>
      </c>
      <c r="C10" s="156" t="s">
        <v>8</v>
      </c>
      <c r="D10" s="30" t="s">
        <v>17</v>
      </c>
      <c r="E10" s="31">
        <v>45</v>
      </c>
      <c r="F10" s="32"/>
      <c r="G10" s="32"/>
      <c r="H10" s="140"/>
      <c r="I10" s="105"/>
      <c r="J10" s="5"/>
    </row>
    <row r="11" spans="1:10" x14ac:dyDescent="0.25">
      <c r="A11" s="11" t="s">
        <v>32</v>
      </c>
      <c r="B11" s="173"/>
      <c r="C11" s="156"/>
      <c r="D11" s="33" t="s">
        <v>18</v>
      </c>
      <c r="E11" s="34">
        <v>55</v>
      </c>
      <c r="F11" s="35"/>
      <c r="G11" s="35"/>
      <c r="H11" s="141"/>
      <c r="I11" s="105"/>
      <c r="J11" s="5"/>
    </row>
    <row r="12" spans="1:10" x14ac:dyDescent="0.25">
      <c r="A12" s="11" t="s">
        <v>38</v>
      </c>
      <c r="B12" s="173"/>
      <c r="C12" s="156"/>
      <c r="D12" s="33" t="s">
        <v>19</v>
      </c>
      <c r="E12" s="34">
        <v>11</v>
      </c>
      <c r="F12" s="35"/>
      <c r="G12" s="35"/>
      <c r="H12" s="141"/>
      <c r="I12" s="105"/>
      <c r="J12" s="5"/>
    </row>
    <row r="13" spans="1:10" ht="25.5" x14ac:dyDescent="0.25">
      <c r="A13" s="11" t="s">
        <v>44</v>
      </c>
      <c r="B13" s="173"/>
      <c r="C13" s="156"/>
      <c r="D13" s="33" t="s">
        <v>20</v>
      </c>
      <c r="E13" s="34">
        <v>35</v>
      </c>
      <c r="F13" s="35"/>
      <c r="G13" s="35"/>
      <c r="H13" s="141"/>
      <c r="I13" s="105"/>
      <c r="J13" s="5"/>
    </row>
    <row r="14" spans="1:10" ht="25.5" x14ac:dyDescent="0.25">
      <c r="A14" s="11" t="s">
        <v>55</v>
      </c>
      <c r="B14" s="173"/>
      <c r="C14" s="156"/>
      <c r="D14" s="36" t="s">
        <v>21</v>
      </c>
      <c r="E14" s="37">
        <v>30</v>
      </c>
      <c r="F14" s="38"/>
      <c r="G14" s="38"/>
      <c r="H14" s="142"/>
      <c r="I14" s="105"/>
      <c r="J14" s="5"/>
    </row>
    <row r="15" spans="1:10" ht="38.25" x14ac:dyDescent="0.25">
      <c r="A15" s="11" t="s">
        <v>77</v>
      </c>
      <c r="B15" s="173"/>
      <c r="C15" s="156" t="s">
        <v>22</v>
      </c>
      <c r="D15" s="30" t="s">
        <v>23</v>
      </c>
      <c r="E15" s="39">
        <v>52</v>
      </c>
      <c r="F15" s="32"/>
      <c r="G15" s="32"/>
      <c r="H15" s="140"/>
      <c r="I15" s="105"/>
      <c r="J15" s="5"/>
    </row>
    <row r="16" spans="1:10" x14ac:dyDescent="0.25">
      <c r="A16" s="11" t="s">
        <v>167</v>
      </c>
      <c r="B16" s="173"/>
      <c r="C16" s="156"/>
      <c r="D16" s="33" t="s">
        <v>17</v>
      </c>
      <c r="E16" s="40">
        <v>85</v>
      </c>
      <c r="F16" s="35"/>
      <c r="G16" s="35"/>
      <c r="H16" s="141"/>
      <c r="I16" s="105"/>
      <c r="J16" s="5"/>
    </row>
    <row r="17" spans="1:10" x14ac:dyDescent="0.25">
      <c r="A17" s="11" t="s">
        <v>222</v>
      </c>
      <c r="B17" s="173"/>
      <c r="C17" s="156"/>
      <c r="D17" s="36" t="s">
        <v>18</v>
      </c>
      <c r="E17" s="40">
        <v>85</v>
      </c>
      <c r="F17" s="38"/>
      <c r="G17" s="38"/>
      <c r="H17" s="142"/>
      <c r="I17" s="105"/>
      <c r="J17" s="5"/>
    </row>
    <row r="18" spans="1:10" ht="38.25" x14ac:dyDescent="0.25">
      <c r="A18" s="11" t="s">
        <v>223</v>
      </c>
      <c r="B18" s="173" t="s">
        <v>24</v>
      </c>
      <c r="C18" s="156" t="s">
        <v>22</v>
      </c>
      <c r="D18" s="30" t="s">
        <v>25</v>
      </c>
      <c r="E18" s="39">
        <v>37</v>
      </c>
      <c r="F18" s="32"/>
      <c r="G18" s="32"/>
      <c r="H18" s="140"/>
      <c r="I18" s="105"/>
      <c r="J18" s="5"/>
    </row>
    <row r="19" spans="1:10" x14ac:dyDescent="0.25">
      <c r="A19" s="11" t="s">
        <v>224</v>
      </c>
      <c r="B19" s="173"/>
      <c r="C19" s="156"/>
      <c r="D19" s="36" t="s">
        <v>26</v>
      </c>
      <c r="E19" s="41">
        <v>85</v>
      </c>
      <c r="F19" s="38"/>
      <c r="G19" s="38"/>
      <c r="H19" s="142"/>
      <c r="I19" s="105"/>
      <c r="J19" s="5"/>
    </row>
    <row r="20" spans="1:10" ht="25.5" x14ac:dyDescent="0.25">
      <c r="A20" s="11" t="s">
        <v>225</v>
      </c>
      <c r="B20" s="42" t="s">
        <v>27</v>
      </c>
      <c r="C20" s="174" t="s">
        <v>28</v>
      </c>
      <c r="D20" s="43" t="s">
        <v>29</v>
      </c>
      <c r="E20" s="44">
        <v>7</v>
      </c>
      <c r="F20" s="45"/>
      <c r="G20" s="45"/>
      <c r="H20" s="143"/>
      <c r="I20" s="105"/>
      <c r="J20" s="5"/>
    </row>
    <row r="21" spans="1:10" ht="15.75" thickBot="1" x14ac:dyDescent="0.3">
      <c r="A21" s="11" t="s">
        <v>226</v>
      </c>
      <c r="B21" s="42" t="s">
        <v>30</v>
      </c>
      <c r="C21" s="174"/>
      <c r="D21" s="46" t="s">
        <v>31</v>
      </c>
      <c r="E21" s="47">
        <v>25</v>
      </c>
      <c r="F21" s="48"/>
      <c r="G21" s="32"/>
      <c r="H21" s="140"/>
      <c r="I21" s="105"/>
      <c r="J21" s="5"/>
    </row>
    <row r="22" spans="1:10" ht="15.75" thickBot="1" x14ac:dyDescent="0.3">
      <c r="A22" s="11"/>
      <c r="B22" s="149"/>
      <c r="C22" s="150"/>
      <c r="D22" s="159" t="s">
        <v>196</v>
      </c>
      <c r="E22" s="160"/>
      <c r="F22" s="160"/>
      <c r="G22" s="26">
        <f>SUM(G9:G21)</f>
        <v>0</v>
      </c>
      <c r="H22" s="129">
        <f>SUM(H9:H21)</f>
        <v>0</v>
      </c>
      <c r="I22" s="105"/>
      <c r="J22" s="5"/>
    </row>
    <row r="23" spans="1:10" s="16" customFormat="1" ht="20.100000000000001" customHeight="1" x14ac:dyDescent="0.25">
      <c r="A23" s="15">
        <v>2</v>
      </c>
      <c r="B23" s="163" t="s">
        <v>33</v>
      </c>
      <c r="C23" s="163"/>
      <c r="D23" s="163"/>
      <c r="E23" s="163"/>
      <c r="F23" s="163"/>
      <c r="G23" s="121"/>
      <c r="H23" s="144"/>
      <c r="I23" s="103"/>
      <c r="J23" s="104"/>
    </row>
    <row r="24" spans="1:10" ht="25.5" x14ac:dyDescent="0.25">
      <c r="A24" s="11" t="s">
        <v>104</v>
      </c>
      <c r="B24" s="27" t="s">
        <v>34</v>
      </c>
      <c r="C24" s="18" t="s">
        <v>8</v>
      </c>
      <c r="D24" s="17" t="s">
        <v>35</v>
      </c>
      <c r="E24" s="19">
        <v>2</v>
      </c>
      <c r="F24" s="20"/>
      <c r="G24" s="20"/>
      <c r="H24" s="113"/>
      <c r="I24" s="105"/>
      <c r="J24" s="5"/>
    </row>
    <row r="25" spans="1:10" ht="77.25" x14ac:dyDescent="0.25">
      <c r="A25" s="11" t="s">
        <v>124</v>
      </c>
      <c r="B25" s="27" t="s">
        <v>36</v>
      </c>
      <c r="C25" s="19" t="s">
        <v>37</v>
      </c>
      <c r="D25" s="49" t="s">
        <v>219</v>
      </c>
      <c r="E25" s="50">
        <v>13</v>
      </c>
      <c r="F25" s="48"/>
      <c r="G25" s="32"/>
      <c r="H25" s="140"/>
      <c r="I25" s="105"/>
      <c r="J25" s="5"/>
    </row>
    <row r="26" spans="1:10" ht="15.75" thickBot="1" x14ac:dyDescent="0.3">
      <c r="A26" s="11"/>
      <c r="B26" s="149"/>
      <c r="C26" s="150"/>
      <c r="D26" s="159" t="s">
        <v>197</v>
      </c>
      <c r="E26" s="160"/>
      <c r="F26" s="160"/>
      <c r="G26" s="26">
        <f>SUM(G24:G25)</f>
        <v>0</v>
      </c>
      <c r="H26" s="129">
        <f>SUM(H24:H25)</f>
        <v>0</v>
      </c>
      <c r="I26" s="105"/>
      <c r="J26" s="5"/>
    </row>
    <row r="27" spans="1:10" s="16" customFormat="1" ht="20.100000000000001" customHeight="1" x14ac:dyDescent="0.25">
      <c r="A27" s="15">
        <v>3</v>
      </c>
      <c r="B27" s="163" t="s">
        <v>105</v>
      </c>
      <c r="C27" s="163"/>
      <c r="D27" s="163"/>
      <c r="E27" s="163"/>
      <c r="F27" s="163"/>
      <c r="G27" s="121"/>
      <c r="H27" s="144"/>
      <c r="I27" s="104"/>
    </row>
    <row r="28" spans="1:10" ht="25.5" x14ac:dyDescent="0.25">
      <c r="A28" s="11" t="s">
        <v>131</v>
      </c>
      <c r="B28" s="173" t="s">
        <v>106</v>
      </c>
      <c r="C28" s="157" t="s">
        <v>8</v>
      </c>
      <c r="D28" s="84" t="s">
        <v>107</v>
      </c>
      <c r="E28" s="39">
        <v>10</v>
      </c>
      <c r="F28" s="56"/>
      <c r="G28" s="56"/>
      <c r="H28" s="123"/>
      <c r="I28" s="5"/>
    </row>
    <row r="29" spans="1:10" ht="25.5" x14ac:dyDescent="0.25">
      <c r="A29" s="11" t="s">
        <v>165</v>
      </c>
      <c r="B29" s="173"/>
      <c r="C29" s="158"/>
      <c r="D29" s="85" t="s">
        <v>108</v>
      </c>
      <c r="E29" s="41">
        <v>10</v>
      </c>
      <c r="F29" s="58"/>
      <c r="G29" s="58"/>
      <c r="H29" s="125"/>
      <c r="I29" s="5"/>
    </row>
    <row r="30" spans="1:10" x14ac:dyDescent="0.25">
      <c r="A30" s="11" t="s">
        <v>166</v>
      </c>
      <c r="B30" s="27" t="s">
        <v>109</v>
      </c>
      <c r="C30" s="18" t="s">
        <v>8</v>
      </c>
      <c r="D30" s="27" t="s">
        <v>110</v>
      </c>
      <c r="E30" s="19">
        <v>40</v>
      </c>
      <c r="F30" s="20"/>
      <c r="G30" s="20"/>
      <c r="H30" s="113"/>
      <c r="I30" s="5"/>
    </row>
    <row r="31" spans="1:10" x14ac:dyDescent="0.25">
      <c r="A31" s="11" t="s">
        <v>168</v>
      </c>
      <c r="B31" s="27" t="s">
        <v>111</v>
      </c>
      <c r="C31" s="18" t="s">
        <v>8</v>
      </c>
      <c r="D31" s="27" t="s">
        <v>112</v>
      </c>
      <c r="E31" s="19">
        <v>12</v>
      </c>
      <c r="F31" s="20"/>
      <c r="G31" s="20"/>
      <c r="H31" s="113"/>
      <c r="I31" s="5"/>
    </row>
    <row r="32" spans="1:10" x14ac:dyDescent="0.25">
      <c r="A32" s="11" t="s">
        <v>169</v>
      </c>
      <c r="B32" s="173" t="s">
        <v>113</v>
      </c>
      <c r="C32" s="18" t="s">
        <v>8</v>
      </c>
      <c r="D32" s="27" t="s">
        <v>114</v>
      </c>
      <c r="E32" s="19">
        <v>12</v>
      </c>
      <c r="F32" s="20"/>
      <c r="G32" s="20"/>
      <c r="H32" s="113"/>
      <c r="I32" s="5"/>
    </row>
    <row r="33" spans="1:10" x14ac:dyDescent="0.25">
      <c r="A33" s="11" t="s">
        <v>170</v>
      </c>
      <c r="B33" s="173"/>
      <c r="C33" s="19" t="s">
        <v>37</v>
      </c>
      <c r="D33" s="86" t="s">
        <v>115</v>
      </c>
      <c r="E33" s="66">
        <v>8</v>
      </c>
      <c r="F33" s="67"/>
      <c r="G33" s="20"/>
      <c r="H33" s="126"/>
      <c r="I33" s="5"/>
    </row>
    <row r="34" spans="1:10" x14ac:dyDescent="0.25">
      <c r="A34" s="11" t="s">
        <v>171</v>
      </c>
      <c r="B34" s="27" t="s">
        <v>116</v>
      </c>
      <c r="C34" s="19" t="s">
        <v>37</v>
      </c>
      <c r="D34" s="86" t="s">
        <v>117</v>
      </c>
      <c r="E34" s="66">
        <v>1</v>
      </c>
      <c r="F34" s="67"/>
      <c r="G34" s="20"/>
      <c r="H34" s="126"/>
      <c r="I34" s="5"/>
    </row>
    <row r="35" spans="1:10" x14ac:dyDescent="0.25">
      <c r="A35" s="11" t="s">
        <v>172</v>
      </c>
      <c r="B35" s="27" t="s">
        <v>118</v>
      </c>
      <c r="C35" s="19" t="s">
        <v>37</v>
      </c>
      <c r="D35" s="86" t="s">
        <v>119</v>
      </c>
      <c r="E35" s="66">
        <v>20</v>
      </c>
      <c r="F35" s="67"/>
      <c r="G35" s="20"/>
      <c r="H35" s="126"/>
      <c r="I35" s="5"/>
    </row>
    <row r="36" spans="1:10" x14ac:dyDescent="0.25">
      <c r="A36" s="11" t="s">
        <v>173</v>
      </c>
      <c r="B36" s="27" t="s">
        <v>120</v>
      </c>
      <c r="C36" s="19" t="s">
        <v>37</v>
      </c>
      <c r="D36" s="86" t="s">
        <v>121</v>
      </c>
      <c r="E36" s="66">
        <v>20</v>
      </c>
      <c r="F36" s="67"/>
      <c r="G36" s="20"/>
      <c r="H36" s="126"/>
      <c r="I36" s="5"/>
    </row>
    <row r="37" spans="1:10" ht="15.75" thickBot="1" x14ac:dyDescent="0.3">
      <c r="A37" s="11" t="s">
        <v>174</v>
      </c>
      <c r="B37" s="27" t="s">
        <v>122</v>
      </c>
      <c r="C37" s="19" t="s">
        <v>37</v>
      </c>
      <c r="D37" s="86" t="s">
        <v>123</v>
      </c>
      <c r="E37" s="66">
        <v>6</v>
      </c>
      <c r="F37" s="67"/>
      <c r="G37" s="20"/>
      <c r="H37" s="126"/>
      <c r="I37" s="5"/>
    </row>
    <row r="38" spans="1:10" ht="15.75" thickBot="1" x14ac:dyDescent="0.3">
      <c r="A38" s="11"/>
      <c r="B38" s="149"/>
      <c r="C38" s="150"/>
      <c r="D38" s="159" t="s">
        <v>198</v>
      </c>
      <c r="E38" s="160"/>
      <c r="F38" s="160"/>
      <c r="G38" s="26">
        <f>SUM(G28:G37)</f>
        <v>0</v>
      </c>
      <c r="H38" s="129">
        <f>SUM(H28:H37)</f>
        <v>0</v>
      </c>
      <c r="I38" s="105"/>
      <c r="J38" s="5"/>
    </row>
    <row r="39" spans="1:10" s="16" customFormat="1" ht="20.100000000000001" customHeight="1" x14ac:dyDescent="0.25">
      <c r="A39" s="15">
        <v>4</v>
      </c>
      <c r="B39" s="163" t="s">
        <v>125</v>
      </c>
      <c r="C39" s="163"/>
      <c r="D39" s="163"/>
      <c r="E39" s="163"/>
      <c r="F39" s="163"/>
      <c r="G39" s="120"/>
      <c r="H39" s="145"/>
      <c r="I39" s="104"/>
    </row>
    <row r="40" spans="1:10" ht="25.5" x14ac:dyDescent="0.25">
      <c r="A40" s="11" t="s">
        <v>143</v>
      </c>
      <c r="B40" s="27" t="s">
        <v>126</v>
      </c>
      <c r="C40" s="19" t="s">
        <v>28</v>
      </c>
      <c r="D40" s="17" t="s">
        <v>127</v>
      </c>
      <c r="E40" s="53">
        <v>4</v>
      </c>
      <c r="F40" s="54"/>
      <c r="G40" s="54"/>
      <c r="H40" s="146"/>
      <c r="I40" s="5"/>
    </row>
    <row r="41" spans="1:10" ht="38.25" x14ac:dyDescent="0.25">
      <c r="A41" s="11" t="s">
        <v>145</v>
      </c>
      <c r="B41" s="171" t="s">
        <v>128</v>
      </c>
      <c r="C41" s="31" t="s">
        <v>37</v>
      </c>
      <c r="D41" s="87" t="s">
        <v>129</v>
      </c>
      <c r="E41" s="88">
        <v>5000</v>
      </c>
      <c r="F41" s="89"/>
      <c r="G41" s="89"/>
      <c r="H41" s="147"/>
      <c r="I41" s="5"/>
    </row>
    <row r="42" spans="1:10" ht="26.25" thickBot="1" x14ac:dyDescent="0.3">
      <c r="A42" s="11" t="s">
        <v>175</v>
      </c>
      <c r="B42" s="172"/>
      <c r="C42" s="41" t="s">
        <v>8</v>
      </c>
      <c r="D42" s="61" t="s">
        <v>130</v>
      </c>
      <c r="E42" s="62">
        <v>30</v>
      </c>
      <c r="F42" s="64"/>
      <c r="G42" s="64"/>
      <c r="H42" s="148"/>
      <c r="I42" s="5"/>
    </row>
    <row r="43" spans="1:10" ht="15.75" thickBot="1" x14ac:dyDescent="0.3">
      <c r="A43" s="11"/>
      <c r="B43" s="149"/>
      <c r="C43" s="150"/>
      <c r="D43" s="159" t="s">
        <v>199</v>
      </c>
      <c r="E43" s="160"/>
      <c r="F43" s="160"/>
      <c r="G43" s="26">
        <f>SUM(G40:G42)</f>
        <v>0</v>
      </c>
      <c r="H43" s="129">
        <f>SUM(H40:H42)</f>
        <v>0</v>
      </c>
      <c r="I43" s="105"/>
      <c r="J43" s="5"/>
    </row>
    <row r="44" spans="1:10" s="16" customFormat="1" ht="20.100000000000001" customHeight="1" x14ac:dyDescent="0.25">
      <c r="A44" s="15">
        <v>5</v>
      </c>
      <c r="B44" s="164" t="s">
        <v>132</v>
      </c>
      <c r="C44" s="164"/>
      <c r="D44" s="164"/>
      <c r="E44" s="164"/>
      <c r="F44" s="164"/>
      <c r="G44" s="120"/>
      <c r="H44" s="145"/>
      <c r="I44" s="104"/>
    </row>
    <row r="45" spans="1:10" x14ac:dyDescent="0.25">
      <c r="A45" s="11" t="s">
        <v>153</v>
      </c>
      <c r="B45" s="171" t="s">
        <v>133</v>
      </c>
      <c r="C45" s="18" t="s">
        <v>8</v>
      </c>
      <c r="D45" s="65" t="s">
        <v>134</v>
      </c>
      <c r="E45" s="19">
        <v>5</v>
      </c>
      <c r="F45" s="20"/>
      <c r="G45" s="20"/>
      <c r="H45" s="113"/>
      <c r="I45" s="5"/>
    </row>
    <row r="46" spans="1:10" x14ac:dyDescent="0.25">
      <c r="A46" s="11" t="s">
        <v>200</v>
      </c>
      <c r="B46" s="175"/>
      <c r="C46" s="18" t="s">
        <v>22</v>
      </c>
      <c r="D46" s="65" t="s">
        <v>135</v>
      </c>
      <c r="E46" s="19">
        <v>10</v>
      </c>
      <c r="F46" s="20"/>
      <c r="G46" s="20"/>
      <c r="H46" s="113"/>
      <c r="I46" s="5"/>
    </row>
    <row r="47" spans="1:10" x14ac:dyDescent="0.25">
      <c r="A47" s="11" t="s">
        <v>201</v>
      </c>
      <c r="B47" s="175"/>
      <c r="C47" s="18" t="s">
        <v>37</v>
      </c>
      <c r="D47" s="65" t="s">
        <v>134</v>
      </c>
      <c r="E47" s="19">
        <v>20</v>
      </c>
      <c r="F47" s="20"/>
      <c r="G47" s="20"/>
      <c r="H47" s="113"/>
      <c r="I47" s="5"/>
    </row>
    <row r="48" spans="1:10" x14ac:dyDescent="0.25">
      <c r="A48" s="11" t="s">
        <v>202</v>
      </c>
      <c r="B48" s="172"/>
      <c r="C48" s="18" t="s">
        <v>28</v>
      </c>
      <c r="D48" s="65" t="s">
        <v>134</v>
      </c>
      <c r="E48" s="19">
        <v>1</v>
      </c>
      <c r="F48" s="20"/>
      <c r="G48" s="20"/>
      <c r="H48" s="113"/>
      <c r="I48" s="5"/>
    </row>
    <row r="49" spans="1:12" x14ac:dyDescent="0.25">
      <c r="A49" s="11" t="s">
        <v>203</v>
      </c>
      <c r="B49" s="171" t="s">
        <v>136</v>
      </c>
      <c r="C49" s="18" t="s">
        <v>8</v>
      </c>
      <c r="D49" s="65" t="s">
        <v>137</v>
      </c>
      <c r="E49" s="19">
        <v>5</v>
      </c>
      <c r="F49" s="20"/>
      <c r="G49" s="20"/>
      <c r="H49" s="113"/>
      <c r="I49" s="5"/>
    </row>
    <row r="50" spans="1:12" x14ac:dyDescent="0.25">
      <c r="A50" s="11" t="s">
        <v>204</v>
      </c>
      <c r="B50" s="172"/>
      <c r="C50" s="18" t="s">
        <v>37</v>
      </c>
      <c r="D50" s="65" t="s">
        <v>137</v>
      </c>
      <c r="E50" s="19">
        <v>10</v>
      </c>
      <c r="F50" s="20"/>
      <c r="G50" s="20"/>
      <c r="H50" s="113"/>
      <c r="I50" s="5"/>
    </row>
    <row r="51" spans="1:12" ht="26.25" x14ac:dyDescent="0.25">
      <c r="A51" s="11" t="s">
        <v>205</v>
      </c>
      <c r="B51" s="171" t="s">
        <v>138</v>
      </c>
      <c r="C51" s="18" t="s">
        <v>22</v>
      </c>
      <c r="D51" s="65" t="s">
        <v>139</v>
      </c>
      <c r="E51" s="19">
        <v>10</v>
      </c>
      <c r="F51" s="20"/>
      <c r="G51" s="20"/>
      <c r="H51" s="113"/>
      <c r="I51" s="5"/>
    </row>
    <row r="52" spans="1:12" x14ac:dyDescent="0.25">
      <c r="A52" s="11" t="s">
        <v>206</v>
      </c>
      <c r="B52" s="175"/>
      <c r="C52" s="18" t="s">
        <v>8</v>
      </c>
      <c r="D52" s="65" t="s">
        <v>140</v>
      </c>
      <c r="E52" s="19">
        <v>5</v>
      </c>
      <c r="F52" s="20"/>
      <c r="G52" s="20"/>
      <c r="H52" s="113"/>
      <c r="I52" s="5"/>
    </row>
    <row r="53" spans="1:12" x14ac:dyDescent="0.25">
      <c r="A53" s="11" t="s">
        <v>207</v>
      </c>
      <c r="B53" s="175"/>
      <c r="C53" s="157" t="s">
        <v>28</v>
      </c>
      <c r="D53" s="90" t="s">
        <v>141</v>
      </c>
      <c r="E53" s="88">
        <v>5</v>
      </c>
      <c r="F53" s="56"/>
      <c r="G53" s="56"/>
      <c r="H53" s="123"/>
      <c r="I53" s="5"/>
    </row>
    <row r="54" spans="1:12" ht="15.75" thickBot="1" x14ac:dyDescent="0.3">
      <c r="A54" s="11" t="s">
        <v>208</v>
      </c>
      <c r="B54" s="172"/>
      <c r="C54" s="158"/>
      <c r="D54" s="91" t="s">
        <v>142</v>
      </c>
      <c r="E54" s="37">
        <v>5</v>
      </c>
      <c r="F54" s="58"/>
      <c r="G54" s="58"/>
      <c r="H54" s="125"/>
      <c r="I54" s="5"/>
    </row>
    <row r="55" spans="1:12" ht="15.75" thickBot="1" x14ac:dyDescent="0.3">
      <c r="A55" s="11"/>
      <c r="B55" s="149"/>
      <c r="C55" s="150"/>
      <c r="D55" s="159" t="s">
        <v>209</v>
      </c>
      <c r="E55" s="160"/>
      <c r="F55" s="160"/>
      <c r="G55" s="26">
        <f>SUM(G45:G54)</f>
        <v>0</v>
      </c>
      <c r="H55" s="129">
        <f>SUM(H45:H54)</f>
        <v>0</v>
      </c>
      <c r="I55" s="105"/>
      <c r="J55" s="5"/>
    </row>
    <row r="56" spans="1:12" ht="10.5" customHeight="1" thickBot="1" x14ac:dyDescent="0.3">
      <c r="A56" s="5"/>
      <c r="B56" s="6"/>
      <c r="C56" s="6"/>
      <c r="D56" s="6"/>
      <c r="E56" s="6"/>
      <c r="F56" s="6"/>
      <c r="G56" s="6"/>
      <c r="H56" s="130"/>
      <c r="I56" s="105"/>
      <c r="J56" s="5"/>
    </row>
    <row r="57" spans="1:12" s="83" customFormat="1" ht="20.100000000000001" customHeight="1" thickBot="1" x14ac:dyDescent="0.3">
      <c r="A57" s="11"/>
      <c r="B57" s="80"/>
      <c r="C57" s="81"/>
      <c r="D57" s="161" t="s">
        <v>218</v>
      </c>
      <c r="E57" s="162"/>
      <c r="F57" s="162"/>
      <c r="G57" s="82">
        <f>+G22+G26+G38+G43+G55</f>
        <v>0</v>
      </c>
      <c r="H57" s="114">
        <f>+H22+H26+H38+H43+H55</f>
        <v>0</v>
      </c>
      <c r="I57" s="105"/>
      <c r="J57" s="106"/>
    </row>
    <row r="58" spans="1:12" s="83" customFormat="1" ht="20.100000000000001" customHeight="1" thickBot="1" x14ac:dyDescent="0.3">
      <c r="A58" s="11"/>
      <c r="B58" s="80"/>
      <c r="C58" s="81"/>
      <c r="D58" s="154" t="s">
        <v>159</v>
      </c>
      <c r="E58" s="155"/>
      <c r="F58" s="155"/>
      <c r="G58" s="109">
        <f>G57*18%</f>
        <v>0</v>
      </c>
      <c r="H58" s="127">
        <f>H57*18%</f>
        <v>0</v>
      </c>
      <c r="I58" s="111"/>
      <c r="J58" s="106"/>
      <c r="K58" s="102"/>
      <c r="L58" s="102"/>
    </row>
    <row r="59" spans="1:12" s="83" customFormat="1" ht="20.100000000000001" customHeight="1" thickBot="1" x14ac:dyDescent="0.3">
      <c r="A59" s="11"/>
      <c r="B59" s="80"/>
      <c r="C59" s="81"/>
      <c r="D59" s="154" t="s">
        <v>160</v>
      </c>
      <c r="E59" s="155"/>
      <c r="F59" s="155"/>
      <c r="G59" s="109">
        <f>SUM(G57:G58)</f>
        <v>0</v>
      </c>
      <c r="H59" s="127">
        <f>SUM(H57:H58)</f>
        <v>0</v>
      </c>
      <c r="I59" s="111"/>
      <c r="J59" s="106"/>
      <c r="K59" s="110"/>
      <c r="L59" s="110"/>
    </row>
  </sheetData>
  <mergeCells count="29">
    <mergeCell ref="D57:F57"/>
    <mergeCell ref="D58:F58"/>
    <mergeCell ref="D59:F59"/>
    <mergeCell ref="B10:B17"/>
    <mergeCell ref="C10:C14"/>
    <mergeCell ref="C15:C17"/>
    <mergeCell ref="B18:B19"/>
    <mergeCell ref="C18:C19"/>
    <mergeCell ref="C20:C21"/>
    <mergeCell ref="B51:B54"/>
    <mergeCell ref="C53:C54"/>
    <mergeCell ref="B44:F44"/>
    <mergeCell ref="B39:F39"/>
    <mergeCell ref="B27:F27"/>
    <mergeCell ref="D55:F55"/>
    <mergeCell ref="B45:B48"/>
    <mergeCell ref="A1:H1"/>
    <mergeCell ref="A2:H2"/>
    <mergeCell ref="B28:B29"/>
    <mergeCell ref="B23:F23"/>
    <mergeCell ref="B8:F8"/>
    <mergeCell ref="B49:B50"/>
    <mergeCell ref="D22:F22"/>
    <mergeCell ref="D26:F26"/>
    <mergeCell ref="D38:F38"/>
    <mergeCell ref="D43:F43"/>
    <mergeCell ref="C28:C29"/>
    <mergeCell ref="B32:B33"/>
    <mergeCell ref="B41:B42"/>
  </mergeCells>
  <phoneticPr fontId="19" type="noConversion"/>
  <pageMargins left="0.70866141732283472" right="0.70866141732283472" top="0.74803149606299213" bottom="0.74803149606299213" header="0.31496062992125984" footer="0.31496062992125984"/>
  <pageSetup paperSize="9" scale="53" fitToHeight="2"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A3C07-8EA7-4823-AD46-57D488192AA5}">
  <sheetPr>
    <pageSetUpPr fitToPage="1"/>
  </sheetPr>
  <dimension ref="A1:L36"/>
  <sheetViews>
    <sheetView tabSelected="1" zoomScale="70" zoomScaleNormal="70" zoomScaleSheetLayoutView="85" workbookViewId="0">
      <selection activeCell="D31" sqref="D31"/>
    </sheetView>
  </sheetViews>
  <sheetFormatPr baseColWidth="10" defaultRowHeight="15" outlineLevelRow="1" x14ac:dyDescent="0.25"/>
  <cols>
    <col min="1" max="1" width="6.42578125" customWidth="1"/>
    <col min="2" max="2" width="20.42578125" customWidth="1"/>
    <col min="3" max="3" width="15.85546875" customWidth="1"/>
    <col min="4" max="4" width="52.140625" customWidth="1"/>
    <col min="5" max="5" width="13.28515625" customWidth="1"/>
    <col min="6" max="6" width="16.5703125" customWidth="1"/>
    <col min="7" max="7" width="23.5703125" customWidth="1"/>
    <col min="8" max="8" width="21.28515625" customWidth="1"/>
    <col min="9" max="10" width="12.140625" customWidth="1"/>
  </cols>
  <sheetData>
    <row r="1" spans="1:10" s="2" customFormat="1" ht="35.25" customHeight="1" outlineLevel="1" x14ac:dyDescent="0.25">
      <c r="A1" s="153" t="s">
        <v>232</v>
      </c>
      <c r="B1" s="153"/>
      <c r="C1" s="153"/>
      <c r="D1" s="153"/>
      <c r="E1" s="153"/>
      <c r="F1" s="153"/>
      <c r="G1" s="153"/>
      <c r="H1" s="153"/>
    </row>
    <row r="2" spans="1:10" s="4" customFormat="1" ht="69.95" customHeight="1" x14ac:dyDescent="0.35">
      <c r="A2" s="169" t="s">
        <v>217</v>
      </c>
      <c r="B2" s="169"/>
      <c r="C2" s="169"/>
      <c r="D2" s="169"/>
      <c r="E2" s="169"/>
      <c r="F2" s="169"/>
      <c r="G2" s="169"/>
      <c r="H2" s="169"/>
      <c r="I2" s="3"/>
    </row>
    <row r="3" spans="1:10" ht="10.5" customHeight="1" x14ac:dyDescent="0.25">
      <c r="A3" s="5"/>
      <c r="B3" s="6"/>
      <c r="C3" s="6"/>
      <c r="D3" s="6"/>
      <c r="E3" s="6"/>
      <c r="F3" s="6"/>
      <c r="G3" s="6"/>
      <c r="H3" s="100"/>
    </row>
    <row r="4" spans="1:10" s="9" customFormat="1" ht="20.100000000000001" customHeight="1" x14ac:dyDescent="0.2">
      <c r="A4" s="5"/>
      <c r="B4" s="5"/>
      <c r="C4" s="5"/>
      <c r="D4" s="5"/>
      <c r="E4" s="5"/>
      <c r="G4" s="7" t="s">
        <v>0</v>
      </c>
      <c r="H4" s="8">
        <v>45259</v>
      </c>
    </row>
    <row r="5" spans="1:10" ht="10.5" customHeight="1" x14ac:dyDescent="0.25">
      <c r="A5" s="5"/>
      <c r="B5" s="6"/>
      <c r="C5" s="6"/>
      <c r="D5" s="6"/>
      <c r="E5" s="6"/>
      <c r="F5" s="6"/>
      <c r="G5" s="6"/>
      <c r="H5" s="100"/>
      <c r="I5" s="105"/>
    </row>
    <row r="6" spans="1:10" ht="10.5" customHeight="1" x14ac:dyDescent="0.25">
      <c r="A6" s="5"/>
      <c r="B6" s="6"/>
      <c r="C6" s="6"/>
      <c r="D6" s="6"/>
      <c r="E6" s="6"/>
      <c r="F6" s="6"/>
      <c r="G6" s="6"/>
      <c r="H6" s="6"/>
      <c r="I6" s="105"/>
    </row>
    <row r="7" spans="1:10" s="12" customFormat="1" ht="24.95" customHeight="1" x14ac:dyDescent="0.2">
      <c r="A7" s="11"/>
      <c r="B7" s="13" t="s">
        <v>1</v>
      </c>
      <c r="C7" s="14" t="s">
        <v>2</v>
      </c>
      <c r="D7" s="14" t="s">
        <v>227</v>
      </c>
      <c r="E7" s="14" t="s">
        <v>228</v>
      </c>
      <c r="F7" s="14" t="s">
        <v>3</v>
      </c>
      <c r="G7" s="14" t="s">
        <v>4</v>
      </c>
      <c r="H7" s="14" t="s">
        <v>161</v>
      </c>
      <c r="I7" s="105"/>
    </row>
    <row r="8" spans="1:10" s="16" customFormat="1" ht="20.100000000000001" customHeight="1" x14ac:dyDescent="0.25">
      <c r="A8" s="15">
        <v>1</v>
      </c>
      <c r="B8" s="163" t="s">
        <v>45</v>
      </c>
      <c r="C8" s="163"/>
      <c r="D8" s="163"/>
      <c r="E8" s="163"/>
      <c r="F8" s="163"/>
      <c r="G8" s="120"/>
      <c r="H8" s="122"/>
      <c r="I8"/>
      <c r="J8" s="104"/>
    </row>
    <row r="9" spans="1:10" ht="25.5" x14ac:dyDescent="0.25">
      <c r="A9" s="11" t="s">
        <v>5</v>
      </c>
      <c r="B9" s="156" t="s">
        <v>46</v>
      </c>
      <c r="C9" s="18" t="s">
        <v>8</v>
      </c>
      <c r="D9" s="17" t="s">
        <v>47</v>
      </c>
      <c r="E9" s="19">
        <v>4</v>
      </c>
      <c r="F9" s="20"/>
      <c r="G9" s="20"/>
      <c r="H9" s="113"/>
      <c r="J9" s="5"/>
    </row>
    <row r="10" spans="1:10" x14ac:dyDescent="0.25">
      <c r="A10" s="11" t="s">
        <v>12</v>
      </c>
      <c r="B10" s="156"/>
      <c r="C10" s="18" t="s">
        <v>22</v>
      </c>
      <c r="D10" s="17" t="s">
        <v>48</v>
      </c>
      <c r="E10" s="19">
        <v>10</v>
      </c>
      <c r="F10" s="55"/>
      <c r="G10" s="20"/>
      <c r="H10" s="113"/>
      <c r="J10" s="5"/>
    </row>
    <row r="11" spans="1:10" x14ac:dyDescent="0.25">
      <c r="A11" s="11" t="s">
        <v>32</v>
      </c>
      <c r="B11" s="157" t="s">
        <v>49</v>
      </c>
      <c r="C11" s="167" t="s">
        <v>8</v>
      </c>
      <c r="D11" s="30" t="s">
        <v>50</v>
      </c>
      <c r="E11" s="31">
        <v>4</v>
      </c>
      <c r="F11" s="56"/>
      <c r="G11" s="56"/>
      <c r="H11" s="123"/>
      <c r="J11" s="5"/>
    </row>
    <row r="12" spans="1:10" ht="25.5" x14ac:dyDescent="0.25">
      <c r="A12" s="11" t="s">
        <v>38</v>
      </c>
      <c r="B12" s="166"/>
      <c r="C12" s="170"/>
      <c r="D12" s="33" t="s">
        <v>51</v>
      </c>
      <c r="E12" s="34">
        <v>6</v>
      </c>
      <c r="F12" s="57"/>
      <c r="G12" s="57"/>
      <c r="H12" s="124"/>
      <c r="J12" s="5"/>
    </row>
    <row r="13" spans="1:10" ht="25.5" x14ac:dyDescent="0.25">
      <c r="A13" s="11" t="s">
        <v>44</v>
      </c>
      <c r="B13" s="166"/>
      <c r="C13" s="170"/>
      <c r="D13" s="33" t="s">
        <v>52</v>
      </c>
      <c r="E13" s="34">
        <v>6</v>
      </c>
      <c r="F13" s="57"/>
      <c r="G13" s="57"/>
      <c r="H13" s="124"/>
      <c r="J13" s="5"/>
    </row>
    <row r="14" spans="1:10" ht="33.950000000000003" customHeight="1" x14ac:dyDescent="0.25">
      <c r="A14" s="11" t="s">
        <v>55</v>
      </c>
      <c r="B14" s="166"/>
      <c r="C14" s="168"/>
      <c r="D14" s="36" t="s">
        <v>53</v>
      </c>
      <c r="E14" s="34">
        <v>6</v>
      </c>
      <c r="F14" s="58"/>
      <c r="G14" s="58"/>
      <c r="H14" s="125"/>
      <c r="J14" s="5"/>
    </row>
    <row r="15" spans="1:10" ht="25.5" x14ac:dyDescent="0.25">
      <c r="A15" s="11" t="s">
        <v>77</v>
      </c>
      <c r="B15" s="166"/>
      <c r="C15" s="157" t="s">
        <v>22</v>
      </c>
      <c r="D15" s="30" t="s">
        <v>51</v>
      </c>
      <c r="E15" s="31">
        <v>18</v>
      </c>
      <c r="F15" s="59"/>
      <c r="G15" s="56"/>
      <c r="H15" s="123"/>
      <c r="I15" s="105"/>
      <c r="J15" s="5"/>
    </row>
    <row r="16" spans="1:10" ht="26.25" thickBot="1" x14ac:dyDescent="0.3">
      <c r="A16" s="11" t="s">
        <v>167</v>
      </c>
      <c r="B16" s="158"/>
      <c r="C16" s="158"/>
      <c r="D16" s="61" t="s">
        <v>54</v>
      </c>
      <c r="E16" s="31">
        <v>18</v>
      </c>
      <c r="F16" s="63"/>
      <c r="G16" s="64"/>
      <c r="H16" s="148"/>
      <c r="I16" s="105"/>
      <c r="J16" s="5"/>
    </row>
    <row r="17" spans="1:10" ht="15.75" thickBot="1" x14ac:dyDescent="0.3">
      <c r="A17" s="11"/>
      <c r="B17" s="149"/>
      <c r="C17" s="150"/>
      <c r="D17" s="159" t="s">
        <v>213</v>
      </c>
      <c r="E17" s="160"/>
      <c r="F17" s="160"/>
      <c r="G17" s="26">
        <f>SUM(G9:G16)</f>
        <v>0</v>
      </c>
      <c r="H17" s="129">
        <f>SUM(H9:H16)</f>
        <v>0</v>
      </c>
      <c r="I17" s="105"/>
      <c r="J17" s="5"/>
    </row>
    <row r="18" spans="1:10" s="16" customFormat="1" ht="20.100000000000001" customHeight="1" x14ac:dyDescent="0.2">
      <c r="A18" s="11">
        <v>2</v>
      </c>
      <c r="B18" s="163" t="s">
        <v>39</v>
      </c>
      <c r="C18" s="163"/>
      <c r="D18" s="163"/>
      <c r="E18" s="163"/>
      <c r="F18" s="163"/>
      <c r="G18" s="120"/>
      <c r="H18" s="122"/>
      <c r="I18" s="105"/>
      <c r="J18" s="104"/>
    </row>
    <row r="19" spans="1:10" ht="51" x14ac:dyDescent="0.25">
      <c r="A19" s="11" t="s">
        <v>104</v>
      </c>
      <c r="B19" s="18" t="s">
        <v>40</v>
      </c>
      <c r="C19" s="18" t="s">
        <v>8</v>
      </c>
      <c r="D19" s="17" t="s">
        <v>41</v>
      </c>
      <c r="E19" s="18">
        <v>4</v>
      </c>
      <c r="F19" s="20"/>
      <c r="G19" s="20"/>
      <c r="H19" s="113"/>
      <c r="I19" s="105"/>
      <c r="J19" s="5"/>
    </row>
    <row r="20" spans="1:10" ht="15.75" thickBot="1" x14ac:dyDescent="0.3">
      <c r="A20" s="11" t="s">
        <v>124</v>
      </c>
      <c r="B20" s="18" t="s">
        <v>42</v>
      </c>
      <c r="C20" s="19" t="s">
        <v>37</v>
      </c>
      <c r="D20" s="49" t="s">
        <v>43</v>
      </c>
      <c r="E20" s="50">
        <v>18</v>
      </c>
      <c r="F20" s="48"/>
      <c r="G20" s="32"/>
      <c r="H20" s="140"/>
      <c r="I20" s="105"/>
      <c r="J20" s="5"/>
    </row>
    <row r="21" spans="1:10" ht="15.75" thickBot="1" x14ac:dyDescent="0.3">
      <c r="A21" s="11"/>
      <c r="B21" s="149"/>
      <c r="C21" s="150"/>
      <c r="D21" s="159" t="s">
        <v>214</v>
      </c>
      <c r="E21" s="160"/>
      <c r="F21" s="160"/>
      <c r="G21" s="26">
        <f>SUM(G19:G20)</f>
        <v>0</v>
      </c>
      <c r="H21" s="129">
        <f>SUM(H19:H20)</f>
        <v>0</v>
      </c>
      <c r="I21" s="105"/>
      <c r="J21" s="5"/>
    </row>
    <row r="22" spans="1:10" s="16" customFormat="1" ht="20.100000000000001" customHeight="1" x14ac:dyDescent="0.25">
      <c r="A22" s="11">
        <v>3</v>
      </c>
      <c r="B22" s="163" t="s">
        <v>164</v>
      </c>
      <c r="C22" s="163"/>
      <c r="D22" s="163"/>
      <c r="E22" s="163"/>
      <c r="F22" s="163"/>
      <c r="G22" s="120"/>
      <c r="H22" s="122"/>
    </row>
    <row r="23" spans="1:10" ht="175.5" customHeight="1" thickBot="1" x14ac:dyDescent="0.3">
      <c r="A23" s="11" t="s">
        <v>131</v>
      </c>
      <c r="B23" s="60" t="s">
        <v>144</v>
      </c>
      <c r="C23" s="18" t="s">
        <v>8</v>
      </c>
      <c r="D23" s="17" t="s">
        <v>163</v>
      </c>
      <c r="E23" s="28">
        <v>2</v>
      </c>
      <c r="F23" s="20"/>
      <c r="G23" s="117"/>
      <c r="H23" s="113"/>
    </row>
    <row r="24" spans="1:10" x14ac:dyDescent="0.25">
      <c r="A24" s="11"/>
      <c r="B24" s="149"/>
      <c r="C24" s="150"/>
      <c r="D24" s="159" t="s">
        <v>215</v>
      </c>
      <c r="E24" s="160"/>
      <c r="F24" s="160"/>
      <c r="G24" s="26">
        <f>SUM(G23)</f>
        <v>0</v>
      </c>
      <c r="H24" s="129">
        <f>SUM(H23)</f>
        <v>0</v>
      </c>
      <c r="I24" s="105"/>
      <c r="J24" s="5"/>
    </row>
    <row r="25" spans="1:10" s="16" customFormat="1" ht="20.100000000000001" customHeight="1" x14ac:dyDescent="0.25">
      <c r="A25" s="11">
        <v>4</v>
      </c>
      <c r="B25" s="163" t="s">
        <v>146</v>
      </c>
      <c r="C25" s="163"/>
      <c r="D25" s="163"/>
      <c r="E25" s="163"/>
      <c r="F25" s="163"/>
      <c r="G25" s="120"/>
      <c r="H25" s="122"/>
    </row>
    <row r="26" spans="1:10" ht="63.75" x14ac:dyDescent="0.25">
      <c r="A26" s="11" t="s">
        <v>143</v>
      </c>
      <c r="B26" s="18" t="s">
        <v>147</v>
      </c>
      <c r="C26" s="18" t="s">
        <v>8</v>
      </c>
      <c r="D26" s="17" t="s">
        <v>148</v>
      </c>
      <c r="E26" s="28">
        <v>2</v>
      </c>
      <c r="F26" s="20"/>
      <c r="G26" s="117"/>
      <c r="H26" s="113"/>
    </row>
    <row r="27" spans="1:10" ht="26.25" x14ac:dyDescent="0.25">
      <c r="A27" s="11" t="s">
        <v>145</v>
      </c>
      <c r="B27" s="18" t="s">
        <v>149</v>
      </c>
      <c r="C27" s="176" t="s">
        <v>37</v>
      </c>
      <c r="D27" s="90" t="s">
        <v>150</v>
      </c>
      <c r="E27" s="107">
        <v>2</v>
      </c>
      <c r="F27" s="92"/>
      <c r="G27" s="118"/>
      <c r="H27" s="115"/>
    </row>
    <row r="28" spans="1:10" ht="15.75" thickBot="1" x14ac:dyDescent="0.3">
      <c r="A28" s="11" t="s">
        <v>175</v>
      </c>
      <c r="B28" s="18" t="s">
        <v>151</v>
      </c>
      <c r="C28" s="177"/>
      <c r="D28" s="93" t="s">
        <v>152</v>
      </c>
      <c r="E28" s="108">
        <v>2</v>
      </c>
      <c r="F28" s="94"/>
      <c r="G28" s="119"/>
      <c r="H28" s="116"/>
    </row>
    <row r="29" spans="1:10" ht="15.75" thickBot="1" x14ac:dyDescent="0.3">
      <c r="A29" s="11"/>
      <c r="B29" s="149"/>
      <c r="C29" s="150"/>
      <c r="D29" s="159" t="s">
        <v>229</v>
      </c>
      <c r="E29" s="160"/>
      <c r="F29" s="160"/>
      <c r="G29" s="26">
        <f>SUM(G26:G28)</f>
        <v>0</v>
      </c>
      <c r="H29" s="129">
        <f>SUM(H26:H28)</f>
        <v>0</v>
      </c>
      <c r="I29" s="105"/>
      <c r="J29" s="5"/>
    </row>
    <row r="30" spans="1:10" s="16" customFormat="1" ht="20.100000000000001" customHeight="1" x14ac:dyDescent="0.25">
      <c r="A30" s="11">
        <v>5</v>
      </c>
      <c r="B30" s="163" t="s">
        <v>154</v>
      </c>
      <c r="C30" s="163"/>
      <c r="D30" s="163"/>
      <c r="E30" s="163"/>
      <c r="F30" s="163"/>
      <c r="G30" s="120"/>
      <c r="H30" s="122"/>
    </row>
    <row r="31" spans="1:10" ht="339.95" customHeight="1" thickBot="1" x14ac:dyDescent="0.3">
      <c r="A31" s="11" t="s">
        <v>153</v>
      </c>
      <c r="B31" s="18" t="s">
        <v>155</v>
      </c>
      <c r="C31" s="19" t="s">
        <v>28</v>
      </c>
      <c r="D31" s="95" t="s">
        <v>234</v>
      </c>
      <c r="E31" s="28">
        <v>2</v>
      </c>
      <c r="F31" s="28"/>
      <c r="G31" s="117"/>
      <c r="H31" s="113"/>
    </row>
    <row r="32" spans="1:10" ht="15.75" thickBot="1" x14ac:dyDescent="0.3">
      <c r="A32" s="11"/>
      <c r="B32" s="151"/>
      <c r="C32" s="152"/>
      <c r="D32" s="159" t="s">
        <v>216</v>
      </c>
      <c r="E32" s="160"/>
      <c r="F32" s="160"/>
      <c r="G32" s="26">
        <f>SUM(G31)</f>
        <v>0</v>
      </c>
      <c r="H32" s="129">
        <f>SUM(H31)</f>
        <v>0</v>
      </c>
      <c r="I32" s="105"/>
      <c r="J32" s="5"/>
    </row>
    <row r="33" spans="1:12" ht="10.5" customHeight="1" thickBot="1" x14ac:dyDescent="0.3">
      <c r="A33" s="5"/>
      <c r="B33" s="6"/>
      <c r="C33" s="6"/>
      <c r="D33" s="6"/>
      <c r="E33" s="6"/>
      <c r="F33" s="6"/>
      <c r="G33" s="6"/>
      <c r="H33" s="130"/>
      <c r="I33" s="105"/>
      <c r="J33" s="5"/>
    </row>
    <row r="34" spans="1:12" s="83" customFormat="1" ht="20.100000000000001" customHeight="1" thickBot="1" x14ac:dyDescent="0.3">
      <c r="A34" s="11"/>
      <c r="B34" s="80"/>
      <c r="C34" s="81"/>
      <c r="D34" s="161" t="s">
        <v>220</v>
      </c>
      <c r="E34" s="162"/>
      <c r="F34" s="162"/>
      <c r="G34" s="82">
        <f>+G17+G21+G24+G29+G32</f>
        <v>0</v>
      </c>
      <c r="H34" s="114">
        <f>+H17+H21+H24+H29+H32</f>
        <v>0</v>
      </c>
      <c r="I34" s="105"/>
      <c r="J34" s="106"/>
    </row>
    <row r="35" spans="1:12" s="83" customFormat="1" ht="20.100000000000001" customHeight="1" thickBot="1" x14ac:dyDescent="0.3">
      <c r="A35" s="11"/>
      <c r="B35" s="80"/>
      <c r="C35" s="81"/>
      <c r="D35" s="154" t="s">
        <v>159</v>
      </c>
      <c r="E35" s="155"/>
      <c r="F35" s="155"/>
      <c r="G35" s="109">
        <f>G34*18%</f>
        <v>0</v>
      </c>
      <c r="H35" s="127">
        <f>H34*18%</f>
        <v>0</v>
      </c>
      <c r="I35" s="111"/>
      <c r="J35" s="106"/>
      <c r="K35" s="102"/>
      <c r="L35" s="102"/>
    </row>
    <row r="36" spans="1:12" s="83" customFormat="1" ht="20.100000000000001" customHeight="1" thickBot="1" x14ac:dyDescent="0.3">
      <c r="A36" s="11"/>
      <c r="B36" s="80"/>
      <c r="C36" s="81"/>
      <c r="D36" s="154" t="s">
        <v>160</v>
      </c>
      <c r="E36" s="155"/>
      <c r="F36" s="155"/>
      <c r="G36" s="109">
        <f>SUM(G34:G35)</f>
        <v>0</v>
      </c>
      <c r="H36" s="127">
        <f>SUM(H34:H35)</f>
        <v>0</v>
      </c>
      <c r="I36" s="111"/>
      <c r="J36" s="106"/>
      <c r="K36" s="110"/>
      <c r="L36" s="110"/>
    </row>
  </sheetData>
  <mergeCells count="20">
    <mergeCell ref="B30:F30"/>
    <mergeCell ref="D34:F34"/>
    <mergeCell ref="D35:F35"/>
    <mergeCell ref="D36:F36"/>
    <mergeCell ref="C11:C14"/>
    <mergeCell ref="C15:C16"/>
    <mergeCell ref="D29:F29"/>
    <mergeCell ref="D32:F32"/>
    <mergeCell ref="A2:H2"/>
    <mergeCell ref="A1:H1"/>
    <mergeCell ref="C27:C28"/>
    <mergeCell ref="B9:B10"/>
    <mergeCell ref="B11:B16"/>
    <mergeCell ref="D17:F17"/>
    <mergeCell ref="D21:F21"/>
    <mergeCell ref="D24:F24"/>
    <mergeCell ref="B8:F8"/>
    <mergeCell ref="B18:F18"/>
    <mergeCell ref="B22:F22"/>
    <mergeCell ref="B25:F25"/>
  </mergeCells>
  <phoneticPr fontId="19" type="noConversion"/>
  <pageMargins left="0.70866141732283472" right="0.70866141732283472" top="0.74803149606299213" bottom="0.74803149606299213" header="0.31496062992125984" footer="0.31496062992125984"/>
  <pageSetup paperSize="9" scale="52" fitToHeight="3" orientation="portrait"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58766-3501-476B-B33F-1595DE61212F}">
  <sheetPr>
    <pageSetUpPr fitToPage="1"/>
  </sheetPr>
  <dimension ref="A1:L12"/>
  <sheetViews>
    <sheetView zoomScale="70" zoomScaleNormal="70" zoomScaleSheetLayoutView="70" workbookViewId="0">
      <selection activeCell="A2" sqref="A2:H2"/>
    </sheetView>
  </sheetViews>
  <sheetFormatPr baseColWidth="10" defaultColWidth="8.85546875" defaultRowHeight="15" outlineLevelRow="1" x14ac:dyDescent="0.25"/>
  <cols>
    <col min="1" max="1" width="6.42578125" style="11" customWidth="1"/>
    <col min="2" max="2" width="20.42578125" style="96" customWidth="1"/>
    <col min="3" max="3" width="15.85546875" style="97" customWidth="1"/>
    <col min="4" max="4" width="52.140625" customWidth="1"/>
    <col min="5" max="5" width="13.85546875" customWidth="1"/>
    <col min="6" max="6" width="16.5703125" customWidth="1"/>
    <col min="7" max="7" width="23" customWidth="1"/>
    <col min="8" max="8" width="25.85546875" customWidth="1"/>
    <col min="9" max="9" width="18.42578125" style="100" customWidth="1"/>
    <col min="10" max="10" width="19.5703125" customWidth="1"/>
    <col min="11" max="12" width="12.140625" customWidth="1"/>
  </cols>
  <sheetData>
    <row r="1" spans="1:12" s="2" customFormat="1" ht="35.25" customHeight="1" outlineLevel="1" x14ac:dyDescent="0.25">
      <c r="A1" s="153" t="s">
        <v>233</v>
      </c>
      <c r="B1" s="153"/>
      <c r="C1" s="153"/>
      <c r="D1" s="153"/>
      <c r="E1" s="153"/>
      <c r="F1" s="153"/>
      <c r="G1" s="153"/>
      <c r="H1" s="153"/>
      <c r="I1" s="98"/>
      <c r="J1" s="1"/>
    </row>
    <row r="2" spans="1:12" s="4" customFormat="1" ht="69.95" customHeight="1" x14ac:dyDescent="0.35">
      <c r="A2" s="169" t="s">
        <v>217</v>
      </c>
      <c r="B2" s="169"/>
      <c r="C2" s="169"/>
      <c r="D2" s="169"/>
      <c r="E2" s="169"/>
      <c r="F2" s="169"/>
      <c r="G2" s="169"/>
      <c r="H2" s="169"/>
      <c r="I2" s="99"/>
      <c r="J2" s="3"/>
      <c r="K2" s="3"/>
      <c r="L2" s="3"/>
    </row>
    <row r="3" spans="1:12" ht="10.5" customHeight="1" x14ac:dyDescent="0.25">
      <c r="A3" s="5"/>
      <c r="B3" s="6"/>
      <c r="C3" s="6"/>
      <c r="D3" s="6"/>
      <c r="E3" s="6"/>
      <c r="F3" s="6"/>
      <c r="G3" s="6"/>
      <c r="H3" s="6"/>
    </row>
    <row r="4" spans="1:12" s="9" customFormat="1" ht="20.100000000000001" customHeight="1" x14ac:dyDescent="0.2">
      <c r="A4" s="5"/>
      <c r="B4" s="5"/>
      <c r="C4" s="5"/>
      <c r="D4" s="5"/>
      <c r="E4" s="5"/>
      <c r="G4" s="7" t="s">
        <v>0</v>
      </c>
      <c r="H4" s="8">
        <v>45259</v>
      </c>
      <c r="I4" s="101"/>
      <c r="K4" s="10"/>
    </row>
    <row r="5" spans="1:12" ht="10.5" customHeight="1" x14ac:dyDescent="0.25">
      <c r="A5" s="5"/>
      <c r="B5" s="6"/>
      <c r="C5" s="6"/>
      <c r="D5" s="6"/>
      <c r="E5" s="6"/>
      <c r="F5" s="6"/>
      <c r="G5" s="6"/>
      <c r="H5" s="6"/>
    </row>
    <row r="6" spans="1:12" s="12" customFormat="1" ht="24.95" customHeight="1" x14ac:dyDescent="0.25">
      <c r="A6" s="11"/>
      <c r="B6" s="13" t="s">
        <v>1</v>
      </c>
      <c r="C6" s="14" t="s">
        <v>2</v>
      </c>
      <c r="D6" s="14" t="s">
        <v>227</v>
      </c>
      <c r="E6" s="14" t="s">
        <v>228</v>
      </c>
      <c r="F6" s="14" t="s">
        <v>3</v>
      </c>
      <c r="G6" s="14" t="s">
        <v>4</v>
      </c>
      <c r="H6" s="14" t="s">
        <v>161</v>
      </c>
      <c r="I6" s="103"/>
      <c r="J6" s="104"/>
    </row>
    <row r="7" spans="1:12" s="16" customFormat="1" ht="20.100000000000001" customHeight="1" x14ac:dyDescent="0.25">
      <c r="A7" s="15">
        <v>1</v>
      </c>
      <c r="B7" s="163" t="s">
        <v>156</v>
      </c>
      <c r="C7" s="163"/>
      <c r="D7" s="163"/>
      <c r="E7" s="163"/>
      <c r="F7" s="163"/>
      <c r="G7" s="178"/>
      <c r="H7" s="112"/>
      <c r="I7" s="103"/>
      <c r="J7" s="104"/>
    </row>
    <row r="8" spans="1:12" ht="207.75" customHeight="1" x14ac:dyDescent="0.25">
      <c r="A8" s="11" t="s">
        <v>5</v>
      </c>
      <c r="B8" s="18" t="s">
        <v>157</v>
      </c>
      <c r="C8" s="19" t="s">
        <v>37</v>
      </c>
      <c r="D8" s="17" t="s">
        <v>158</v>
      </c>
      <c r="E8" s="66">
        <v>2</v>
      </c>
      <c r="F8" s="54"/>
      <c r="G8" s="68"/>
      <c r="H8" s="126"/>
      <c r="I8" s="105"/>
      <c r="J8" s="5"/>
    </row>
    <row r="9" spans="1:12" ht="10.5" customHeight="1" thickBot="1" x14ac:dyDescent="0.3">
      <c r="A9" s="5"/>
      <c r="B9" s="6"/>
      <c r="C9" s="6"/>
      <c r="D9" s="6"/>
      <c r="E9" s="6"/>
      <c r="F9" s="6"/>
      <c r="G9" s="6"/>
      <c r="H9" s="130"/>
      <c r="I9" s="105"/>
      <c r="J9" s="5"/>
    </row>
    <row r="10" spans="1:12" s="83" customFormat="1" ht="20.100000000000001" customHeight="1" thickBot="1" x14ac:dyDescent="0.3">
      <c r="A10" s="11"/>
      <c r="B10" s="80"/>
      <c r="C10" s="81"/>
      <c r="D10" s="161" t="s">
        <v>221</v>
      </c>
      <c r="E10" s="162"/>
      <c r="F10" s="162"/>
      <c r="G10" s="82">
        <f>+G8</f>
        <v>0</v>
      </c>
      <c r="H10" s="114">
        <f>+H8</f>
        <v>0</v>
      </c>
      <c r="I10" s="105"/>
      <c r="J10" s="106"/>
    </row>
    <row r="11" spans="1:12" s="83" customFormat="1" ht="20.100000000000001" customHeight="1" thickBot="1" x14ac:dyDescent="0.3">
      <c r="A11" s="11"/>
      <c r="B11" s="80"/>
      <c r="C11" s="81"/>
      <c r="D11" s="154" t="s">
        <v>159</v>
      </c>
      <c r="E11" s="155"/>
      <c r="F11" s="155"/>
      <c r="G11" s="109">
        <f>G10*18%</f>
        <v>0</v>
      </c>
      <c r="H11" s="127">
        <f>H10*18%</f>
        <v>0</v>
      </c>
      <c r="I11" s="111"/>
      <c r="J11" s="106"/>
      <c r="K11" s="102"/>
      <c r="L11" s="102"/>
    </row>
    <row r="12" spans="1:12" s="83" customFormat="1" ht="20.100000000000001" customHeight="1" thickBot="1" x14ac:dyDescent="0.3">
      <c r="A12" s="11"/>
      <c r="B12" s="80"/>
      <c r="C12" s="81"/>
      <c r="D12" s="154" t="s">
        <v>160</v>
      </c>
      <c r="E12" s="155"/>
      <c r="F12" s="155"/>
      <c r="G12" s="109">
        <f>SUM(G10:G11)</f>
        <v>0</v>
      </c>
      <c r="H12" s="127">
        <f>SUM(H10:H11)</f>
        <v>0</v>
      </c>
      <c r="I12" s="111"/>
      <c r="J12" s="106"/>
      <c r="K12" s="110"/>
      <c r="L12" s="110"/>
    </row>
  </sheetData>
  <mergeCells count="6">
    <mergeCell ref="A1:H1"/>
    <mergeCell ref="A2:H2"/>
    <mergeCell ref="D10:F10"/>
    <mergeCell ref="D12:F12"/>
    <mergeCell ref="B7:G7"/>
    <mergeCell ref="D11:F11"/>
  </mergeCells>
  <pageMargins left="0.70866141732283472" right="0.70866141732283472" top="0.74803149606299213" bottom="0.74803149606299213" header="0.31496062992125984" footer="0.31496062992125984"/>
  <pageSetup paperSize="9" scale="53" orientation="portrait" horizontalDpi="4294967293" verticalDpi="300" r:id="rId1"/>
  <headerFooter>
    <oddFooter>&amp;R&amp;9&amp;P/&amp;N</oddFooter>
  </headerFooter>
  <rowBreaks count="1" manualBreakCount="1">
    <brk id="11" max="7" man="1"/>
  </rowBreaks>
  <colBreaks count="1" manualBreakCount="1">
    <brk id="7" max="1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SEN18004</TermName>
          <TermId xmlns="http://schemas.microsoft.com/office/infopath/2007/PartnerControls">01b02184-07cd-4600-884a-3363a5a7174e</TermId>
        </TermInfo>
      </Terms>
    </e2b781e9cad840cd89b90f5a7e989839>
    <_dlc_DocId xmlns="508ba6eb-9e09-4fd5-92f2-2d9921329f2d">SENENABEL-124183628-58749</_dlc_DocId>
    <TaxCatchAll xmlns="1c89b6ff-5735-4b3c-9dca-50e80957a65b">
      <Value>438</Value>
      <Value>4</Value>
      <Value>1</Value>
      <Value>43</Value>
    </TaxCatchAll>
    <lcf76f155ced4ddcb4097134ff3c332f xmlns="a1ddbe5a-88f5-4dcf-b333-bf73e2eddbd1">
      <Terms xmlns="http://schemas.microsoft.com/office/infopath/2007/PartnerControls"/>
    </lcf76f155ced4ddcb4097134ff3c332f>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SEN18004-10055</TermName>
          <TermId xmlns="http://schemas.microsoft.com/office/infopath/2007/PartnerControls">ae44a44f-f827-4b08-89f8-6b35ce9573c0</TermId>
        </TermInfo>
      </Term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https://enabelbe.sharepoint.com/sites/SEN/_layouts/15/DocIdRedir.aspx?ID=SENENABEL-124183628-58749</Url>
      <Description>SENENABEL-124183628-58749</Description>
    </_dlc_DocIdUrl>
    <j50cb40f2a0941d2947e6bcbd5d19dce xmlns="14a9c00f-d9e3-4eb9-aad3-f69239d17d9c">
      <Terms xmlns="http://schemas.microsoft.com/office/infopath/2007/PartnerControls"/>
    </j50cb40f2a0941d2947e6bcbd5d19dce>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27" ma:contentTypeDescription="" ma:contentTypeScope="" ma:versionID="de7bd5cbb26e35494efde1de232d1905">
  <xsd:schema xmlns:xsd="http://www.w3.org/2001/XMLSchema" xmlns:xs="http://www.w3.org/2001/XMLSchema" xmlns:p="http://schemas.microsoft.com/office/2006/metadata/properties" xmlns:ns2="1c89b6ff-5735-4b3c-9dca-50e80957a65b" xmlns:ns3="14a9c00f-d9e3-4eb9-aad3-f69239d17d9c" xmlns:ns4="508ba6eb-9e09-4fd5-92f2-2d9921329f2d" xmlns:ns5="a1ddbe5a-88f5-4dcf-b333-bf73e2eddbd1" targetNamespace="http://schemas.microsoft.com/office/2006/metadata/properties" ma:root="true" ma:fieldsID="9381d37217e66350bbf696867dfe1e7b" ns2:_="" ns3:_="" ns4:_="" ns5:_="">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721153-8C03-457D-BF19-A6E04C9C7493}">
  <ds:schemaRefs>
    <ds:schemaRef ds:uri="http://schemas.microsoft.com/office/2006/metadata/properties"/>
    <ds:schemaRef ds:uri="http://schemas.microsoft.com/office/infopath/2007/PartnerControls"/>
    <ds:schemaRef ds:uri="14a9c00f-d9e3-4eb9-aad3-f69239d17d9c"/>
    <ds:schemaRef ds:uri="508ba6eb-9e09-4fd5-92f2-2d9921329f2d"/>
    <ds:schemaRef ds:uri="1c89b6ff-5735-4b3c-9dca-50e80957a65b"/>
    <ds:schemaRef ds:uri="a1ddbe5a-88f5-4dcf-b333-bf73e2eddbd1"/>
  </ds:schemaRefs>
</ds:datastoreItem>
</file>

<file path=customXml/itemProps2.xml><?xml version="1.0" encoding="utf-8"?>
<ds:datastoreItem xmlns:ds="http://schemas.openxmlformats.org/officeDocument/2006/customXml" ds:itemID="{10255293-E2E6-48B8-85A1-EBACB9016D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9b6ff-5735-4b3c-9dca-50e80957a65b"/>
    <ds:schemaRef ds:uri="14a9c00f-d9e3-4eb9-aad3-f69239d17d9c"/>
    <ds:schemaRef ds:uri="508ba6eb-9e09-4fd5-92f2-2d9921329f2d"/>
    <ds:schemaRef ds:uri="a1ddbe5a-88f5-4dcf-b333-bf73e2edd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0A6993-A11E-4F0F-B5F5-6FE18010C22D}">
  <ds:schemaRefs>
    <ds:schemaRef ds:uri="http://schemas.microsoft.com/sharepoint/events"/>
  </ds:schemaRefs>
</ds:datastoreItem>
</file>

<file path=customXml/itemProps4.xml><?xml version="1.0" encoding="utf-8"?>
<ds:datastoreItem xmlns:ds="http://schemas.openxmlformats.org/officeDocument/2006/customXml" ds:itemID="{99ECA96A-C0E1-416E-8ADE-B3EFA5DDC0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LOT 1</vt:lpstr>
      <vt:lpstr>LOT 2</vt:lpstr>
      <vt:lpstr>LOT 3</vt:lpstr>
      <vt:lpstr>LOT 4</vt:lpstr>
      <vt:lpstr>'LOT 1'!Zone_d_impression</vt:lpstr>
      <vt:lpstr>'LOT 2'!Zone_d_impression</vt:lpstr>
      <vt:lpstr>'LOT 3'!Zone_d_impression</vt:lpstr>
      <vt:lpstr>'LOT 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C.Lust</dc:creator>
  <cp:lastModifiedBy>NIABALY, Seydina Ibrahim</cp:lastModifiedBy>
  <cp:lastPrinted>2023-12-12T17:10:31Z</cp:lastPrinted>
  <dcterms:created xsi:type="dcterms:W3CDTF">2023-05-12T11:50:18Z</dcterms:created>
  <dcterms:modified xsi:type="dcterms:W3CDTF">2023-12-13T13:30:01Z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0x01010084FDA68FEA25C847A6128BBA7C1A6EC10040DEC2D9A4E8A943A61D3368400126BA</vt:lpwstr>
  </property>
  <property fmtid="{D5CDD505-2E9C-101B-9397-08002B2CF9AE}" pid="4" name="Document_Language">
    <vt:lpwstr>4</vt:lpwstr>
  </property>
  <property fmtid="{D5CDD505-2E9C-101B-9397-08002B2CF9AE}" pid="5" name="Document_Type">
    <vt:lpwstr/>
  </property>
  <property fmtid="{D5CDD505-2E9C-101B-9397-08002B2CF9AE}" pid="6" name="Country">
    <vt:lpwstr>1;#SEN|2b0d2337-59d1-468e-9a57-52ee80937861</vt:lpwstr>
  </property>
  <property fmtid="{D5CDD505-2E9C-101B-9397-08002B2CF9AE}" pid="7" name="_dlc_DocIdItemGuid">
    <vt:lpwstr>5cb7f5e5-0562-430e-8fe2-d48ad3897e28</vt:lpwstr>
  </property>
  <property fmtid="{D5CDD505-2E9C-101B-9397-08002B2CF9AE}" pid="8" name="Document_Status">
    <vt:lpwstr/>
  </property>
  <property fmtid="{D5CDD505-2E9C-101B-9397-08002B2CF9AE}" pid="9" name="Contract_reference">
    <vt:lpwstr>438</vt:lpwstr>
  </property>
  <property fmtid="{D5CDD505-2E9C-101B-9397-08002B2CF9AE}" pid="10" name="Project_code">
    <vt:lpwstr>43</vt:lpwstr>
  </property>
</Properties>
</file>