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https://enabelbe.sharepoint.com/sites/SEN/Contracts/21_Marchés_Publics/SEN21004_PTF_CLIMAT/MP_plus30k/SEN21004-10041 Ouvrages de captage et équipements/2_CSC/"/>
    </mc:Choice>
  </mc:AlternateContent>
  <xr:revisionPtr revIDLastSave="30" documentId="13_ncr:1_{022634EF-18F5-4AD5-A903-CF36B985C610}" xr6:coauthVersionLast="47" xr6:coauthVersionMax="47" xr10:uidLastSave="{590AFF72-84D5-49A3-B6E1-06C21C4CCCB9}"/>
  <bookViews>
    <workbookView xWindow="-110" yWindow="-110" windowWidth="19420" windowHeight="10420" activeTab="3" xr2:uid="{EC7FDD3C-11AE-4820-83AD-206CAA3C41BE}"/>
  </bookViews>
  <sheets>
    <sheet name="Ngambou" sheetId="12" r:id="rId1"/>
    <sheet name="Ngordjilene Mouride" sheetId="13" r:id="rId2"/>
    <sheet name="Diassoum" sheetId="15" r:id="rId3"/>
    <sheet name="Synthèse Lot 3" sheetId="16" r:id="rId4"/>
  </sheets>
  <externalReferences>
    <externalReference r:id="rId5"/>
  </externalReferences>
  <definedNames>
    <definedName name="_Toc23095336" localSheetId="2">Diassoum!#REF!</definedName>
    <definedName name="_Toc23095336" localSheetId="0">Ngambou!#REF!</definedName>
    <definedName name="_Toc23095336" localSheetId="1">'Ngordjilene Mouride'!#REF!</definedName>
    <definedName name="sol">[1]RFU!$A$5:$A$14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 i="16" l="1"/>
  <c r="C4" i="16"/>
  <c r="D3" i="16"/>
  <c r="C3" i="16"/>
  <c r="C5" i="16" s="1"/>
  <c r="D2" i="16"/>
  <c r="C2" i="16"/>
  <c r="F34" i="13"/>
  <c r="F34" i="12"/>
  <c r="F34" i="15"/>
  <c r="D5" i="16"/>
  <c r="D10" i="15" l="1"/>
  <c r="F10" i="15" s="1"/>
  <c r="F30" i="15"/>
  <c r="F29" i="15"/>
  <c r="F28" i="15"/>
  <c r="F27" i="15"/>
  <c r="F26" i="15"/>
  <c r="F25" i="15"/>
  <c r="F24" i="15"/>
  <c r="F23" i="15"/>
  <c r="F22" i="15"/>
  <c r="F21" i="15"/>
  <c r="F20" i="15"/>
  <c r="F18" i="15"/>
  <c r="F17" i="15"/>
  <c r="F16" i="15"/>
  <c r="F15" i="15"/>
  <c r="F14" i="15"/>
  <c r="F13" i="15"/>
  <c r="F12" i="15"/>
  <c r="F11" i="15"/>
  <c r="F8" i="15"/>
  <c r="F7" i="15"/>
  <c r="F6" i="15"/>
  <c r="F4" i="15"/>
  <c r="F30" i="13"/>
  <c r="F29" i="13"/>
  <c r="F28" i="13"/>
  <c r="F27" i="13"/>
  <c r="F26" i="13"/>
  <c r="F25" i="13"/>
  <c r="F24" i="13"/>
  <c r="F23" i="13"/>
  <c r="F22" i="13"/>
  <c r="F21" i="13"/>
  <c r="F20" i="13"/>
  <c r="F18" i="13"/>
  <c r="F17" i="13"/>
  <c r="F16" i="13"/>
  <c r="F15" i="13"/>
  <c r="F14" i="13"/>
  <c r="F13" i="13"/>
  <c r="F12" i="13"/>
  <c r="F11" i="13"/>
  <c r="F10" i="13"/>
  <c r="D9" i="13"/>
  <c r="F9" i="13" s="1"/>
  <c r="F8" i="13"/>
  <c r="F7" i="13"/>
  <c r="F6" i="13"/>
  <c r="F4" i="13"/>
  <c r="F30" i="12"/>
  <c r="F29" i="12"/>
  <c r="F28" i="12"/>
  <c r="F27" i="12"/>
  <c r="F26" i="12"/>
  <c r="F25" i="12"/>
  <c r="F24" i="12"/>
  <c r="F23" i="12"/>
  <c r="F22" i="12"/>
  <c r="F21" i="12"/>
  <c r="F20" i="12"/>
  <c r="F18" i="12"/>
  <c r="F17" i="12"/>
  <c r="F16" i="12"/>
  <c r="F15" i="12"/>
  <c r="F14" i="12"/>
  <c r="F13" i="12"/>
  <c r="F12" i="12"/>
  <c r="F11" i="12"/>
  <c r="F10" i="12"/>
  <c r="D9" i="12"/>
  <c r="F9" i="12" s="1"/>
  <c r="F8" i="12"/>
  <c r="F7" i="12"/>
  <c r="F6" i="12"/>
  <c r="F4" i="12"/>
  <c r="D9" i="15" l="1"/>
  <c r="F9" i="15" s="1"/>
  <c r="F31" i="15"/>
  <c r="F31" i="13"/>
  <c r="F19" i="13"/>
  <c r="F31" i="12"/>
  <c r="F19" i="12"/>
  <c r="F19" i="15"/>
  <c r="F32" i="15" l="1"/>
  <c r="F32" i="13"/>
  <c r="F32" i="12"/>
</calcChain>
</file>

<file path=xl/sharedStrings.xml><?xml version="1.0" encoding="utf-8"?>
<sst xmlns="http://schemas.openxmlformats.org/spreadsheetml/2006/main" count="276" uniqueCount="84">
  <si>
    <t>N°</t>
  </si>
  <si>
    <t>Désignation</t>
  </si>
  <si>
    <t>Unité</t>
  </si>
  <si>
    <t>Quantité</t>
  </si>
  <si>
    <t>Prix unitaire FCFA</t>
  </si>
  <si>
    <t>Prix Total FCFA</t>
  </si>
  <si>
    <t>Forage</t>
  </si>
  <si>
    <t>1.1</t>
  </si>
  <si>
    <t>Installation de chantier avec amenée et repli de tout le matériel et l'équipement nécessaire à la réalisation de forage, installation sur le premier site et démontage du dernier site y compris toutes sujétions</t>
  </si>
  <si>
    <t>FF</t>
  </si>
  <si>
    <t>Forage au rotary, utilisation de produits spéciaux, cimentations, attente, etc, en tous terrains, selon diamètre.</t>
  </si>
  <si>
    <t>1.2</t>
  </si>
  <si>
    <t>diamètre 17"1/2</t>
  </si>
  <si>
    <t>ml</t>
  </si>
  <si>
    <t>1.3</t>
  </si>
  <si>
    <t>diamètre 12" 1/4</t>
  </si>
  <si>
    <t>1.4</t>
  </si>
  <si>
    <t>Fourniture et pose de tube en tôle d'acier ordinaire roulée et soudée, diamètre 14'' et épaisseur minimum 3 mm</t>
  </si>
  <si>
    <t>1.5</t>
  </si>
  <si>
    <t>Fourniture et mise en place de tubage définitif en PVC rigide renforcé, diamètre extérieur  (8") et d'épaisseur minimum 14.8 mm, norme DIN4925, y compris la cimentation de tête au laitier de ciment</t>
  </si>
  <si>
    <t>1.6</t>
  </si>
  <si>
    <t>Fourniture et mise en place de crépine à fente continue en PVC rigide w=0.5 – 0.6 mm, diamètre extérieur (8'') et d'épaisseur minimum 14.8 mm, norme DIN4925</t>
  </si>
  <si>
    <t>1.7</t>
  </si>
  <si>
    <t>Fourniture et mise en place du tube décanteur PVC diamètre extérieur 8" mm, d’épaisseur 14.8 mm  et de longueur 6 m, norme DIN4925</t>
  </si>
  <si>
    <t>U</t>
  </si>
  <si>
    <t>1.8</t>
  </si>
  <si>
    <t>Fourniture et mise en place de gravier filtre local roulé et calibré, y compris toutes sujétions</t>
  </si>
  <si>
    <t>m3</t>
  </si>
  <si>
    <t>1.9</t>
  </si>
  <si>
    <t>Fourniture et mise en place d’un bouchon d’argile synthétique</t>
  </si>
  <si>
    <t>m</t>
  </si>
  <si>
    <t>1.10</t>
  </si>
  <si>
    <t>Fourniture et mise en place de remblai en basalte de diamètre 3-8 mm</t>
  </si>
  <si>
    <t>1.11</t>
  </si>
  <si>
    <t>Développement du forage</t>
  </si>
  <si>
    <t>1.12</t>
  </si>
  <si>
    <t>Essais de pompage de réception provisoire avec atelier tel que décrit au C.P.T.,</t>
  </si>
  <si>
    <t>1.13</t>
  </si>
  <si>
    <t>Fourniture et pose d’un tube de protection en acier DN300 de 1.50 m de long et construction d’une dalle d’ancrage en béton armé de 120 cm x 120 cm x 20 cm et fermeture de la tête de forage</t>
  </si>
  <si>
    <t>1.14</t>
  </si>
  <si>
    <t>Analyse chimique d'eau</t>
  </si>
  <si>
    <t>Total forage</t>
  </si>
  <si>
    <t>Equipement forage</t>
  </si>
  <si>
    <t>2.1</t>
  </si>
  <si>
    <r>
      <t xml:space="preserve">Fourniture et pose d'électropompe immergée </t>
    </r>
    <r>
      <rPr>
        <b/>
        <sz val="10"/>
        <rFont val="Georgia"/>
        <family val="1"/>
      </rPr>
      <t>solaire</t>
    </r>
    <r>
      <rPr>
        <sz val="10"/>
        <rFont val="Georgia"/>
        <family val="1"/>
      </rPr>
      <t xml:space="preserve">  de débit  2</t>
    </r>
    <r>
      <rPr>
        <b/>
        <sz val="10"/>
        <rFont val="Georgia"/>
        <family val="1"/>
      </rPr>
      <t>0m3/h, HMT 50m</t>
    </r>
    <r>
      <rPr>
        <sz val="10"/>
        <rFont val="Georgia"/>
        <family val="1"/>
      </rPr>
      <t xml:space="preserve"> y compris </t>
    </r>
    <r>
      <rPr>
        <b/>
        <sz val="10"/>
        <rFont val="Georgia"/>
        <family val="1"/>
      </rPr>
      <t>40</t>
    </r>
    <r>
      <rPr>
        <sz val="10"/>
        <rFont val="Georgia"/>
        <family val="1"/>
      </rPr>
      <t xml:space="preserve"> ml de câble électrique de puissance, 270 ml de câbles de sonde 1x1,5 mm</t>
    </r>
    <r>
      <rPr>
        <vertAlign val="superscript"/>
        <sz val="10"/>
        <rFont val="Georgia"/>
        <family val="1"/>
      </rPr>
      <t>2</t>
    </r>
    <r>
      <rPr>
        <sz val="10"/>
        <rFont val="Georgia"/>
        <family val="1"/>
      </rPr>
      <t xml:space="preserve">, 1  boite de jonction et 3 sondes de sondes de niveau </t>
    </r>
  </si>
  <si>
    <t>2.2</t>
  </si>
  <si>
    <t>Fourniture et pose d’une armoire de démarrage étoile-triangle ou par autotransformateur avec inverter, régulateur MMPT, protection contre manque d'eau, protection contre le l'absence ou  l'inversion de phase, la sur ou sous tension, la sur ou sous  intensité, l'échauffement moteur</t>
  </si>
  <si>
    <t>2.3</t>
  </si>
  <si>
    <t>Fourniture et pose de colonne d'exhaure bridés DN 100 en acier galvanisé de longueur 6 m bridés</t>
  </si>
  <si>
    <t>2.4</t>
  </si>
  <si>
    <t>Fourniture et pose de tubes guide sondes en acier galva 20/27 de longueur 6 m</t>
  </si>
  <si>
    <t>u</t>
  </si>
  <si>
    <t>2.5</t>
  </si>
  <si>
    <t>Fourniture et pose, de câble de sécurité en acier galvanisé Ø 12 mm</t>
  </si>
  <si>
    <t>2.6</t>
  </si>
  <si>
    <t xml:space="preserve">Fourniture et pose de tête de forage DN 300 en acier </t>
  </si>
  <si>
    <t>2.8</t>
  </si>
  <si>
    <t>Fourniture de panneaux solaire photovoltaïques polycristalins de 310Wc y compris câbles solaire</t>
  </si>
  <si>
    <t>2.9</t>
  </si>
  <si>
    <t>Fourniture de supports de panneaux</t>
  </si>
  <si>
    <t>2.17</t>
  </si>
  <si>
    <t>Fourniture d'un complexe de refoulement en DN 75mm comprenant une machette bridée, un coude, un cône de réduction, une vanne d'isolement, d'un clapet antiretour, un compteur, une ventouse, un manomètre, un pressostat, des joints, boulons et toutes sujétions de pose</t>
  </si>
  <si>
    <t>2.18</t>
  </si>
  <si>
    <t>Fourniture d'une tuyauterie de refoulement en fonte DN 75 mm y compris coudes, joints et toutes sujétions</t>
  </si>
  <si>
    <t>2.19</t>
  </si>
  <si>
    <t>Total équipement</t>
  </si>
  <si>
    <r>
      <t xml:space="preserve">Fourniture et pose d'électropompe immergée </t>
    </r>
    <r>
      <rPr>
        <b/>
        <sz val="10"/>
        <rFont val="Georgia"/>
        <family val="1"/>
      </rPr>
      <t>solaire</t>
    </r>
    <r>
      <rPr>
        <sz val="10"/>
        <rFont val="Georgia"/>
        <family val="1"/>
      </rPr>
      <t xml:space="preserve">  de débit  2</t>
    </r>
    <r>
      <rPr>
        <b/>
        <sz val="10"/>
        <rFont val="Georgia"/>
        <family val="1"/>
      </rPr>
      <t>0m3/h, HMT 70m</t>
    </r>
    <r>
      <rPr>
        <sz val="10"/>
        <rFont val="Georgia"/>
        <family val="1"/>
      </rPr>
      <t xml:space="preserve"> y compris 6</t>
    </r>
    <r>
      <rPr>
        <b/>
        <sz val="10"/>
        <rFont val="Georgia"/>
        <family val="1"/>
      </rPr>
      <t>0</t>
    </r>
    <r>
      <rPr>
        <sz val="10"/>
        <rFont val="Georgia"/>
        <family val="1"/>
      </rPr>
      <t xml:space="preserve"> ml de câble électrique de puissance, 270 ml de câbles de sonde 1x1,5 mm</t>
    </r>
    <r>
      <rPr>
        <vertAlign val="superscript"/>
        <sz val="10"/>
        <rFont val="Georgia"/>
        <family val="1"/>
      </rPr>
      <t>2</t>
    </r>
    <r>
      <rPr>
        <sz val="10"/>
        <rFont val="Georgia"/>
        <family val="1"/>
      </rPr>
      <t xml:space="preserve">, 1  boite de jonction et 3 sondes de sondes de niveau </t>
    </r>
  </si>
  <si>
    <r>
      <t xml:space="preserve">Fourniture et pose d'électropompe immergée </t>
    </r>
    <r>
      <rPr>
        <b/>
        <sz val="10"/>
        <rFont val="Georgia"/>
        <family val="1"/>
      </rPr>
      <t>solaire</t>
    </r>
    <r>
      <rPr>
        <sz val="10"/>
        <rFont val="Georgia"/>
        <family val="1"/>
      </rPr>
      <t xml:space="preserve">  de débit  2</t>
    </r>
    <r>
      <rPr>
        <b/>
        <sz val="10"/>
        <rFont val="Georgia"/>
        <family val="1"/>
      </rPr>
      <t>0m3/h, HMT 70m</t>
    </r>
    <r>
      <rPr>
        <sz val="10"/>
        <rFont val="Georgia"/>
        <family val="1"/>
      </rPr>
      <t xml:space="preserve"> y compris</t>
    </r>
    <r>
      <rPr>
        <b/>
        <sz val="10"/>
        <rFont val="Georgia"/>
        <family val="1"/>
      </rPr>
      <t xml:space="preserve"> 60</t>
    </r>
    <r>
      <rPr>
        <sz val="10"/>
        <rFont val="Georgia"/>
        <family val="1"/>
      </rPr>
      <t xml:space="preserve"> ml de câble électrique de puissance, 270 ml de câbles de sonde 1x1,5 mm</t>
    </r>
    <r>
      <rPr>
        <vertAlign val="superscript"/>
        <sz val="10"/>
        <rFont val="Georgia"/>
        <family val="1"/>
      </rPr>
      <t>2</t>
    </r>
    <r>
      <rPr>
        <sz val="10"/>
        <rFont val="Georgia"/>
        <family val="1"/>
      </rPr>
      <t xml:space="preserve">, 1  boite de jonction et 3 sondes de sondes de niveau </t>
    </r>
  </si>
  <si>
    <t>Lots</t>
  </si>
  <si>
    <t>Sites</t>
  </si>
  <si>
    <t>Ngambou</t>
  </si>
  <si>
    <t>Ngordjilène Mouride</t>
  </si>
  <si>
    <t>Total</t>
  </si>
  <si>
    <t>Diassoum</t>
  </si>
  <si>
    <t>Site de Ngambou</t>
  </si>
  <si>
    <t>Site de Ngordjilene Mouride</t>
  </si>
  <si>
    <t>Site de Diassoum</t>
  </si>
  <si>
    <t>Lot 3 :</t>
  </si>
  <si>
    <t>Lot 3</t>
  </si>
  <si>
    <t>Montant total HTVA</t>
  </si>
  <si>
    <t>Montant total TTC</t>
  </si>
  <si>
    <t>TVA :</t>
  </si>
  <si>
    <t>Total Général TTC :</t>
  </si>
  <si>
    <t>Total Général HTVA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</si>
</sst>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0_-;\-* #,##0_-;_-* &quot;-&quot;_-;_-@_-"/>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rgb="FF262626"/>
      <name val="Georgia"/>
      <family val="1"/>
    </font>
    <font>
      <sz val="10"/>
      <color rgb="FF262626"/>
      <name val="Georgia"/>
      <family val="1"/>
    </font>
    <font>
      <b/>
      <sz val="10"/>
      <color rgb="FF000000"/>
      <name val="Georgia"/>
      <family val="1"/>
    </font>
    <font>
      <sz val="10"/>
      <color rgb="FF000000"/>
      <name val="Georgia"/>
      <family val="1"/>
    </font>
    <font>
      <sz val="10"/>
      <name val="Georgia"/>
      <family val="1"/>
    </font>
    <font>
      <b/>
      <sz val="10"/>
      <name val="Georgia"/>
      <family val="1"/>
    </font>
    <font>
      <vertAlign val="superscript"/>
      <sz val="10"/>
      <name val="Georgia"/>
      <family val="1"/>
    </font>
    <font>
      <b/>
      <sz val="14"/>
      <color theme="1"/>
      <name val="Calibri"/>
      <family val="2"/>
      <scheme val="minor"/>
    </font>
  </fonts>
  <fills count="4">
    <fill>
      <patternFill patternType="none"/>
    </fill>
    <fill>
      <patternFill patternType="gray125"/>
    </fill>
    <fill>
      <patternFill patternType="solid">
        <fgColor rgb="FF9ADFFF"/>
        <bgColor indexed="64"/>
      </patternFill>
    </fill>
    <fill>
      <patternFill patternType="solid">
        <fgColor rgb="FFFFFFFF"/>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41" fontId="1" fillId="0" borderId="0" applyFont="0" applyFill="0" applyBorder="0" applyAlignment="0" applyProtection="0"/>
  </cellStyleXfs>
  <cellXfs count="41">
    <xf numFmtId="0" fontId="0" fillId="0" borderId="0" xfId="0"/>
    <xf numFmtId="0" fontId="0" fillId="0" borderId="0" xfId="0" applyAlignment="1">
      <alignment horizontal="right"/>
    </xf>
    <xf numFmtId="0" fontId="4" fillId="0" borderId="0" xfId="0" applyFont="1" applyAlignment="1">
      <alignment horizontal="left" vertical="center" indent="1"/>
    </xf>
    <xf numFmtId="0" fontId="7" fillId="0" borderId="1" xfId="0" applyFont="1" applyBorder="1" applyAlignment="1">
      <alignment horizontal="left" vertical="center" wrapText="1"/>
    </xf>
    <xf numFmtId="0" fontId="7" fillId="0" borderId="1" xfId="0" applyFont="1" applyBorder="1" applyAlignment="1">
      <alignment horizontal="center" vertical="center" wrapText="1"/>
    </xf>
    <xf numFmtId="0" fontId="7" fillId="0" borderId="1" xfId="0" applyFont="1" applyBorder="1" applyAlignment="1">
      <alignment horizontal="right" vertical="center" wrapText="1"/>
    </xf>
    <xf numFmtId="0" fontId="7" fillId="0" borderId="1" xfId="0" applyFont="1" applyBorder="1" applyAlignment="1">
      <alignment vertical="center" wrapText="1"/>
    </xf>
    <xf numFmtId="41" fontId="3" fillId="0" borderId="1" xfId="1" applyFont="1" applyBorder="1" applyAlignment="1">
      <alignment horizontal="left" vertical="center" indent="1"/>
    </xf>
    <xf numFmtId="41" fontId="2" fillId="0" borderId="1" xfId="1" applyFont="1" applyBorder="1"/>
    <xf numFmtId="41" fontId="2" fillId="0" borderId="1" xfId="1" applyFont="1" applyBorder="1" applyAlignment="1">
      <alignment horizontal="right"/>
    </xf>
    <xf numFmtId="0" fontId="2" fillId="0" borderId="1" xfId="0" applyFont="1" applyBorder="1"/>
    <xf numFmtId="41" fontId="2" fillId="0" borderId="1" xfId="0" applyNumberFormat="1" applyFont="1" applyBorder="1" applyAlignment="1">
      <alignment horizontal="right"/>
    </xf>
    <xf numFmtId="41" fontId="0" fillId="0" borderId="0" xfId="0" applyNumberFormat="1"/>
    <xf numFmtId="0" fontId="0" fillId="0" borderId="1" xfId="0" applyBorder="1"/>
    <xf numFmtId="41" fontId="0" fillId="0" borderId="1" xfId="0" applyNumberFormat="1" applyBorder="1"/>
    <xf numFmtId="0" fontId="10" fillId="0" borderId="0" xfId="0" applyFont="1"/>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2" fillId="0" borderId="1" xfId="0" applyFont="1" applyBorder="1" applyAlignment="1">
      <alignment horizontal="center"/>
    </xf>
    <xf numFmtId="0" fontId="8" fillId="0" borderId="1" xfId="0" applyFont="1" applyBorder="1" applyAlignment="1">
      <alignment horizontal="center" vertical="center" wrapText="1"/>
    </xf>
    <xf numFmtId="0" fontId="6" fillId="3" borderId="1" xfId="0" applyFont="1" applyFill="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41" fontId="6" fillId="0" borderId="1" xfId="1" applyFont="1" applyBorder="1" applyAlignment="1">
      <alignment vertical="center" wrapText="1"/>
    </xf>
    <xf numFmtId="0" fontId="6" fillId="0" borderId="1" xfId="0" applyFont="1" applyBorder="1" applyAlignment="1">
      <alignment horizontal="right" vertical="center" wrapText="1"/>
    </xf>
    <xf numFmtId="0" fontId="6" fillId="0" borderId="1" xfId="0" applyFont="1" applyBorder="1" applyAlignment="1">
      <alignment vertical="center" wrapText="1"/>
    </xf>
    <xf numFmtId="41" fontId="6" fillId="0" borderId="1" xfId="1" applyFont="1" applyBorder="1" applyAlignment="1">
      <alignment horizontal="right"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vertical="center" wrapText="1"/>
    </xf>
    <xf numFmtId="41" fontId="5" fillId="0" borderId="1" xfId="1" applyFont="1" applyBorder="1" applyAlignment="1">
      <alignment horizontal="right" vertical="center" wrapText="1"/>
    </xf>
    <xf numFmtId="41" fontId="7" fillId="0" borderId="1" xfId="1" applyFont="1" applyBorder="1" applyAlignment="1">
      <alignment vertical="center" wrapText="1"/>
    </xf>
    <xf numFmtId="41" fontId="7" fillId="0" borderId="1" xfId="1" applyFont="1" applyBorder="1" applyAlignment="1">
      <alignment horizontal="right"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justify" vertical="center" wrapText="1"/>
    </xf>
    <xf numFmtId="0" fontId="5" fillId="2" borderId="1" xfId="0" applyFont="1" applyFill="1" applyBorder="1" applyAlignment="1">
      <alignment vertical="center" wrapText="1"/>
    </xf>
    <xf numFmtId="0" fontId="5" fillId="2" borderId="1" xfId="0" applyFont="1" applyFill="1" applyBorder="1" applyAlignment="1">
      <alignment horizontal="right" vertical="center" wrapText="1"/>
    </xf>
    <xf numFmtId="0" fontId="2" fillId="0" borderId="1" xfId="0" applyFont="1" applyBorder="1" applyAlignment="1">
      <alignment horizontal="center" wrapText="1"/>
    </xf>
    <xf numFmtId="41" fontId="2" fillId="0" borderId="1" xfId="0" applyNumberFormat="1" applyFont="1" applyBorder="1"/>
    <xf numFmtId="0" fontId="2" fillId="0" borderId="1" xfId="0" applyFont="1" applyBorder="1" applyAlignment="1">
      <alignment horizontal="right"/>
    </xf>
  </cellXfs>
  <cellStyles count="2">
    <cellStyle name="Milliers [0]" xfId="1" builtinId="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GERA\PERSO\BARVAFOR\Etude%20d&#233;taill&#233;e%20Winthiewy\Rapport\Dimensionnement%20r&#233;seau%20d'irrigation%20au%20Gandiolai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FU"/>
      <sheetName val="Dimensionnement du reseau "/>
    </sheetNames>
    <sheetDataSet>
      <sheetData sheetId="0"/>
      <sheetData sheetId="1"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A4044-820E-473D-9AAC-533F1A03CA16}">
  <dimension ref="A1:F36"/>
  <sheetViews>
    <sheetView topLeftCell="A25" zoomScale="93" zoomScaleNormal="93" workbookViewId="0">
      <selection activeCell="A32" sqref="A32:E32"/>
    </sheetView>
  </sheetViews>
  <sheetFormatPr baseColWidth="10" defaultColWidth="11.453125" defaultRowHeight="14.5" x14ac:dyDescent="0.35"/>
  <cols>
    <col min="1" max="1" width="7.90625" customWidth="1"/>
    <col min="2" max="2" width="51" customWidth="1"/>
    <col min="5" max="5" width="15.453125" customWidth="1"/>
    <col min="6" max="6" width="15.453125" style="1" customWidth="1"/>
  </cols>
  <sheetData>
    <row r="1" spans="1:6" ht="18.5" x14ac:dyDescent="0.45">
      <c r="A1" s="15" t="s">
        <v>77</v>
      </c>
      <c r="B1" s="15" t="s">
        <v>74</v>
      </c>
    </row>
    <row r="2" spans="1:6" ht="26" x14ac:dyDescent="0.35">
      <c r="A2" s="34" t="s">
        <v>0</v>
      </c>
      <c r="B2" s="34" t="s">
        <v>1</v>
      </c>
      <c r="C2" s="34" t="s">
        <v>2</v>
      </c>
      <c r="D2" s="34" t="s">
        <v>3</v>
      </c>
      <c r="E2" s="34" t="s">
        <v>4</v>
      </c>
      <c r="F2" s="34" t="s">
        <v>5</v>
      </c>
    </row>
    <row r="3" spans="1:6" x14ac:dyDescent="0.35">
      <c r="A3" s="35">
        <v>1</v>
      </c>
      <c r="B3" s="35" t="s">
        <v>6</v>
      </c>
      <c r="C3" s="35"/>
      <c r="D3" s="35"/>
      <c r="E3" s="36"/>
      <c r="F3" s="37"/>
    </row>
    <row r="4" spans="1:6" ht="52" x14ac:dyDescent="0.35">
      <c r="A4" s="21" t="s">
        <v>7</v>
      </c>
      <c r="B4" s="22" t="s">
        <v>8</v>
      </c>
      <c r="C4" s="23" t="s">
        <v>9</v>
      </c>
      <c r="D4" s="23">
        <v>1</v>
      </c>
      <c r="E4" s="24"/>
      <c r="F4" s="25">
        <f>D4*E4</f>
        <v>0</v>
      </c>
    </row>
    <row r="5" spans="1:6" ht="26" x14ac:dyDescent="0.35">
      <c r="A5" s="21"/>
      <c r="B5" s="22" t="s">
        <v>10</v>
      </c>
      <c r="C5" s="22"/>
      <c r="D5" s="22"/>
      <c r="E5" s="26"/>
      <c r="F5" s="25"/>
    </row>
    <row r="6" spans="1:6" x14ac:dyDescent="0.35">
      <c r="A6" s="23" t="s">
        <v>11</v>
      </c>
      <c r="B6" s="22" t="s">
        <v>12</v>
      </c>
      <c r="C6" s="23" t="s">
        <v>13</v>
      </c>
      <c r="D6" s="23">
        <v>10</v>
      </c>
      <c r="E6" s="26"/>
      <c r="F6" s="25">
        <f t="shared" ref="F6:F26" si="0">D6*E6</f>
        <v>0</v>
      </c>
    </row>
    <row r="7" spans="1:6" x14ac:dyDescent="0.35">
      <c r="A7" s="23" t="s">
        <v>14</v>
      </c>
      <c r="B7" s="22" t="s">
        <v>15</v>
      </c>
      <c r="C7" s="23" t="s">
        <v>13</v>
      </c>
      <c r="D7" s="23">
        <v>175</v>
      </c>
      <c r="E7" s="26"/>
      <c r="F7" s="25">
        <f t="shared" si="0"/>
        <v>0</v>
      </c>
    </row>
    <row r="8" spans="1:6" ht="26" x14ac:dyDescent="0.35">
      <c r="A8" s="23" t="s">
        <v>16</v>
      </c>
      <c r="B8" s="22" t="s">
        <v>17</v>
      </c>
      <c r="C8" s="23" t="s">
        <v>13</v>
      </c>
      <c r="D8" s="23">
        <v>10</v>
      </c>
      <c r="E8" s="26"/>
      <c r="F8" s="25">
        <f t="shared" si="0"/>
        <v>0</v>
      </c>
    </row>
    <row r="9" spans="1:6" ht="52" x14ac:dyDescent="0.35">
      <c r="A9" s="23" t="s">
        <v>18</v>
      </c>
      <c r="B9" s="22" t="s">
        <v>19</v>
      </c>
      <c r="C9" s="23" t="s">
        <v>13</v>
      </c>
      <c r="D9" s="23">
        <f>+(D6+D7)-(D10+D11)</f>
        <v>134</v>
      </c>
      <c r="E9" s="26"/>
      <c r="F9" s="25">
        <f t="shared" si="0"/>
        <v>0</v>
      </c>
    </row>
    <row r="10" spans="1:6" ht="39" x14ac:dyDescent="0.35">
      <c r="A10" s="23" t="s">
        <v>20</v>
      </c>
      <c r="B10" s="22" t="s">
        <v>21</v>
      </c>
      <c r="C10" s="23" t="s">
        <v>13</v>
      </c>
      <c r="D10" s="23">
        <v>50</v>
      </c>
      <c r="E10" s="26"/>
      <c r="F10" s="25">
        <f t="shared" si="0"/>
        <v>0</v>
      </c>
    </row>
    <row r="11" spans="1:6" ht="39" x14ac:dyDescent="0.35">
      <c r="A11" s="23" t="s">
        <v>22</v>
      </c>
      <c r="B11" s="22" t="s">
        <v>23</v>
      </c>
      <c r="C11" s="23" t="s">
        <v>24</v>
      </c>
      <c r="D11" s="23">
        <v>1</v>
      </c>
      <c r="E11" s="26"/>
      <c r="F11" s="25">
        <f>D11*E11</f>
        <v>0</v>
      </c>
    </row>
    <row r="12" spans="1:6" ht="26" x14ac:dyDescent="0.35">
      <c r="A12" s="23" t="s">
        <v>25</v>
      </c>
      <c r="B12" s="22" t="s">
        <v>26</v>
      </c>
      <c r="C12" s="23" t="s">
        <v>27</v>
      </c>
      <c r="D12" s="23">
        <v>2.04</v>
      </c>
      <c r="E12" s="26"/>
      <c r="F12" s="25">
        <f t="shared" si="0"/>
        <v>0</v>
      </c>
    </row>
    <row r="13" spans="1:6" ht="26" x14ac:dyDescent="0.35">
      <c r="A13" s="23" t="s">
        <v>28</v>
      </c>
      <c r="B13" s="22" t="s">
        <v>29</v>
      </c>
      <c r="C13" s="23" t="s">
        <v>30</v>
      </c>
      <c r="D13" s="23">
        <v>3</v>
      </c>
      <c r="E13" s="26"/>
      <c r="F13" s="25">
        <f>D13*E13</f>
        <v>0</v>
      </c>
    </row>
    <row r="14" spans="1:6" ht="26" x14ac:dyDescent="0.35">
      <c r="A14" s="23" t="s">
        <v>31</v>
      </c>
      <c r="B14" s="22" t="s">
        <v>32</v>
      </c>
      <c r="C14" s="23" t="s">
        <v>27</v>
      </c>
      <c r="D14" s="23">
        <v>3.06</v>
      </c>
      <c r="E14" s="26"/>
      <c r="F14" s="25">
        <f t="shared" si="0"/>
        <v>0</v>
      </c>
    </row>
    <row r="15" spans="1:6" x14ac:dyDescent="0.35">
      <c r="A15" s="23" t="s">
        <v>33</v>
      </c>
      <c r="B15" s="22" t="s">
        <v>34</v>
      </c>
      <c r="C15" s="23" t="s">
        <v>9</v>
      </c>
      <c r="D15" s="23">
        <v>1</v>
      </c>
      <c r="E15" s="24"/>
      <c r="F15" s="27">
        <f t="shared" si="0"/>
        <v>0</v>
      </c>
    </row>
    <row r="16" spans="1:6" ht="26" x14ac:dyDescent="0.35">
      <c r="A16" s="23" t="s">
        <v>35</v>
      </c>
      <c r="B16" s="22" t="s">
        <v>36</v>
      </c>
      <c r="C16" s="23" t="s">
        <v>24</v>
      </c>
      <c r="D16" s="23">
        <v>1</v>
      </c>
      <c r="E16" s="24"/>
      <c r="F16" s="27">
        <f t="shared" si="0"/>
        <v>0</v>
      </c>
    </row>
    <row r="17" spans="1:6" ht="52" x14ac:dyDescent="0.35">
      <c r="A17" s="23" t="s">
        <v>37</v>
      </c>
      <c r="B17" s="22" t="s">
        <v>38</v>
      </c>
      <c r="C17" s="23" t="s">
        <v>24</v>
      </c>
      <c r="D17" s="23">
        <v>1</v>
      </c>
      <c r="E17" s="26"/>
      <c r="F17" s="25">
        <f t="shared" si="0"/>
        <v>0</v>
      </c>
    </row>
    <row r="18" spans="1:6" x14ac:dyDescent="0.35">
      <c r="A18" s="23" t="s">
        <v>39</v>
      </c>
      <c r="B18" s="22" t="s">
        <v>40</v>
      </c>
      <c r="C18" s="23" t="s">
        <v>24</v>
      </c>
      <c r="D18" s="23">
        <v>1</v>
      </c>
      <c r="E18" s="26"/>
      <c r="F18" s="25">
        <f t="shared" si="0"/>
        <v>0</v>
      </c>
    </row>
    <row r="19" spans="1:6" x14ac:dyDescent="0.35">
      <c r="A19" s="28"/>
      <c r="B19" s="29" t="s">
        <v>41</v>
      </c>
      <c r="C19" s="28"/>
      <c r="D19" s="28"/>
      <c r="E19" s="30"/>
      <c r="F19" s="31">
        <f>SUM(F4:F18)</f>
        <v>0</v>
      </c>
    </row>
    <row r="20" spans="1:6" x14ac:dyDescent="0.35">
      <c r="A20" s="28">
        <v>2</v>
      </c>
      <c r="B20" s="29" t="s">
        <v>42</v>
      </c>
      <c r="C20" s="22"/>
      <c r="D20" s="22"/>
      <c r="E20" s="26"/>
      <c r="F20" s="25">
        <f t="shared" si="0"/>
        <v>0</v>
      </c>
    </row>
    <row r="21" spans="1:6" ht="54" x14ac:dyDescent="0.35">
      <c r="A21" s="3" t="s">
        <v>43</v>
      </c>
      <c r="B21" s="3" t="s">
        <v>67</v>
      </c>
      <c r="C21" s="4" t="s">
        <v>24</v>
      </c>
      <c r="D21" s="5">
        <v>1</v>
      </c>
      <c r="E21" s="6"/>
      <c r="F21" s="25">
        <f t="shared" si="0"/>
        <v>0</v>
      </c>
    </row>
    <row r="22" spans="1:6" ht="65" x14ac:dyDescent="0.35">
      <c r="A22" s="3" t="s">
        <v>45</v>
      </c>
      <c r="B22" s="3" t="s">
        <v>46</v>
      </c>
      <c r="C22" s="4" t="s">
        <v>24</v>
      </c>
      <c r="D22" s="5">
        <v>1</v>
      </c>
      <c r="E22" s="6"/>
      <c r="F22" s="25">
        <f>D22*E22</f>
        <v>0</v>
      </c>
    </row>
    <row r="23" spans="1:6" ht="26" x14ac:dyDescent="0.35">
      <c r="A23" s="3" t="s">
        <v>47</v>
      </c>
      <c r="B23" s="3" t="s">
        <v>48</v>
      </c>
      <c r="C23" s="4" t="s">
        <v>13</v>
      </c>
      <c r="D23" s="5">
        <v>50</v>
      </c>
      <c r="E23" s="6"/>
      <c r="F23" s="25">
        <f t="shared" si="0"/>
        <v>0</v>
      </c>
    </row>
    <row r="24" spans="1:6" ht="26" x14ac:dyDescent="0.35">
      <c r="A24" s="3" t="s">
        <v>49</v>
      </c>
      <c r="B24" s="3" t="s">
        <v>50</v>
      </c>
      <c r="C24" s="4" t="s">
        <v>51</v>
      </c>
      <c r="D24" s="5">
        <v>50</v>
      </c>
      <c r="E24" s="6"/>
      <c r="F24" s="25">
        <f t="shared" si="0"/>
        <v>0</v>
      </c>
    </row>
    <row r="25" spans="1:6" ht="26" x14ac:dyDescent="0.35">
      <c r="A25" s="3" t="s">
        <v>52</v>
      </c>
      <c r="B25" s="3" t="s">
        <v>53</v>
      </c>
      <c r="C25" s="4" t="s">
        <v>13</v>
      </c>
      <c r="D25" s="5">
        <v>55</v>
      </c>
      <c r="E25" s="6"/>
      <c r="F25" s="25">
        <f t="shared" si="0"/>
        <v>0</v>
      </c>
    </row>
    <row r="26" spans="1:6" x14ac:dyDescent="0.35">
      <c r="A26" s="3" t="s">
        <v>54</v>
      </c>
      <c r="B26" s="3" t="s">
        <v>55</v>
      </c>
      <c r="C26" s="4" t="s">
        <v>51</v>
      </c>
      <c r="D26" s="5">
        <v>1</v>
      </c>
      <c r="E26" s="6"/>
      <c r="F26" s="25">
        <f t="shared" si="0"/>
        <v>0</v>
      </c>
    </row>
    <row r="27" spans="1:6" ht="26" x14ac:dyDescent="0.35">
      <c r="A27" s="3" t="s">
        <v>56</v>
      </c>
      <c r="B27" s="3" t="s">
        <v>57</v>
      </c>
      <c r="C27" s="4" t="s">
        <v>51</v>
      </c>
      <c r="D27" s="5">
        <v>34</v>
      </c>
      <c r="E27" s="32"/>
      <c r="F27" s="33">
        <f>D27*E27</f>
        <v>0</v>
      </c>
    </row>
    <row r="28" spans="1:6" x14ac:dyDescent="0.35">
      <c r="A28" s="3" t="s">
        <v>58</v>
      </c>
      <c r="B28" s="3" t="s">
        <v>59</v>
      </c>
      <c r="C28" s="4" t="s">
        <v>51</v>
      </c>
      <c r="D28" s="5">
        <v>1</v>
      </c>
      <c r="E28" s="32"/>
      <c r="F28" s="5">
        <f t="shared" ref="F28:F30" si="1">D28*E28</f>
        <v>0</v>
      </c>
    </row>
    <row r="29" spans="1:6" ht="65" x14ac:dyDescent="0.35">
      <c r="A29" s="3" t="s">
        <v>60</v>
      </c>
      <c r="B29" s="3" t="s">
        <v>61</v>
      </c>
      <c r="C29" s="4" t="s">
        <v>24</v>
      </c>
      <c r="D29" s="5">
        <v>1</v>
      </c>
      <c r="E29" s="6"/>
      <c r="F29" s="5">
        <f t="shared" si="1"/>
        <v>0</v>
      </c>
    </row>
    <row r="30" spans="1:6" ht="26" x14ac:dyDescent="0.35">
      <c r="A30" s="3" t="s">
        <v>62</v>
      </c>
      <c r="B30" s="3" t="s">
        <v>63</v>
      </c>
      <c r="C30" s="4" t="s">
        <v>13</v>
      </c>
      <c r="D30" s="5">
        <v>10</v>
      </c>
      <c r="E30" s="6"/>
      <c r="F30" s="5">
        <f t="shared" si="1"/>
        <v>0</v>
      </c>
    </row>
    <row r="31" spans="1:6" x14ac:dyDescent="0.35">
      <c r="A31" s="3" t="s">
        <v>64</v>
      </c>
      <c r="B31" s="7" t="s">
        <v>65</v>
      </c>
      <c r="C31" s="8"/>
      <c r="D31" s="8"/>
      <c r="E31" s="8"/>
      <c r="F31" s="9">
        <f>SUM(F21:F30)</f>
        <v>0</v>
      </c>
    </row>
    <row r="32" spans="1:6" ht="14.5" customHeight="1" x14ac:dyDescent="0.35">
      <c r="A32" s="20" t="s">
        <v>83</v>
      </c>
      <c r="B32" s="20"/>
      <c r="C32" s="20"/>
      <c r="D32" s="20"/>
      <c r="E32" s="20"/>
      <c r="F32" s="11">
        <f>F31+F19</f>
        <v>0</v>
      </c>
    </row>
    <row r="33" spans="1:6" x14ac:dyDescent="0.35">
      <c r="A33" s="20" t="s">
        <v>81</v>
      </c>
      <c r="B33" s="20"/>
      <c r="C33" s="20"/>
      <c r="D33" s="20"/>
      <c r="E33" s="20"/>
      <c r="F33" s="40"/>
    </row>
    <row r="34" spans="1:6" x14ac:dyDescent="0.35">
      <c r="A34" s="20" t="s">
        <v>82</v>
      </c>
      <c r="B34" s="20"/>
      <c r="C34" s="20"/>
      <c r="D34" s="20"/>
      <c r="E34" s="20"/>
      <c r="F34" s="11">
        <f>F32+F33</f>
        <v>0</v>
      </c>
    </row>
    <row r="35" spans="1:6" x14ac:dyDescent="0.35">
      <c r="A35" s="2"/>
    </row>
    <row r="36" spans="1:6" x14ac:dyDescent="0.35">
      <c r="A36" s="2"/>
    </row>
  </sheetData>
  <mergeCells count="3">
    <mergeCell ref="A32:E32"/>
    <mergeCell ref="A33:E33"/>
    <mergeCell ref="A34:E34"/>
  </mergeCells>
  <pageMargins left="0.7" right="0.7" top="0.75" bottom="0.75" header="0.3" footer="0.3"/>
  <pageSetup paperSize="9" scale="7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60DE9-00BE-4BC9-AD6A-471655845A3B}">
  <dimension ref="A1:F36"/>
  <sheetViews>
    <sheetView topLeftCell="A25" zoomScale="93" zoomScaleNormal="93" workbookViewId="0">
      <selection activeCell="A32" sqref="A32:E32"/>
    </sheetView>
  </sheetViews>
  <sheetFormatPr baseColWidth="10" defaultColWidth="11.453125" defaultRowHeight="14.5" x14ac:dyDescent="0.35"/>
  <cols>
    <col min="1" max="1" width="8.1796875" customWidth="1"/>
    <col min="2" max="2" width="51" customWidth="1"/>
    <col min="5" max="5" width="15.7265625" customWidth="1"/>
    <col min="6" max="6" width="15.7265625" style="1" customWidth="1"/>
  </cols>
  <sheetData>
    <row r="1" spans="1:6" ht="18.5" x14ac:dyDescent="0.45">
      <c r="A1" s="15" t="s">
        <v>77</v>
      </c>
      <c r="B1" s="15" t="s">
        <v>75</v>
      </c>
    </row>
    <row r="2" spans="1:6" ht="26" x14ac:dyDescent="0.35">
      <c r="A2" s="34" t="s">
        <v>0</v>
      </c>
      <c r="B2" s="34" t="s">
        <v>1</v>
      </c>
      <c r="C2" s="34" t="s">
        <v>2</v>
      </c>
      <c r="D2" s="34" t="s">
        <v>3</v>
      </c>
      <c r="E2" s="34" t="s">
        <v>4</v>
      </c>
      <c r="F2" s="34" t="s">
        <v>5</v>
      </c>
    </row>
    <row r="3" spans="1:6" x14ac:dyDescent="0.35">
      <c r="A3" s="35">
        <v>1</v>
      </c>
      <c r="B3" s="35" t="s">
        <v>6</v>
      </c>
      <c r="C3" s="35"/>
      <c r="D3" s="35"/>
      <c r="E3" s="36"/>
      <c r="F3" s="37"/>
    </row>
    <row r="4" spans="1:6" ht="52" x14ac:dyDescent="0.35">
      <c r="A4" s="21" t="s">
        <v>7</v>
      </c>
      <c r="B4" s="22" t="s">
        <v>8</v>
      </c>
      <c r="C4" s="23" t="s">
        <v>9</v>
      </c>
      <c r="D4" s="23">
        <v>1</v>
      </c>
      <c r="E4" s="24"/>
      <c r="F4" s="25">
        <f>D4*E4</f>
        <v>0</v>
      </c>
    </row>
    <row r="5" spans="1:6" ht="26" x14ac:dyDescent="0.35">
      <c r="A5" s="21"/>
      <c r="B5" s="22" t="s">
        <v>10</v>
      </c>
      <c r="C5" s="22"/>
      <c r="D5" s="22"/>
      <c r="E5" s="26"/>
      <c r="F5" s="25"/>
    </row>
    <row r="6" spans="1:6" x14ac:dyDescent="0.35">
      <c r="A6" s="23" t="s">
        <v>11</v>
      </c>
      <c r="B6" s="22" t="s">
        <v>12</v>
      </c>
      <c r="C6" s="23" t="s">
        <v>13</v>
      </c>
      <c r="D6" s="23">
        <v>10</v>
      </c>
      <c r="E6" s="26"/>
      <c r="F6" s="25">
        <f t="shared" ref="F6:F26" si="0">D6*E6</f>
        <v>0</v>
      </c>
    </row>
    <row r="7" spans="1:6" x14ac:dyDescent="0.35">
      <c r="A7" s="23" t="s">
        <v>14</v>
      </c>
      <c r="B7" s="22" t="s">
        <v>15</v>
      </c>
      <c r="C7" s="23" t="s">
        <v>13</v>
      </c>
      <c r="D7" s="23">
        <v>120</v>
      </c>
      <c r="E7" s="26"/>
      <c r="F7" s="25">
        <f t="shared" si="0"/>
        <v>0</v>
      </c>
    </row>
    <row r="8" spans="1:6" ht="26" x14ac:dyDescent="0.35">
      <c r="A8" s="23" t="s">
        <v>16</v>
      </c>
      <c r="B8" s="22" t="s">
        <v>17</v>
      </c>
      <c r="C8" s="23" t="s">
        <v>13</v>
      </c>
      <c r="D8" s="23">
        <v>10</v>
      </c>
      <c r="E8" s="26"/>
      <c r="F8" s="25">
        <f t="shared" si="0"/>
        <v>0</v>
      </c>
    </row>
    <row r="9" spans="1:6" ht="52" x14ac:dyDescent="0.35">
      <c r="A9" s="23" t="s">
        <v>18</v>
      </c>
      <c r="B9" s="22" t="s">
        <v>19</v>
      </c>
      <c r="C9" s="23" t="s">
        <v>13</v>
      </c>
      <c r="D9" s="23">
        <f>+(D6+D7)-(D10+D11)</f>
        <v>79</v>
      </c>
      <c r="E9" s="26"/>
      <c r="F9" s="25">
        <f t="shared" si="0"/>
        <v>0</v>
      </c>
    </row>
    <row r="10" spans="1:6" ht="39" x14ac:dyDescent="0.35">
      <c r="A10" s="23" t="s">
        <v>20</v>
      </c>
      <c r="B10" s="22" t="s">
        <v>21</v>
      </c>
      <c r="C10" s="23" t="s">
        <v>13</v>
      </c>
      <c r="D10" s="23">
        <v>50</v>
      </c>
      <c r="E10" s="26"/>
      <c r="F10" s="25">
        <f t="shared" si="0"/>
        <v>0</v>
      </c>
    </row>
    <row r="11" spans="1:6" ht="39" x14ac:dyDescent="0.35">
      <c r="A11" s="23" t="s">
        <v>22</v>
      </c>
      <c r="B11" s="22" t="s">
        <v>23</v>
      </c>
      <c r="C11" s="23" t="s">
        <v>24</v>
      </c>
      <c r="D11" s="23">
        <v>1</v>
      </c>
      <c r="E11" s="26"/>
      <c r="F11" s="25">
        <f>D11*E11</f>
        <v>0</v>
      </c>
    </row>
    <row r="12" spans="1:6" ht="26" x14ac:dyDescent="0.35">
      <c r="A12" s="23" t="s">
        <v>25</v>
      </c>
      <c r="B12" s="22" t="s">
        <v>26</v>
      </c>
      <c r="C12" s="23" t="s">
        <v>27</v>
      </c>
      <c r="D12" s="23">
        <v>2.04</v>
      </c>
      <c r="E12" s="26"/>
      <c r="F12" s="25">
        <f t="shared" si="0"/>
        <v>0</v>
      </c>
    </row>
    <row r="13" spans="1:6" ht="26" x14ac:dyDescent="0.35">
      <c r="A13" s="23" t="s">
        <v>28</v>
      </c>
      <c r="B13" s="22" t="s">
        <v>29</v>
      </c>
      <c r="C13" s="23" t="s">
        <v>30</v>
      </c>
      <c r="D13" s="23">
        <v>3</v>
      </c>
      <c r="E13" s="26"/>
      <c r="F13" s="25">
        <f>D13*E13</f>
        <v>0</v>
      </c>
    </row>
    <row r="14" spans="1:6" ht="26" x14ac:dyDescent="0.35">
      <c r="A14" s="23" t="s">
        <v>31</v>
      </c>
      <c r="B14" s="22" t="s">
        <v>32</v>
      </c>
      <c r="C14" s="23" t="s">
        <v>27</v>
      </c>
      <c r="D14" s="23">
        <v>3.06</v>
      </c>
      <c r="E14" s="26"/>
      <c r="F14" s="25">
        <f t="shared" si="0"/>
        <v>0</v>
      </c>
    </row>
    <row r="15" spans="1:6" x14ac:dyDescent="0.35">
      <c r="A15" s="23" t="s">
        <v>33</v>
      </c>
      <c r="B15" s="22" t="s">
        <v>34</v>
      </c>
      <c r="C15" s="23" t="s">
        <v>9</v>
      </c>
      <c r="D15" s="23">
        <v>1</v>
      </c>
      <c r="E15" s="24"/>
      <c r="F15" s="27">
        <f t="shared" si="0"/>
        <v>0</v>
      </c>
    </row>
    <row r="16" spans="1:6" ht="26" x14ac:dyDescent="0.35">
      <c r="A16" s="23" t="s">
        <v>35</v>
      </c>
      <c r="B16" s="22" t="s">
        <v>36</v>
      </c>
      <c r="C16" s="23" t="s">
        <v>24</v>
      </c>
      <c r="D16" s="23">
        <v>1</v>
      </c>
      <c r="E16" s="24"/>
      <c r="F16" s="27">
        <f t="shared" si="0"/>
        <v>0</v>
      </c>
    </row>
    <row r="17" spans="1:6" ht="52" x14ac:dyDescent="0.35">
      <c r="A17" s="23" t="s">
        <v>37</v>
      </c>
      <c r="B17" s="22" t="s">
        <v>38</v>
      </c>
      <c r="C17" s="23" t="s">
        <v>24</v>
      </c>
      <c r="D17" s="23">
        <v>1</v>
      </c>
      <c r="E17" s="26"/>
      <c r="F17" s="25">
        <f t="shared" si="0"/>
        <v>0</v>
      </c>
    </row>
    <row r="18" spans="1:6" x14ac:dyDescent="0.35">
      <c r="A18" s="23" t="s">
        <v>39</v>
      </c>
      <c r="B18" s="22" t="s">
        <v>40</v>
      </c>
      <c r="C18" s="23" t="s">
        <v>24</v>
      </c>
      <c r="D18" s="23">
        <v>1</v>
      </c>
      <c r="E18" s="26"/>
      <c r="F18" s="25">
        <f t="shared" si="0"/>
        <v>0</v>
      </c>
    </row>
    <row r="19" spans="1:6" x14ac:dyDescent="0.35">
      <c r="A19" s="28"/>
      <c r="B19" s="29" t="s">
        <v>41</v>
      </c>
      <c r="C19" s="28"/>
      <c r="D19" s="28"/>
      <c r="E19" s="30"/>
      <c r="F19" s="31">
        <f>SUM(F4:F18)</f>
        <v>0</v>
      </c>
    </row>
    <row r="20" spans="1:6" x14ac:dyDescent="0.35">
      <c r="A20" s="28">
        <v>2</v>
      </c>
      <c r="B20" s="29" t="s">
        <v>42</v>
      </c>
      <c r="C20" s="22"/>
      <c r="D20" s="22"/>
      <c r="E20" s="26"/>
      <c r="F20" s="25">
        <f t="shared" si="0"/>
        <v>0</v>
      </c>
    </row>
    <row r="21" spans="1:6" ht="54" x14ac:dyDescent="0.35">
      <c r="A21" s="3" t="s">
        <v>43</v>
      </c>
      <c r="B21" s="3" t="s">
        <v>66</v>
      </c>
      <c r="C21" s="4" t="s">
        <v>24</v>
      </c>
      <c r="D21" s="5">
        <v>1</v>
      </c>
      <c r="E21" s="6"/>
      <c r="F21" s="25">
        <f t="shared" si="0"/>
        <v>0</v>
      </c>
    </row>
    <row r="22" spans="1:6" ht="65" x14ac:dyDescent="0.35">
      <c r="A22" s="3" t="s">
        <v>45</v>
      </c>
      <c r="B22" s="3" t="s">
        <v>46</v>
      </c>
      <c r="C22" s="4" t="s">
        <v>24</v>
      </c>
      <c r="D22" s="5">
        <v>1</v>
      </c>
      <c r="E22" s="6"/>
      <c r="F22" s="25">
        <f>D22*E22</f>
        <v>0</v>
      </c>
    </row>
    <row r="23" spans="1:6" ht="26" x14ac:dyDescent="0.35">
      <c r="A23" s="3" t="s">
        <v>47</v>
      </c>
      <c r="B23" s="3" t="s">
        <v>48</v>
      </c>
      <c r="C23" s="4" t="s">
        <v>13</v>
      </c>
      <c r="D23" s="5">
        <v>50</v>
      </c>
      <c r="E23" s="6"/>
      <c r="F23" s="25">
        <f t="shared" si="0"/>
        <v>0</v>
      </c>
    </row>
    <row r="24" spans="1:6" ht="26" x14ac:dyDescent="0.35">
      <c r="A24" s="3" t="s">
        <v>49</v>
      </c>
      <c r="B24" s="3" t="s">
        <v>50</v>
      </c>
      <c r="C24" s="4" t="s">
        <v>51</v>
      </c>
      <c r="D24" s="5">
        <v>50</v>
      </c>
      <c r="E24" s="6"/>
      <c r="F24" s="25">
        <f t="shared" si="0"/>
        <v>0</v>
      </c>
    </row>
    <row r="25" spans="1:6" ht="26" x14ac:dyDescent="0.35">
      <c r="A25" s="3" t="s">
        <v>52</v>
      </c>
      <c r="B25" s="3" t="s">
        <v>53</v>
      </c>
      <c r="C25" s="4" t="s">
        <v>13</v>
      </c>
      <c r="D25" s="5">
        <v>55</v>
      </c>
      <c r="E25" s="6"/>
      <c r="F25" s="25">
        <f t="shared" si="0"/>
        <v>0</v>
      </c>
    </row>
    <row r="26" spans="1:6" x14ac:dyDescent="0.35">
      <c r="A26" s="3" t="s">
        <v>54</v>
      </c>
      <c r="B26" s="3" t="s">
        <v>55</v>
      </c>
      <c r="C26" s="4" t="s">
        <v>51</v>
      </c>
      <c r="D26" s="5">
        <v>1</v>
      </c>
      <c r="E26" s="6"/>
      <c r="F26" s="25">
        <f t="shared" si="0"/>
        <v>0</v>
      </c>
    </row>
    <row r="27" spans="1:6" ht="26" x14ac:dyDescent="0.35">
      <c r="A27" s="3" t="s">
        <v>56</v>
      </c>
      <c r="B27" s="3" t="s">
        <v>57</v>
      </c>
      <c r="C27" s="4" t="s">
        <v>51</v>
      </c>
      <c r="D27" s="5">
        <v>34</v>
      </c>
      <c r="E27" s="32"/>
      <c r="F27" s="33">
        <f>D27*E27</f>
        <v>0</v>
      </c>
    </row>
    <row r="28" spans="1:6" x14ac:dyDescent="0.35">
      <c r="A28" s="3" t="s">
        <v>58</v>
      </c>
      <c r="B28" s="3" t="s">
        <v>59</v>
      </c>
      <c r="C28" s="4" t="s">
        <v>51</v>
      </c>
      <c r="D28" s="5">
        <v>1</v>
      </c>
      <c r="E28" s="32"/>
      <c r="F28" s="5">
        <f t="shared" ref="F28:F30" si="1">D28*E28</f>
        <v>0</v>
      </c>
    </row>
    <row r="29" spans="1:6" ht="65" x14ac:dyDescent="0.35">
      <c r="A29" s="3" t="s">
        <v>60</v>
      </c>
      <c r="B29" s="3" t="s">
        <v>61</v>
      </c>
      <c r="C29" s="4" t="s">
        <v>24</v>
      </c>
      <c r="D29" s="5">
        <v>1</v>
      </c>
      <c r="E29" s="6"/>
      <c r="F29" s="5">
        <f t="shared" si="1"/>
        <v>0</v>
      </c>
    </row>
    <row r="30" spans="1:6" ht="26" x14ac:dyDescent="0.35">
      <c r="A30" s="3" t="s">
        <v>62</v>
      </c>
      <c r="B30" s="3" t="s">
        <v>63</v>
      </c>
      <c r="C30" s="4" t="s">
        <v>13</v>
      </c>
      <c r="D30" s="5">
        <v>10</v>
      </c>
      <c r="E30" s="6"/>
      <c r="F30" s="5">
        <f t="shared" si="1"/>
        <v>0</v>
      </c>
    </row>
    <row r="31" spans="1:6" x14ac:dyDescent="0.35">
      <c r="A31" s="3" t="s">
        <v>64</v>
      </c>
      <c r="B31" s="7" t="s">
        <v>65</v>
      </c>
      <c r="C31" s="8"/>
      <c r="D31" s="8"/>
      <c r="E31" s="8"/>
      <c r="F31" s="9">
        <f>SUM(F21:F30)</f>
        <v>0</v>
      </c>
    </row>
    <row r="32" spans="1:6" ht="14.5" customHeight="1" x14ac:dyDescent="0.35">
      <c r="A32" s="20" t="s">
        <v>83</v>
      </c>
      <c r="B32" s="20"/>
      <c r="C32" s="20"/>
      <c r="D32" s="20"/>
      <c r="E32" s="20"/>
      <c r="F32" s="11">
        <f>F31+F19</f>
        <v>0</v>
      </c>
    </row>
    <row r="33" spans="1:6" x14ac:dyDescent="0.35">
      <c r="A33" s="20" t="s">
        <v>81</v>
      </c>
      <c r="B33" s="20"/>
      <c r="C33" s="20"/>
      <c r="D33" s="20"/>
      <c r="E33" s="20"/>
      <c r="F33" s="40"/>
    </row>
    <row r="34" spans="1:6" x14ac:dyDescent="0.35">
      <c r="A34" s="20" t="s">
        <v>82</v>
      </c>
      <c r="B34" s="20"/>
      <c r="C34" s="20"/>
      <c r="D34" s="20"/>
      <c r="E34" s="20"/>
      <c r="F34" s="11">
        <f>F32+F33</f>
        <v>0</v>
      </c>
    </row>
    <row r="35" spans="1:6" x14ac:dyDescent="0.35">
      <c r="A35" s="2"/>
    </row>
    <row r="36" spans="1:6" x14ac:dyDescent="0.35">
      <c r="A36" s="2"/>
    </row>
  </sheetData>
  <mergeCells count="3">
    <mergeCell ref="A32:E32"/>
    <mergeCell ref="A33:E33"/>
    <mergeCell ref="A34:E34"/>
  </mergeCells>
  <pageMargins left="0.7" right="0.7" top="0.75" bottom="0.75" header="0.3" footer="0.3"/>
  <pageSetup paperSize="9" scale="7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7D306-4D7D-4125-A7F4-D39B22D850B4}">
  <dimension ref="A1:F36"/>
  <sheetViews>
    <sheetView topLeftCell="A25" zoomScale="93" zoomScaleNormal="93" workbookViewId="0">
      <selection activeCell="A32" sqref="A32:E32"/>
    </sheetView>
  </sheetViews>
  <sheetFormatPr baseColWidth="10" defaultColWidth="11.453125" defaultRowHeight="14.5" x14ac:dyDescent="0.35"/>
  <cols>
    <col min="1" max="1" width="8" customWidth="1"/>
    <col min="2" max="2" width="51" customWidth="1"/>
    <col min="5" max="5" width="15.26953125" customWidth="1"/>
    <col min="6" max="6" width="15.26953125" style="1" customWidth="1"/>
  </cols>
  <sheetData>
    <row r="1" spans="1:6" ht="18.5" x14ac:dyDescent="0.45">
      <c r="A1" s="15" t="s">
        <v>77</v>
      </c>
      <c r="B1" s="15" t="s">
        <v>76</v>
      </c>
    </row>
    <row r="2" spans="1:6" ht="26" x14ac:dyDescent="0.35">
      <c r="A2" s="34" t="s">
        <v>0</v>
      </c>
      <c r="B2" s="34" t="s">
        <v>1</v>
      </c>
      <c r="C2" s="34" t="s">
        <v>2</v>
      </c>
      <c r="D2" s="34" t="s">
        <v>3</v>
      </c>
      <c r="E2" s="34" t="s">
        <v>4</v>
      </c>
      <c r="F2" s="34" t="s">
        <v>5</v>
      </c>
    </row>
    <row r="3" spans="1:6" x14ac:dyDescent="0.35">
      <c r="A3" s="35">
        <v>1</v>
      </c>
      <c r="B3" s="35" t="s">
        <v>6</v>
      </c>
      <c r="C3" s="35"/>
      <c r="D3" s="35"/>
      <c r="E3" s="36"/>
      <c r="F3" s="37"/>
    </row>
    <row r="4" spans="1:6" ht="52" x14ac:dyDescent="0.35">
      <c r="A4" s="21" t="s">
        <v>7</v>
      </c>
      <c r="B4" s="22" t="s">
        <v>8</v>
      </c>
      <c r="C4" s="23" t="s">
        <v>9</v>
      </c>
      <c r="D4" s="23">
        <v>1</v>
      </c>
      <c r="E4" s="24"/>
      <c r="F4" s="25">
        <f>D4*E4</f>
        <v>0</v>
      </c>
    </row>
    <row r="5" spans="1:6" ht="26" x14ac:dyDescent="0.35">
      <c r="A5" s="21"/>
      <c r="B5" s="22" t="s">
        <v>10</v>
      </c>
      <c r="C5" s="22"/>
      <c r="D5" s="22"/>
      <c r="E5" s="26"/>
      <c r="F5" s="25"/>
    </row>
    <row r="6" spans="1:6" x14ac:dyDescent="0.35">
      <c r="A6" s="23" t="s">
        <v>11</v>
      </c>
      <c r="B6" s="22" t="s">
        <v>12</v>
      </c>
      <c r="C6" s="23" t="s">
        <v>13</v>
      </c>
      <c r="D6" s="23">
        <v>10</v>
      </c>
      <c r="E6" s="26"/>
      <c r="F6" s="25">
        <f t="shared" ref="F6:F26" si="0">D6*E6</f>
        <v>0</v>
      </c>
    </row>
    <row r="7" spans="1:6" x14ac:dyDescent="0.35">
      <c r="A7" s="23" t="s">
        <v>14</v>
      </c>
      <c r="B7" s="22" t="s">
        <v>15</v>
      </c>
      <c r="C7" s="23" t="s">
        <v>13</v>
      </c>
      <c r="D7" s="23">
        <v>70</v>
      </c>
      <c r="E7" s="26"/>
      <c r="F7" s="25">
        <f t="shared" si="0"/>
        <v>0</v>
      </c>
    </row>
    <row r="8" spans="1:6" ht="26" x14ac:dyDescent="0.35">
      <c r="A8" s="23" t="s">
        <v>16</v>
      </c>
      <c r="B8" s="22" t="s">
        <v>17</v>
      </c>
      <c r="C8" s="23" t="s">
        <v>13</v>
      </c>
      <c r="D8" s="23">
        <v>10</v>
      </c>
      <c r="E8" s="26"/>
      <c r="F8" s="25">
        <f t="shared" si="0"/>
        <v>0</v>
      </c>
    </row>
    <row r="9" spans="1:6" ht="52" x14ac:dyDescent="0.35">
      <c r="A9" s="23" t="s">
        <v>18</v>
      </c>
      <c r="B9" s="22" t="s">
        <v>19</v>
      </c>
      <c r="C9" s="23" t="s">
        <v>13</v>
      </c>
      <c r="D9" s="23">
        <f>+(D6+D7)-(D10+D11)</f>
        <v>43</v>
      </c>
      <c r="E9" s="26"/>
      <c r="F9" s="25">
        <f t="shared" si="0"/>
        <v>0</v>
      </c>
    </row>
    <row r="10" spans="1:6" ht="39" x14ac:dyDescent="0.35">
      <c r="A10" s="23" t="s">
        <v>20</v>
      </c>
      <c r="B10" s="22" t="s">
        <v>21</v>
      </c>
      <c r="C10" s="23" t="s">
        <v>13</v>
      </c>
      <c r="D10" s="23">
        <f>6*6</f>
        <v>36</v>
      </c>
      <c r="E10" s="26"/>
      <c r="F10" s="25">
        <f t="shared" si="0"/>
        <v>0</v>
      </c>
    </row>
    <row r="11" spans="1:6" ht="39" x14ac:dyDescent="0.35">
      <c r="A11" s="23" t="s">
        <v>22</v>
      </c>
      <c r="B11" s="22" t="s">
        <v>23</v>
      </c>
      <c r="C11" s="23" t="s">
        <v>24</v>
      </c>
      <c r="D11" s="23">
        <v>1</v>
      </c>
      <c r="E11" s="26"/>
      <c r="F11" s="25">
        <f t="shared" si="0"/>
        <v>0</v>
      </c>
    </row>
    <row r="12" spans="1:6" ht="26" x14ac:dyDescent="0.35">
      <c r="A12" s="23" t="s">
        <v>25</v>
      </c>
      <c r="B12" s="22" t="s">
        <v>26</v>
      </c>
      <c r="C12" s="23" t="s">
        <v>27</v>
      </c>
      <c r="D12" s="23">
        <v>2.04</v>
      </c>
      <c r="E12" s="26"/>
      <c r="F12" s="25">
        <f t="shared" si="0"/>
        <v>0</v>
      </c>
    </row>
    <row r="13" spans="1:6" ht="26" x14ac:dyDescent="0.35">
      <c r="A13" s="23" t="s">
        <v>28</v>
      </c>
      <c r="B13" s="22" t="s">
        <v>29</v>
      </c>
      <c r="C13" s="23" t="s">
        <v>30</v>
      </c>
      <c r="D13" s="23">
        <v>3</v>
      </c>
      <c r="E13" s="26"/>
      <c r="F13" s="25">
        <f>D13*E13</f>
        <v>0</v>
      </c>
    </row>
    <row r="14" spans="1:6" ht="26" x14ac:dyDescent="0.35">
      <c r="A14" s="23" t="s">
        <v>31</v>
      </c>
      <c r="B14" s="22" t="s">
        <v>32</v>
      </c>
      <c r="C14" s="23" t="s">
        <v>27</v>
      </c>
      <c r="D14" s="23">
        <v>3.06</v>
      </c>
      <c r="E14" s="26"/>
      <c r="F14" s="25">
        <f t="shared" si="0"/>
        <v>0</v>
      </c>
    </row>
    <row r="15" spans="1:6" x14ac:dyDescent="0.35">
      <c r="A15" s="23" t="s">
        <v>33</v>
      </c>
      <c r="B15" s="22" t="s">
        <v>34</v>
      </c>
      <c r="C15" s="23" t="s">
        <v>9</v>
      </c>
      <c r="D15" s="23">
        <v>1</v>
      </c>
      <c r="E15" s="24"/>
      <c r="F15" s="27">
        <f t="shared" si="0"/>
        <v>0</v>
      </c>
    </row>
    <row r="16" spans="1:6" ht="26" x14ac:dyDescent="0.35">
      <c r="A16" s="23" t="s">
        <v>35</v>
      </c>
      <c r="B16" s="22" t="s">
        <v>36</v>
      </c>
      <c r="C16" s="23" t="s">
        <v>24</v>
      </c>
      <c r="D16" s="23">
        <v>1</v>
      </c>
      <c r="E16" s="24"/>
      <c r="F16" s="27">
        <f t="shared" si="0"/>
        <v>0</v>
      </c>
    </row>
    <row r="17" spans="1:6" ht="52" x14ac:dyDescent="0.35">
      <c r="A17" s="23" t="s">
        <v>37</v>
      </c>
      <c r="B17" s="22" t="s">
        <v>38</v>
      </c>
      <c r="C17" s="23" t="s">
        <v>24</v>
      </c>
      <c r="D17" s="23">
        <v>1</v>
      </c>
      <c r="E17" s="26"/>
      <c r="F17" s="25">
        <f t="shared" si="0"/>
        <v>0</v>
      </c>
    </row>
    <row r="18" spans="1:6" x14ac:dyDescent="0.35">
      <c r="A18" s="23" t="s">
        <v>39</v>
      </c>
      <c r="B18" s="22" t="s">
        <v>40</v>
      </c>
      <c r="C18" s="23" t="s">
        <v>24</v>
      </c>
      <c r="D18" s="23">
        <v>1</v>
      </c>
      <c r="E18" s="26"/>
      <c r="F18" s="25">
        <f t="shared" si="0"/>
        <v>0</v>
      </c>
    </row>
    <row r="19" spans="1:6" x14ac:dyDescent="0.35">
      <c r="A19" s="28"/>
      <c r="B19" s="29" t="s">
        <v>41</v>
      </c>
      <c r="C19" s="28"/>
      <c r="D19" s="28"/>
      <c r="E19" s="30"/>
      <c r="F19" s="31">
        <f>SUM(F4:F18)</f>
        <v>0</v>
      </c>
    </row>
    <row r="20" spans="1:6" x14ac:dyDescent="0.35">
      <c r="A20" s="28">
        <v>2</v>
      </c>
      <c r="B20" s="29" t="s">
        <v>42</v>
      </c>
      <c r="C20" s="22"/>
      <c r="D20" s="22"/>
      <c r="E20" s="26"/>
      <c r="F20" s="25">
        <f t="shared" si="0"/>
        <v>0</v>
      </c>
    </row>
    <row r="21" spans="1:6" ht="54" x14ac:dyDescent="0.35">
      <c r="A21" s="3" t="s">
        <v>43</v>
      </c>
      <c r="B21" s="3" t="s">
        <v>44</v>
      </c>
      <c r="C21" s="4" t="s">
        <v>24</v>
      </c>
      <c r="D21" s="5">
        <v>1</v>
      </c>
      <c r="E21" s="32"/>
      <c r="F21" s="27">
        <f t="shared" si="0"/>
        <v>0</v>
      </c>
    </row>
    <row r="22" spans="1:6" ht="65" x14ac:dyDescent="0.35">
      <c r="A22" s="3" t="s">
        <v>45</v>
      </c>
      <c r="B22" s="3" t="s">
        <v>46</v>
      </c>
      <c r="C22" s="4" t="s">
        <v>24</v>
      </c>
      <c r="D22" s="5">
        <v>1</v>
      </c>
      <c r="E22" s="6"/>
      <c r="F22" s="25">
        <f>D22*E22</f>
        <v>0</v>
      </c>
    </row>
    <row r="23" spans="1:6" ht="26" x14ac:dyDescent="0.35">
      <c r="A23" s="3" t="s">
        <v>47</v>
      </c>
      <c r="B23" s="3" t="s">
        <v>48</v>
      </c>
      <c r="C23" s="4" t="s">
        <v>13</v>
      </c>
      <c r="D23" s="5">
        <v>36</v>
      </c>
      <c r="E23" s="6"/>
      <c r="F23" s="25">
        <f t="shared" si="0"/>
        <v>0</v>
      </c>
    </row>
    <row r="24" spans="1:6" ht="26" x14ac:dyDescent="0.35">
      <c r="A24" s="3" t="s">
        <v>49</v>
      </c>
      <c r="B24" s="3" t="s">
        <v>50</v>
      </c>
      <c r="C24" s="4" t="s">
        <v>51</v>
      </c>
      <c r="D24" s="5">
        <v>36</v>
      </c>
      <c r="E24" s="6"/>
      <c r="F24" s="25">
        <f t="shared" si="0"/>
        <v>0</v>
      </c>
    </row>
    <row r="25" spans="1:6" ht="26" x14ac:dyDescent="0.35">
      <c r="A25" s="3" t="s">
        <v>52</v>
      </c>
      <c r="B25" s="3" t="s">
        <v>53</v>
      </c>
      <c r="C25" s="4" t="s">
        <v>13</v>
      </c>
      <c r="D25" s="5">
        <v>39</v>
      </c>
      <c r="E25" s="6"/>
      <c r="F25" s="25">
        <f t="shared" si="0"/>
        <v>0</v>
      </c>
    </row>
    <row r="26" spans="1:6" x14ac:dyDescent="0.35">
      <c r="A26" s="3" t="s">
        <v>54</v>
      </c>
      <c r="B26" s="3" t="s">
        <v>55</v>
      </c>
      <c r="C26" s="4" t="s">
        <v>51</v>
      </c>
      <c r="D26" s="5">
        <v>1</v>
      </c>
      <c r="E26" s="6"/>
      <c r="F26" s="25">
        <f t="shared" si="0"/>
        <v>0</v>
      </c>
    </row>
    <row r="27" spans="1:6" ht="26" x14ac:dyDescent="0.35">
      <c r="A27" s="3" t="s">
        <v>56</v>
      </c>
      <c r="B27" s="3" t="s">
        <v>57</v>
      </c>
      <c r="C27" s="4" t="s">
        <v>51</v>
      </c>
      <c r="D27" s="5">
        <v>24</v>
      </c>
      <c r="E27" s="32"/>
      <c r="F27" s="33">
        <f>D27*E27</f>
        <v>0</v>
      </c>
    </row>
    <row r="28" spans="1:6" x14ac:dyDescent="0.35">
      <c r="A28" s="3" t="s">
        <v>58</v>
      </c>
      <c r="B28" s="3" t="s">
        <v>59</v>
      </c>
      <c r="C28" s="4" t="s">
        <v>51</v>
      </c>
      <c r="D28" s="5">
        <v>1</v>
      </c>
      <c r="E28" s="32"/>
      <c r="F28" s="5">
        <f t="shared" ref="F28:F30" si="1">D28*E28</f>
        <v>0</v>
      </c>
    </row>
    <row r="29" spans="1:6" ht="65" x14ac:dyDescent="0.35">
      <c r="A29" s="3" t="s">
        <v>60</v>
      </c>
      <c r="B29" s="3" t="s">
        <v>61</v>
      </c>
      <c r="C29" s="4" t="s">
        <v>24</v>
      </c>
      <c r="D29" s="5">
        <v>1</v>
      </c>
      <c r="E29" s="6"/>
      <c r="F29" s="5">
        <f t="shared" si="1"/>
        <v>0</v>
      </c>
    </row>
    <row r="30" spans="1:6" ht="26" x14ac:dyDescent="0.35">
      <c r="A30" s="3" t="s">
        <v>62</v>
      </c>
      <c r="B30" s="3" t="s">
        <v>63</v>
      </c>
      <c r="C30" s="4" t="s">
        <v>13</v>
      </c>
      <c r="D30" s="5">
        <v>10</v>
      </c>
      <c r="E30" s="6"/>
      <c r="F30" s="5">
        <f t="shared" si="1"/>
        <v>0</v>
      </c>
    </row>
    <row r="31" spans="1:6" x14ac:dyDescent="0.35">
      <c r="A31" s="3" t="s">
        <v>64</v>
      </c>
      <c r="B31" s="7" t="s">
        <v>65</v>
      </c>
      <c r="C31" s="8"/>
      <c r="D31" s="8"/>
      <c r="E31" s="8"/>
      <c r="F31" s="9">
        <f>SUM(F21:F30)</f>
        <v>0</v>
      </c>
    </row>
    <row r="32" spans="1:6" x14ac:dyDescent="0.35">
      <c r="A32" s="20" t="s">
        <v>83</v>
      </c>
      <c r="B32" s="20"/>
      <c r="C32" s="20"/>
      <c r="D32" s="20"/>
      <c r="E32" s="20"/>
      <c r="F32" s="11">
        <f>F31+F19</f>
        <v>0</v>
      </c>
    </row>
    <row r="33" spans="1:6" x14ac:dyDescent="0.35">
      <c r="A33" s="20" t="s">
        <v>81</v>
      </c>
      <c r="B33" s="20"/>
      <c r="C33" s="20"/>
      <c r="D33" s="20"/>
      <c r="E33" s="20"/>
      <c r="F33" s="40"/>
    </row>
    <row r="34" spans="1:6" x14ac:dyDescent="0.35">
      <c r="A34" s="20" t="s">
        <v>82</v>
      </c>
      <c r="B34" s="20"/>
      <c r="C34" s="20"/>
      <c r="D34" s="20"/>
      <c r="E34" s="20"/>
      <c r="F34" s="11">
        <f>F32+F33</f>
        <v>0</v>
      </c>
    </row>
    <row r="35" spans="1:6" x14ac:dyDescent="0.35">
      <c r="A35" s="2"/>
    </row>
    <row r="36" spans="1:6" x14ac:dyDescent="0.35">
      <c r="A36" s="2"/>
    </row>
  </sheetData>
  <mergeCells count="3">
    <mergeCell ref="A32:E32"/>
    <mergeCell ref="A33:E33"/>
    <mergeCell ref="A34:E34"/>
  </mergeCells>
  <pageMargins left="0.7" right="0.7" top="0.75" bottom="0.75" header="0.3" footer="0.3"/>
  <pageSetup paperSize="9"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8C32E-F221-4BA6-A92E-904D2366A1B3}">
  <dimension ref="A1:G6"/>
  <sheetViews>
    <sheetView tabSelected="1" workbookViewId="0">
      <selection activeCell="C5" sqref="C5"/>
    </sheetView>
  </sheetViews>
  <sheetFormatPr baseColWidth="10" defaultColWidth="11.453125" defaultRowHeight="14.5" x14ac:dyDescent="0.35"/>
  <cols>
    <col min="2" max="2" width="18.7265625" customWidth="1"/>
    <col min="3" max="4" width="11.54296875" customWidth="1"/>
  </cols>
  <sheetData>
    <row r="1" spans="1:7" ht="29" x14ac:dyDescent="0.35">
      <c r="A1" s="19" t="s">
        <v>68</v>
      </c>
      <c r="B1" s="19" t="s">
        <v>69</v>
      </c>
      <c r="C1" s="38" t="s">
        <v>79</v>
      </c>
      <c r="D1" s="38" t="s">
        <v>80</v>
      </c>
    </row>
    <row r="2" spans="1:7" x14ac:dyDescent="0.35">
      <c r="A2" s="16" t="s">
        <v>78</v>
      </c>
      <c r="B2" s="13" t="s">
        <v>70</v>
      </c>
      <c r="C2" s="14">
        <f>Ngambou!F32</f>
        <v>0</v>
      </c>
      <c r="D2" s="14">
        <f>Ngambou!F34</f>
        <v>0</v>
      </c>
    </row>
    <row r="3" spans="1:7" x14ac:dyDescent="0.35">
      <c r="A3" s="17"/>
      <c r="B3" s="13" t="s">
        <v>71</v>
      </c>
      <c r="C3" s="14">
        <f>'Ngordjilene Mouride'!F32</f>
        <v>0</v>
      </c>
      <c r="D3" s="14">
        <f>'Ngordjilene Mouride'!F34</f>
        <v>0</v>
      </c>
    </row>
    <row r="4" spans="1:7" x14ac:dyDescent="0.35">
      <c r="A4" s="17"/>
      <c r="B4" s="13" t="s">
        <v>73</v>
      </c>
      <c r="C4" s="14">
        <f>Diassoum!F32</f>
        <v>0</v>
      </c>
      <c r="D4" s="14">
        <f>Diassoum!F34</f>
        <v>0</v>
      </c>
    </row>
    <row r="5" spans="1:7" x14ac:dyDescent="0.35">
      <c r="A5" s="18"/>
      <c r="B5" s="10" t="s">
        <v>72</v>
      </c>
      <c r="C5" s="39">
        <f>SUM(C2:C4)</f>
        <v>0</v>
      </c>
      <c r="D5" s="39">
        <f>SUM(D2:D4)</f>
        <v>0</v>
      </c>
    </row>
    <row r="6" spans="1:7" x14ac:dyDescent="0.35">
      <c r="G6" s="12"/>
    </row>
  </sheetData>
  <mergeCells count="1">
    <mergeCell ref="A2:A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o99d250c03344da181939f0145dbc023 xmlns="14a9c00f-d9e3-4eb9-aad3-f69239d17d9c">
      <Terms xmlns="http://schemas.microsoft.com/office/infopath/2007/PartnerControls">
        <TermInfo xmlns="http://schemas.microsoft.com/office/infopath/2007/PartnerControls">
          <TermName xmlns="http://schemas.microsoft.com/office/infopath/2007/PartnerControls">FR</TermName>
          <TermId xmlns="http://schemas.microsoft.com/office/infopath/2007/PartnerControls">e5b11214-e6fc-4287-b1cb-b050c041462c</TermId>
        </TermInfo>
      </Terms>
    </o99d250c03344da181939f0145dbc023>
    <TaxCatchAll xmlns="1c89b6ff-5735-4b3c-9dca-50e80957a65b">
      <Value>4</Value>
      <Value>1</Value>
    </TaxCatchAll>
    <jcd7455606374210a964e5d7a999097a xmlns="14a9c00f-d9e3-4eb9-aad3-f69239d17d9c">
      <Terms xmlns="http://schemas.microsoft.com/office/infopath/2007/PartnerControls">
        <TermInfo xmlns="http://schemas.microsoft.com/office/infopath/2007/PartnerControls">
          <TermName xmlns="http://schemas.microsoft.com/office/infopath/2007/PartnerControls">SEN</TermName>
          <TermId xmlns="http://schemas.microsoft.com/office/infopath/2007/PartnerControls">2b0d2337-59d1-468e-9a57-52ee80937861</TermId>
        </TermInfo>
      </Terms>
    </jcd7455606374210a964e5d7a999097a>
    <j50cb40f2a0941d2947e6bcbd5d19dce xmlns="14a9c00f-d9e3-4eb9-aad3-f69239d17d9c">
      <Terms xmlns="http://schemas.microsoft.com/office/infopath/2007/PartnerControls"/>
    </j50cb40f2a0941d2947e6bcbd5d19dce>
    <kecc0e8a0a3349c79c5d1d6e51bea7c3 xmlns="14a9c00f-d9e3-4eb9-aad3-f69239d17d9c">
      <Terms xmlns="http://schemas.microsoft.com/office/infopath/2007/PartnerControls"/>
    </kecc0e8a0a3349c79c5d1d6e51bea7c3>
    <_dlc_DocId xmlns="508ba6eb-9e09-4fd5-92f2-2d9921329f2d">SENENABEL-124183628-59757</_dlc_DocId>
    <_dlc_DocIdUrl xmlns="508ba6eb-9e09-4fd5-92f2-2d9921329f2d">
      <Url>https://enabelbe.sharepoint.com/sites/SEN/_layouts/15/DocIdRedir.aspx?ID=SENENABEL-124183628-59757</Url>
      <Description>SENENABEL-124183628-59757</Description>
    </_dlc_DocIdUrl>
    <lcf76f155ced4ddcb4097134ff3c332f xmlns="a1ddbe5a-88f5-4dcf-b333-bf73e2eddbd1">
      <Terms xmlns="http://schemas.microsoft.com/office/infopath/2007/PartnerControls"/>
    </lcf76f155ced4ddcb4097134ff3c332f>
    <e2b781e9cad840cd89b90f5a7e989839 xmlns="14a9c00f-d9e3-4eb9-aad3-f69239d17d9c">
      <Terms xmlns="http://schemas.microsoft.com/office/infopath/2007/PartnerControls"/>
    </e2b781e9cad840cd89b90f5a7e989839>
    <l9d65098618b4a8fbbe87718e7187e6b xmlns="14a9c00f-d9e3-4eb9-aad3-f69239d17d9c">
      <Terms xmlns="http://schemas.microsoft.com/office/infopath/2007/PartnerControls"/>
    </l9d65098618b4a8fbbe87718e7187e6b>
  </documentManagement>
</p:properties>
</file>

<file path=customXml/item2.xml><?xml version="1.0" encoding="utf-8"?>
<ct:contentTypeSchema xmlns:ct="http://schemas.microsoft.com/office/2006/metadata/contentType" xmlns:ma="http://schemas.microsoft.com/office/2006/metadata/properties/metaAttributes" ct:_="" ma:_="" ma:contentTypeName="Contract_document" ma:contentTypeID="0x01010084FDA68FEA25C847A6128BBA7C1A6EC10040DEC2D9A4E8A943A61D3368400126BA" ma:contentTypeVersion="27" ma:contentTypeDescription="" ma:contentTypeScope="" ma:versionID="207b289b692fac83e504800d3e5b6e12">
  <xsd:schema xmlns:xsd="http://www.w3.org/2001/XMLSchema" xmlns:xs="http://www.w3.org/2001/XMLSchema" xmlns:p="http://schemas.microsoft.com/office/2006/metadata/properties" xmlns:ns2="1c89b6ff-5735-4b3c-9dca-50e80957a65b" xmlns:ns3="14a9c00f-d9e3-4eb9-aad3-f69239d17d9c" xmlns:ns4="508ba6eb-9e09-4fd5-92f2-2d9921329f2d" xmlns:ns5="a1ddbe5a-88f5-4dcf-b333-bf73e2eddbd1" targetNamespace="http://schemas.microsoft.com/office/2006/metadata/properties" ma:root="true" ma:fieldsID="746ed96600f3c8fb3c37a96bfc1f1bed" ns2:_="" ns3:_="" ns4:_="" ns5:_="">
    <xsd:import namespace="1c89b6ff-5735-4b3c-9dca-50e80957a65b"/>
    <xsd:import namespace="14a9c00f-d9e3-4eb9-aad3-f69239d17d9c"/>
    <xsd:import namespace="508ba6eb-9e09-4fd5-92f2-2d9921329f2d"/>
    <xsd:import namespace="a1ddbe5a-88f5-4dcf-b333-bf73e2eddbd1"/>
    <xsd:element name="properties">
      <xsd:complexType>
        <xsd:sequence>
          <xsd:element name="documentManagement">
            <xsd:complexType>
              <xsd:all>
                <xsd:element ref="ns2:TaxCatchAll" minOccurs="0"/>
                <xsd:element ref="ns2:TaxCatchAllLabel" minOccurs="0"/>
                <xsd:element ref="ns3:o99d250c03344da181939f0145dbc023" minOccurs="0"/>
                <xsd:element ref="ns3:j50cb40f2a0941d2947e6bcbd5d19dce" minOccurs="0"/>
                <xsd:element ref="ns3:kecc0e8a0a3349c79c5d1d6e51bea7c3" minOccurs="0"/>
                <xsd:element ref="ns3:l9d65098618b4a8fbbe87718e7187e6b" minOccurs="0"/>
                <xsd:element ref="ns3:jcd7455606374210a964e5d7a999097a" minOccurs="0"/>
                <xsd:element ref="ns3:e2b781e9cad840cd89b90f5a7e989839" minOccurs="0"/>
                <xsd:element ref="ns4:_dlc_DocId" minOccurs="0"/>
                <xsd:element ref="ns4:_dlc_DocIdUrl" minOccurs="0"/>
                <xsd:element ref="ns4:_dlc_DocIdPersistId" minOccurs="0"/>
                <xsd:element ref="ns2:SharedWithUsers" minOccurs="0"/>
                <xsd:element ref="ns2:SharedWithDetails" minOccurs="0"/>
                <xsd:element ref="ns5:MediaServiceMetadata" minOccurs="0"/>
                <xsd:element ref="ns5:MediaServiceFastMetadata" minOccurs="0"/>
                <xsd:element ref="ns5:MediaServiceAutoTags" minOccurs="0"/>
                <xsd:element ref="ns5:MediaServiceOCR" minOccurs="0"/>
                <xsd:element ref="ns5:MediaServiceGenerationTime" minOccurs="0"/>
                <xsd:element ref="ns5:MediaServiceEventHashCode" minOccurs="0"/>
                <xsd:element ref="ns5:lcf76f155ced4ddcb4097134ff3c332f" minOccurs="0"/>
                <xsd:element ref="ns5:MediaServiceAutoKeyPoints" minOccurs="0"/>
                <xsd:element ref="ns5:MediaServiceKeyPoints" minOccurs="0"/>
                <xsd:element ref="ns5:MediaServiceDateTaken" minOccurs="0"/>
                <xsd:element ref="ns5:MediaServiceLocation" minOccurs="0"/>
                <xsd:element ref="ns5:MediaServiceObjectDetectorVersions" minOccurs="0"/>
                <xsd:element ref="ns5: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89b6ff-5735-4b3c-9dca-50e80957a65b"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cf8eb3ba-5ccf-4a22-a562-473d2c609d2e}" ma:internalName="TaxCatchAll" ma:showField="CatchAllData" ma:web="1c89b6ff-5735-4b3c-9dca-50e80957a65b">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cf8eb3ba-5ccf-4a22-a562-473d2c609d2e}" ma:internalName="TaxCatchAllLabel" ma:readOnly="true" ma:showField="CatchAllDataLabel" ma:web="1c89b6ff-5735-4b3c-9dca-50e80957a65b">
      <xsd:complexType>
        <xsd:complexContent>
          <xsd:extension base="dms:MultiChoiceLookup">
            <xsd:sequence>
              <xsd:element name="Value" type="dms:Lookup" maxOccurs="unbounded" minOccurs="0" nillable="true"/>
            </xsd:sequence>
          </xsd:extension>
        </xsd:complexContent>
      </xsd:complexType>
    </xsd:element>
    <xsd:element name="SharedWithUsers" ma:index="25"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4a9c00f-d9e3-4eb9-aad3-f69239d17d9c" elementFormDefault="qualified">
    <xsd:import namespace="http://schemas.microsoft.com/office/2006/documentManagement/types"/>
    <xsd:import namespace="http://schemas.microsoft.com/office/infopath/2007/PartnerControls"/>
    <xsd:element name="o99d250c03344da181939f0145dbc023" ma:index="10" nillable="true" ma:taxonomy="true" ma:internalName="o99d250c03344da181939f0145dbc023" ma:taxonomyFieldName="Document_Language" ma:displayName="Document_Language" ma:readOnly="false" ma:default="1;#FR|e5b11214-e6fc-4287-b1cb-b050c041462c" ma:fieldId="{899d250c-0334-4da1-8193-9f0145dbc023}" ma:sspId="60552f54-6c29-411d-8801-9a0c08c1a1a0" ma:termSetId="df09f262-5bd0-48f7-8ff9-66e612052d7c" ma:anchorId="00000000-0000-0000-0000-000000000000" ma:open="false" ma:isKeyword="false">
      <xsd:complexType>
        <xsd:sequence>
          <xsd:element ref="pc:Terms" minOccurs="0" maxOccurs="1"/>
        </xsd:sequence>
      </xsd:complexType>
    </xsd:element>
    <xsd:element name="j50cb40f2a0941d2947e6bcbd5d19dce" ma:index="12" nillable="true" ma:taxonomy="true" ma:internalName="j50cb40f2a0941d2947e6bcbd5d19dce" ma:taxonomyFieldName="Document_Type" ma:displayName="Document_Type" ma:readOnly="false" ma:default="" ma:fieldId="{350cb40f-2a09-41d2-947e-6bcbd5d19dce}" ma:sspId="60552f54-6c29-411d-8801-9a0c08c1a1a0" ma:termSetId="33f81917-df70-4c8b-9cac-ffa47dc2aabf" ma:anchorId="00000000-0000-0000-0000-000000000000" ma:open="false" ma:isKeyword="false">
      <xsd:complexType>
        <xsd:sequence>
          <xsd:element ref="pc:Terms" minOccurs="0" maxOccurs="1"/>
        </xsd:sequence>
      </xsd:complexType>
    </xsd:element>
    <xsd:element name="kecc0e8a0a3349c79c5d1d6e51bea7c3" ma:index="14" nillable="true" ma:taxonomy="true" ma:internalName="kecc0e8a0a3349c79c5d1d6e51bea7c3" ma:taxonomyFieldName="Document_Status" ma:displayName="Document_Status" ma:readOnly="false" ma:default="" ma:fieldId="{4ecc0e8a-0a33-49c7-9c5d-1d6e51bea7c3}" ma:sspId="60552f54-6c29-411d-8801-9a0c08c1a1a0" ma:termSetId="44d061db-62b2-4b12-a4d8-975f9639cbdb" ma:anchorId="00000000-0000-0000-0000-000000000000" ma:open="false" ma:isKeyword="false">
      <xsd:complexType>
        <xsd:sequence>
          <xsd:element ref="pc:Terms" minOccurs="0" maxOccurs="1"/>
        </xsd:sequence>
      </xsd:complexType>
    </xsd:element>
    <xsd:element name="l9d65098618b4a8fbbe87718e7187e6b" ma:index="15" nillable="true" ma:taxonomy="true" ma:internalName="l9d65098618b4a8fbbe87718e7187e6b" ma:taxonomyFieldName="Contract_reference" ma:displayName="Contract_reference" ma:readOnly="false" ma:default="" ma:fieldId="{59d65098-618b-4a8f-bbe8-7718e7187e6b}" ma:sspId="60552f54-6c29-411d-8801-9a0c08c1a1a0" ma:termSetId="6b2ff0ad-1426-4170-972c-650f8b36e801" ma:anchorId="00000000-0000-0000-0000-000000000000" ma:open="false" ma:isKeyword="false">
      <xsd:complexType>
        <xsd:sequence>
          <xsd:element ref="pc:Terms" minOccurs="0" maxOccurs="1"/>
        </xsd:sequence>
      </xsd:complexType>
    </xsd:element>
    <xsd:element name="jcd7455606374210a964e5d7a999097a" ma:index="16" nillable="true" ma:taxonomy="true" ma:internalName="jcd7455606374210a964e5d7a999097a" ma:taxonomyFieldName="Country" ma:displayName="Country" ma:readOnly="false" ma:default="1;#SEN|2b0d2337-59d1-468e-9a57-52ee80937861" ma:fieldId="{3cd74556-0637-4210-a964-e5d7a999097a}" ma:sspId="60552f54-6c29-411d-8801-9a0c08c1a1a0" ma:termSetId="a5b2ccc0-0626-4c6c-a942-5ad76bcb68f2" ma:anchorId="00000000-0000-0000-0000-000000000000" ma:open="false" ma:isKeyword="false">
      <xsd:complexType>
        <xsd:sequence>
          <xsd:element ref="pc:Terms" minOccurs="0" maxOccurs="1"/>
        </xsd:sequence>
      </xsd:complexType>
    </xsd:element>
    <xsd:element name="e2b781e9cad840cd89b90f5a7e989839" ma:index="19" nillable="true" ma:taxonomy="true" ma:internalName="e2b781e9cad840cd89b90f5a7e989839" ma:taxonomyFieldName="Project_code" ma:displayName="Project_code" ma:readOnly="false" ma:default="" ma:fieldId="{e2b781e9-cad8-40cd-89b9-0f5a7e989839}" ma:sspId="60552f54-6c29-411d-8801-9a0c08c1a1a0" ma:termSetId="8587b757-e1df-402e-8661-395e63ee9461"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08ba6eb-9e09-4fd5-92f2-2d9921329f2d" elementFormDefault="qualified">
    <xsd:import namespace="http://schemas.microsoft.com/office/2006/documentManagement/types"/>
    <xsd:import namespace="http://schemas.microsoft.com/office/infopath/2007/PartnerControls"/>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Id blijven behouden" ma:description="Id behouden tijdens toevoegen."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a1ddbe5a-88f5-4dcf-b333-bf73e2eddbd1"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lcf76f155ced4ddcb4097134ff3c332f" ma:index="34" nillable="true" ma:taxonomy="true" ma:internalName="lcf76f155ced4ddcb4097134ff3c332f" ma:taxonomyFieldName="MediaServiceImageTags" ma:displayName="Balises d’images" ma:readOnly="false" ma:fieldId="{5cf76f15-5ced-4ddc-b409-7134ff3c332f}" ma:taxonomyMulti="true" ma:sspId="60552f54-6c29-411d-8801-9a0c08c1a1a0" ma:termSetId="09814cd3-568e-fe90-9814-8d621ff8fb84" ma:anchorId="fba54fb3-c3e1-fe81-a776-ca4b69148c4d" ma:open="true" ma:isKeyword="false">
      <xsd:complexType>
        <xsd:sequence>
          <xsd:element ref="pc:Terms" minOccurs="0" maxOccurs="1"/>
        </xsd:sequence>
      </xsd:complex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element name="MediaServiceDateTaken" ma:index="37" nillable="true" ma:displayName="MediaServiceDateTaken" ma:hidden="true" ma:internalName="MediaServiceDateTaken" ma:readOnly="true">
      <xsd:simpleType>
        <xsd:restriction base="dms:Text"/>
      </xsd:simpleType>
    </xsd:element>
    <xsd:element name="MediaServiceLocation" ma:index="38" nillable="true" ma:displayName="Location" ma:description="" ma:indexed="true" ma:internalName="MediaServiceLocation" ma:readOnly="true">
      <xsd:simpleType>
        <xsd:restriction base="dms:Text"/>
      </xsd:simpleType>
    </xsd:element>
    <xsd:element name="MediaServiceObjectDetectorVersions" ma:index="39" nillable="true" ma:displayName="MediaServiceObjectDetectorVersions" ma:description="" ma:hidden="true" ma:indexed="true" ma:internalName="MediaServiceObjectDetectorVersions" ma:readOnly="true">
      <xsd:simpleType>
        <xsd:restriction base="dms:Text"/>
      </xsd:simpleType>
    </xsd:element>
    <xsd:element name="MediaLengthInSeconds" ma:index="40"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Type de contenu"/>
        <xsd:element ref="dc:title" minOccurs="0" maxOccurs="1"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1699DB-541D-4109-8606-1EF641A51C48}">
  <ds:schemaRefs>
    <ds:schemaRef ds:uri="http://schemas.microsoft.com/office/2006/metadata/properties"/>
    <ds:schemaRef ds:uri="http://schemas.microsoft.com/office/infopath/2007/PartnerControls"/>
    <ds:schemaRef ds:uri="14a9c00f-d9e3-4eb9-aad3-f69239d17d9c"/>
    <ds:schemaRef ds:uri="1c89b6ff-5735-4b3c-9dca-50e80957a65b"/>
    <ds:schemaRef ds:uri="508ba6eb-9e09-4fd5-92f2-2d9921329f2d"/>
    <ds:schemaRef ds:uri="a1ddbe5a-88f5-4dcf-b333-bf73e2eddbd1"/>
  </ds:schemaRefs>
</ds:datastoreItem>
</file>

<file path=customXml/itemProps2.xml><?xml version="1.0" encoding="utf-8"?>
<ds:datastoreItem xmlns:ds="http://schemas.openxmlformats.org/officeDocument/2006/customXml" ds:itemID="{CEE184A8-641C-47BD-9C94-6BF8D17001EA}"/>
</file>

<file path=customXml/itemProps3.xml><?xml version="1.0" encoding="utf-8"?>
<ds:datastoreItem xmlns:ds="http://schemas.openxmlformats.org/officeDocument/2006/customXml" ds:itemID="{E87FAE06-7030-48C4-89F0-E5DCD83F0EEA}">
  <ds:schemaRefs>
    <ds:schemaRef ds:uri="http://schemas.microsoft.com/sharepoint/events"/>
  </ds:schemaRefs>
</ds:datastoreItem>
</file>

<file path=customXml/itemProps4.xml><?xml version="1.0" encoding="utf-8"?>
<ds:datastoreItem xmlns:ds="http://schemas.openxmlformats.org/officeDocument/2006/customXml" ds:itemID="{026A15AF-4473-498A-9F7D-69DE1F2849A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Ngambou</vt:lpstr>
      <vt:lpstr>Ngordjilene Mouride</vt:lpstr>
      <vt:lpstr>Diassoum</vt:lpstr>
      <vt:lpstr>Synthèse Lot 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FAYE, Souhaïbou</dc:creator>
  <cp:keywords/>
  <dc:description/>
  <cp:lastModifiedBy>VANDER AUWERA, Thibault</cp:lastModifiedBy>
  <cp:revision/>
  <dcterms:created xsi:type="dcterms:W3CDTF">2023-11-18T17:33:27Z</dcterms:created>
  <dcterms:modified xsi:type="dcterms:W3CDTF">2023-12-13T15:56:07Z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0x01010084FDA68FEA25C847A6128BBA7C1A6EC10040DEC2D9A4E8A943A61D3368400126BA</vt:lpwstr>
  </property>
  <property fmtid="{D5CDD505-2E9C-101B-9397-08002B2CF9AE}" pid="3" name="Document_Language">
    <vt:lpwstr>4;#FR|e5b11214-e6fc-4287-b1cb-b050c041462c</vt:lpwstr>
  </property>
  <property fmtid="{D5CDD505-2E9C-101B-9397-08002B2CF9AE}" pid="4" name="Country">
    <vt:lpwstr>1;#SEN|2b0d2337-59d1-468e-9a57-52ee80937861</vt:lpwstr>
  </property>
  <property fmtid="{D5CDD505-2E9C-101B-9397-08002B2CF9AE}" pid="5" name="_dlc_DocIdItemGuid">
    <vt:lpwstr>425fde8c-efa0-424a-9476-c5ae031b2902</vt:lpwstr>
  </property>
  <property fmtid="{D5CDD505-2E9C-101B-9397-08002B2CF9AE}" pid="6" name="MediaServiceImageTags">
    <vt:lpwstr/>
  </property>
  <property fmtid="{D5CDD505-2E9C-101B-9397-08002B2CF9AE}" pid="7" name="l9d65098618b4a8fbbe87718e7187e6b">
    <vt:lpwstr/>
  </property>
  <property fmtid="{D5CDD505-2E9C-101B-9397-08002B2CF9AE}" pid="8" name="Document_Type">
    <vt:lpwstr/>
  </property>
  <property fmtid="{D5CDD505-2E9C-101B-9397-08002B2CF9AE}" pid="9" name="Document_Status">
    <vt:lpwstr/>
  </property>
  <property fmtid="{D5CDD505-2E9C-101B-9397-08002B2CF9AE}" pid="10" name="Contract_reference">
    <vt:lpwstr/>
  </property>
  <property fmtid="{D5CDD505-2E9C-101B-9397-08002B2CF9AE}" pid="11" name="Project_code">
    <vt:lpwstr/>
  </property>
  <property fmtid="{D5CDD505-2E9C-101B-9397-08002B2CF9AE}" pid="12" name="e2b781e9cad840cd89b90f5a7e989839">
    <vt:lpwstr/>
  </property>
</Properties>
</file>