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nabelbe.sharepoint.com/sites/BFA/Contracts/21_Marchés_Publics/BEL2200411SP2_CLIWAL/BEL22004-10030 Travaux de réalisation de bâtiments de type F3/2_CSC/"/>
    </mc:Choice>
  </mc:AlternateContent>
  <xr:revisionPtr revIDLastSave="526" documentId="13_ncr:1_{AAA2A53B-BD97-4B16-A891-F6A951626B3A}" xr6:coauthVersionLast="47" xr6:coauthVersionMax="47" xr10:uidLastSave="{5051F18C-2C46-45FD-9A3F-1609251CA116}"/>
  <bookViews>
    <workbookView xWindow="-108" yWindow="-108" windowWidth="23256" windowHeight="12456" tabRatio="956" xr2:uid="{00000000-000D-0000-FFFF-FFFF00000000}"/>
  </bookViews>
  <sheets>
    <sheet name="LOT 1" sheetId="21" r:id="rId1"/>
  </sheets>
  <definedNames>
    <definedName name="_xlnm.Print_Area" localSheetId="0">'LOT 1'!$A$1:$F$101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0" i="21" l="1"/>
  <c r="F60" i="21"/>
  <c r="F12" i="21"/>
  <c r="F133" i="21" l="1"/>
  <c r="F132" i="21"/>
  <c r="F128" i="21"/>
  <c r="F127" i="21"/>
  <c r="F126" i="21"/>
  <c r="F125" i="21"/>
  <c r="F124" i="21"/>
  <c r="F123" i="21"/>
  <c r="F122" i="21"/>
  <c r="F121" i="21"/>
  <c r="F120" i="21"/>
  <c r="F119" i="21"/>
  <c r="F118" i="21"/>
  <c r="F117" i="21"/>
  <c r="F116" i="21"/>
  <c r="F115" i="21"/>
  <c r="F114" i="21"/>
  <c r="F113" i="21"/>
  <c r="F112" i="21"/>
  <c r="F111" i="21"/>
  <c r="F107" i="21"/>
  <c r="F106" i="21"/>
  <c r="F105" i="21"/>
  <c r="F104" i="21"/>
  <c r="F103" i="21"/>
  <c r="F102" i="21"/>
  <c r="F98" i="21"/>
  <c r="F97" i="21"/>
  <c r="F93" i="21"/>
  <c r="F92" i="21"/>
  <c r="F91" i="21"/>
  <c r="F87" i="21"/>
  <c r="F86" i="21"/>
  <c r="F85" i="21"/>
  <c r="F84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5" i="21"/>
  <c r="F64" i="21"/>
  <c r="F63" i="21"/>
  <c r="F62" i="21"/>
  <c r="F61" i="21"/>
  <c r="F56" i="21"/>
  <c r="F55" i="21"/>
  <c r="F51" i="21"/>
  <c r="F50" i="21"/>
  <c r="F49" i="21"/>
  <c r="F48" i="21"/>
  <c r="F47" i="21"/>
  <c r="F46" i="21"/>
  <c r="F45" i="21"/>
  <c r="F44" i="21"/>
  <c r="F43" i="21"/>
  <c r="F42" i="21"/>
  <c r="F41" i="21"/>
  <c r="F40" i="21"/>
  <c r="F39" i="21"/>
  <c r="F35" i="21"/>
  <c r="F34" i="21"/>
  <c r="F33" i="21"/>
  <c r="F32" i="21"/>
  <c r="F31" i="21"/>
  <c r="F27" i="21"/>
  <c r="F26" i="21"/>
  <c r="F25" i="21"/>
  <c r="F24" i="21"/>
  <c r="F23" i="21"/>
  <c r="F22" i="21"/>
  <c r="F21" i="21"/>
  <c r="F20" i="21"/>
  <c r="F16" i="21"/>
  <c r="F15" i="21"/>
  <c r="F14" i="21"/>
  <c r="F13" i="21"/>
  <c r="F8" i="21"/>
  <c r="F9" i="21" s="1"/>
  <c r="F136" i="21" s="1"/>
  <c r="F134" i="21" l="1"/>
  <c r="F149" i="21" s="1"/>
  <c r="F129" i="21"/>
  <c r="F148" i="21" s="1"/>
  <c r="F99" i="21"/>
  <c r="F146" i="21" s="1"/>
  <c r="F108" i="21"/>
  <c r="F147" i="21" s="1"/>
  <c r="F94" i="21"/>
  <c r="F145" i="21" s="1"/>
  <c r="F88" i="21"/>
  <c r="F144" i="21" s="1"/>
  <c r="F81" i="21"/>
  <c r="F143" i="21" s="1"/>
  <c r="F66" i="21"/>
  <c r="F142" i="21" s="1"/>
  <c r="F57" i="21"/>
  <c r="F141" i="21" s="1"/>
  <c r="F52" i="21"/>
  <c r="F140" i="21" s="1"/>
  <c r="F36" i="21"/>
  <c r="F139" i="21" s="1"/>
  <c r="F17" i="21"/>
  <c r="F137" i="21" s="1"/>
  <c r="F28" i="21"/>
  <c r="F138" i="21" s="1"/>
</calcChain>
</file>

<file path=xl/sharedStrings.xml><?xml version="1.0" encoding="utf-8"?>
<sst xmlns="http://schemas.openxmlformats.org/spreadsheetml/2006/main" count="314" uniqueCount="234">
  <si>
    <t>N°</t>
  </si>
  <si>
    <t>DESIGNATION</t>
  </si>
  <si>
    <t>U</t>
  </si>
  <si>
    <t>QTE</t>
  </si>
  <si>
    <t>PU</t>
  </si>
  <si>
    <t>PT</t>
  </si>
  <si>
    <t>1.1</t>
  </si>
  <si>
    <t>Amené et repli du materiel</t>
  </si>
  <si>
    <t>ff</t>
  </si>
  <si>
    <t>2.1</t>
  </si>
  <si>
    <t>Implantation du bâtiment</t>
  </si>
  <si>
    <t>Ens</t>
  </si>
  <si>
    <t>2.2</t>
  </si>
  <si>
    <t>Fouilles en puits pour semelles isolées</t>
  </si>
  <si>
    <t>m3</t>
  </si>
  <si>
    <t>2.3</t>
  </si>
  <si>
    <t xml:space="preserve">Remblais sans apport </t>
  </si>
  <si>
    <t>2.4</t>
  </si>
  <si>
    <t>Remblais d'apport de terre latéritique + Antermites</t>
  </si>
  <si>
    <t>2.5</t>
  </si>
  <si>
    <t>Fouilles en rigoles pour semelles filantes et bêches</t>
  </si>
  <si>
    <t>3.1</t>
  </si>
  <si>
    <t>Béton de propreté dosé  150kg/m3 de ciment classe 45</t>
  </si>
  <si>
    <t>3.2</t>
  </si>
  <si>
    <t>Béton armé pour poteaux,potelets et raidisseurs dosé à 350 kg/m3 de ciment classe 45</t>
  </si>
  <si>
    <t>3.3</t>
  </si>
  <si>
    <t>Béton armé pour dallage dosé à 350 kg/m3 de ciment classe 45</t>
  </si>
  <si>
    <t>3.4</t>
  </si>
  <si>
    <t>Béton armé pour semelles isolées dosé à 350 kg/m3 de ciment classe 45</t>
  </si>
  <si>
    <t>3.5</t>
  </si>
  <si>
    <t>Béton armé pour longrines et bêches dosé à 350 kg/m3 de ciment classe 45</t>
  </si>
  <si>
    <t>3.6</t>
  </si>
  <si>
    <t>Béton cycopéen pour semelle filante dosé à 300 kg/m3 de ciment classe 45</t>
  </si>
  <si>
    <t>3.7</t>
  </si>
  <si>
    <t>Béton armé pour chaînage et appui des baies dosé à 350 kg/m3 de ciment classe 45</t>
  </si>
  <si>
    <t>3.8</t>
  </si>
  <si>
    <t>Film polyane pour étanchement de l'ouvrage</t>
  </si>
  <si>
    <t>m2</t>
  </si>
  <si>
    <t>4.1</t>
  </si>
  <si>
    <t>Maçonnerie d'agglomérés  creux de 15x20x40</t>
  </si>
  <si>
    <t>4.2</t>
  </si>
  <si>
    <t>Maçonnerie d'agglomérés pleins de 20x20x40</t>
  </si>
  <si>
    <t>4.3</t>
  </si>
  <si>
    <t xml:space="preserve">Enduit Intérieur lissé </t>
  </si>
  <si>
    <t>4.4</t>
  </si>
  <si>
    <t>Enduit extérieur lissé</t>
  </si>
  <si>
    <t>4.5</t>
  </si>
  <si>
    <t>Raccordement et calfeutrement des ouvertures</t>
  </si>
  <si>
    <t>ml</t>
  </si>
  <si>
    <t>5.1</t>
  </si>
  <si>
    <t>PMP:Porte Métallique Persiennée de 120x220</t>
  </si>
  <si>
    <t>5.2</t>
  </si>
  <si>
    <t>PMP:Porte Métallique Persiennée de 90x220</t>
  </si>
  <si>
    <t>5.3</t>
  </si>
  <si>
    <t>PMP:Porte Métallique Pleine de 80x220</t>
  </si>
  <si>
    <t>5.4</t>
  </si>
  <si>
    <t>PMV:Porte Métallique Vitrée de 120x220</t>
  </si>
  <si>
    <t>5.5</t>
  </si>
  <si>
    <t>PMV:Porte Métallique Vitrée de 90x220</t>
  </si>
  <si>
    <t>5.6</t>
  </si>
  <si>
    <t>PIP:Porte Isoplane Pleine de 120x220</t>
  </si>
  <si>
    <t>5.7</t>
  </si>
  <si>
    <t>PIP:Porte Isoplane Pleine de 80x220</t>
  </si>
  <si>
    <t>5.8</t>
  </si>
  <si>
    <t>PIP:Porte Isoplane Pleine de 70x220</t>
  </si>
  <si>
    <t>5.9</t>
  </si>
  <si>
    <t>FMP:Fenêtre Métallique Persiennée de 120x120</t>
  </si>
  <si>
    <t>5.10</t>
  </si>
  <si>
    <t>FMP:Fenêtre Métallique Persiennée de 70x70</t>
  </si>
  <si>
    <t>5.11</t>
  </si>
  <si>
    <t>FMV:Fenêtre Métallique Vitrée de 120x120</t>
  </si>
  <si>
    <t>5.12</t>
  </si>
  <si>
    <t>FMV:Fenêtre Métallique Vitrée de 70x70</t>
  </si>
  <si>
    <t>5.13</t>
  </si>
  <si>
    <t>Faux plafond en contre plaqué de 5 mm</t>
  </si>
  <si>
    <t>6.1</t>
  </si>
  <si>
    <t>Ensemble des tuyauteries d'évacuation y compris toutes sujétions</t>
  </si>
  <si>
    <t>Ens.</t>
  </si>
  <si>
    <t>6.2</t>
  </si>
  <si>
    <t>Puisard Ø 170 et regard</t>
  </si>
  <si>
    <t>7.1</t>
  </si>
  <si>
    <t>Ensemble des tuyauteries d'alimentation + accessoires</t>
  </si>
  <si>
    <t>7.2</t>
  </si>
  <si>
    <t xml:space="preserve">Lavabo complet </t>
  </si>
  <si>
    <t>7.3</t>
  </si>
  <si>
    <t>Douche complete</t>
  </si>
  <si>
    <t>7.4</t>
  </si>
  <si>
    <t>Porte serviette</t>
  </si>
  <si>
    <t>7.5</t>
  </si>
  <si>
    <t>Porte savon</t>
  </si>
  <si>
    <t>7.6</t>
  </si>
  <si>
    <t>Mirroir</t>
  </si>
  <si>
    <t>8.1</t>
  </si>
  <si>
    <t>Ensemble filerie câblage et gaine</t>
  </si>
  <si>
    <t>8.2</t>
  </si>
  <si>
    <t>Brasseurs d'air avec rhéostat et toutes sujétions de pose</t>
  </si>
  <si>
    <t>8.3</t>
  </si>
  <si>
    <t>Prise de téléphone</t>
  </si>
  <si>
    <t>8.4</t>
  </si>
  <si>
    <t>Applique sanitaire</t>
  </si>
  <si>
    <t>8.5</t>
  </si>
  <si>
    <t>Climatiseur split 1,5 CH + dismatic et toutes sujétions de pose</t>
  </si>
  <si>
    <t>8.6</t>
  </si>
  <si>
    <t>Réglette  Lampe  120</t>
  </si>
  <si>
    <t>8.7</t>
  </si>
  <si>
    <t>Bouton poussoir lumineux</t>
  </si>
  <si>
    <t>8.8</t>
  </si>
  <si>
    <t>Interrupteur simple allumage</t>
  </si>
  <si>
    <t>8.9</t>
  </si>
  <si>
    <t xml:space="preserve">Interrupteur double allumage </t>
  </si>
  <si>
    <t>8.10</t>
  </si>
  <si>
    <t>Prise de courant 2p+t étanche</t>
  </si>
  <si>
    <t>8.11</t>
  </si>
  <si>
    <t>Prise de courant 2p+t</t>
  </si>
  <si>
    <t>8.12</t>
  </si>
  <si>
    <t>Mise à la terre générale</t>
  </si>
  <si>
    <t>ens</t>
  </si>
  <si>
    <t>9.1</t>
  </si>
  <si>
    <t>Carrelage du sol,des marches en carreaux grès cérame</t>
  </si>
  <si>
    <t>9.2</t>
  </si>
  <si>
    <t>Carrelage du sol des  toilettes en carreaux grès cérame anti-dérapant</t>
  </si>
  <si>
    <t>9.3</t>
  </si>
  <si>
    <t>Carreaux faience sur mur des toilettes</t>
  </si>
  <si>
    <t>9.4</t>
  </si>
  <si>
    <t xml:space="preserve">Plinthes en carreaux grès cérame </t>
  </si>
  <si>
    <t>Peinture vinylique sur enduit intérieur</t>
  </si>
  <si>
    <t>Couche de peinture sur enduit extérieur en tyrolienne</t>
  </si>
  <si>
    <t>couche de peinture sur menuiserie métallique et bois</t>
  </si>
  <si>
    <t>11.1</t>
  </si>
  <si>
    <t>Couverture en bac prélaquée 35/100è avec toute sujetions de pose</t>
  </si>
  <si>
    <t>11.2</t>
  </si>
  <si>
    <t>Etancheité en paxaluminium y compris toutes sujétions</t>
  </si>
  <si>
    <t>12.1</t>
  </si>
  <si>
    <t>Fouilles en puits et en rigole pour muret</t>
  </si>
  <si>
    <r>
      <t>m</t>
    </r>
    <r>
      <rPr>
        <vertAlign val="superscript"/>
        <sz val="9"/>
        <rFont val="Georgia"/>
        <family val="1"/>
      </rPr>
      <t>3</t>
    </r>
  </si>
  <si>
    <t>12.2</t>
  </si>
  <si>
    <t>Béton de propreté</t>
  </si>
  <si>
    <t>12.3</t>
  </si>
  <si>
    <t>Béton de fondation</t>
  </si>
  <si>
    <t>12.4</t>
  </si>
  <si>
    <t>Béton armé pour dalle de couvertures</t>
  </si>
  <si>
    <t>12.5</t>
  </si>
  <si>
    <t>Maçonnerie en agglos pleins de 15</t>
  </si>
  <si>
    <r>
      <t>m</t>
    </r>
    <r>
      <rPr>
        <vertAlign val="superscript"/>
        <sz val="9"/>
        <rFont val="Georgia"/>
        <family val="1"/>
      </rPr>
      <t>2</t>
    </r>
  </si>
  <si>
    <t>12.6</t>
  </si>
  <si>
    <t>Enduit sur les murs de la fosse</t>
  </si>
  <si>
    <t>13.1</t>
  </si>
  <si>
    <t>Maçonnerie de soubassement en agglos pleins de 20</t>
  </si>
  <si>
    <t>13.2</t>
  </si>
  <si>
    <t>Maçonnerie en agglos creux de 15</t>
  </si>
  <si>
    <t>13.3</t>
  </si>
  <si>
    <t>Maçonnerie en agglos creux de 10</t>
  </si>
  <si>
    <t>13.4</t>
  </si>
  <si>
    <t>Béton de couronnement du muret et rampe</t>
  </si>
  <si>
    <t>13.5</t>
  </si>
  <si>
    <t>Maçonnerie de claustras pour ventilation de la cabine</t>
  </si>
  <si>
    <t>13.6</t>
  </si>
  <si>
    <t>Béton arme pour chainage et poteaux</t>
  </si>
  <si>
    <t>13.7</t>
  </si>
  <si>
    <t xml:space="preserve">Enduit lisse sur murs intérieur des  cabines </t>
  </si>
  <si>
    <t>13.8</t>
  </si>
  <si>
    <t>Enduit taloche sur muret et murs extérieurs des cabines</t>
  </si>
  <si>
    <t>13.9</t>
  </si>
  <si>
    <t>Enduit tyrolien sur muret et murs extérieurs des cabines</t>
  </si>
  <si>
    <t>13.10</t>
  </si>
  <si>
    <t>Carreaux gres cérame antiderapant dans les cabines</t>
  </si>
  <si>
    <t>13.11</t>
  </si>
  <si>
    <t>Couverture en tôles bac galva 35/100è 4 ondulations y compris  toutes autres sujétions de pose</t>
  </si>
  <si>
    <t>13.12</t>
  </si>
  <si>
    <t>Pannes en cornières de 40</t>
  </si>
  <si>
    <t>13.13</t>
  </si>
  <si>
    <t>Relevé d'étanchéité au paxalumin sur acrotères, h: 40 cm, conformément aux détails d'exécution</t>
  </si>
  <si>
    <t>13.14</t>
  </si>
  <si>
    <t>Porte métalliques en tôle pleine 15/10è avec aération haute: PMTPA (70x210)</t>
  </si>
  <si>
    <t>u</t>
  </si>
  <si>
    <t>13.15</t>
  </si>
  <si>
    <t>Remblai provenant des fouilles</t>
  </si>
  <si>
    <t>13.16</t>
  </si>
  <si>
    <t>Maçonnerie de claustras 30x30x20 cm (h: 3,50m) pour ventilation de la fosse</t>
  </si>
  <si>
    <t>13.17</t>
  </si>
  <si>
    <t>Peinture Glycéro sur la menuiserie métallique</t>
  </si>
  <si>
    <t>13.18</t>
  </si>
  <si>
    <t>Peinture Glycéro sur mur intérieur latrine</t>
  </si>
  <si>
    <t>14.1</t>
  </si>
  <si>
    <t>Dispositif de lave-main</t>
  </si>
  <si>
    <t>14.2</t>
  </si>
  <si>
    <t>Puits perdu Ø 100 et regard</t>
  </si>
  <si>
    <t>DEVIS QUANTITATIF ET ESTIMATIF</t>
  </si>
  <si>
    <t>REALISATION DE BATIMENT DE TYPE F3 A USAGE DE BUREAU (Lot 1)</t>
  </si>
  <si>
    <t xml:space="preserve">UN (01) BATIMENT DE TYPE F3 A USAGE DE BUREAU </t>
  </si>
  <si>
    <t>SITE DE KANDO</t>
  </si>
  <si>
    <t>Sous Total I</t>
  </si>
  <si>
    <t>Sous Total II</t>
  </si>
  <si>
    <t>I-Installation et préparation du chantier</t>
  </si>
  <si>
    <t>II-Terrassement</t>
  </si>
  <si>
    <t>III-Bétons armés et bétons non armés</t>
  </si>
  <si>
    <t>IV-Maçonnerie et enduits</t>
  </si>
  <si>
    <t>Sous Total IV</t>
  </si>
  <si>
    <t>Sous Total III</t>
  </si>
  <si>
    <t>V-Menuiserie</t>
  </si>
  <si>
    <t>Sous Total V</t>
  </si>
  <si>
    <t>VI-Assainissement</t>
  </si>
  <si>
    <t>Sous Total VI</t>
  </si>
  <si>
    <t>VII-Plomberie sanitaire</t>
  </si>
  <si>
    <t>Sous Total VII</t>
  </si>
  <si>
    <t>VIII-Electricité</t>
  </si>
  <si>
    <t>Sous Total VIII</t>
  </si>
  <si>
    <t>IX-Revêtements et carrelage</t>
  </si>
  <si>
    <t>Sous Total IX</t>
  </si>
  <si>
    <t>X-Peinture</t>
  </si>
  <si>
    <t>Sous Total X</t>
  </si>
  <si>
    <t>XI-Couverture et étanchéité</t>
  </si>
  <si>
    <t>Sous Total XI</t>
  </si>
  <si>
    <t>XII-Aménagement de la fosse pour latrine VIP</t>
  </si>
  <si>
    <t>Sous Total XII</t>
  </si>
  <si>
    <t>XIII-Construction superstructure pour latrine VIP</t>
  </si>
  <si>
    <t>Sous Total XIII</t>
  </si>
  <si>
    <t>XIV-DIVERS</t>
  </si>
  <si>
    <t>Sous Total XIV</t>
  </si>
  <si>
    <t xml:space="preserve">Sous Total IV : Maçonnerie et enduits </t>
  </si>
  <si>
    <t>Sous Total I : Installation et préparation du chantier</t>
  </si>
  <si>
    <t>Sous Total II : Terrassement</t>
  </si>
  <si>
    <t>Sous Total III : Bétons armés et bétons non armés</t>
  </si>
  <si>
    <t xml:space="preserve">Sous Total V :Menuiserie </t>
  </si>
  <si>
    <t xml:space="preserve">Sous Total VI : Assainissement </t>
  </si>
  <si>
    <t>Sous Total VII : Plomberie sanitaire</t>
  </si>
  <si>
    <t xml:space="preserve">Sous Total VIII :Electricité </t>
  </si>
  <si>
    <t xml:space="preserve">Sous Total IX : Revêtements et carrelage </t>
  </si>
  <si>
    <t xml:space="preserve">Sous Total X : Peinture </t>
  </si>
  <si>
    <t xml:space="preserve">Sous Total XI : Couverture et étanchéité </t>
  </si>
  <si>
    <t>Sous Total XII : Aménagement de la fosse pour latrine VIP</t>
  </si>
  <si>
    <t>Sous Total XIII : Construction supertructure pour latrine VIP</t>
  </si>
  <si>
    <t xml:space="preserve">Sous Total XIV :Divers </t>
  </si>
  <si>
    <t>TOTAL HTVA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</si>
</sst>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0.000"/>
    <numFmt numFmtId="166" formatCode="_-* #,##0.00\ [$€-1]_-;\-* #,##0.00\ [$€-1]_-;_-* &quot;-&quot;??\ [$€-1]_-"/>
    <numFmt numFmtId="167" formatCode="#,##0_ ;\-#,##0\ "/>
    <numFmt numFmtId="168" formatCode="_-* #,##0\ _F_-;\-* #,##0\ _F_-;_-* &quot;-&quot;??\ _F_-;_-@_-"/>
  </numFmts>
  <fonts count="11" x14ac:knownFonts="1">
    <font>
      <sz val="10"/>
      <name val="Arial"/>
    </font>
    <font>
      <sz val="10"/>
      <name val="Arial"/>
      <family val="2"/>
    </font>
    <font>
      <b/>
      <sz val="9"/>
      <name val="Georgia"/>
      <family val="1"/>
    </font>
    <font>
      <sz val="9"/>
      <name val="Georgia"/>
      <family val="1"/>
    </font>
    <font>
      <b/>
      <i/>
      <sz val="9"/>
      <name val="Georgia"/>
      <family val="1"/>
    </font>
    <font>
      <vertAlign val="superscript"/>
      <sz val="9"/>
      <name val="Georgia"/>
      <family val="1"/>
    </font>
    <font>
      <b/>
      <sz val="14"/>
      <name val="Georgia"/>
      <family val="1"/>
    </font>
    <font>
      <sz val="10"/>
      <name val="Georgia"/>
      <family val="1"/>
    </font>
    <font>
      <b/>
      <sz val="10"/>
      <name val="Georgia"/>
      <family val="1"/>
    </font>
    <font>
      <b/>
      <u/>
      <sz val="14"/>
      <name val="Georgia"/>
      <family val="1"/>
    </font>
    <font>
      <b/>
      <sz val="16"/>
      <color rgb="FFFF0000"/>
      <name val="Georg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2" xfId="0" applyFont="1" applyBorder="1"/>
    <xf numFmtId="164" fontId="3" fillId="2" borderId="1" xfId="2" applyFont="1" applyFill="1" applyBorder="1" applyAlignment="1">
      <alignment horizontal="center" vertical="center"/>
    </xf>
    <xf numFmtId="164" fontId="3" fillId="0" borderId="1" xfId="2" applyFont="1" applyBorder="1" applyAlignment="1">
      <alignment horizontal="center" vertical="center"/>
    </xf>
    <xf numFmtId="3" fontId="2" fillId="0" borderId="0" xfId="0" applyNumberFormat="1" applyFont="1"/>
    <xf numFmtId="3" fontId="3" fillId="0" borderId="0" xfId="0" applyNumberFormat="1" applyFont="1" applyAlignment="1">
      <alignment horizontal="center"/>
    </xf>
    <xf numFmtId="3" fontId="2" fillId="0" borderId="2" xfId="0" applyNumberFormat="1" applyFont="1" applyBorder="1"/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167" fontId="3" fillId="0" borderId="1" xfId="2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168" fontId="3" fillId="0" borderId="1" xfId="2" applyNumberFormat="1" applyFont="1" applyFill="1" applyBorder="1" applyAlignment="1">
      <alignment horizontal="center" vertical="center"/>
    </xf>
    <xf numFmtId="168" fontId="3" fillId="0" borderId="1" xfId="2" applyNumberFormat="1" applyFont="1" applyBorder="1" applyAlignment="1">
      <alignment vertical="center"/>
    </xf>
    <xf numFmtId="0" fontId="3" fillId="0" borderId="1" xfId="0" applyFont="1" applyBorder="1" applyAlignment="1">
      <alignment horizontal="justify" vertical="center"/>
    </xf>
    <xf numFmtId="168" fontId="3" fillId="0" borderId="1" xfId="2" applyNumberFormat="1" applyFont="1" applyFill="1" applyBorder="1" applyAlignment="1">
      <alignment vertical="center"/>
    </xf>
    <xf numFmtId="164" fontId="3" fillId="0" borderId="1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center"/>
    </xf>
    <xf numFmtId="3" fontId="7" fillId="0" borderId="0" xfId="0" applyNumberFormat="1" applyFont="1"/>
    <xf numFmtId="0" fontId="3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3" fontId="3" fillId="0" borderId="0" xfId="0" applyNumberFormat="1" applyFont="1" applyAlignment="1">
      <alignment horizontal="center" vertical="center"/>
    </xf>
    <xf numFmtId="3" fontId="4" fillId="4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vertical="center"/>
    </xf>
    <xf numFmtId="2" fontId="2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2" fontId="3" fillId="2" borderId="0" xfId="0" applyNumberFormat="1" applyFont="1" applyFill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164" fontId="2" fillId="2" borderId="1" xfId="2" applyFont="1" applyFill="1" applyBorder="1" applyAlignment="1">
      <alignment horizontal="center" vertical="center"/>
    </xf>
    <xf numFmtId="164" fontId="3" fillId="2" borderId="0" xfId="2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164" fontId="3" fillId="0" borderId="0" xfId="2" applyFont="1" applyBorder="1" applyAlignment="1">
      <alignment horizontal="center" vertical="center"/>
    </xf>
    <xf numFmtId="164" fontId="2" fillId="0" borderId="1" xfId="2" applyFont="1" applyBorder="1" applyAlignment="1">
      <alignment horizontal="center" vertical="center"/>
    </xf>
    <xf numFmtId="164" fontId="2" fillId="0" borderId="0" xfId="2" applyFont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3" fillId="0" borderId="0" xfId="2" applyFont="1" applyFill="1" applyBorder="1" applyAlignment="1">
      <alignment horizontal="center" vertical="center"/>
    </xf>
    <xf numFmtId="168" fontId="3" fillId="0" borderId="0" xfId="2" applyNumberFormat="1" applyFont="1" applyFill="1" applyBorder="1" applyAlignment="1">
      <alignment horizontal="center" vertical="center"/>
    </xf>
    <xf numFmtId="164" fontId="2" fillId="0" borderId="1" xfId="2" applyFont="1" applyFill="1" applyBorder="1" applyAlignment="1">
      <alignment horizontal="center" vertical="center"/>
    </xf>
    <xf numFmtId="168" fontId="2" fillId="0" borderId="1" xfId="2" applyNumberFormat="1" applyFont="1" applyFill="1" applyBorder="1" applyAlignment="1">
      <alignment horizontal="center" vertical="center"/>
    </xf>
    <xf numFmtId="168" fontId="3" fillId="0" borderId="0" xfId="2" applyNumberFormat="1" applyFont="1" applyBorder="1" applyAlignment="1">
      <alignment vertical="center"/>
    </xf>
    <xf numFmtId="168" fontId="2" fillId="0" borderId="1" xfId="2" applyNumberFormat="1" applyFont="1" applyBorder="1" applyAlignment="1">
      <alignment vertical="center"/>
    </xf>
    <xf numFmtId="0" fontId="2" fillId="0" borderId="1" xfId="0" applyFont="1" applyBorder="1" applyAlignment="1">
      <alignment horizontal="justify" vertical="center"/>
    </xf>
    <xf numFmtId="0" fontId="2" fillId="0" borderId="0" xfId="0" applyFont="1" applyAlignment="1">
      <alignment horizontal="justify" vertical="center"/>
    </xf>
    <xf numFmtId="168" fontId="2" fillId="0" borderId="0" xfId="2" applyNumberFormat="1" applyFont="1" applyBorder="1" applyAlignment="1">
      <alignment vertical="center"/>
    </xf>
    <xf numFmtId="0" fontId="2" fillId="4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</cellXfs>
  <cellStyles count="3">
    <cellStyle name="Euro" xfId="1" xr:uid="{00000000-0005-0000-0000-000000000000}"/>
    <cellStyle name="Milliers" xfId="2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12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microsoft.com/office/2017/10/relationships/person" Target="persons/person0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CD8F6-DBFA-4FED-98BB-65971AFFEE96}">
  <sheetPr>
    <pageSetUpPr fitToPage="1"/>
  </sheetPr>
  <dimension ref="A1:G245"/>
  <sheetViews>
    <sheetView tabSelected="1" topLeftCell="A136" zoomScaleNormal="100" workbookViewId="0">
      <selection activeCell="I6" sqref="I6"/>
    </sheetView>
  </sheetViews>
  <sheetFormatPr baseColWidth="10" defaultColWidth="11.44140625" defaultRowHeight="20.100000000000001" customHeight="1" x14ac:dyDescent="0.25"/>
  <cols>
    <col min="1" max="1" width="4.88671875" style="2" customWidth="1"/>
    <col min="2" max="2" width="49.109375" style="2" customWidth="1"/>
    <col min="3" max="3" width="5.33203125" style="2" customWidth="1"/>
    <col min="4" max="4" width="10.109375" style="2" customWidth="1"/>
    <col min="5" max="5" width="10.21875" style="2" customWidth="1"/>
    <col min="6" max="6" width="15.5546875" style="2" customWidth="1"/>
    <col min="7" max="16384" width="11.44140625" style="32"/>
  </cols>
  <sheetData>
    <row r="1" spans="1:6" ht="27.6" customHeight="1" x14ac:dyDescent="0.35">
      <c r="A1" s="77" t="s">
        <v>188</v>
      </c>
      <c r="B1" s="77"/>
      <c r="C1" s="77"/>
      <c r="D1" s="77"/>
      <c r="E1" s="77"/>
      <c r="F1" s="77"/>
    </row>
    <row r="2" spans="1:6" ht="13.8" customHeight="1" x14ac:dyDescent="0.35">
      <c r="A2" s="31"/>
      <c r="B2" s="31"/>
      <c r="C2" s="31"/>
      <c r="D2" s="31"/>
      <c r="E2" s="31"/>
      <c r="F2" s="31"/>
    </row>
    <row r="3" spans="1:6" ht="20.100000000000001" customHeight="1" x14ac:dyDescent="0.35">
      <c r="A3" s="79" t="s">
        <v>187</v>
      </c>
      <c r="B3" s="79"/>
      <c r="C3" s="79"/>
      <c r="D3" s="79"/>
      <c r="E3" s="79"/>
      <c r="F3" s="79"/>
    </row>
    <row r="4" spans="1:6" ht="23.4" customHeight="1" x14ac:dyDescent="0.35">
      <c r="A4" s="80" t="s">
        <v>189</v>
      </c>
      <c r="B4" s="80"/>
      <c r="C4" s="80"/>
      <c r="D4" s="80"/>
      <c r="E4" s="80"/>
      <c r="F4" s="80"/>
    </row>
    <row r="5" spans="1:6" ht="20.100000000000001" customHeight="1" x14ac:dyDescent="0.35">
      <c r="A5" s="78" t="s">
        <v>190</v>
      </c>
      <c r="B5" s="78"/>
      <c r="C5" s="78"/>
      <c r="D5" s="78"/>
      <c r="E5" s="78"/>
      <c r="F5" s="78"/>
    </row>
    <row r="6" spans="1:6" s="33" customFormat="1" ht="20.100000000000001" customHeight="1" x14ac:dyDescent="0.25">
      <c r="A6" s="38" t="s">
        <v>0</v>
      </c>
      <c r="B6" s="38" t="s">
        <v>1</v>
      </c>
      <c r="C6" s="38" t="s">
        <v>2</v>
      </c>
      <c r="D6" s="38" t="s">
        <v>3</v>
      </c>
      <c r="E6" s="39" t="s">
        <v>4</v>
      </c>
      <c r="F6" s="39" t="s">
        <v>5</v>
      </c>
    </row>
    <row r="7" spans="1:6" s="34" customFormat="1" ht="20.100000000000001" customHeight="1" x14ac:dyDescent="0.25">
      <c r="A7" s="40"/>
      <c r="B7" s="76" t="s">
        <v>193</v>
      </c>
      <c r="C7" s="76"/>
      <c r="D7" s="76"/>
      <c r="E7" s="76"/>
      <c r="F7" s="41"/>
    </row>
    <row r="8" spans="1:6" ht="20.100000000000001" customHeight="1" x14ac:dyDescent="0.25">
      <c r="A8" s="11" t="s">
        <v>6</v>
      </c>
      <c r="B8" s="20" t="s">
        <v>7</v>
      </c>
      <c r="C8" s="11" t="s">
        <v>8</v>
      </c>
      <c r="D8" s="11">
        <v>1</v>
      </c>
      <c r="E8" s="13"/>
      <c r="F8" s="13">
        <f>D8*E8</f>
        <v>0</v>
      </c>
    </row>
    <row r="9" spans="1:6" s="34" customFormat="1" ht="20.100000000000001" customHeight="1" x14ac:dyDescent="0.25">
      <c r="A9" s="9"/>
      <c r="B9" s="30" t="s">
        <v>191</v>
      </c>
      <c r="C9" s="9"/>
      <c r="D9" s="9"/>
      <c r="E9" s="10"/>
      <c r="F9" s="10">
        <f>F8</f>
        <v>0</v>
      </c>
    </row>
    <row r="10" spans="1:6" ht="20.100000000000001" customHeight="1" x14ac:dyDescent="0.25">
      <c r="A10" s="42"/>
      <c r="B10" s="43"/>
      <c r="C10" s="42"/>
      <c r="D10" s="42"/>
      <c r="E10" s="44"/>
      <c r="F10" s="44"/>
    </row>
    <row r="11" spans="1:6" s="34" customFormat="1" ht="20.100000000000001" customHeight="1" x14ac:dyDescent="0.25">
      <c r="A11" s="40"/>
      <c r="B11" s="76" t="s">
        <v>194</v>
      </c>
      <c r="C11" s="76"/>
      <c r="D11" s="76"/>
      <c r="E11" s="76"/>
      <c r="F11" s="45"/>
    </row>
    <row r="12" spans="1:6" ht="20.100000000000001" customHeight="1" x14ac:dyDescent="0.25">
      <c r="A12" s="11" t="s">
        <v>9</v>
      </c>
      <c r="B12" s="15" t="s">
        <v>10</v>
      </c>
      <c r="C12" s="11" t="s">
        <v>11</v>
      </c>
      <c r="D12" s="5">
        <v>1</v>
      </c>
      <c r="E12" s="17"/>
      <c r="F12" s="14">
        <f>D12*E12</f>
        <v>0</v>
      </c>
    </row>
    <row r="13" spans="1:6" ht="20.100000000000001" customHeight="1" x14ac:dyDescent="0.25">
      <c r="A13" s="11" t="s">
        <v>12</v>
      </c>
      <c r="B13" s="15" t="s">
        <v>13</v>
      </c>
      <c r="C13" s="11" t="s">
        <v>14</v>
      </c>
      <c r="D13" s="18">
        <v>2.448</v>
      </c>
      <c r="E13" s="13"/>
      <c r="F13" s="14">
        <f t="shared" ref="F13:F16" si="0">D13*E13</f>
        <v>0</v>
      </c>
    </row>
    <row r="14" spans="1:6" ht="20.100000000000001" customHeight="1" x14ac:dyDescent="0.25">
      <c r="A14" s="11" t="s">
        <v>15</v>
      </c>
      <c r="B14" s="15" t="s">
        <v>16</v>
      </c>
      <c r="C14" s="11" t="s">
        <v>14</v>
      </c>
      <c r="D14" s="18">
        <v>10.4</v>
      </c>
      <c r="E14" s="13"/>
      <c r="F14" s="14">
        <f t="shared" si="0"/>
        <v>0</v>
      </c>
    </row>
    <row r="15" spans="1:6" ht="20.100000000000001" customHeight="1" x14ac:dyDescent="0.25">
      <c r="A15" s="11" t="s">
        <v>17</v>
      </c>
      <c r="B15" s="15" t="s">
        <v>18</v>
      </c>
      <c r="C15" s="11" t="s">
        <v>14</v>
      </c>
      <c r="D15" s="18">
        <v>36.965499999999999</v>
      </c>
      <c r="E15" s="13"/>
      <c r="F15" s="14">
        <f t="shared" si="0"/>
        <v>0</v>
      </c>
    </row>
    <row r="16" spans="1:6" ht="20.100000000000001" customHeight="1" x14ac:dyDescent="0.25">
      <c r="A16" s="11" t="s">
        <v>19</v>
      </c>
      <c r="B16" s="15" t="s">
        <v>20</v>
      </c>
      <c r="C16" s="11" t="s">
        <v>14</v>
      </c>
      <c r="D16" s="18">
        <v>7.9477200000000003</v>
      </c>
      <c r="E16" s="13"/>
      <c r="F16" s="14">
        <f t="shared" si="0"/>
        <v>0</v>
      </c>
    </row>
    <row r="17" spans="1:6" s="34" customFormat="1" ht="20.100000000000001" customHeight="1" x14ac:dyDescent="0.25">
      <c r="A17" s="9"/>
      <c r="B17" s="46" t="s">
        <v>192</v>
      </c>
      <c r="C17" s="9"/>
      <c r="D17" s="47"/>
      <c r="E17" s="10"/>
      <c r="F17" s="48">
        <f>F12+F13+F14+F15+F16</f>
        <v>0</v>
      </c>
    </row>
    <row r="18" spans="1:6" ht="20.100000000000001" customHeight="1" x14ac:dyDescent="0.25">
      <c r="A18" s="42"/>
      <c r="B18" s="49"/>
      <c r="C18" s="42"/>
      <c r="D18" s="50"/>
      <c r="E18" s="44"/>
      <c r="F18" s="51"/>
    </row>
    <row r="19" spans="1:6" ht="20.100000000000001" customHeight="1" x14ac:dyDescent="0.25">
      <c r="A19" s="40"/>
      <c r="B19" s="76" t="s">
        <v>195</v>
      </c>
      <c r="C19" s="76"/>
      <c r="D19" s="76"/>
      <c r="E19" s="76"/>
      <c r="F19" s="41"/>
    </row>
    <row r="20" spans="1:6" ht="20.100000000000001" customHeight="1" x14ac:dyDescent="0.25">
      <c r="A20" s="11" t="s">
        <v>21</v>
      </c>
      <c r="B20" s="20" t="s">
        <v>22</v>
      </c>
      <c r="C20" s="11" t="s">
        <v>14</v>
      </c>
      <c r="D20" s="12">
        <v>1.2994000000000001</v>
      </c>
      <c r="E20" s="21"/>
      <c r="F20" s="13">
        <f>D20*E20</f>
        <v>0</v>
      </c>
    </row>
    <row r="21" spans="1:6" ht="22.8" x14ac:dyDescent="0.25">
      <c r="A21" s="11" t="s">
        <v>23</v>
      </c>
      <c r="B21" s="22" t="s">
        <v>24</v>
      </c>
      <c r="C21" s="11" t="s">
        <v>14</v>
      </c>
      <c r="D21" s="12">
        <v>2.33</v>
      </c>
      <c r="E21" s="14"/>
      <c r="F21" s="13">
        <f t="shared" ref="F21:F27" si="1">D21*E21</f>
        <v>0</v>
      </c>
    </row>
    <row r="22" spans="1:6" ht="15" customHeight="1" x14ac:dyDescent="0.25">
      <c r="A22" s="11" t="s">
        <v>25</v>
      </c>
      <c r="B22" s="22" t="s">
        <v>26</v>
      </c>
      <c r="C22" s="11" t="s">
        <v>14</v>
      </c>
      <c r="D22" s="12">
        <v>9.4731520000000007</v>
      </c>
      <c r="E22" s="14"/>
      <c r="F22" s="13">
        <f t="shared" si="1"/>
        <v>0</v>
      </c>
    </row>
    <row r="23" spans="1:6" ht="23.4" customHeight="1" x14ac:dyDescent="0.25">
      <c r="A23" s="11" t="s">
        <v>27</v>
      </c>
      <c r="B23" s="22" t="s">
        <v>28</v>
      </c>
      <c r="C23" s="11" t="s">
        <v>14</v>
      </c>
      <c r="D23" s="12">
        <v>0.12239999999999999</v>
      </c>
      <c r="E23" s="14"/>
      <c r="F23" s="13">
        <f t="shared" si="1"/>
        <v>0</v>
      </c>
    </row>
    <row r="24" spans="1:6" ht="22.8" x14ac:dyDescent="0.25">
      <c r="A24" s="11" t="s">
        <v>29</v>
      </c>
      <c r="B24" s="22" t="s">
        <v>30</v>
      </c>
      <c r="C24" s="11" t="s">
        <v>14</v>
      </c>
      <c r="D24" s="12">
        <v>2.5348000000000002</v>
      </c>
      <c r="E24" s="14"/>
      <c r="F24" s="13">
        <f t="shared" si="1"/>
        <v>0</v>
      </c>
    </row>
    <row r="25" spans="1:6" ht="25.8" customHeight="1" x14ac:dyDescent="0.25">
      <c r="A25" s="11" t="s">
        <v>31</v>
      </c>
      <c r="B25" s="22" t="s">
        <v>32</v>
      </c>
      <c r="C25" s="11" t="s">
        <v>14</v>
      </c>
      <c r="D25" s="12">
        <v>3.9735999999999998</v>
      </c>
      <c r="E25" s="14"/>
      <c r="F25" s="13">
        <f t="shared" si="1"/>
        <v>0</v>
      </c>
    </row>
    <row r="26" spans="1:6" ht="25.8" customHeight="1" x14ac:dyDescent="0.25">
      <c r="A26" s="11" t="s">
        <v>33</v>
      </c>
      <c r="B26" s="22" t="s">
        <v>34</v>
      </c>
      <c r="C26" s="11" t="s">
        <v>14</v>
      </c>
      <c r="D26" s="12">
        <v>2.6284999999999998</v>
      </c>
      <c r="E26" s="14"/>
      <c r="F26" s="13">
        <f t="shared" si="1"/>
        <v>0</v>
      </c>
    </row>
    <row r="27" spans="1:6" ht="20.100000000000001" customHeight="1" x14ac:dyDescent="0.25">
      <c r="A27" s="11" t="s">
        <v>35</v>
      </c>
      <c r="B27" s="20" t="s">
        <v>36</v>
      </c>
      <c r="C27" s="11" t="s">
        <v>37</v>
      </c>
      <c r="D27" s="19">
        <v>72.870400000000004</v>
      </c>
      <c r="E27" s="14"/>
      <c r="F27" s="13">
        <f t="shared" si="1"/>
        <v>0</v>
      </c>
    </row>
    <row r="28" spans="1:6" ht="20.100000000000001" customHeight="1" x14ac:dyDescent="0.25">
      <c r="A28" s="11"/>
      <c r="B28" s="30" t="s">
        <v>198</v>
      </c>
      <c r="C28" s="9"/>
      <c r="D28" s="52"/>
      <c r="E28" s="48"/>
      <c r="F28" s="10">
        <f>F20+F21+F22+F23+F24+F25+F26+F27</f>
        <v>0</v>
      </c>
    </row>
    <row r="29" spans="1:6" ht="20.100000000000001" customHeight="1" x14ac:dyDescent="0.25">
      <c r="A29" s="42"/>
      <c r="B29" s="37"/>
      <c r="C29" s="42"/>
      <c r="D29" s="53"/>
      <c r="E29" s="51"/>
      <c r="F29" s="44"/>
    </row>
    <row r="30" spans="1:6" ht="20.100000000000001" customHeight="1" x14ac:dyDescent="0.25">
      <c r="A30" s="40"/>
      <c r="B30" s="76" t="s">
        <v>196</v>
      </c>
      <c r="C30" s="76"/>
      <c r="D30" s="76"/>
      <c r="E30" s="76"/>
      <c r="F30" s="54"/>
    </row>
    <row r="31" spans="1:6" ht="20.100000000000001" customHeight="1" x14ac:dyDescent="0.25">
      <c r="A31" s="11" t="s">
        <v>38</v>
      </c>
      <c r="B31" s="20" t="s">
        <v>39</v>
      </c>
      <c r="C31" s="11" t="s">
        <v>37</v>
      </c>
      <c r="D31" s="4">
        <v>213.42314999999999</v>
      </c>
      <c r="E31" s="13"/>
      <c r="F31" s="14">
        <f>D31*E31</f>
        <v>0</v>
      </c>
    </row>
    <row r="32" spans="1:6" ht="20.100000000000001" customHeight="1" x14ac:dyDescent="0.25">
      <c r="A32" s="11" t="s">
        <v>40</v>
      </c>
      <c r="B32" s="20" t="s">
        <v>41</v>
      </c>
      <c r="C32" s="11" t="s">
        <v>37</v>
      </c>
      <c r="D32" s="4">
        <v>38.021999999999998</v>
      </c>
      <c r="E32" s="13"/>
      <c r="F32" s="14">
        <f t="shared" ref="F32:F35" si="2">D32*E32</f>
        <v>0</v>
      </c>
    </row>
    <row r="33" spans="1:7" ht="20.100000000000001" customHeight="1" x14ac:dyDescent="0.25">
      <c r="A33" s="11" t="s">
        <v>42</v>
      </c>
      <c r="B33" s="20" t="s">
        <v>43</v>
      </c>
      <c r="C33" s="11" t="s">
        <v>37</v>
      </c>
      <c r="D33" s="4">
        <v>257.63400000000001</v>
      </c>
      <c r="E33" s="13"/>
      <c r="F33" s="14">
        <f t="shared" si="2"/>
        <v>0</v>
      </c>
    </row>
    <row r="34" spans="1:7" ht="20.100000000000001" customHeight="1" x14ac:dyDescent="0.25">
      <c r="A34" s="11" t="s">
        <v>44</v>
      </c>
      <c r="B34" s="20" t="s">
        <v>45</v>
      </c>
      <c r="C34" s="11" t="s">
        <v>37</v>
      </c>
      <c r="D34" s="4">
        <v>116.78279999999999</v>
      </c>
      <c r="E34" s="13"/>
      <c r="F34" s="14">
        <f t="shared" si="2"/>
        <v>0</v>
      </c>
    </row>
    <row r="35" spans="1:7" ht="20.100000000000001" customHeight="1" x14ac:dyDescent="0.25">
      <c r="A35" s="11" t="s">
        <v>46</v>
      </c>
      <c r="B35" s="20" t="s">
        <v>47</v>
      </c>
      <c r="C35" s="11" t="s">
        <v>48</v>
      </c>
      <c r="D35" s="4">
        <v>48</v>
      </c>
      <c r="E35" s="13"/>
      <c r="F35" s="14">
        <f t="shared" si="2"/>
        <v>0</v>
      </c>
    </row>
    <row r="36" spans="1:7" ht="20.100000000000001" customHeight="1" x14ac:dyDescent="0.25">
      <c r="A36" s="9"/>
      <c r="B36" s="30" t="s">
        <v>197</v>
      </c>
      <c r="C36" s="9"/>
      <c r="D36" s="55"/>
      <c r="E36" s="10"/>
      <c r="F36" s="48">
        <f>F31+F32+F33+F34+F35</f>
        <v>0</v>
      </c>
    </row>
    <row r="37" spans="1:7" ht="20.100000000000001" customHeight="1" x14ac:dyDescent="0.25">
      <c r="A37" s="42"/>
      <c r="B37" s="37"/>
      <c r="C37" s="42"/>
      <c r="D37" s="56"/>
      <c r="E37" s="44"/>
      <c r="F37" s="51"/>
    </row>
    <row r="38" spans="1:7" s="35" customFormat="1" ht="20.100000000000001" customHeight="1" x14ac:dyDescent="0.25">
      <c r="A38" s="40"/>
      <c r="B38" s="76" t="s">
        <v>199</v>
      </c>
      <c r="C38" s="76"/>
      <c r="D38" s="76"/>
      <c r="E38" s="76"/>
      <c r="F38" s="54"/>
    </row>
    <row r="39" spans="1:7" ht="20.100000000000001" customHeight="1" x14ac:dyDescent="0.25">
      <c r="A39" s="11" t="s">
        <v>49</v>
      </c>
      <c r="B39" s="20" t="s">
        <v>50</v>
      </c>
      <c r="C39" s="11" t="s">
        <v>2</v>
      </c>
      <c r="D39" s="5">
        <v>1</v>
      </c>
      <c r="E39" s="13"/>
      <c r="F39" s="14">
        <f>D39*E39</f>
        <v>0</v>
      </c>
    </row>
    <row r="40" spans="1:7" ht="20.100000000000001" customHeight="1" x14ac:dyDescent="0.25">
      <c r="A40" s="11" t="s">
        <v>51</v>
      </c>
      <c r="B40" s="20" t="s">
        <v>52</v>
      </c>
      <c r="C40" s="11" t="s">
        <v>2</v>
      </c>
      <c r="D40" s="5">
        <v>1</v>
      </c>
      <c r="E40" s="13"/>
      <c r="F40" s="14">
        <f t="shared" ref="F40:F51" si="3">D40*E40</f>
        <v>0</v>
      </c>
    </row>
    <row r="41" spans="1:7" ht="20.100000000000001" customHeight="1" x14ac:dyDescent="0.25">
      <c r="A41" s="11" t="s">
        <v>53</v>
      </c>
      <c r="B41" s="20" t="s">
        <v>54</v>
      </c>
      <c r="C41" s="11" t="s">
        <v>2</v>
      </c>
      <c r="D41" s="5">
        <v>1</v>
      </c>
      <c r="E41" s="13"/>
      <c r="F41" s="14">
        <f t="shared" si="3"/>
        <v>0</v>
      </c>
    </row>
    <row r="42" spans="1:7" ht="20.100000000000001" customHeight="1" x14ac:dyDescent="0.25">
      <c r="A42" s="11" t="s">
        <v>55</v>
      </c>
      <c r="B42" s="20" t="s">
        <v>56</v>
      </c>
      <c r="C42" s="11" t="s">
        <v>2</v>
      </c>
      <c r="D42" s="5">
        <v>1</v>
      </c>
      <c r="E42" s="13"/>
      <c r="F42" s="14">
        <f t="shared" si="3"/>
        <v>0</v>
      </c>
    </row>
    <row r="43" spans="1:7" ht="20.100000000000001" customHeight="1" x14ac:dyDescent="0.25">
      <c r="A43" s="11" t="s">
        <v>57</v>
      </c>
      <c r="B43" s="20" t="s">
        <v>58</v>
      </c>
      <c r="C43" s="11" t="s">
        <v>2</v>
      </c>
      <c r="D43" s="5">
        <v>1</v>
      </c>
      <c r="E43" s="13"/>
      <c r="F43" s="14">
        <f t="shared" si="3"/>
        <v>0</v>
      </c>
    </row>
    <row r="44" spans="1:7" ht="20.100000000000001" customHeight="1" x14ac:dyDescent="0.25">
      <c r="A44" s="11" t="s">
        <v>59</v>
      </c>
      <c r="B44" s="20" t="s">
        <v>60</v>
      </c>
      <c r="C44" s="11" t="s">
        <v>2</v>
      </c>
      <c r="D44" s="5">
        <v>1</v>
      </c>
      <c r="E44" s="13"/>
      <c r="F44" s="14">
        <f t="shared" si="3"/>
        <v>0</v>
      </c>
    </row>
    <row r="45" spans="1:7" ht="20.100000000000001" customHeight="1" x14ac:dyDescent="0.25">
      <c r="A45" s="11" t="s">
        <v>61</v>
      </c>
      <c r="B45" s="20" t="s">
        <v>62</v>
      </c>
      <c r="C45" s="11" t="s">
        <v>2</v>
      </c>
      <c r="D45" s="5">
        <v>2</v>
      </c>
      <c r="E45" s="13"/>
      <c r="F45" s="14">
        <f t="shared" si="3"/>
        <v>0</v>
      </c>
      <c r="G45" s="36"/>
    </row>
    <row r="46" spans="1:7" ht="20.100000000000001" customHeight="1" x14ac:dyDescent="0.25">
      <c r="A46" s="11" t="s">
        <v>63</v>
      </c>
      <c r="B46" s="20" t="s">
        <v>64</v>
      </c>
      <c r="C46" s="11" t="s">
        <v>2</v>
      </c>
      <c r="D46" s="5">
        <v>2</v>
      </c>
      <c r="E46" s="13"/>
      <c r="F46" s="14">
        <f t="shared" si="3"/>
        <v>0</v>
      </c>
      <c r="G46" s="36"/>
    </row>
    <row r="47" spans="1:7" ht="20.100000000000001" customHeight="1" x14ac:dyDescent="0.25">
      <c r="A47" s="11" t="s">
        <v>65</v>
      </c>
      <c r="B47" s="20" t="s">
        <v>66</v>
      </c>
      <c r="C47" s="11" t="s">
        <v>2</v>
      </c>
      <c r="D47" s="5">
        <v>6</v>
      </c>
      <c r="E47" s="13"/>
      <c r="F47" s="14">
        <f t="shared" si="3"/>
        <v>0</v>
      </c>
      <c r="G47" s="36"/>
    </row>
    <row r="48" spans="1:7" ht="20.100000000000001" customHeight="1" x14ac:dyDescent="0.25">
      <c r="A48" s="11" t="s">
        <v>67</v>
      </c>
      <c r="B48" s="20" t="s">
        <v>68</v>
      </c>
      <c r="C48" s="11" t="s">
        <v>2</v>
      </c>
      <c r="D48" s="5">
        <v>1</v>
      </c>
      <c r="E48" s="13"/>
      <c r="F48" s="14">
        <f t="shared" si="3"/>
        <v>0</v>
      </c>
      <c r="G48" s="36"/>
    </row>
    <row r="49" spans="1:7" ht="20.100000000000001" customHeight="1" x14ac:dyDescent="0.25">
      <c r="A49" s="11" t="s">
        <v>69</v>
      </c>
      <c r="B49" s="20" t="s">
        <v>70</v>
      </c>
      <c r="C49" s="11" t="s">
        <v>2</v>
      </c>
      <c r="D49" s="5">
        <v>6</v>
      </c>
      <c r="E49" s="13"/>
      <c r="F49" s="14">
        <f t="shared" si="3"/>
        <v>0</v>
      </c>
      <c r="G49" s="36"/>
    </row>
    <row r="50" spans="1:7" ht="20.100000000000001" customHeight="1" x14ac:dyDescent="0.25">
      <c r="A50" s="11" t="s">
        <v>71</v>
      </c>
      <c r="B50" s="20" t="s">
        <v>72</v>
      </c>
      <c r="C50" s="11" t="s">
        <v>2</v>
      </c>
      <c r="D50" s="5">
        <v>1</v>
      </c>
      <c r="E50" s="13"/>
      <c r="F50" s="14">
        <f t="shared" si="3"/>
        <v>0</v>
      </c>
    </row>
    <row r="51" spans="1:7" ht="20.100000000000001" customHeight="1" x14ac:dyDescent="0.25">
      <c r="A51" s="11" t="s">
        <v>73</v>
      </c>
      <c r="B51" s="20" t="s">
        <v>74</v>
      </c>
      <c r="C51" s="11" t="s">
        <v>37</v>
      </c>
      <c r="D51" s="19">
        <v>72.870400000000004</v>
      </c>
      <c r="E51" s="13"/>
      <c r="F51" s="14">
        <f t="shared" si="3"/>
        <v>0</v>
      </c>
    </row>
    <row r="52" spans="1:7" ht="20.100000000000001" customHeight="1" x14ac:dyDescent="0.25">
      <c r="A52" s="9"/>
      <c r="B52" s="30" t="s">
        <v>200</v>
      </c>
      <c r="C52" s="9"/>
      <c r="D52" s="52"/>
      <c r="E52" s="10"/>
      <c r="F52" s="48">
        <f>F39+F40+F41+F42+F43+F44+F45+F46+F47+F48+F49+F50+F51</f>
        <v>0</v>
      </c>
    </row>
    <row r="53" spans="1:7" ht="20.100000000000001" customHeight="1" x14ac:dyDescent="0.25">
      <c r="A53" s="57"/>
      <c r="B53" s="43"/>
      <c r="C53" s="57"/>
      <c r="D53" s="58"/>
      <c r="E53" s="59"/>
      <c r="F53" s="60"/>
    </row>
    <row r="54" spans="1:7" ht="20.100000000000001" customHeight="1" x14ac:dyDescent="0.25">
      <c r="A54" s="40"/>
      <c r="B54" s="76" t="s">
        <v>201</v>
      </c>
      <c r="C54" s="76"/>
      <c r="D54" s="76"/>
      <c r="E54" s="76"/>
      <c r="F54" s="54"/>
    </row>
    <row r="55" spans="1:7" ht="22.8" x14ac:dyDescent="0.25">
      <c r="A55" s="11" t="s">
        <v>75</v>
      </c>
      <c r="B55" s="22" t="s">
        <v>76</v>
      </c>
      <c r="C55" s="11" t="s">
        <v>77</v>
      </c>
      <c r="D55" s="5">
        <v>1</v>
      </c>
      <c r="E55" s="11"/>
      <c r="F55" s="14">
        <f>E55*D55</f>
        <v>0</v>
      </c>
    </row>
    <row r="56" spans="1:7" ht="20.100000000000001" customHeight="1" x14ac:dyDescent="0.25">
      <c r="A56" s="11" t="s">
        <v>78</v>
      </c>
      <c r="B56" s="20" t="s">
        <v>79</v>
      </c>
      <c r="C56" s="11" t="s">
        <v>77</v>
      </c>
      <c r="D56" s="5">
        <v>1</v>
      </c>
      <c r="E56" s="13"/>
      <c r="F56" s="14">
        <f>E56*D56</f>
        <v>0</v>
      </c>
    </row>
    <row r="57" spans="1:7" ht="20.100000000000001" customHeight="1" x14ac:dyDescent="0.25">
      <c r="A57" s="9"/>
      <c r="B57" s="30" t="s">
        <v>202</v>
      </c>
      <c r="C57" s="9"/>
      <c r="D57" s="62"/>
      <c r="E57" s="10"/>
      <c r="F57" s="48">
        <f>F55+F56</f>
        <v>0</v>
      </c>
    </row>
    <row r="58" spans="1:7" ht="20.100000000000001" customHeight="1" x14ac:dyDescent="0.25">
      <c r="A58" s="57"/>
      <c r="B58" s="43"/>
      <c r="C58" s="57"/>
      <c r="D58" s="63"/>
      <c r="E58" s="59"/>
      <c r="F58" s="60"/>
    </row>
    <row r="59" spans="1:7" ht="20.100000000000001" customHeight="1" x14ac:dyDescent="0.25">
      <c r="A59" s="40"/>
      <c r="B59" s="76" t="s">
        <v>203</v>
      </c>
      <c r="C59" s="76"/>
      <c r="D59" s="76"/>
      <c r="E59" s="76"/>
      <c r="F59" s="54"/>
    </row>
    <row r="60" spans="1:7" ht="20.100000000000001" customHeight="1" x14ac:dyDescent="0.25">
      <c r="A60" s="11" t="s">
        <v>80</v>
      </c>
      <c r="B60" s="20" t="s">
        <v>81</v>
      </c>
      <c r="C60" s="11" t="s">
        <v>11</v>
      </c>
      <c r="D60" s="5">
        <v>1</v>
      </c>
      <c r="E60" s="13"/>
      <c r="F60" s="14">
        <f>D60*E60</f>
        <v>0</v>
      </c>
    </row>
    <row r="61" spans="1:7" ht="20.100000000000001" customHeight="1" x14ac:dyDescent="0.25">
      <c r="A61" s="11" t="s">
        <v>82</v>
      </c>
      <c r="B61" s="20" t="s">
        <v>83</v>
      </c>
      <c r="C61" s="11" t="s">
        <v>2</v>
      </c>
      <c r="D61" s="5">
        <v>1</v>
      </c>
      <c r="E61" s="13"/>
      <c r="F61" s="14">
        <f t="shared" ref="F61:F65" si="4">D61*E61</f>
        <v>0</v>
      </c>
    </row>
    <row r="62" spans="1:7" ht="20.100000000000001" customHeight="1" x14ac:dyDescent="0.25">
      <c r="A62" s="11" t="s">
        <v>84</v>
      </c>
      <c r="B62" s="20" t="s">
        <v>85</v>
      </c>
      <c r="C62" s="11" t="s">
        <v>2</v>
      </c>
      <c r="D62" s="5">
        <v>1</v>
      </c>
      <c r="E62" s="13"/>
      <c r="F62" s="14">
        <f t="shared" si="4"/>
        <v>0</v>
      </c>
    </row>
    <row r="63" spans="1:7" ht="20.100000000000001" customHeight="1" x14ac:dyDescent="0.25">
      <c r="A63" s="11" t="s">
        <v>86</v>
      </c>
      <c r="B63" s="20" t="s">
        <v>87</v>
      </c>
      <c r="C63" s="11" t="s">
        <v>2</v>
      </c>
      <c r="D63" s="5">
        <v>1</v>
      </c>
      <c r="E63" s="13"/>
      <c r="F63" s="14">
        <f t="shared" si="4"/>
        <v>0</v>
      </c>
    </row>
    <row r="64" spans="1:7" ht="20.100000000000001" customHeight="1" x14ac:dyDescent="0.25">
      <c r="A64" s="11" t="s">
        <v>88</v>
      </c>
      <c r="B64" s="20" t="s">
        <v>89</v>
      </c>
      <c r="C64" s="11" t="s">
        <v>2</v>
      </c>
      <c r="D64" s="5">
        <v>1</v>
      </c>
      <c r="E64" s="13"/>
      <c r="F64" s="14">
        <f t="shared" si="4"/>
        <v>0</v>
      </c>
    </row>
    <row r="65" spans="1:6" ht="20.100000000000001" customHeight="1" x14ac:dyDescent="0.25">
      <c r="A65" s="11" t="s">
        <v>90</v>
      </c>
      <c r="B65" s="20" t="s">
        <v>91</v>
      </c>
      <c r="C65" s="11" t="s">
        <v>2</v>
      </c>
      <c r="D65" s="5">
        <v>1</v>
      </c>
      <c r="E65" s="13"/>
      <c r="F65" s="14">
        <f t="shared" si="4"/>
        <v>0</v>
      </c>
    </row>
    <row r="66" spans="1:6" ht="20.100000000000001" customHeight="1" x14ac:dyDescent="0.25">
      <c r="A66" s="9"/>
      <c r="B66" s="30" t="s">
        <v>204</v>
      </c>
      <c r="C66" s="9"/>
      <c r="D66" s="62"/>
      <c r="E66" s="10"/>
      <c r="F66" s="48">
        <f>F60+F61+F62+F63+F64+F65</f>
        <v>0</v>
      </c>
    </row>
    <row r="67" spans="1:6" ht="20.100000000000001" customHeight="1" x14ac:dyDescent="0.25">
      <c r="A67" s="57"/>
      <c r="B67" s="43"/>
      <c r="C67" s="57"/>
      <c r="D67" s="63"/>
      <c r="E67" s="59"/>
      <c r="F67" s="60"/>
    </row>
    <row r="68" spans="1:6" ht="20.100000000000001" customHeight="1" x14ac:dyDescent="0.25">
      <c r="A68" s="40"/>
      <c r="B68" s="76" t="s">
        <v>205</v>
      </c>
      <c r="C68" s="76"/>
      <c r="D68" s="76"/>
      <c r="E68" s="76"/>
      <c r="F68" s="54"/>
    </row>
    <row r="69" spans="1:6" ht="20.100000000000001" customHeight="1" x14ac:dyDescent="0.25">
      <c r="A69" s="11" t="s">
        <v>92</v>
      </c>
      <c r="B69" s="20" t="s">
        <v>93</v>
      </c>
      <c r="C69" s="11" t="s">
        <v>77</v>
      </c>
      <c r="D69" s="19">
        <v>1</v>
      </c>
      <c r="E69" s="13"/>
      <c r="F69" s="14">
        <f>D69*E69</f>
        <v>0</v>
      </c>
    </row>
    <row r="70" spans="1:6" ht="20.100000000000001" customHeight="1" x14ac:dyDescent="0.25">
      <c r="A70" s="11" t="s">
        <v>94</v>
      </c>
      <c r="B70" s="22" t="s">
        <v>95</v>
      </c>
      <c r="C70" s="11" t="s">
        <v>2</v>
      </c>
      <c r="D70" s="19">
        <v>5</v>
      </c>
      <c r="E70" s="13"/>
      <c r="F70" s="14">
        <f t="shared" ref="F70:F80" si="5">D70*E70</f>
        <v>0</v>
      </c>
    </row>
    <row r="71" spans="1:6" ht="20.100000000000001" customHeight="1" x14ac:dyDescent="0.25">
      <c r="A71" s="11" t="s">
        <v>96</v>
      </c>
      <c r="B71" s="20" t="s">
        <v>97</v>
      </c>
      <c r="C71" s="11" t="s">
        <v>2</v>
      </c>
      <c r="D71" s="19">
        <v>4</v>
      </c>
      <c r="E71" s="14"/>
      <c r="F71" s="14">
        <f t="shared" si="5"/>
        <v>0</v>
      </c>
    </row>
    <row r="72" spans="1:6" ht="20.100000000000001" customHeight="1" x14ac:dyDescent="0.25">
      <c r="A72" s="11" t="s">
        <v>98</v>
      </c>
      <c r="B72" s="20" t="s">
        <v>99</v>
      </c>
      <c r="C72" s="11" t="s">
        <v>2</v>
      </c>
      <c r="D72" s="19">
        <v>2</v>
      </c>
      <c r="E72" s="14"/>
      <c r="F72" s="14">
        <f t="shared" si="5"/>
        <v>0</v>
      </c>
    </row>
    <row r="73" spans="1:6" ht="13.2" x14ac:dyDescent="0.25">
      <c r="A73" s="11" t="s">
        <v>100</v>
      </c>
      <c r="B73" s="22" t="s">
        <v>101</v>
      </c>
      <c r="C73" s="11" t="s">
        <v>2</v>
      </c>
      <c r="D73" s="19">
        <v>5</v>
      </c>
      <c r="E73" s="14"/>
      <c r="F73" s="14">
        <f t="shared" si="5"/>
        <v>0</v>
      </c>
    </row>
    <row r="74" spans="1:6" ht="20.100000000000001" customHeight="1" x14ac:dyDescent="0.25">
      <c r="A74" s="11" t="s">
        <v>102</v>
      </c>
      <c r="B74" s="20" t="s">
        <v>103</v>
      </c>
      <c r="C74" s="11" t="s">
        <v>2</v>
      </c>
      <c r="D74" s="19">
        <v>9</v>
      </c>
      <c r="E74" s="14"/>
      <c r="F74" s="14">
        <f t="shared" si="5"/>
        <v>0</v>
      </c>
    </row>
    <row r="75" spans="1:6" ht="20.100000000000001" customHeight="1" x14ac:dyDescent="0.25">
      <c r="A75" s="11" t="s">
        <v>104</v>
      </c>
      <c r="B75" s="20" t="s">
        <v>105</v>
      </c>
      <c r="C75" s="11" t="s">
        <v>2</v>
      </c>
      <c r="D75" s="19">
        <v>2</v>
      </c>
      <c r="E75" s="14"/>
      <c r="F75" s="14">
        <f t="shared" si="5"/>
        <v>0</v>
      </c>
    </row>
    <row r="76" spans="1:6" ht="20.100000000000001" customHeight="1" x14ac:dyDescent="0.25">
      <c r="A76" s="11" t="s">
        <v>106</v>
      </c>
      <c r="B76" s="20" t="s">
        <v>107</v>
      </c>
      <c r="C76" s="11" t="s">
        <v>2</v>
      </c>
      <c r="D76" s="19">
        <v>3</v>
      </c>
      <c r="E76" s="14"/>
      <c r="F76" s="14">
        <f t="shared" si="5"/>
        <v>0</v>
      </c>
    </row>
    <row r="77" spans="1:6" ht="20.100000000000001" customHeight="1" x14ac:dyDescent="0.25">
      <c r="A77" s="11" t="s">
        <v>108</v>
      </c>
      <c r="B77" s="20" t="s">
        <v>109</v>
      </c>
      <c r="C77" s="11" t="s">
        <v>2</v>
      </c>
      <c r="D77" s="19">
        <v>4</v>
      </c>
      <c r="E77" s="14"/>
      <c r="F77" s="14">
        <f t="shared" si="5"/>
        <v>0</v>
      </c>
    </row>
    <row r="78" spans="1:6" ht="20.100000000000001" customHeight="1" x14ac:dyDescent="0.25">
      <c r="A78" s="11" t="s">
        <v>110</v>
      </c>
      <c r="B78" s="20" t="s">
        <v>111</v>
      </c>
      <c r="C78" s="11" t="s">
        <v>2</v>
      </c>
      <c r="D78" s="19">
        <v>3</v>
      </c>
      <c r="E78" s="14"/>
      <c r="F78" s="14">
        <f t="shared" si="5"/>
        <v>0</v>
      </c>
    </row>
    <row r="79" spans="1:6" ht="20.100000000000001" customHeight="1" x14ac:dyDescent="0.25">
      <c r="A79" s="11" t="s">
        <v>112</v>
      </c>
      <c r="B79" s="20" t="s">
        <v>113</v>
      </c>
      <c r="C79" s="11" t="s">
        <v>2</v>
      </c>
      <c r="D79" s="19">
        <v>14</v>
      </c>
      <c r="E79" s="14"/>
      <c r="F79" s="14">
        <f t="shared" si="5"/>
        <v>0</v>
      </c>
    </row>
    <row r="80" spans="1:6" ht="20.100000000000001" customHeight="1" x14ac:dyDescent="0.25">
      <c r="A80" s="11" t="s">
        <v>114</v>
      </c>
      <c r="B80" s="20" t="s">
        <v>115</v>
      </c>
      <c r="C80" s="11" t="s">
        <v>116</v>
      </c>
      <c r="D80" s="19">
        <v>1</v>
      </c>
      <c r="E80" s="14"/>
      <c r="F80" s="14">
        <f t="shared" si="5"/>
        <v>0</v>
      </c>
    </row>
    <row r="81" spans="1:6" ht="20.100000000000001" customHeight="1" x14ac:dyDescent="0.25">
      <c r="A81" s="9"/>
      <c r="B81" s="30" t="s">
        <v>206</v>
      </c>
      <c r="C81" s="9"/>
      <c r="D81" s="52"/>
      <c r="E81" s="48"/>
      <c r="F81" s="48">
        <f>F69+F70+F71+F72+F73+F74+F75+F76+F77+F78+F79+F80</f>
        <v>0</v>
      </c>
    </row>
    <row r="82" spans="1:6" ht="20.100000000000001" customHeight="1" x14ac:dyDescent="0.25">
      <c r="A82" s="42"/>
      <c r="B82" s="37"/>
      <c r="C82" s="42"/>
      <c r="D82" s="53"/>
      <c r="E82" s="51"/>
      <c r="F82" s="51"/>
    </row>
    <row r="83" spans="1:6" ht="20.100000000000001" customHeight="1" x14ac:dyDescent="0.25">
      <c r="A83" s="40"/>
      <c r="B83" s="76" t="s">
        <v>207</v>
      </c>
      <c r="C83" s="76"/>
      <c r="D83" s="76"/>
      <c r="E83" s="76"/>
      <c r="F83" s="54"/>
    </row>
    <row r="84" spans="1:6" ht="20.100000000000001" customHeight="1" x14ac:dyDescent="0.25">
      <c r="A84" s="11" t="s">
        <v>117</v>
      </c>
      <c r="B84" s="20" t="s">
        <v>118</v>
      </c>
      <c r="C84" s="11" t="s">
        <v>37</v>
      </c>
      <c r="D84" s="19">
        <v>61.106000000000002</v>
      </c>
      <c r="E84" s="16"/>
      <c r="F84" s="13">
        <f>E84*D84</f>
        <v>0</v>
      </c>
    </row>
    <row r="85" spans="1:6" ht="22.8" x14ac:dyDescent="0.25">
      <c r="A85" s="11" t="s">
        <v>119</v>
      </c>
      <c r="B85" s="22" t="s">
        <v>120</v>
      </c>
      <c r="C85" s="11" t="s">
        <v>37</v>
      </c>
      <c r="D85" s="19">
        <v>3.9</v>
      </c>
      <c r="E85" s="13"/>
      <c r="F85" s="13">
        <f t="shared" ref="F85:F87" si="6">E85*D85</f>
        <v>0</v>
      </c>
    </row>
    <row r="86" spans="1:6" ht="20.100000000000001" customHeight="1" x14ac:dyDescent="0.25">
      <c r="A86" s="11" t="s">
        <v>121</v>
      </c>
      <c r="B86" s="23" t="s">
        <v>122</v>
      </c>
      <c r="C86" s="11" t="s">
        <v>37</v>
      </c>
      <c r="D86" s="19">
        <v>22.72</v>
      </c>
      <c r="E86" s="14"/>
      <c r="F86" s="13">
        <f t="shared" si="6"/>
        <v>0</v>
      </c>
    </row>
    <row r="87" spans="1:6" ht="20.100000000000001" customHeight="1" x14ac:dyDescent="0.25">
      <c r="A87" s="11" t="s">
        <v>123</v>
      </c>
      <c r="B87" s="20" t="s">
        <v>124</v>
      </c>
      <c r="C87" s="11" t="s">
        <v>48</v>
      </c>
      <c r="D87" s="18">
        <v>69.83</v>
      </c>
      <c r="E87" s="13"/>
      <c r="F87" s="13">
        <f t="shared" si="6"/>
        <v>0</v>
      </c>
    </row>
    <row r="88" spans="1:6" ht="20.100000000000001" customHeight="1" x14ac:dyDescent="0.25">
      <c r="A88" s="9"/>
      <c r="B88" s="30" t="s">
        <v>208</v>
      </c>
      <c r="C88" s="9"/>
      <c r="D88" s="47"/>
      <c r="E88" s="10"/>
      <c r="F88" s="10">
        <f>F84+F85+F86+F87</f>
        <v>0</v>
      </c>
    </row>
    <row r="89" spans="1:6" ht="20.100000000000001" customHeight="1" x14ac:dyDescent="0.25">
      <c r="A89" s="57"/>
      <c r="B89" s="43"/>
      <c r="C89" s="57"/>
      <c r="D89" s="64"/>
      <c r="E89" s="59"/>
      <c r="F89" s="59"/>
    </row>
    <row r="90" spans="1:6" ht="20.100000000000001" customHeight="1" x14ac:dyDescent="0.25">
      <c r="A90" s="40"/>
      <c r="B90" s="76" t="s">
        <v>209</v>
      </c>
      <c r="C90" s="76"/>
      <c r="D90" s="76"/>
      <c r="E90" s="76"/>
      <c r="F90" s="54"/>
    </row>
    <row r="91" spans="1:6" ht="20.100000000000001" customHeight="1" x14ac:dyDescent="0.25">
      <c r="A91" s="11" t="s">
        <v>117</v>
      </c>
      <c r="B91" s="20" t="s">
        <v>125</v>
      </c>
      <c r="C91" s="11" t="s">
        <v>37</v>
      </c>
      <c r="D91" s="18">
        <v>241.63</v>
      </c>
      <c r="E91" s="13"/>
      <c r="F91" s="14">
        <f>E91*D91</f>
        <v>0</v>
      </c>
    </row>
    <row r="92" spans="1:6" ht="20.100000000000001" customHeight="1" x14ac:dyDescent="0.25">
      <c r="A92" s="11" t="s">
        <v>119</v>
      </c>
      <c r="B92" s="20" t="s">
        <v>126</v>
      </c>
      <c r="C92" s="11" t="s">
        <v>37</v>
      </c>
      <c r="D92" s="18">
        <v>116.78</v>
      </c>
      <c r="E92" s="13"/>
      <c r="F92" s="14">
        <f t="shared" ref="F92:F93" si="7">E92*D92</f>
        <v>0</v>
      </c>
    </row>
    <row r="93" spans="1:6" ht="20.100000000000001" customHeight="1" x14ac:dyDescent="0.25">
      <c r="A93" s="11" t="s">
        <v>121</v>
      </c>
      <c r="B93" s="20" t="s">
        <v>127</v>
      </c>
      <c r="C93" s="11" t="s">
        <v>37</v>
      </c>
      <c r="D93" s="19">
        <v>66</v>
      </c>
      <c r="E93" s="13"/>
      <c r="F93" s="14">
        <f t="shared" si="7"/>
        <v>0</v>
      </c>
    </row>
    <row r="94" spans="1:6" s="34" customFormat="1" ht="20.100000000000001" customHeight="1" x14ac:dyDescent="0.25">
      <c r="A94" s="9"/>
      <c r="B94" s="30" t="s">
        <v>210</v>
      </c>
      <c r="C94" s="9"/>
      <c r="D94" s="52"/>
      <c r="E94" s="10"/>
      <c r="F94" s="48">
        <f>F91+F92+F93</f>
        <v>0</v>
      </c>
    </row>
    <row r="95" spans="1:6" ht="20.100000000000001" customHeight="1" x14ac:dyDescent="0.25">
      <c r="A95" s="42"/>
      <c r="B95" s="37"/>
      <c r="C95" s="42"/>
      <c r="D95" s="53"/>
      <c r="E95" s="44"/>
      <c r="F95" s="51"/>
    </row>
    <row r="96" spans="1:6" ht="20.100000000000001" customHeight="1" x14ac:dyDescent="0.25">
      <c r="A96" s="40"/>
      <c r="B96" s="76" t="s">
        <v>211</v>
      </c>
      <c r="C96" s="76"/>
      <c r="D96" s="76"/>
      <c r="E96" s="76"/>
      <c r="F96" s="54"/>
    </row>
    <row r="97" spans="1:6" ht="22.8" x14ac:dyDescent="0.25">
      <c r="A97" s="11" t="s">
        <v>128</v>
      </c>
      <c r="B97" s="22" t="s">
        <v>129</v>
      </c>
      <c r="C97" s="11" t="s">
        <v>37</v>
      </c>
      <c r="D97" s="18">
        <v>90.013999999999996</v>
      </c>
      <c r="E97" s="13"/>
      <c r="F97" s="14">
        <f>E97*D97</f>
        <v>0</v>
      </c>
    </row>
    <row r="98" spans="1:6" ht="15.6" customHeight="1" x14ac:dyDescent="0.25">
      <c r="A98" s="11" t="s">
        <v>130</v>
      </c>
      <c r="B98" s="24" t="s">
        <v>131</v>
      </c>
      <c r="C98" s="19" t="s">
        <v>37</v>
      </c>
      <c r="D98" s="18">
        <v>13.464</v>
      </c>
      <c r="E98" s="14"/>
      <c r="F98" s="14">
        <f>E98*D98</f>
        <v>0</v>
      </c>
    </row>
    <row r="99" spans="1:6" s="34" customFormat="1" ht="16.2" customHeight="1" x14ac:dyDescent="0.25">
      <c r="A99" s="9"/>
      <c r="B99" s="66" t="s">
        <v>212</v>
      </c>
      <c r="C99" s="52"/>
      <c r="D99" s="47"/>
      <c r="E99" s="48"/>
      <c r="F99" s="48">
        <f>F97+F98</f>
        <v>0</v>
      </c>
    </row>
    <row r="100" spans="1:6" ht="16.8" customHeight="1" x14ac:dyDescent="0.25">
      <c r="A100" s="42"/>
      <c r="B100" s="65"/>
      <c r="C100" s="53"/>
      <c r="D100" s="50"/>
      <c r="E100" s="51"/>
      <c r="F100" s="51"/>
    </row>
    <row r="101" spans="1:6" ht="20.100000000000001" customHeight="1" x14ac:dyDescent="0.25">
      <c r="A101" s="9"/>
      <c r="B101" s="76" t="s">
        <v>213</v>
      </c>
      <c r="C101" s="76"/>
      <c r="D101" s="76"/>
      <c r="E101" s="76"/>
      <c r="F101" s="54"/>
    </row>
    <row r="102" spans="1:6" ht="20.100000000000001" customHeight="1" x14ac:dyDescent="0.25">
      <c r="A102" s="11" t="s">
        <v>132</v>
      </c>
      <c r="B102" s="23" t="s">
        <v>133</v>
      </c>
      <c r="C102" s="11" t="s">
        <v>134</v>
      </c>
      <c r="D102" s="5">
        <v>24.68</v>
      </c>
      <c r="E102" s="25"/>
      <c r="F102" s="14">
        <f>E102*D102</f>
        <v>0</v>
      </c>
    </row>
    <row r="103" spans="1:6" ht="20.100000000000001" customHeight="1" x14ac:dyDescent="0.25">
      <c r="A103" s="11" t="s">
        <v>135</v>
      </c>
      <c r="B103" s="20" t="s">
        <v>136</v>
      </c>
      <c r="C103" s="11" t="s">
        <v>134</v>
      </c>
      <c r="D103" s="5">
        <v>0.24</v>
      </c>
      <c r="E103" s="25"/>
      <c r="F103" s="14">
        <f t="shared" ref="F103:F133" si="8">E103*D103</f>
        <v>0</v>
      </c>
    </row>
    <row r="104" spans="1:6" ht="20.100000000000001" customHeight="1" x14ac:dyDescent="0.25">
      <c r="A104" s="11" t="s">
        <v>137</v>
      </c>
      <c r="B104" s="20" t="s">
        <v>138</v>
      </c>
      <c r="C104" s="11" t="s">
        <v>134</v>
      </c>
      <c r="D104" s="5">
        <v>0.93</v>
      </c>
      <c r="E104" s="25"/>
      <c r="F104" s="14">
        <f t="shared" si="8"/>
        <v>0</v>
      </c>
    </row>
    <row r="105" spans="1:6" ht="20.100000000000001" customHeight="1" x14ac:dyDescent="0.25">
      <c r="A105" s="11" t="s">
        <v>139</v>
      </c>
      <c r="B105" s="20" t="s">
        <v>140</v>
      </c>
      <c r="C105" s="11" t="s">
        <v>134</v>
      </c>
      <c r="D105" s="5">
        <v>0.95599999999999996</v>
      </c>
      <c r="E105" s="25"/>
      <c r="F105" s="14">
        <f t="shared" si="8"/>
        <v>0</v>
      </c>
    </row>
    <row r="106" spans="1:6" ht="20.100000000000001" customHeight="1" x14ac:dyDescent="0.25">
      <c r="A106" s="11" t="s">
        <v>141</v>
      </c>
      <c r="B106" s="20" t="s">
        <v>142</v>
      </c>
      <c r="C106" s="11" t="s">
        <v>143</v>
      </c>
      <c r="D106" s="5">
        <v>37.85</v>
      </c>
      <c r="E106" s="25"/>
      <c r="F106" s="14">
        <f t="shared" si="8"/>
        <v>0</v>
      </c>
    </row>
    <row r="107" spans="1:6" ht="20.100000000000001" customHeight="1" x14ac:dyDescent="0.25">
      <c r="A107" s="11" t="s">
        <v>144</v>
      </c>
      <c r="B107" s="20" t="s">
        <v>145</v>
      </c>
      <c r="C107" s="11" t="s">
        <v>143</v>
      </c>
      <c r="D107" s="29">
        <v>68.64</v>
      </c>
      <c r="E107" s="25"/>
      <c r="F107" s="14">
        <f t="shared" si="8"/>
        <v>0</v>
      </c>
    </row>
    <row r="108" spans="1:6" ht="20.100000000000001" customHeight="1" x14ac:dyDescent="0.25">
      <c r="A108" s="9"/>
      <c r="B108" s="30" t="s">
        <v>214</v>
      </c>
      <c r="C108" s="9"/>
      <c r="D108" s="69"/>
      <c r="E108" s="70"/>
      <c r="F108" s="48">
        <f>F102+F103+F104+F105+F106+F107</f>
        <v>0</v>
      </c>
    </row>
    <row r="109" spans="1:6" ht="20.100000000000001" customHeight="1" x14ac:dyDescent="0.25">
      <c r="A109" s="42"/>
      <c r="B109" s="37"/>
      <c r="C109" s="42"/>
      <c r="D109" s="67"/>
      <c r="E109" s="68"/>
      <c r="F109" s="51"/>
    </row>
    <row r="110" spans="1:6" ht="20.100000000000001" customHeight="1" x14ac:dyDescent="0.25">
      <c r="A110" s="40"/>
      <c r="B110" s="76" t="s">
        <v>215</v>
      </c>
      <c r="C110" s="76"/>
      <c r="D110" s="76"/>
      <c r="E110" s="76"/>
      <c r="F110" s="54"/>
    </row>
    <row r="111" spans="1:6" ht="20.100000000000001" customHeight="1" x14ac:dyDescent="0.25">
      <c r="A111" s="11" t="s">
        <v>146</v>
      </c>
      <c r="B111" s="20" t="s">
        <v>147</v>
      </c>
      <c r="C111" s="11" t="s">
        <v>143</v>
      </c>
      <c r="D111" s="5">
        <v>0.56000000000000005</v>
      </c>
      <c r="E111" s="28"/>
      <c r="F111" s="14">
        <f t="shared" si="8"/>
        <v>0</v>
      </c>
    </row>
    <row r="112" spans="1:6" ht="20.100000000000001" customHeight="1" x14ac:dyDescent="0.25">
      <c r="A112" s="11" t="s">
        <v>148</v>
      </c>
      <c r="B112" s="20" t="s">
        <v>149</v>
      </c>
      <c r="C112" s="11" t="s">
        <v>143</v>
      </c>
      <c r="D112" s="5">
        <v>16.73</v>
      </c>
      <c r="E112" s="28"/>
      <c r="F112" s="14">
        <f t="shared" si="8"/>
        <v>0</v>
      </c>
    </row>
    <row r="113" spans="1:6" ht="20.100000000000001" customHeight="1" x14ac:dyDescent="0.25">
      <c r="A113" s="11" t="s">
        <v>150</v>
      </c>
      <c r="B113" s="20" t="s">
        <v>151</v>
      </c>
      <c r="C113" s="11" t="s">
        <v>143</v>
      </c>
      <c r="D113" s="5">
        <v>2.41</v>
      </c>
      <c r="E113" s="28"/>
      <c r="F113" s="14">
        <f t="shared" si="8"/>
        <v>0</v>
      </c>
    </row>
    <row r="114" spans="1:6" ht="20.100000000000001" customHeight="1" x14ac:dyDescent="0.25">
      <c r="A114" s="11" t="s">
        <v>152</v>
      </c>
      <c r="B114" s="20" t="s">
        <v>153</v>
      </c>
      <c r="C114" s="11" t="s">
        <v>134</v>
      </c>
      <c r="D114" s="5">
        <v>0.04</v>
      </c>
      <c r="E114" s="28"/>
      <c r="F114" s="14">
        <f t="shared" si="8"/>
        <v>0</v>
      </c>
    </row>
    <row r="115" spans="1:6" ht="20.100000000000001" customHeight="1" x14ac:dyDescent="0.25">
      <c r="A115" s="11" t="s">
        <v>154</v>
      </c>
      <c r="B115" s="20" t="s">
        <v>155</v>
      </c>
      <c r="C115" s="11" t="s">
        <v>143</v>
      </c>
      <c r="D115" s="5">
        <v>0.32</v>
      </c>
      <c r="E115" s="28"/>
      <c r="F115" s="14">
        <f t="shared" si="8"/>
        <v>0</v>
      </c>
    </row>
    <row r="116" spans="1:6" ht="20.100000000000001" customHeight="1" x14ac:dyDescent="0.25">
      <c r="A116" s="11" t="s">
        <v>156</v>
      </c>
      <c r="B116" s="20" t="s">
        <v>157</v>
      </c>
      <c r="C116" s="11" t="s">
        <v>143</v>
      </c>
      <c r="D116" s="5">
        <v>0.75</v>
      </c>
      <c r="E116" s="28"/>
      <c r="F116" s="14">
        <f t="shared" si="8"/>
        <v>0</v>
      </c>
    </row>
    <row r="117" spans="1:6" ht="20.100000000000001" customHeight="1" x14ac:dyDescent="0.25">
      <c r="A117" s="11" t="s">
        <v>158</v>
      </c>
      <c r="B117" s="20" t="s">
        <v>159</v>
      </c>
      <c r="C117" s="11" t="s">
        <v>143</v>
      </c>
      <c r="D117" s="5">
        <v>19.920000000000002</v>
      </c>
      <c r="E117" s="28"/>
      <c r="F117" s="14">
        <f t="shared" si="8"/>
        <v>0</v>
      </c>
    </row>
    <row r="118" spans="1:6" ht="20.100000000000001" customHeight="1" x14ac:dyDescent="0.25">
      <c r="A118" s="11" t="s">
        <v>160</v>
      </c>
      <c r="B118" s="20" t="s">
        <v>161</v>
      </c>
      <c r="C118" s="11" t="s">
        <v>134</v>
      </c>
      <c r="D118" s="5">
        <v>28.68</v>
      </c>
      <c r="E118" s="28"/>
      <c r="F118" s="14">
        <f t="shared" si="8"/>
        <v>0</v>
      </c>
    </row>
    <row r="119" spans="1:6" ht="20.100000000000001" customHeight="1" x14ac:dyDescent="0.25">
      <c r="A119" s="11" t="s">
        <v>162</v>
      </c>
      <c r="B119" s="20" t="s">
        <v>163</v>
      </c>
      <c r="C119" s="11" t="s">
        <v>143</v>
      </c>
      <c r="D119" s="5">
        <v>28.68</v>
      </c>
      <c r="E119" s="28"/>
      <c r="F119" s="14">
        <f t="shared" si="8"/>
        <v>0</v>
      </c>
    </row>
    <row r="120" spans="1:6" ht="20.100000000000001" customHeight="1" x14ac:dyDescent="0.25">
      <c r="A120" s="11" t="s">
        <v>164</v>
      </c>
      <c r="B120" s="20" t="s">
        <v>165</v>
      </c>
      <c r="C120" s="11" t="s">
        <v>143</v>
      </c>
      <c r="D120" s="29">
        <v>2.52</v>
      </c>
      <c r="E120" s="28"/>
      <c r="F120" s="14">
        <f t="shared" si="8"/>
        <v>0</v>
      </c>
    </row>
    <row r="121" spans="1:6" ht="22.8" x14ac:dyDescent="0.25">
      <c r="A121" s="11" t="s">
        <v>166</v>
      </c>
      <c r="B121" s="22" t="s">
        <v>167</v>
      </c>
      <c r="C121" s="11" t="s">
        <v>143</v>
      </c>
      <c r="D121" s="5">
        <v>4.34</v>
      </c>
      <c r="E121" s="26"/>
      <c r="F121" s="14">
        <f t="shared" si="8"/>
        <v>0</v>
      </c>
    </row>
    <row r="122" spans="1:6" ht="20.100000000000001" customHeight="1" x14ac:dyDescent="0.25">
      <c r="A122" s="11" t="s">
        <v>168</v>
      </c>
      <c r="B122" s="20" t="s">
        <v>169</v>
      </c>
      <c r="C122" s="11" t="s">
        <v>48</v>
      </c>
      <c r="D122" s="5">
        <v>5.6</v>
      </c>
      <c r="E122" s="26"/>
      <c r="F122" s="14">
        <f t="shared" si="8"/>
        <v>0</v>
      </c>
    </row>
    <row r="123" spans="1:6" ht="22.8" x14ac:dyDescent="0.25">
      <c r="A123" s="11" t="s">
        <v>170</v>
      </c>
      <c r="B123" s="22" t="s">
        <v>171</v>
      </c>
      <c r="C123" s="11" t="s">
        <v>143</v>
      </c>
      <c r="D123" s="5">
        <v>5</v>
      </c>
      <c r="E123" s="26"/>
      <c r="F123" s="14">
        <f t="shared" si="8"/>
        <v>0</v>
      </c>
    </row>
    <row r="124" spans="1:6" ht="22.8" x14ac:dyDescent="0.25">
      <c r="A124" s="11" t="s">
        <v>172</v>
      </c>
      <c r="B124" s="22" t="s">
        <v>173</v>
      </c>
      <c r="C124" s="11" t="s">
        <v>174</v>
      </c>
      <c r="D124" s="5">
        <v>2</v>
      </c>
      <c r="E124" s="28"/>
      <c r="F124" s="14">
        <f t="shared" si="8"/>
        <v>0</v>
      </c>
    </row>
    <row r="125" spans="1:6" ht="20.100000000000001" customHeight="1" x14ac:dyDescent="0.25">
      <c r="A125" s="11" t="s">
        <v>175</v>
      </c>
      <c r="B125" s="20" t="s">
        <v>176</v>
      </c>
      <c r="C125" s="11" t="s">
        <v>116</v>
      </c>
      <c r="D125" s="5">
        <v>1</v>
      </c>
      <c r="E125" s="26"/>
      <c r="F125" s="14">
        <f t="shared" si="8"/>
        <v>0</v>
      </c>
    </row>
    <row r="126" spans="1:6" ht="22.8" x14ac:dyDescent="0.25">
      <c r="A126" s="11" t="s">
        <v>177</v>
      </c>
      <c r="B126" s="22" t="s">
        <v>178</v>
      </c>
      <c r="C126" s="11" t="s">
        <v>174</v>
      </c>
      <c r="D126" s="5">
        <v>3</v>
      </c>
      <c r="E126" s="26"/>
      <c r="F126" s="14">
        <f t="shared" si="8"/>
        <v>0</v>
      </c>
    </row>
    <row r="127" spans="1:6" ht="20.100000000000001" customHeight="1" x14ac:dyDescent="0.25">
      <c r="A127" s="11" t="s">
        <v>179</v>
      </c>
      <c r="B127" s="20" t="s">
        <v>180</v>
      </c>
      <c r="C127" s="11" t="s">
        <v>143</v>
      </c>
      <c r="D127" s="5">
        <v>5.88</v>
      </c>
      <c r="E127" s="26"/>
      <c r="F127" s="14">
        <f t="shared" si="8"/>
        <v>0</v>
      </c>
    </row>
    <row r="128" spans="1:6" ht="20.100000000000001" customHeight="1" x14ac:dyDescent="0.25">
      <c r="A128" s="11" t="s">
        <v>181</v>
      </c>
      <c r="B128" s="20" t="s">
        <v>182</v>
      </c>
      <c r="C128" s="11" t="s">
        <v>143</v>
      </c>
      <c r="D128" s="5">
        <v>19.920000000000002</v>
      </c>
      <c r="E128" s="26"/>
      <c r="F128" s="14">
        <f t="shared" si="8"/>
        <v>0</v>
      </c>
    </row>
    <row r="129" spans="1:6" ht="20.100000000000001" customHeight="1" x14ac:dyDescent="0.25">
      <c r="A129" s="9"/>
      <c r="B129" s="30" t="s">
        <v>216</v>
      </c>
      <c r="C129" s="9"/>
      <c r="D129" s="62"/>
      <c r="E129" s="72"/>
      <c r="F129" s="48">
        <f>F111+F112+F113+F114+F115+F116+F117+F118+F119+F120+F121+F122+F123+F124+F125+F126+F127+F128</f>
        <v>0</v>
      </c>
    </row>
    <row r="130" spans="1:6" ht="20.100000000000001" customHeight="1" x14ac:dyDescent="0.25">
      <c r="A130" s="42"/>
      <c r="B130" s="37"/>
      <c r="C130" s="42"/>
      <c r="D130" s="61"/>
      <c r="E130" s="71"/>
      <c r="F130" s="51"/>
    </row>
    <row r="131" spans="1:6" ht="20.100000000000001" customHeight="1" x14ac:dyDescent="0.25">
      <c r="A131" s="40"/>
      <c r="B131" s="76" t="s">
        <v>217</v>
      </c>
      <c r="C131" s="76"/>
      <c r="D131" s="76"/>
      <c r="E131" s="76"/>
      <c r="F131" s="54"/>
    </row>
    <row r="132" spans="1:6" ht="20.100000000000001" customHeight="1" x14ac:dyDescent="0.25">
      <c r="A132" s="11" t="s">
        <v>183</v>
      </c>
      <c r="B132" s="27" t="s">
        <v>184</v>
      </c>
      <c r="C132" s="11" t="s">
        <v>174</v>
      </c>
      <c r="D132" s="5">
        <v>1</v>
      </c>
      <c r="E132" s="26"/>
      <c r="F132" s="14">
        <f t="shared" si="8"/>
        <v>0</v>
      </c>
    </row>
    <row r="133" spans="1:6" ht="20.100000000000001" customHeight="1" x14ac:dyDescent="0.25">
      <c r="A133" s="11" t="s">
        <v>185</v>
      </c>
      <c r="B133" s="27" t="s">
        <v>186</v>
      </c>
      <c r="C133" s="11" t="s">
        <v>174</v>
      </c>
      <c r="D133" s="5">
        <v>1</v>
      </c>
      <c r="E133" s="26"/>
      <c r="F133" s="14">
        <f t="shared" si="8"/>
        <v>0</v>
      </c>
    </row>
    <row r="134" spans="1:6" ht="20.100000000000001" customHeight="1" x14ac:dyDescent="0.25">
      <c r="A134" s="9"/>
      <c r="B134" s="73" t="s">
        <v>218</v>
      </c>
      <c r="C134" s="9"/>
      <c r="D134" s="62"/>
      <c r="E134" s="72"/>
      <c r="F134" s="48">
        <f>F132+F133</f>
        <v>0</v>
      </c>
    </row>
    <row r="135" spans="1:6" ht="20.100000000000001" customHeight="1" x14ac:dyDescent="0.25">
      <c r="A135" s="57"/>
      <c r="B135" s="74"/>
      <c r="C135" s="57"/>
      <c r="D135" s="63"/>
      <c r="E135" s="75"/>
      <c r="F135" s="60"/>
    </row>
    <row r="136" spans="1:6" ht="20.100000000000001" customHeight="1" x14ac:dyDescent="0.25">
      <c r="A136" s="9">
        <v>0</v>
      </c>
      <c r="B136" s="82" t="s">
        <v>220</v>
      </c>
      <c r="C136" s="83"/>
      <c r="D136" s="83"/>
      <c r="E136" s="84"/>
      <c r="F136" s="48">
        <f>F9</f>
        <v>0</v>
      </c>
    </row>
    <row r="137" spans="1:6" ht="20.100000000000001" customHeight="1" x14ac:dyDescent="0.25">
      <c r="A137" s="9">
        <v>1</v>
      </c>
      <c r="B137" s="82" t="s">
        <v>221</v>
      </c>
      <c r="C137" s="83"/>
      <c r="D137" s="83"/>
      <c r="E137" s="84"/>
      <c r="F137" s="48">
        <f>F17</f>
        <v>0</v>
      </c>
    </row>
    <row r="138" spans="1:6" ht="20.100000000000001" customHeight="1" x14ac:dyDescent="0.25">
      <c r="A138" s="9">
        <v>2</v>
      </c>
      <c r="B138" s="82" t="s">
        <v>222</v>
      </c>
      <c r="C138" s="83"/>
      <c r="D138" s="83"/>
      <c r="E138" s="84"/>
      <c r="F138" s="48">
        <f>F28</f>
        <v>0</v>
      </c>
    </row>
    <row r="139" spans="1:6" ht="20.100000000000001" customHeight="1" x14ac:dyDescent="0.25">
      <c r="A139" s="9">
        <v>3</v>
      </c>
      <c r="B139" s="82" t="s">
        <v>219</v>
      </c>
      <c r="C139" s="83"/>
      <c r="D139" s="83"/>
      <c r="E139" s="84"/>
      <c r="F139" s="48">
        <f>F36</f>
        <v>0</v>
      </c>
    </row>
    <row r="140" spans="1:6" ht="20.100000000000001" customHeight="1" x14ac:dyDescent="0.25">
      <c r="A140" s="9">
        <v>4</v>
      </c>
      <c r="B140" s="82" t="s">
        <v>223</v>
      </c>
      <c r="C140" s="83"/>
      <c r="D140" s="83"/>
      <c r="E140" s="84"/>
      <c r="F140" s="48">
        <f>F52</f>
        <v>0</v>
      </c>
    </row>
    <row r="141" spans="1:6" ht="20.100000000000001" customHeight="1" x14ac:dyDescent="0.25">
      <c r="A141" s="9">
        <v>5</v>
      </c>
      <c r="B141" s="82" t="s">
        <v>224</v>
      </c>
      <c r="C141" s="83"/>
      <c r="D141" s="83"/>
      <c r="E141" s="84"/>
      <c r="F141" s="48">
        <f>F57</f>
        <v>0</v>
      </c>
    </row>
    <row r="142" spans="1:6" ht="20.100000000000001" customHeight="1" x14ac:dyDescent="0.25">
      <c r="A142" s="9">
        <v>6</v>
      </c>
      <c r="B142" s="85" t="s">
        <v>225</v>
      </c>
      <c r="C142" s="86"/>
      <c r="D142" s="86"/>
      <c r="E142" s="87"/>
      <c r="F142" s="48">
        <f>F66</f>
        <v>0</v>
      </c>
    </row>
    <row r="143" spans="1:6" ht="20.100000000000001" customHeight="1" x14ac:dyDescent="0.25">
      <c r="A143" s="9">
        <v>7</v>
      </c>
      <c r="B143" s="82" t="s">
        <v>226</v>
      </c>
      <c r="C143" s="83"/>
      <c r="D143" s="83"/>
      <c r="E143" s="84"/>
      <c r="F143" s="48">
        <f>F81</f>
        <v>0</v>
      </c>
    </row>
    <row r="144" spans="1:6" ht="20.100000000000001" customHeight="1" x14ac:dyDescent="0.25">
      <c r="A144" s="9">
        <v>8</v>
      </c>
      <c r="B144" s="82" t="s">
        <v>227</v>
      </c>
      <c r="C144" s="83"/>
      <c r="D144" s="83"/>
      <c r="E144" s="84"/>
      <c r="F144" s="48">
        <f>F88</f>
        <v>0</v>
      </c>
    </row>
    <row r="145" spans="1:6" ht="20.100000000000001" customHeight="1" x14ac:dyDescent="0.25">
      <c r="A145" s="9">
        <v>9</v>
      </c>
      <c r="B145" s="82" t="s">
        <v>228</v>
      </c>
      <c r="C145" s="83"/>
      <c r="D145" s="83"/>
      <c r="E145" s="84"/>
      <c r="F145" s="48">
        <f>F94</f>
        <v>0</v>
      </c>
    </row>
    <row r="146" spans="1:6" ht="20.100000000000001" customHeight="1" x14ac:dyDescent="0.25">
      <c r="A146" s="9">
        <v>10</v>
      </c>
      <c r="B146" s="82" t="s">
        <v>229</v>
      </c>
      <c r="C146" s="83"/>
      <c r="D146" s="83"/>
      <c r="E146" s="84"/>
      <c r="F146" s="48">
        <f>F99</f>
        <v>0</v>
      </c>
    </row>
    <row r="147" spans="1:6" ht="20.100000000000001" customHeight="1" x14ac:dyDescent="0.25">
      <c r="A147" s="9">
        <v>11</v>
      </c>
      <c r="B147" s="82" t="s">
        <v>230</v>
      </c>
      <c r="C147" s="83"/>
      <c r="D147" s="83"/>
      <c r="E147" s="84"/>
      <c r="F147" s="48">
        <f>F108</f>
        <v>0</v>
      </c>
    </row>
    <row r="148" spans="1:6" ht="20.100000000000001" customHeight="1" x14ac:dyDescent="0.25">
      <c r="A148" s="9">
        <v>12</v>
      </c>
      <c r="B148" s="82" t="s">
        <v>231</v>
      </c>
      <c r="C148" s="83"/>
      <c r="D148" s="83"/>
      <c r="E148" s="84"/>
      <c r="F148" s="48">
        <f>F129</f>
        <v>0</v>
      </c>
    </row>
    <row r="149" spans="1:6" ht="20.100000000000001" customHeight="1" x14ac:dyDescent="0.25">
      <c r="A149" s="9">
        <v>13</v>
      </c>
      <c r="B149" s="82" t="s">
        <v>232</v>
      </c>
      <c r="C149" s="83"/>
      <c r="D149" s="83"/>
      <c r="E149" s="84"/>
      <c r="F149" s="48">
        <f>F134</f>
        <v>0</v>
      </c>
    </row>
    <row r="150" spans="1:6" ht="20.100000000000001" customHeight="1" x14ac:dyDescent="0.25">
      <c r="A150" s="81" t="s">
        <v>233</v>
      </c>
      <c r="B150" s="81"/>
      <c r="C150" s="81"/>
      <c r="D150" s="81"/>
      <c r="E150" s="81"/>
      <c r="F150" s="10">
        <f>F136+F137+F138+F139+F140+F141+F142+F143+F144+F145+F146+F147+F148+F149</f>
        <v>0</v>
      </c>
    </row>
    <row r="151" spans="1:6" ht="20.100000000000001" customHeight="1" x14ac:dyDescent="0.25">
      <c r="B151" s="1"/>
      <c r="E151" s="7"/>
      <c r="F151" s="7"/>
    </row>
    <row r="152" spans="1:6" ht="20.100000000000001" customHeight="1" x14ac:dyDescent="0.25">
      <c r="B152" s="1"/>
      <c r="E152" s="7"/>
      <c r="F152" s="7"/>
    </row>
    <row r="153" spans="1:6" ht="20.100000000000001" customHeight="1" x14ac:dyDescent="0.25">
      <c r="B153" s="1"/>
      <c r="E153" s="7"/>
      <c r="F153" s="7"/>
    </row>
    <row r="154" spans="1:6" ht="20.100000000000001" customHeight="1" x14ac:dyDescent="0.25">
      <c r="B154" s="1"/>
      <c r="E154" s="7"/>
      <c r="F154" s="7"/>
    </row>
    <row r="155" spans="1:6" ht="20.100000000000001" customHeight="1" x14ac:dyDescent="0.25">
      <c r="B155" s="1"/>
      <c r="E155" s="7"/>
      <c r="F155" s="7"/>
    </row>
    <row r="156" spans="1:6" ht="20.100000000000001" customHeight="1" x14ac:dyDescent="0.25">
      <c r="B156" s="1"/>
      <c r="E156" s="7"/>
      <c r="F156" s="7"/>
    </row>
    <row r="157" spans="1:6" ht="20.100000000000001" customHeight="1" x14ac:dyDescent="0.25">
      <c r="B157" s="1"/>
      <c r="E157" s="7"/>
      <c r="F157" s="7"/>
    </row>
    <row r="158" spans="1:6" ht="20.100000000000001" customHeight="1" x14ac:dyDescent="0.25">
      <c r="B158" s="1"/>
      <c r="E158" s="7"/>
      <c r="F158" s="7"/>
    </row>
    <row r="159" spans="1:6" ht="20.100000000000001" customHeight="1" x14ac:dyDescent="0.25">
      <c r="B159" s="1"/>
      <c r="E159" s="7"/>
      <c r="F159" s="7"/>
    </row>
    <row r="160" spans="1:6" ht="20.100000000000001" customHeight="1" x14ac:dyDescent="0.25">
      <c r="B160" s="1"/>
      <c r="E160" s="7"/>
      <c r="F160" s="7"/>
    </row>
    <row r="161" spans="2:6" ht="20.100000000000001" customHeight="1" x14ac:dyDescent="0.25">
      <c r="B161" s="1"/>
      <c r="E161" s="7"/>
      <c r="F161" s="7"/>
    </row>
    <row r="162" spans="2:6" ht="20.100000000000001" customHeight="1" x14ac:dyDescent="0.25">
      <c r="B162" s="1"/>
      <c r="E162" s="7"/>
      <c r="F162" s="7"/>
    </row>
    <row r="163" spans="2:6" ht="20.100000000000001" customHeight="1" x14ac:dyDescent="0.25">
      <c r="B163" s="1"/>
      <c r="E163" s="7"/>
      <c r="F163" s="7"/>
    </row>
    <row r="164" spans="2:6" ht="20.100000000000001" customHeight="1" x14ac:dyDescent="0.25">
      <c r="B164" s="1"/>
      <c r="E164" s="7"/>
      <c r="F164" s="7"/>
    </row>
    <row r="165" spans="2:6" ht="20.100000000000001" customHeight="1" x14ac:dyDescent="0.25">
      <c r="B165" s="1"/>
      <c r="E165" s="7"/>
      <c r="F165" s="7"/>
    </row>
    <row r="166" spans="2:6" ht="20.100000000000001" customHeight="1" x14ac:dyDescent="0.25">
      <c r="B166" s="1"/>
      <c r="E166" s="7"/>
      <c r="F166" s="7"/>
    </row>
    <row r="167" spans="2:6" ht="20.100000000000001" customHeight="1" x14ac:dyDescent="0.25">
      <c r="B167" s="1"/>
      <c r="E167" s="7"/>
      <c r="F167" s="7"/>
    </row>
    <row r="168" spans="2:6" ht="20.100000000000001" customHeight="1" x14ac:dyDescent="0.25">
      <c r="B168" s="1"/>
      <c r="E168" s="7"/>
      <c r="F168" s="7"/>
    </row>
    <row r="169" spans="2:6" ht="20.100000000000001" customHeight="1" x14ac:dyDescent="0.25">
      <c r="B169" s="1"/>
      <c r="E169" s="7"/>
      <c r="F169" s="7"/>
    </row>
    <row r="170" spans="2:6" ht="20.100000000000001" customHeight="1" x14ac:dyDescent="0.25">
      <c r="B170" s="1"/>
      <c r="E170" s="7"/>
      <c r="F170" s="7"/>
    </row>
    <row r="171" spans="2:6" ht="20.100000000000001" customHeight="1" x14ac:dyDescent="0.25">
      <c r="B171" s="1"/>
      <c r="E171" s="7"/>
      <c r="F171" s="7"/>
    </row>
    <row r="172" spans="2:6" ht="20.100000000000001" customHeight="1" x14ac:dyDescent="0.25">
      <c r="B172" s="1"/>
      <c r="E172" s="7"/>
      <c r="F172" s="7"/>
    </row>
    <row r="173" spans="2:6" ht="20.100000000000001" customHeight="1" x14ac:dyDescent="0.25">
      <c r="B173" s="1"/>
      <c r="E173" s="7"/>
      <c r="F173" s="7"/>
    </row>
    <row r="174" spans="2:6" ht="20.100000000000001" customHeight="1" x14ac:dyDescent="0.25">
      <c r="B174" s="1"/>
      <c r="E174" s="7"/>
      <c r="F174" s="7"/>
    </row>
    <row r="175" spans="2:6" ht="20.100000000000001" customHeight="1" x14ac:dyDescent="0.25">
      <c r="B175" s="1"/>
      <c r="E175" s="7"/>
      <c r="F175" s="7"/>
    </row>
    <row r="176" spans="2:6" ht="20.100000000000001" customHeight="1" x14ac:dyDescent="0.25">
      <c r="B176" s="1"/>
      <c r="E176" s="7"/>
      <c r="F176" s="7"/>
    </row>
    <row r="177" spans="1:6" ht="20.100000000000001" customHeight="1" x14ac:dyDescent="0.25">
      <c r="B177" s="1"/>
      <c r="E177" s="7"/>
      <c r="F177" s="7"/>
    </row>
    <row r="178" spans="1:6" ht="20.100000000000001" customHeight="1" x14ac:dyDescent="0.25">
      <c r="A178" s="3"/>
      <c r="B178" s="3"/>
      <c r="C178" s="3"/>
      <c r="D178" s="3"/>
      <c r="E178" s="3"/>
      <c r="F178" s="8"/>
    </row>
    <row r="179" spans="1:6" ht="20.100000000000001" customHeight="1" x14ac:dyDescent="0.25">
      <c r="F179" s="6"/>
    </row>
    <row r="180" spans="1:6" ht="20.100000000000001" customHeight="1" x14ac:dyDescent="0.25">
      <c r="F180" s="6"/>
    </row>
    <row r="181" spans="1:6" ht="20.100000000000001" customHeight="1" x14ac:dyDescent="0.25">
      <c r="F181" s="6"/>
    </row>
    <row r="182" spans="1:6" ht="20.100000000000001" customHeight="1" x14ac:dyDescent="0.25">
      <c r="F182" s="6"/>
    </row>
    <row r="183" spans="1:6" ht="20.100000000000001" customHeight="1" x14ac:dyDescent="0.25">
      <c r="F183" s="6"/>
    </row>
    <row r="184" spans="1:6" ht="20.100000000000001" customHeight="1" x14ac:dyDescent="0.25">
      <c r="F184" s="6"/>
    </row>
    <row r="185" spans="1:6" ht="20.100000000000001" customHeight="1" x14ac:dyDescent="0.25">
      <c r="F185" s="6"/>
    </row>
    <row r="186" spans="1:6" ht="20.100000000000001" customHeight="1" x14ac:dyDescent="0.25">
      <c r="F186" s="6"/>
    </row>
    <row r="187" spans="1:6" ht="20.100000000000001" customHeight="1" x14ac:dyDescent="0.25">
      <c r="F187" s="6"/>
    </row>
    <row r="188" spans="1:6" ht="20.100000000000001" customHeight="1" x14ac:dyDescent="0.25">
      <c r="F188" s="6"/>
    </row>
    <row r="189" spans="1:6" ht="20.100000000000001" customHeight="1" x14ac:dyDescent="0.25">
      <c r="F189" s="6"/>
    </row>
    <row r="190" spans="1:6" ht="20.100000000000001" customHeight="1" x14ac:dyDescent="0.25">
      <c r="F190" s="6"/>
    </row>
    <row r="191" spans="1:6" ht="20.100000000000001" customHeight="1" x14ac:dyDescent="0.25">
      <c r="F191" s="6"/>
    </row>
    <row r="192" spans="1:6" ht="20.100000000000001" customHeight="1" x14ac:dyDescent="0.25">
      <c r="F192" s="6"/>
    </row>
    <row r="193" spans="6:6" ht="20.100000000000001" customHeight="1" x14ac:dyDescent="0.25">
      <c r="F193" s="6"/>
    </row>
    <row r="194" spans="6:6" ht="20.100000000000001" customHeight="1" x14ac:dyDescent="0.25">
      <c r="F194" s="6"/>
    </row>
    <row r="195" spans="6:6" ht="20.100000000000001" customHeight="1" x14ac:dyDescent="0.25">
      <c r="F195" s="6"/>
    </row>
    <row r="196" spans="6:6" ht="20.100000000000001" customHeight="1" x14ac:dyDescent="0.25">
      <c r="F196" s="6"/>
    </row>
    <row r="197" spans="6:6" ht="20.100000000000001" customHeight="1" x14ac:dyDescent="0.25">
      <c r="F197" s="6"/>
    </row>
    <row r="198" spans="6:6" ht="20.100000000000001" customHeight="1" x14ac:dyDescent="0.25">
      <c r="F198" s="6"/>
    </row>
    <row r="199" spans="6:6" ht="20.100000000000001" customHeight="1" x14ac:dyDescent="0.25">
      <c r="F199" s="6"/>
    </row>
    <row r="200" spans="6:6" ht="20.100000000000001" customHeight="1" x14ac:dyDescent="0.25">
      <c r="F200" s="6"/>
    </row>
    <row r="201" spans="6:6" ht="20.100000000000001" customHeight="1" x14ac:dyDescent="0.25">
      <c r="F201" s="6"/>
    </row>
    <row r="202" spans="6:6" ht="20.100000000000001" customHeight="1" x14ac:dyDescent="0.25">
      <c r="F202" s="6"/>
    </row>
    <row r="203" spans="6:6" ht="20.100000000000001" customHeight="1" x14ac:dyDescent="0.25">
      <c r="F203" s="6"/>
    </row>
    <row r="204" spans="6:6" ht="20.100000000000001" customHeight="1" x14ac:dyDescent="0.25">
      <c r="F204" s="6"/>
    </row>
    <row r="205" spans="6:6" ht="20.100000000000001" customHeight="1" x14ac:dyDescent="0.25">
      <c r="F205" s="6"/>
    </row>
    <row r="206" spans="6:6" ht="20.100000000000001" customHeight="1" x14ac:dyDescent="0.25">
      <c r="F206" s="6"/>
    </row>
    <row r="207" spans="6:6" ht="20.100000000000001" customHeight="1" x14ac:dyDescent="0.25">
      <c r="F207" s="6"/>
    </row>
    <row r="208" spans="6:6" ht="20.100000000000001" customHeight="1" x14ac:dyDescent="0.25">
      <c r="F208" s="6"/>
    </row>
    <row r="209" spans="6:6" ht="20.100000000000001" customHeight="1" x14ac:dyDescent="0.25">
      <c r="F209" s="6"/>
    </row>
    <row r="210" spans="6:6" ht="20.100000000000001" customHeight="1" x14ac:dyDescent="0.25">
      <c r="F210" s="6"/>
    </row>
    <row r="211" spans="6:6" ht="20.100000000000001" customHeight="1" x14ac:dyDescent="0.25">
      <c r="F211" s="6"/>
    </row>
    <row r="212" spans="6:6" ht="20.100000000000001" customHeight="1" x14ac:dyDescent="0.25">
      <c r="F212" s="6"/>
    </row>
    <row r="213" spans="6:6" ht="20.100000000000001" customHeight="1" x14ac:dyDescent="0.25">
      <c r="F213" s="6"/>
    </row>
    <row r="214" spans="6:6" ht="20.100000000000001" customHeight="1" x14ac:dyDescent="0.25">
      <c r="F214" s="6"/>
    </row>
    <row r="215" spans="6:6" ht="20.100000000000001" customHeight="1" x14ac:dyDescent="0.25">
      <c r="F215" s="6"/>
    </row>
    <row r="216" spans="6:6" ht="20.100000000000001" customHeight="1" x14ac:dyDescent="0.25">
      <c r="F216" s="6"/>
    </row>
    <row r="217" spans="6:6" ht="20.100000000000001" customHeight="1" x14ac:dyDescent="0.25">
      <c r="F217" s="6"/>
    </row>
    <row r="218" spans="6:6" ht="20.100000000000001" customHeight="1" x14ac:dyDescent="0.25">
      <c r="F218" s="6"/>
    </row>
    <row r="219" spans="6:6" ht="20.100000000000001" customHeight="1" x14ac:dyDescent="0.25">
      <c r="F219" s="6"/>
    </row>
    <row r="220" spans="6:6" ht="20.100000000000001" customHeight="1" x14ac:dyDescent="0.25">
      <c r="F220" s="6"/>
    </row>
    <row r="221" spans="6:6" ht="20.100000000000001" customHeight="1" x14ac:dyDescent="0.25">
      <c r="F221" s="6"/>
    </row>
    <row r="222" spans="6:6" ht="20.100000000000001" customHeight="1" x14ac:dyDescent="0.25">
      <c r="F222" s="6"/>
    </row>
    <row r="223" spans="6:6" ht="20.100000000000001" customHeight="1" x14ac:dyDescent="0.25">
      <c r="F223" s="6"/>
    </row>
    <row r="224" spans="6:6" ht="20.100000000000001" customHeight="1" x14ac:dyDescent="0.25">
      <c r="F224" s="6"/>
    </row>
    <row r="225" spans="6:6" ht="20.100000000000001" customHeight="1" x14ac:dyDescent="0.25">
      <c r="F225" s="6"/>
    </row>
    <row r="226" spans="6:6" ht="20.100000000000001" customHeight="1" x14ac:dyDescent="0.25">
      <c r="F226" s="6"/>
    </row>
    <row r="227" spans="6:6" ht="20.100000000000001" customHeight="1" x14ac:dyDescent="0.25">
      <c r="F227" s="6"/>
    </row>
    <row r="228" spans="6:6" ht="20.100000000000001" customHeight="1" x14ac:dyDescent="0.25">
      <c r="F228" s="6"/>
    </row>
    <row r="229" spans="6:6" ht="20.100000000000001" customHeight="1" x14ac:dyDescent="0.25">
      <c r="F229" s="6"/>
    </row>
    <row r="230" spans="6:6" ht="20.100000000000001" customHeight="1" x14ac:dyDescent="0.25">
      <c r="F230" s="6"/>
    </row>
    <row r="231" spans="6:6" ht="20.100000000000001" customHeight="1" x14ac:dyDescent="0.25">
      <c r="F231" s="6"/>
    </row>
    <row r="232" spans="6:6" ht="20.100000000000001" customHeight="1" x14ac:dyDescent="0.25">
      <c r="F232" s="6"/>
    </row>
    <row r="233" spans="6:6" ht="20.100000000000001" customHeight="1" x14ac:dyDescent="0.25">
      <c r="F233" s="6"/>
    </row>
    <row r="234" spans="6:6" ht="20.100000000000001" customHeight="1" x14ac:dyDescent="0.25">
      <c r="F234" s="6"/>
    </row>
    <row r="235" spans="6:6" ht="20.100000000000001" customHeight="1" x14ac:dyDescent="0.25">
      <c r="F235" s="6"/>
    </row>
    <row r="236" spans="6:6" ht="20.100000000000001" customHeight="1" x14ac:dyDescent="0.25">
      <c r="F236" s="6"/>
    </row>
    <row r="237" spans="6:6" ht="20.100000000000001" customHeight="1" x14ac:dyDescent="0.25">
      <c r="F237" s="6"/>
    </row>
    <row r="238" spans="6:6" ht="20.100000000000001" customHeight="1" x14ac:dyDescent="0.25">
      <c r="F238" s="6"/>
    </row>
    <row r="239" spans="6:6" ht="20.100000000000001" customHeight="1" x14ac:dyDescent="0.25">
      <c r="F239" s="6"/>
    </row>
    <row r="240" spans="6:6" ht="20.100000000000001" customHeight="1" x14ac:dyDescent="0.25">
      <c r="F240" s="6"/>
    </row>
    <row r="241" spans="2:6" ht="20.100000000000001" customHeight="1" x14ac:dyDescent="0.25">
      <c r="F241" s="6"/>
    </row>
    <row r="242" spans="2:6" ht="20.100000000000001" customHeight="1" x14ac:dyDescent="0.25">
      <c r="F242" s="6"/>
    </row>
    <row r="243" spans="2:6" ht="20.100000000000001" customHeight="1" x14ac:dyDescent="0.25">
      <c r="F243" s="6"/>
    </row>
    <row r="244" spans="2:6" ht="20.100000000000001" customHeight="1" x14ac:dyDescent="0.25">
      <c r="F244" s="6"/>
    </row>
    <row r="245" spans="2:6" ht="20.100000000000001" customHeight="1" x14ac:dyDescent="0.25">
      <c r="B245" s="1"/>
      <c r="E245" s="7"/>
      <c r="F245" s="7"/>
    </row>
  </sheetData>
  <mergeCells count="33">
    <mergeCell ref="B101:E101"/>
    <mergeCell ref="B110:E110"/>
    <mergeCell ref="B131:E131"/>
    <mergeCell ref="B59:E59"/>
    <mergeCell ref="B68:E68"/>
    <mergeCell ref="B83:E83"/>
    <mergeCell ref="B90:E90"/>
    <mergeCell ref="B96:E96"/>
    <mergeCell ref="A150:E150"/>
    <mergeCell ref="B136:E136"/>
    <mergeCell ref="B137:E137"/>
    <mergeCell ref="B138:E138"/>
    <mergeCell ref="B139:E139"/>
    <mergeCell ref="B140:E140"/>
    <mergeCell ref="B146:E146"/>
    <mergeCell ref="B147:E147"/>
    <mergeCell ref="B148:E148"/>
    <mergeCell ref="B149:E149"/>
    <mergeCell ref="B141:E141"/>
    <mergeCell ref="B142:E142"/>
    <mergeCell ref="B143:E143"/>
    <mergeCell ref="B144:E144"/>
    <mergeCell ref="B145:E145"/>
    <mergeCell ref="B54:E54"/>
    <mergeCell ref="A1:F1"/>
    <mergeCell ref="A5:F5"/>
    <mergeCell ref="A3:F3"/>
    <mergeCell ref="B7:E7"/>
    <mergeCell ref="B11:E11"/>
    <mergeCell ref="B19:E19"/>
    <mergeCell ref="B30:E30"/>
    <mergeCell ref="B38:E38"/>
    <mergeCell ref="A4:F4"/>
  </mergeCells>
  <pageMargins left="0.59055118110236227" right="0.59055118110236227" top="0.78740157480314965" bottom="0.78740157480314965" header="0.51181102362204722" footer="0.51181102362204722"/>
  <pageSetup paperSize="9" fitToHeight="0" orientation="portrait" useFirstPageNumber="1" horizontalDpi="360" r:id="rId1"/>
  <headerFooter alignWithMargins="0">
    <oddHeader>Page &amp;P</oddHeader>
    <oddFooter>Page &amp;P de &amp;N</oddFooter>
  </headerFooter>
  <rowBreaks count="5" manualBreakCount="5">
    <brk id="33" max="5" man="1"/>
    <brk id="101" max="5" man="1"/>
    <brk id="176" max="5" man="1"/>
    <brk id="244" max="5" man="1"/>
    <brk id="276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ntract_document" ma:contentTypeID="0x01010084FDA68FEA25C847A6128BBA7C1A6EC100DB6DE8DA9F5B134CB8F62B604C7D5447" ma:contentTypeVersion="28" ma:contentTypeDescription="" ma:contentTypeScope="" ma:versionID="3d31012cfba324d8138151d38a2899cf">
  <xsd:schema xmlns:xsd="http://www.w3.org/2001/XMLSchema" xmlns:xs="http://www.w3.org/2001/XMLSchema" xmlns:p="http://schemas.microsoft.com/office/2006/metadata/properties" xmlns:ns1="http://schemas.microsoft.com/sharepoint/v3" xmlns:ns2="1c89b6ff-5735-4b3c-9dca-50e80957a65b" xmlns:ns3="14a9c00f-d9e3-4eb9-aad3-f69239d17d9c" xmlns:ns4="508ba6eb-9e09-4fd5-92f2-2d9921329f2d" xmlns:ns5="017ef222-b715-482d-b25e-e029bead7086" targetNamespace="http://schemas.microsoft.com/office/2006/metadata/properties" ma:root="true" ma:fieldsID="ad3df9823823f633f5e25181a09bf9c1" ns1:_="" ns2:_="" ns3:_="" ns4:_="" ns5:_="">
    <xsd:import namespace="http://schemas.microsoft.com/sharepoint/v3"/>
    <xsd:import namespace="1c89b6ff-5735-4b3c-9dca-50e80957a65b"/>
    <xsd:import namespace="14a9c00f-d9e3-4eb9-aad3-f69239d17d9c"/>
    <xsd:import namespace="508ba6eb-9e09-4fd5-92f2-2d9921329f2d"/>
    <xsd:import namespace="017ef222-b715-482d-b25e-e029bead7086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o99d250c03344da181939f0145dbc023" minOccurs="0"/>
                <xsd:element ref="ns3:j50cb40f2a0941d2947e6bcbd5d19dce" minOccurs="0"/>
                <xsd:element ref="ns3:kecc0e8a0a3349c79c5d1d6e51bea7c3" minOccurs="0"/>
                <xsd:element ref="ns3:l9d65098618b4a8fbbe87718e7187e6b" minOccurs="0"/>
                <xsd:element ref="ns3:jcd7455606374210a964e5d7a999097a" minOccurs="0"/>
                <xsd:element ref="ns3:e2b781e9cad840cd89b90f5a7e989839" minOccurs="0"/>
                <xsd:element ref="ns4:_dlc_DocId" minOccurs="0"/>
                <xsd:element ref="ns4:_dlc_DocIdUrl" minOccurs="0"/>
                <xsd:element ref="ns4:_dlc_DocIdPersistId" minOccurs="0"/>
                <xsd:element ref="ns2:SharedWithUsers" minOccurs="0"/>
                <xsd:element ref="ns2:SharedWithDetails" minOccurs="0"/>
                <xsd:element ref="ns5:MediaServiceMetadata" minOccurs="0"/>
                <xsd:element ref="ns5:MediaServiceFastMetadata" minOccurs="0"/>
                <xsd:element ref="ns5:MediaServiceAutoKeyPoints" minOccurs="0"/>
                <xsd:element ref="ns5:MediaServiceKeyPoints" minOccurs="0"/>
                <xsd:element ref="ns5:MediaServiceDateTaken" minOccurs="0"/>
                <xsd:element ref="ns5:MediaLengthInSeconds" minOccurs="0"/>
                <xsd:element ref="ns5:lcf76f155ced4ddcb4097134ff3c332f" minOccurs="0"/>
                <xsd:element ref="ns5:MediaServiceGenerationTime" minOccurs="0"/>
                <xsd:element ref="ns5:MediaServiceEventHashCode" minOccurs="0"/>
                <xsd:element ref="ns5:MediaServiceLocation" minOccurs="0"/>
                <xsd:element ref="ns5:MediaServiceOCR" minOccurs="0"/>
                <xsd:element ref="ns1:_ip_UnifiedCompliancePolicyProperties" minOccurs="0"/>
                <xsd:element ref="ns1:_ip_UnifiedCompliancePolicyUIAction" minOccurs="0"/>
                <xsd:element ref="ns5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9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40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9b6ff-5735-4b3c-9dca-50e80957a65b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4c7a6b74-e0c3-46af-9e55-7dedf737cce8}" ma:internalName="TaxCatchAll" ma:showField="CatchAllData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4c7a6b74-e0c3-46af-9e55-7dedf737cce8}" ma:internalName="TaxCatchAllLabel" ma:readOnly="true" ma:showField="CatchAllDataLabel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9c00f-d9e3-4eb9-aad3-f69239d17d9c" elementFormDefault="qualified">
    <xsd:import namespace="http://schemas.microsoft.com/office/2006/documentManagement/types"/>
    <xsd:import namespace="http://schemas.microsoft.com/office/infopath/2007/PartnerControls"/>
    <xsd:element name="o99d250c03344da181939f0145dbc023" ma:index="10" nillable="true" ma:taxonomy="true" ma:internalName="o99d250c03344da181939f0145dbc023" ma:taxonomyFieldName="Document_Language" ma:displayName="Document_Language" ma:readOnly="false" ma:default="1;#FR|e5b11214-e6fc-4287-b1cb-b050c041462c" ma:fieldId="{899d250c-0334-4da1-8193-9f0145dbc023}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cb40f2a0941d2947e6bcbd5d19dce" ma:index="12" nillable="true" ma:taxonomy="true" ma:internalName="j50cb40f2a0941d2947e6bcbd5d19dce" ma:taxonomyFieldName="Document_Type" ma:displayName="Document_Type" ma:readOnly="false" ma:default="" ma:fieldId="{350cb40f-2a09-41d2-947e-6bcbd5d19dce}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cc0e8a0a3349c79c5d1d6e51bea7c3" ma:index="14" nillable="true" ma:taxonomy="true" ma:internalName="kecc0e8a0a3349c79c5d1d6e51bea7c3" ma:taxonomyFieldName="Document_Status" ma:displayName="Document_Status" ma:readOnly="false" ma:default="" ma:fieldId="{4ecc0e8a-0a33-49c7-9c5d-1d6e51bea7c3}" ma:sspId="60552f54-6c29-411d-8801-9a0c08c1a1a0" ma:termSetId="44d061db-62b2-4b12-a4d8-975f9639cb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d65098618b4a8fbbe87718e7187e6b" ma:index="15" nillable="true" ma:taxonomy="true" ma:internalName="l9d65098618b4a8fbbe87718e7187e6b" ma:taxonomyFieldName="Contract_reference" ma:displayName="Contract_reference" ma:readOnly="false" ma:default="" ma:fieldId="{59d65098-618b-4a8f-bbe8-7718e7187e6b}" ma:sspId="60552f54-6c29-411d-8801-9a0c08c1a1a0" ma:termSetId="6b2ff0ad-1426-4170-972c-650f8b36e80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d7455606374210a964e5d7a999097a" ma:index="16" nillable="true" ma:taxonomy="true" ma:internalName="jcd7455606374210a964e5d7a999097a" ma:taxonomyFieldName="Country" ma:displayName="Country" ma:readOnly="false" ma:default="1;#BFA|5c109890-987f-4e01-800e-8d3dbccbd13c" ma:fieldId="{3cd74556-0637-4210-a964-e5d7a999097a}" ma:sspId="60552f54-6c29-411d-8801-9a0c08c1a1a0" ma:termSetId="a5b2ccc0-0626-4c6c-a942-5ad76bcb68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2b781e9cad840cd89b90f5a7e989839" ma:index="19" nillable="true" ma:taxonomy="true" ma:internalName="e2b781e9cad840cd89b90f5a7e989839" ma:taxonomyFieldName="Project_code" ma:displayName="Project_code" ma:readOnly="false" ma:default="" ma:fieldId="{e2b781e9-cad8-40cd-89b9-0f5a7e989839}" ma:sspId="60552f54-6c29-411d-8801-9a0c08c1a1a0" ma:termSetId="8587b757-e1df-402e-8661-395e63ee946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a6eb-9e09-4fd5-92f2-2d9921329f2d" elementFormDefault="qualified">
    <xsd:import namespace="http://schemas.microsoft.com/office/2006/documentManagement/types"/>
    <xsd:import namespace="http://schemas.microsoft.com/office/infopath/2007/PartnerControls"/>
    <xsd:element name="_dlc_DocId" ma:index="2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7ef222-b715-482d-b25e-e029bead70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3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4" nillable="true" ma:taxonomy="true" ma:internalName="lcf76f155ced4ddcb4097134ff3c332f" ma:taxonomyFieldName="MediaServiceImageTags" ma:displayName="Balises d’images" ma:readOnly="false" ma:fieldId="{5cf76f15-5ced-4ddc-b409-7134ff3c332f}" ma:taxonomyMulti="true" ma:sspId="60552f54-6c29-411d-8801-9a0c08c1a1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37" nillable="true" ma:displayName="Location" ma:internalName="MediaServiceLocation" ma:readOnly="true">
      <xsd:simpleType>
        <xsd:restriction base="dms:Text"/>
      </xsd:simpleType>
    </xsd:element>
    <xsd:element name="MediaServiceOCR" ma:index="3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4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ype de contenu"/>
        <xsd:element ref="dc:title" minOccurs="0" maxOccurs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08ba6eb-9e09-4fd5-92f2-2d9921329f2d">BFAENABEL-680963957-61269</_dlc_DocId>
    <jcd7455606374210a964e5d7a999097a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BFA</TermName>
          <TermId xmlns="http://schemas.microsoft.com/office/infopath/2007/PartnerControls">5c109890-987f-4e01-800e-8d3dbccbd13c</TermId>
        </TermInfo>
      </Terms>
    </jcd7455606374210a964e5d7a999097a>
    <kecc0e8a0a3349c79c5d1d6e51bea7c3 xmlns="14a9c00f-d9e3-4eb9-aad3-f69239d17d9c">
      <Terms xmlns="http://schemas.microsoft.com/office/infopath/2007/PartnerControls"/>
    </kecc0e8a0a3349c79c5d1d6e51bea7c3>
    <o99d250c03344da181939f0145dbc023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FR</TermName>
          <TermId xmlns="http://schemas.microsoft.com/office/infopath/2007/PartnerControls">e5b11214-e6fc-4287-b1cb-b050c041462c</TermId>
        </TermInfo>
      </Terms>
    </o99d250c03344da181939f0145dbc023>
    <_dlc_DocIdUrl xmlns="508ba6eb-9e09-4fd5-92f2-2d9921329f2d">
      <Url>https://enabelbe.sharepoint.com/sites/BFA/_layouts/15/DocIdRedir.aspx?ID=BFAENABEL-680963957-61269</Url>
      <Description>BFAENABEL-680963957-61269</Description>
    </_dlc_DocIdUrl>
    <j50cb40f2a0941d2947e6bcbd5d19dce xmlns="14a9c00f-d9e3-4eb9-aad3-f69239d17d9c">
      <Terms xmlns="http://schemas.microsoft.com/office/infopath/2007/PartnerControls"/>
    </j50cb40f2a0941d2947e6bcbd5d19dce>
    <e2b781e9cad840cd89b90f5a7e989839 xmlns="14a9c00f-d9e3-4eb9-aad3-f69239d17d9c">
      <Terms xmlns="http://schemas.microsoft.com/office/infopath/2007/PartnerControls"/>
    </e2b781e9cad840cd89b90f5a7e989839>
    <TaxCatchAll xmlns="1c89b6ff-5735-4b3c-9dca-50e80957a65b">
      <Value>2</Value>
      <Value>1</Value>
    </TaxCatchAll>
    <l9d65098618b4a8fbbe87718e7187e6b xmlns="14a9c00f-d9e3-4eb9-aad3-f69239d17d9c">
      <Terms xmlns="http://schemas.microsoft.com/office/infopath/2007/PartnerControls"/>
    </l9d65098618b4a8fbbe87718e7187e6b>
    <_ip_UnifiedCompliancePolicyUIAction xmlns="http://schemas.microsoft.com/sharepoint/v3" xsi:nil="true"/>
    <lcf76f155ced4ddcb4097134ff3c332f xmlns="017ef222-b715-482d-b25e-e029bead7086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C4B47C35-0925-47E7-B408-9795BC4963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c89b6ff-5735-4b3c-9dca-50e80957a65b"/>
    <ds:schemaRef ds:uri="14a9c00f-d9e3-4eb9-aad3-f69239d17d9c"/>
    <ds:schemaRef ds:uri="508ba6eb-9e09-4fd5-92f2-2d9921329f2d"/>
    <ds:schemaRef ds:uri="017ef222-b715-482d-b25e-e029bead70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B05347-1536-4FF8-ABCE-5E7C49CD3B47}">
  <ds:schemaRefs>
    <ds:schemaRef ds:uri="http://schemas.microsoft.com/office/2006/metadata/properties"/>
    <ds:schemaRef ds:uri="http://schemas.microsoft.com/office/infopath/2007/PartnerControls"/>
    <ds:schemaRef ds:uri="508ba6eb-9e09-4fd5-92f2-2d9921329f2d"/>
    <ds:schemaRef ds:uri="14a9c00f-d9e3-4eb9-aad3-f69239d17d9c"/>
    <ds:schemaRef ds:uri="1c89b6ff-5735-4b3c-9dca-50e80957a65b"/>
    <ds:schemaRef ds:uri="http://schemas.microsoft.com/sharepoint/v3"/>
    <ds:schemaRef ds:uri="017ef222-b715-482d-b25e-e029bead7086"/>
  </ds:schemaRefs>
</ds:datastoreItem>
</file>

<file path=customXml/itemProps3.xml><?xml version="1.0" encoding="utf-8"?>
<ds:datastoreItem xmlns:ds="http://schemas.openxmlformats.org/officeDocument/2006/customXml" ds:itemID="{E133DFBD-9C31-4E73-AC30-9FAD333509C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F6E0E08-A365-42F1-A12A-0EB523F51C57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LOT 1</vt:lpstr>
      <vt:lpstr>'LOT 1'!Zone_d_impression</vt:lpstr>
    </vt:vector>
  </TitlesOfParts>
  <Manager/>
  <Company>LASERA ARCHITECTURE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KABORE AMED</dc:creator>
  <cp:keywords/>
  <dc:description/>
  <cp:lastModifiedBy>KONVOLBO, Synthia</cp:lastModifiedBy>
  <cp:revision/>
  <dcterms:created xsi:type="dcterms:W3CDTF">2003-07-24T19:19:42Z</dcterms:created>
  <dcterms:modified xsi:type="dcterms:W3CDTF">2024-01-09T16:21:45Z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0x01010084FDA68FEA25C847A6128BBA7C1A6EC100DB6DE8DA9F5B134CB8F62B604C7D5447</vt:lpwstr>
  </property>
  <property fmtid="{D5CDD505-2E9C-101B-9397-08002B2CF9AE}" pid="3" name="Document_Type">
    <vt:lpwstr/>
  </property>
  <property fmtid="{D5CDD505-2E9C-101B-9397-08002B2CF9AE}" pid="4" name="Document_Language">
    <vt:lpwstr>2;#FR|e5b11214-e6fc-4287-b1cb-b050c041462c</vt:lpwstr>
  </property>
  <property fmtid="{D5CDD505-2E9C-101B-9397-08002B2CF9AE}" pid="5" name="Country">
    <vt:lpwstr>1;#BFA|5c109890-987f-4e01-800e-8d3dbccbd13c</vt:lpwstr>
  </property>
  <property fmtid="{D5CDD505-2E9C-101B-9397-08002B2CF9AE}" pid="6" name="_dlc_DocIdItemGuid">
    <vt:lpwstr>2e162d65-44f6-4a2d-b2c2-2ab0ab2d5570</vt:lpwstr>
  </property>
  <property fmtid="{D5CDD505-2E9C-101B-9397-08002B2CF9AE}" pid="7" name="Document_Status">
    <vt:lpwstr/>
  </property>
  <property fmtid="{D5CDD505-2E9C-101B-9397-08002B2CF9AE}" pid="8" name="Contract_reference">
    <vt:lpwstr/>
  </property>
  <property fmtid="{D5CDD505-2E9C-101B-9397-08002B2CF9AE}" pid="9" name="Project_code">
    <vt:lpwstr/>
  </property>
  <property fmtid="{D5CDD505-2E9C-101B-9397-08002B2CF9AE}" pid="10" name="MediaServiceImageTags">
    <vt:lpwstr/>
  </property>
</Properties>
</file>