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drawings/drawing2.xml" ContentType="application/vnd.openxmlformats-officedocument.drawing+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https://enabelbe.sharepoint.com/sites/PSE/Contracts/21_Public_Contracts/PZA170421T_RISE/PZA170421T-10040_PV_EJ_Works/2_CSC/"/>
    </mc:Choice>
  </mc:AlternateContent>
  <xr:revisionPtr revIDLastSave="1283" documentId="11_2C9DDF94F0BE6A1CBBB5588297B2884F9589DC3D" xr6:coauthVersionLast="47" xr6:coauthVersionMax="47" xr10:uidLastSave="{1E47D90E-FC10-40A8-92B2-4955B12F8B95}"/>
  <bookViews>
    <workbookView xWindow="-108" yWindow="-108" windowWidth="23256" windowHeight="12456" tabRatio="909" xr2:uid="{00000000-000D-0000-FFFF-FFFF00000000}"/>
  </bookViews>
  <sheets>
    <sheet name="Lot 1 - CG PV System" sheetId="10" r:id="rId1"/>
    <sheet name="Lot 2 - SS PV System" sheetId="12" r:id="rId2"/>
  </sheets>
  <externalReferences>
    <externalReference r:id="rId3"/>
    <externalReference r:id="rId4"/>
  </externalReferences>
  <definedNames>
    <definedName name="_xlnm._FilterDatabase" localSheetId="0" hidden="1">'Lot 1 - CG PV System'!$B$7:$H$47</definedName>
    <definedName name="_xlnm._FilterDatabase" localSheetId="1" hidden="1">'Lot 2 - SS PV System'!$B$7:$I$49</definedName>
    <definedName name="accessibility" localSheetId="0">'[1]school info'!$C$37:$C$40</definedName>
    <definedName name="accessibility" localSheetId="1">'[1]school info'!$C$37:$C$40</definedName>
    <definedName name="accessibility">'[2]school info'!$C$37:$C$40</definedName>
    <definedName name="acoustics" localSheetId="0">'[1]room parameters'!$E$3:$E$5</definedName>
    <definedName name="acoustics" localSheetId="1">'[1]room parameters'!$E$3:$E$5</definedName>
    <definedName name="acoustics">'[2]room parameters'!$E$3:$E$5</definedName>
    <definedName name="areaABCGJ" localSheetId="0">'[1]school info'!$D$4:$D$8</definedName>
    <definedName name="areaABCGJ" localSheetId="1">'[1]school info'!$D$4:$D$8</definedName>
    <definedName name="areaABCGJ">'[2]school info'!$D$4:$D$8</definedName>
    <definedName name="board" localSheetId="0">'[1]room parameters'!$M$3:$M$5</definedName>
    <definedName name="board" localSheetId="1">'[1]room parameters'!$M$3:$M$5</definedName>
    <definedName name="board">'[2]room parameters'!$M$3:$M$5</definedName>
    <definedName name="Category" localSheetId="0">'[1]school info'!$G$4:$G$8</definedName>
    <definedName name="Category" localSheetId="1">'[1]school info'!$G$4:$G$8</definedName>
    <definedName name="Category">'[2]school info'!$G$4:$G$8</definedName>
    <definedName name="desks" localSheetId="0">'[1]room parameters'!$L$3:$L$5</definedName>
    <definedName name="desks" localSheetId="1">'[1]room parameters'!$L$3:$L$5</definedName>
    <definedName name="desks">'[2]room parameters'!$L$3:$L$5</definedName>
    <definedName name="directorate" localSheetId="0">'[1]school info'!$C$4:$C$19</definedName>
    <definedName name="directorate" localSheetId="1">'[1]school info'!$C$4:$C$19</definedName>
    <definedName name="directorate">'[2]school info'!$C$4:$C$19</definedName>
    <definedName name="electricallight" localSheetId="0">'[1]room parameters'!$B$3:$B$5</definedName>
    <definedName name="electricallight" localSheetId="1">'[1]room parameters'!$B$3:$B$5</definedName>
    <definedName name="electricallight">'[2]room parameters'!$B$3:$B$5</definedName>
    <definedName name="electricalplugs" localSheetId="0">'[1]room parameters'!$C$3:$C$5</definedName>
    <definedName name="electricalplugs" localSheetId="1">'[1]room parameters'!$C$3:$C$5</definedName>
    <definedName name="electricalplugs">'[2]room parameters'!$C$3:$C$5</definedName>
    <definedName name="electricitycapacity" localSheetId="0">'[1]school info'!$A$23:$A$26</definedName>
    <definedName name="electricitycapacity" localSheetId="1">'[1]school info'!$A$23:$A$26</definedName>
    <definedName name="electricitycapacity">'[2]school info'!$A$23:$A$26</definedName>
    <definedName name="floors" localSheetId="0">'[1]room parameters'!$J$3:$J$5</definedName>
    <definedName name="floors" localSheetId="1">'[1]room parameters'!$J$3:$J$5</definedName>
    <definedName name="floors">'[2]room parameters'!$J$3:$J$5</definedName>
    <definedName name="fromgrade" localSheetId="0">'[1]school info'!$E$4:$E$16</definedName>
    <definedName name="fromgrade" localSheetId="1">'[1]school info'!$E$4:$E$16</definedName>
    <definedName name="fromgrade">'[2]school info'!$E$4:$E$16</definedName>
    <definedName name="gender" localSheetId="0">'[1]school info'!$A$4:$A$8</definedName>
    <definedName name="gender" localSheetId="1">'[1]school info'!$A$4:$A$8</definedName>
    <definedName name="gender">'[2]school info'!$A$4:$A$8</definedName>
    <definedName name="healthhygiene" localSheetId="0">'[1]school info'!$C$30:$C$33</definedName>
    <definedName name="healthhygiene" localSheetId="1">'[1]school info'!$C$30:$C$33</definedName>
    <definedName name="healthhygiene">'[2]school info'!$C$30:$C$33</definedName>
    <definedName name="jk">#REF!</definedName>
    <definedName name="kn">#REF!</definedName>
    <definedName name="level" localSheetId="0">'[1]school info'!$B$4:$B$9</definedName>
    <definedName name="level" localSheetId="1">'[1]school info'!$B$4:$B$9</definedName>
    <definedName name="level">'[2]school info'!$B$4:$B$9</definedName>
    <definedName name="missing" localSheetId="0">'[1]room parameters'!#REF!</definedName>
    <definedName name="missing" localSheetId="1">'[1]room parameters'!#REF!</definedName>
    <definedName name="missing">'[2]room parameters'!#REF!</definedName>
    <definedName name="naturallight" localSheetId="0">'[1]room parameters'!$A$3:$A$5</definedName>
    <definedName name="naturallight" localSheetId="1">'[1]room parameters'!$A$3:$A$5</definedName>
    <definedName name="naturallight">'[2]room parameters'!$A$3:$A$5</definedName>
    <definedName name="needsplit" localSheetId="0">#REF!</definedName>
    <definedName name="needsplit" localSheetId="1">#REF!</definedName>
    <definedName name="needsplit">#REF!</definedName>
    <definedName name="needsplit1">#REF!</definedName>
    <definedName name="needsplitbg" localSheetId="0">#REF!,#REF!</definedName>
    <definedName name="needsplitbg" localSheetId="1">#REF!,#REF!</definedName>
    <definedName name="needsplitbg">#REF!,#REF!</definedName>
    <definedName name="needsplitbs" localSheetId="0">#REF!</definedName>
    <definedName name="needsplitbs" localSheetId="1">#REF!</definedName>
    <definedName name="needsplitbs">#REF!</definedName>
    <definedName name="painting" localSheetId="0">'[1]room parameters'!$H$3:$H$5</definedName>
    <definedName name="painting" localSheetId="1">'[1]room parameters'!$H$3:$H$5</definedName>
    <definedName name="painting">'[2]room parameters'!$H$3:$H$5</definedName>
    <definedName name="plastering" localSheetId="0">'[1]room parameters'!$G$3:$G$5</definedName>
    <definedName name="plastering" localSheetId="1">'[1]room parameters'!$G$3:$G$5</definedName>
    <definedName name="plastering">'[2]room parameters'!$G$3:$G$5</definedName>
    <definedName name="_xlnm.Print_Area" localSheetId="0">'Lot 1 - CG PV System'!$A$1:$I$78</definedName>
    <definedName name="_xlnm.Print_Area" localSheetId="1">'Lot 2 - SS PV System'!$A$1:$J$79</definedName>
    <definedName name="_xlnm.Print_Titles" localSheetId="0">'Lot 1 - CG PV System'!$6:$7</definedName>
    <definedName name="_xlnm.Print_Titles" localSheetId="1">'Lot 2 - SS PV System'!$6:$7</definedName>
    <definedName name="rented" localSheetId="0">'[1]room parameters'!#REF!</definedName>
    <definedName name="rented" localSheetId="1">'[1]room parameters'!#REF!</definedName>
    <definedName name="rented">'[2]room parameters'!#REF!</definedName>
    <definedName name="safetysecurity" localSheetId="0">'[1]school info'!$C$23:$C$26</definedName>
    <definedName name="safetysecurity" localSheetId="1">'[1]school info'!$C$23:$C$26</definedName>
    <definedName name="safetysecurity">'[2]school info'!$C$23:$C$26</definedName>
    <definedName name="structure" localSheetId="0">'[1]room parameters'!$F$3:$F$5</definedName>
    <definedName name="structure" localSheetId="1">'[1]room parameters'!$F$3:$F$5</definedName>
    <definedName name="structure">'[2]room parameters'!$F$3:$F$5</definedName>
    <definedName name="tograde" localSheetId="0">'[1]school info'!$F$4:$F$16</definedName>
    <definedName name="tograde" localSheetId="1">'[1]school info'!$F$4:$F$16</definedName>
    <definedName name="tograde">'[2]school info'!$F$4:$F$16</definedName>
    <definedName name="utilities" localSheetId="0">'[1]room parameters'!$K$3:$K$5</definedName>
    <definedName name="utilities" localSheetId="1">'[1]room parameters'!$K$3:$K$5</definedName>
    <definedName name="utilities">'[2]room parameters'!$K$3:$K$5</definedName>
    <definedName name="ventilation" localSheetId="0">'[1]room parameters'!$D$3:$D$5</definedName>
    <definedName name="ventilation" localSheetId="1">'[1]room parameters'!$D$3:$D$5</definedName>
    <definedName name="ventilation">'[2]room parameters'!$D$3:$D$5</definedName>
    <definedName name="wallguards" localSheetId="0">'[1]room parameters'!$N$3:$N$4</definedName>
    <definedName name="wallguards" localSheetId="1">'[1]room parameters'!$N$3:$N$4</definedName>
    <definedName name="wallguards">'[2]room parameters'!$N$3:$N$4</definedName>
    <definedName name="YESNO" localSheetId="0">'[1]room parameters'!#REF!</definedName>
    <definedName name="YESNO" localSheetId="1">'[1]room parameters'!#REF!</definedName>
    <definedName name="YESNO">'[2]room parameters'!#REF!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0" l="1"/>
  <c r="I58" i="12"/>
  <c r="I55" i="12"/>
  <c r="I54" i="12"/>
  <c r="I51" i="12"/>
  <c r="I48" i="12"/>
  <c r="I47" i="12"/>
  <c r="I46" i="12"/>
  <c r="I45" i="12"/>
  <c r="I44" i="12"/>
  <c r="I43" i="12"/>
  <c r="I40" i="12"/>
  <c r="I39" i="12"/>
  <c r="I38" i="12"/>
  <c r="I36" i="12"/>
  <c r="I37" i="12"/>
  <c r="I35" i="12"/>
  <c r="I34" i="12"/>
  <c r="I33" i="12"/>
  <c r="I32" i="12"/>
  <c r="I31" i="12"/>
  <c r="I30" i="12"/>
  <c r="I26" i="12"/>
  <c r="I25" i="12"/>
  <c r="I24" i="12"/>
  <c r="I23" i="12"/>
  <c r="I22" i="12"/>
  <c r="I20" i="12"/>
  <c r="I19" i="12"/>
  <c r="I16" i="12"/>
  <c r="I13" i="12"/>
  <c r="I12" i="12"/>
  <c r="I9" i="12"/>
  <c r="H54" i="10"/>
  <c r="H53" i="10"/>
  <c r="H52" i="10"/>
  <c r="H30" i="10"/>
  <c r="H22" i="10"/>
  <c r="H23" i="10"/>
  <c r="I53" i="12" l="1"/>
  <c r="I42" i="12"/>
  <c r="I28" i="12"/>
  <c r="I11" i="12"/>
  <c r="I18" i="12"/>
  <c r="H51" i="10"/>
  <c r="H32" i="10"/>
  <c r="H36" i="10"/>
  <c r="H37" i="10"/>
  <c r="H33" i="10"/>
  <c r="C69" i="12"/>
  <c r="C68" i="12"/>
  <c r="C67" i="12"/>
  <c r="B69" i="12"/>
  <c r="B68" i="12"/>
  <c r="B67" i="12"/>
  <c r="C68" i="10"/>
  <c r="C67" i="10"/>
  <c r="B68" i="10"/>
  <c r="B67" i="10"/>
  <c r="C66" i="10"/>
  <c r="B66" i="10"/>
  <c r="D5" i="12" l="1"/>
  <c r="E77" i="12"/>
  <c r="D77" i="12"/>
  <c r="C66" i="12"/>
  <c r="B66" i="12"/>
  <c r="C65" i="12"/>
  <c r="B65" i="12"/>
  <c r="C64" i="12"/>
  <c r="B64" i="12"/>
  <c r="C63" i="12"/>
  <c r="B63" i="12"/>
  <c r="C62" i="12"/>
  <c r="B62" i="12"/>
  <c r="C61" i="12"/>
  <c r="B61" i="12"/>
  <c r="I57" i="12"/>
  <c r="I69" i="12" s="1"/>
  <c r="I68" i="12"/>
  <c r="I50" i="12"/>
  <c r="I67" i="12" s="1"/>
  <c r="I15" i="12"/>
  <c r="I63" i="12" s="1"/>
  <c r="I62" i="12"/>
  <c r="I8" i="12"/>
  <c r="I61" i="12" s="1"/>
  <c r="H67" i="10"/>
  <c r="H13" i="10"/>
  <c r="H46" i="10"/>
  <c r="H45" i="10"/>
  <c r="H44" i="10"/>
  <c r="I64" i="12" l="1"/>
  <c r="I66" i="12"/>
  <c r="I65" i="12"/>
  <c r="H26" i="10"/>
  <c r="H25" i="10"/>
  <c r="H24" i="10"/>
  <c r="I71" i="12" l="1"/>
  <c r="H41" i="10"/>
  <c r="H42" i="10"/>
  <c r="H34" i="10"/>
  <c r="H35" i="10"/>
  <c r="H20" i="10"/>
  <c r="H12" i="10"/>
  <c r="H11" i="10" s="1"/>
  <c r="F38" i="10"/>
  <c r="H38" i="10" s="1"/>
  <c r="H49" i="10"/>
  <c r="B62" i="10"/>
  <c r="B63" i="10"/>
  <c r="B64" i="10"/>
  <c r="B65" i="10"/>
  <c r="B61" i="10"/>
  <c r="B60" i="10"/>
  <c r="C61" i="10"/>
  <c r="H56" i="10" l="1"/>
  <c r="H68" i="10" s="1"/>
  <c r="H48" i="10"/>
  <c r="H66" i="10" s="1"/>
  <c r="E76" i="10" l="1"/>
  <c r="D76" i="10"/>
  <c r="D5" i="10"/>
  <c r="C62" i="10" l="1"/>
  <c r="C63" i="10"/>
  <c r="C64" i="10"/>
  <c r="C65" i="10"/>
  <c r="C60" i="10" l="1"/>
  <c r="H43" i="10" l="1"/>
  <c r="H40" i="10" s="1"/>
  <c r="H16" i="10" l="1"/>
  <c r="H9" i="10" l="1"/>
  <c r="H8" i="10" s="1"/>
  <c r="H19" i="10" l="1"/>
  <c r="H18" i="10" s="1"/>
  <c r="H31" i="10"/>
  <c r="H28" i="10" s="1"/>
  <c r="H60" i="10" l="1"/>
  <c r="H64" i="10"/>
  <c r="H65" i="10"/>
  <c r="H63" i="10"/>
  <c r="H61" i="10"/>
  <c r="H15" i="10"/>
  <c r="H62" i="10" s="1"/>
  <c r="H70" i="10" l="1"/>
</calcChain>
</file>

<file path=xl/sharedStrings.xml><?xml version="1.0" encoding="utf-8"?>
<sst xmlns="http://schemas.openxmlformats.org/spreadsheetml/2006/main" count="283" uniqueCount="127">
  <si>
    <t>QUANTITY</t>
  </si>
  <si>
    <t>UNIT</t>
  </si>
  <si>
    <t>TOT</t>
  </si>
  <si>
    <t>Authorized person to sign</t>
  </si>
  <si>
    <t>In the Capacity of</t>
  </si>
  <si>
    <t>Date</t>
  </si>
  <si>
    <t>Stamp</t>
  </si>
  <si>
    <t>Signature</t>
  </si>
  <si>
    <t>Name of Tenderer (Company)</t>
  </si>
  <si>
    <t>Nr.</t>
  </si>
  <si>
    <t>ITEM</t>
  </si>
  <si>
    <t>SUMMARY</t>
  </si>
  <si>
    <t>DESCRIPTION OF WORK NEEDED / SPECIFICATIONS</t>
  </si>
  <si>
    <t>Solar Photovoltaic Modules</t>
  </si>
  <si>
    <t>Mounting Structure</t>
  </si>
  <si>
    <t>Warning Signs</t>
  </si>
  <si>
    <t>PV Module</t>
  </si>
  <si>
    <t>20 KW Solar String Inverter</t>
  </si>
  <si>
    <t>Piece</t>
  </si>
  <si>
    <t>L.S</t>
  </si>
  <si>
    <t>RATE (EUR)</t>
  </si>
  <si>
    <t>AMOUNT (EUR)</t>
  </si>
  <si>
    <t>ANNEX 1 - BILL OF QUANTITIES</t>
  </si>
  <si>
    <t xml:space="preserve">Steel Supporting Structure </t>
  </si>
  <si>
    <t>AC SMDB</t>
  </si>
  <si>
    <t>Supply and install inside AC SMDB</t>
  </si>
  <si>
    <t>Supply and install Tier 1 solar panels modules with minimum 660 Wp</t>
  </si>
  <si>
    <t>Cabling</t>
  </si>
  <si>
    <t>DC Cables</t>
  </si>
  <si>
    <t>MC4 Connectors</t>
  </si>
  <si>
    <t>L.M</t>
  </si>
  <si>
    <t>DC Combiner Box</t>
  </si>
  <si>
    <t>DC CB 2 Pole 16A</t>
  </si>
  <si>
    <t>Supply and install inside DC Combiner Box</t>
  </si>
  <si>
    <t>ELCB 4 Pole 40A</t>
  </si>
  <si>
    <t>SPD DC</t>
  </si>
  <si>
    <t>Supply and install metallic cable tray size 100x60mm with cover for laying black pipes inside</t>
  </si>
  <si>
    <t>Metallic Cable Tray</t>
  </si>
  <si>
    <t>Supply and install MC4 Connectors</t>
  </si>
  <si>
    <t>Rigid Mirelon Pipes</t>
  </si>
  <si>
    <t>Panels and Components</t>
  </si>
  <si>
    <t>Grounding Components</t>
  </si>
  <si>
    <t>AC Cable</t>
  </si>
  <si>
    <t>Supply and install Solar DC cables in accordance with drawings for connecting PV to PV, PV to DC Panel and DC Panel to Inverter.</t>
  </si>
  <si>
    <t>Earthing Box</t>
  </si>
  <si>
    <t xml:space="preserve">Busbar Earth </t>
  </si>
  <si>
    <t>Earth Cables 6 mm2 (unshielded for cable tray)</t>
  </si>
  <si>
    <t>Earth Cables 6 mm2</t>
  </si>
  <si>
    <t>Earth Cables 10 mm2 (for structure and PV)</t>
  </si>
  <si>
    <t>Main Earth Cables 16 mm2</t>
  </si>
  <si>
    <t>Supply and install earthing busbar 6 holes.</t>
  </si>
  <si>
    <t>Monitoring System</t>
  </si>
  <si>
    <t>Supply and install top 10 Bankable Brand Inverter, 10 Years Warranty; monitoring system shall have at least 5 minimum updates, and records at least for 1 year.</t>
  </si>
  <si>
    <t>Supply and install network cable type CAT6A to connect between inverter and the main router.</t>
  </si>
  <si>
    <t>Civil Works</t>
  </si>
  <si>
    <t>Relocation of Roof Obstructions</t>
  </si>
  <si>
    <t>Demolition of Chimneys</t>
  </si>
  <si>
    <t>Solar Grid Tie Inverters</t>
  </si>
  <si>
    <t>Electrical Grid Connection</t>
  </si>
  <si>
    <t>Fire Extinguisher</t>
  </si>
  <si>
    <t>System Connection</t>
  </si>
  <si>
    <t>Engraved Sign</t>
  </si>
  <si>
    <t>Supply and install warning signs of engraved 2mm aluminum size 15x7.5cm for all panels, steel structure, including AC Side and DC Side; price includes all accessories.</t>
  </si>
  <si>
    <t>Supply and install portable fire extinguisher of 2 Kg Co2 in locations identified by Engineer. The installation shall be complete with brackets, warning sign, and in accordance with Civil Defence requirements.</t>
  </si>
  <si>
    <t>MDB 3 Phase and KWH Board</t>
  </si>
  <si>
    <t>Total to be reported in tender specifications, cf. 3.4 Tender form - Prices, p.41</t>
  </si>
  <si>
    <t>PUBLIC WORKS CONTRACT FOR THE SUPPLY AND INSTALLATION OF ROOF-TOP SOLAR PHOTOVOLTAIC SYSTEM IN EAST JERUSALEM</t>
  </si>
  <si>
    <t>TENDER NO. PZA170421T-10040</t>
  </si>
  <si>
    <t>LOT 1 - CONSULATE GENERAL OF BELGIUM IN JERUSALEM</t>
  </si>
  <si>
    <t>LOT 2 - SHEIKH SAAD BOYS' AND GIRLS' SCHOOLS IN SHEIKH SAAD VILLAGE</t>
  </si>
  <si>
    <t>Supply and install Tier 1 solar panels modules with minimum 560 Wp</t>
  </si>
  <si>
    <t>QUANTITY IN SHEIKH SAAD BOYS' SCHOOL</t>
  </si>
  <si>
    <t>QUANTITY IN SHEIKH SAAD GIRLS' SCHOOL</t>
  </si>
  <si>
    <t>A</t>
  </si>
  <si>
    <t>B</t>
  </si>
  <si>
    <t>Flexible Conduit</t>
  </si>
  <si>
    <t>Electrical Duct</t>
  </si>
  <si>
    <t>Supply and install 2" Polypropylene Non-slit wire loom corrugated flexible conduit, black color, for main cable.</t>
  </si>
  <si>
    <t>Supply and install PVC black flexible tubing 16mm for laying DC cables inside; price includes connectors, fasteners, etc.</t>
  </si>
  <si>
    <t>ELCB 4 Pole 80A</t>
  </si>
  <si>
    <t>Busbar 4 pole 100A</t>
  </si>
  <si>
    <t>AC MDB</t>
  </si>
  <si>
    <t>The unit price shall be inserted as a percentage above 100% for overhead and profit related to connecting the system to the grid. The quantity is an estimated fee from JDECO and will be adjusted according to actual fees/stamped invoices submitted from either, Registered Electrical Engineer, JDECO or Civil Defence for works that are related to system connection to grid; including but not limited to, 3 Phase Energy Production Meter, 3 Phase Bi-Directional Energy Meter, testing, application fees, etc.</t>
  </si>
  <si>
    <t>Percentage</t>
  </si>
  <si>
    <t>Total to be reported in tender specifications, cf. X.X Tender form - Prices, p.XX</t>
  </si>
  <si>
    <t>Total for Lot 1 in Euros (exclusive of VAT)</t>
  </si>
  <si>
    <t>Total for Lot 2 in Euros (exclusive of VAT)</t>
  </si>
  <si>
    <t>Supply and install rigid mirelon pipe 2/3 Inch for laying main AC cable inside the pipe from roof to MDB at ground floor; price includes clamps for proper fixation to building façade.</t>
  </si>
  <si>
    <t>SPD AC</t>
  </si>
  <si>
    <t>XLPE Cu 5x16mm2</t>
  </si>
  <si>
    <t>Supply and install inside AC SMDB and Roof MDB</t>
  </si>
  <si>
    <t>Panels</t>
  </si>
  <si>
    <t>C</t>
  </si>
  <si>
    <t>DC combiner box size 20x40x20cm.</t>
  </si>
  <si>
    <t>AC sub mains distibution board size 20x40x20cm.</t>
  </si>
  <si>
    <t>Supply, install, test and comission electrical panels with all required mounting rails, bus bars, buses, wiring, conduits, protections, conduits, and all other material needed to complete the job ready for protected load powering according to Engineer's instructions. Body frame shall be made of 2mm galvanized sheet metail with IP65 rating, painted with anti-static primer paint and 2 coats of final polyester paint with one/two doors depending on size of panel. The panel shall be factory assembled c/w PVC coated Cu busbars of adequate size/s and all other accessories and civil works needed to complete the job; including but not limited to, trenches, power and control wires, terminals bus bars, neutral bus bar, eathing bus bar ducts, supports, wiring, bolts, hand mater keys, clamps, connectors, handle panel door locks, labels and numbers for all circuits. The Contractor shall submit detailed shop drawing for each panel required. Main supply lines shall enter from bottom.</t>
  </si>
  <si>
    <t>Main electrical distibution board and KWHr board size 150x70x25. Price also includes civil works for closing existing window in location where the panel will be installed using 20cm block and plastering to render works accepted by electrical company and Engineer onsite.</t>
  </si>
  <si>
    <t>Supply and install inside AC SMDB and MDB 3 Phase and KWH Board</t>
  </si>
  <si>
    <t>Supply and install inside MDB 3 Phase and KWH Board</t>
  </si>
  <si>
    <t>AC main distibution board size 50x70x25cm at roof.</t>
  </si>
  <si>
    <t>D</t>
  </si>
  <si>
    <t>Production Meter Panel</t>
  </si>
  <si>
    <t>Production meter panel size 40x60x25cm near existing school MDB.</t>
  </si>
  <si>
    <t>Supply and install 4 pole busbar 100A within existing school MDB.</t>
  </si>
  <si>
    <t>Supply and install inside production meter panel.</t>
  </si>
  <si>
    <t>The Contractor shall carry out proper relocation of water tanks to area not obstructing the panels in coordination with Engineer onsite and School Management; price includes all works to render units functioning.</t>
  </si>
  <si>
    <t>Supply and install SPD Class 2, External, for over-voltage protecion inside AC SMDB; European type or equivalent.</t>
  </si>
  <si>
    <t>XLPE Cu 5x35mm2</t>
  </si>
  <si>
    <t>Supply and install SPD 1500 VDC, Class 2, External, for over-voltage protecion in solar system, inside DC Combiner Box; European type or equivalent.</t>
  </si>
  <si>
    <t>Supply and install AC XLPE Cu Cable size 5x10mm2 ` AC Panel with MDB on Roof</t>
  </si>
  <si>
    <t>Supply and install AC XLPE Cu Cable size 5x16mm2 with all needed accessories to connect and operate AC PV Panel to grid or KWhr meter.</t>
  </si>
  <si>
    <t>Supply and install AC XLPE Cu Cable size 5x35mm2 with all needed accessories to connect and operate KWH Meter to existing DB within building.</t>
  </si>
  <si>
    <t>Supply and install eathing cable 6 mm2 with all needed accessories to connect and operate in accordance with drawings.</t>
  </si>
  <si>
    <t>supply and install earth cable 6 mm2 unshielded for cable tray installation with all needed accessories to connect and operate in accordance with drawings.</t>
  </si>
  <si>
    <t>Supply and install eathing cable 10 mm2 for structure and PV with all needed accessories to connect and operate in accordance with drawings.</t>
  </si>
  <si>
    <t>Supply and install main earthing cable 16 mm2 with all needed accessories to connect and operate in accordance with drawings.</t>
  </si>
  <si>
    <t>Supply and install earthing box size 30x20x10 cm. Body frame shall be made of 2mm galvanized sheet metal with IP65 rating, painted with anti-static primer paint and 2 coats of final polyester paint with one door. The panel shall be factory assembled with all accessories.</t>
  </si>
  <si>
    <t>Supply and install hot dip galvanized steel structure sized to the dimensions of the selected PV modules and PV numbers using pre-fabricated solar mounting structure from Schletter or equivalent. Price includes submission of complete design package for mounting structure and cast-in-place foundation supports, taking into consideration the following design criteria (Wind Speed minimum 170km/hr, optimal angle 22 degrees, height of panel above floor level minimum 50cm, ofset of system shall be 1.5 times the difference in height between rows). Price includes, lifting structure components to roof, fixing in place, mounting accessories (clamps screws, etc.), clamps (at middle between PV panels and at ends), vertical supports, built-in cable tray, steel plates, concrete base casted at site with 2cm chamfer on all sides and all other works to render works complete to receive the panels.</t>
  </si>
  <si>
    <t>Supply and install hot dip galvanized steel structure sized to the dimensions of the selected PV modules and PV numbers using pre-fabricated solar mounting structure from Schletter or equivalent. Price includes submission of complete design package for mounting structure and cast-in-place foundation supports, taking into consideration the following design criteria (Wind Speed minimum 170km/hr, optimal angle 27degrees, height of panel above floor level minimum 50cm, ofset of system shall be 1.5 times the difference in height between rows). Price includes, lifting structure components to roof, fixing in place, mounting accessories (clamps screws, etc.), clamps (at middle between PV panels and at ends), vertical supports, built-in cable tray, steel plates, concrete base casted at site with 2cm chamfer on all sides and all other works to render works complete to receive the panels.</t>
  </si>
  <si>
    <t>The Contractor shall carry out proper relocation of five (5) outdoor AC units near parapet to avoid obstructing solar panel system and to allow for maximization of space on roof in coordination with Engineer onsite; price includes rendering all system functional after relocation.</t>
  </si>
  <si>
    <t>The Contractor shall carry out the shortening of three (3) old roof chimneys sized 80cm x 50cm with an average height of 1.7m which are not functional; price includes removal of copping manually, demolishing of chimney walls and reinstalling the copping thereafter when reaching the proper height of chimney in which it is not obstructing the solar system.</t>
  </si>
  <si>
    <t>Supply and install earthing bus bar 7 holes.</t>
  </si>
  <si>
    <t>Supply and install AC XLPE Cu Cable size 5x35mm2 with all needed accessories to connect and operate MDB on Roof with MDB for Production Meter.</t>
  </si>
  <si>
    <t>KWp</t>
  </si>
  <si>
    <t xml:space="preserve">MCCB 4 Pole 63A </t>
  </si>
  <si>
    <t>MCB 4 Pole 40A</t>
  </si>
  <si>
    <t>MCCB 4 Pole 80A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</si>
</sst>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2]\ * #,##0.00_-;\-[$€-2]\ * #,##0.00_-;_-[$€-2]\ * &quot;-&quot;??_-;_-@_-"/>
    <numFmt numFmtId="165" formatCode="_([$€-2]\ * #,##0.00_);_([$€-2]\ * \(#,##0.00\);_([$€-2]\ * &quot;-&quot;??_);_(@_)"/>
    <numFmt numFmtId="166" formatCode="_ [$€-2]\ * #,##0.00_ ;_ [$€-2]\ * \-#,##0.00_ ;_ [$€-2]\ * &quot;-&quot;??_ ;_ @_ "/>
    <numFmt numFmtId="167" formatCode="[$]dddd\,\ d\ mmmm\ yyyy;@" x16r2:formatCode16="[$-en-IL,1]dddd\,\ d\ mmmm\ yyyy;@"/>
    <numFmt numFmtId="168" formatCode="[$]h:mm;@" x16r2:formatCode16="[$-en-IL,1]h:mm;@"/>
  </numFmts>
  <fonts count="16" x14ac:knownFonts="1">
    <font>
      <sz val="11"/>
      <color theme="1"/>
      <name val="Calibri"/>
      <family val="2"/>
      <scheme val="minor"/>
    </font>
    <font>
      <sz val="11"/>
      <color theme="1"/>
      <name val="Calibri"/>
      <family val="2"/>
      <scheme val="minor"/>
    </font>
    <font>
      <sz val="8"/>
      <name val="Calibri"/>
      <family val="2"/>
      <scheme val="minor"/>
    </font>
    <font>
      <b/>
      <sz val="14"/>
      <color theme="1"/>
      <name val="Calibri"/>
      <family val="2"/>
      <scheme val="minor"/>
    </font>
    <font>
      <sz val="10"/>
      <name val="Arial"/>
      <family val="2"/>
    </font>
    <font>
      <sz val="11"/>
      <name val="Arial"/>
      <family val="2"/>
    </font>
    <font>
      <sz val="14"/>
      <color theme="1"/>
      <name val="Calibri"/>
      <family val="2"/>
      <scheme val="minor"/>
    </font>
    <font>
      <b/>
      <sz val="14"/>
      <name val="Calibri"/>
      <family val="2"/>
      <scheme val="minor"/>
    </font>
    <font>
      <b/>
      <sz val="14"/>
      <color rgb="FFFF0000"/>
      <name val="Calibri"/>
      <family val="2"/>
      <scheme val="minor"/>
    </font>
    <font>
      <b/>
      <sz val="20"/>
      <name val="Calibri"/>
      <family val="2"/>
      <scheme val="minor"/>
    </font>
    <font>
      <b/>
      <sz val="14"/>
      <color theme="5"/>
      <name val="Calibri"/>
      <family val="2"/>
      <scheme val="minor"/>
    </font>
    <font>
      <sz val="14"/>
      <name val="Calibri"/>
      <family val="2"/>
      <scheme val="minor"/>
    </font>
    <font>
      <sz val="14"/>
      <color rgb="FF000000"/>
      <name val="Calibri"/>
      <family val="2"/>
      <scheme val="minor"/>
    </font>
    <font>
      <sz val="14"/>
      <color theme="6"/>
      <name val="Calibri"/>
      <family val="2"/>
      <scheme val="minor"/>
    </font>
    <font>
      <b/>
      <sz val="16"/>
      <name val="Calibri"/>
      <family val="2"/>
      <scheme val="minor"/>
    </font>
    <font>
      <b/>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auto="1"/>
      </left>
      <right/>
      <top style="thin">
        <color auto="1"/>
      </top>
      <bottom/>
      <diagonal/>
    </border>
    <border>
      <left/>
      <right/>
      <top style="thin">
        <color auto="1"/>
      </top>
      <bottom/>
      <diagonal/>
    </border>
    <border>
      <left style="medium">
        <color indexed="64"/>
      </left>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4" fillId="0" borderId="0"/>
    <xf numFmtId="0" fontId="5" fillId="0" borderId="0"/>
    <xf numFmtId="9" fontId="1" fillId="0" borderId="0" applyFont="0" applyFill="0" applyBorder="0" applyAlignment="0" applyProtection="0"/>
  </cellStyleXfs>
  <cellXfs count="130">
    <xf numFmtId="0" fontId="0" fillId="0" borderId="0" xfId="0"/>
    <xf numFmtId="165" fontId="6" fillId="3" borderId="10" xfId="1" applyNumberFormat="1" applyFont="1" applyFill="1" applyBorder="1" applyAlignment="1" applyProtection="1">
      <alignment horizontal="center" vertical="center"/>
    </xf>
    <xf numFmtId="165" fontId="6" fillId="3" borderId="1" xfId="1" applyNumberFormat="1" applyFont="1" applyFill="1" applyBorder="1" applyAlignment="1" applyProtection="1">
      <alignment horizontal="center" vertical="center"/>
    </xf>
    <xf numFmtId="2" fontId="3" fillId="3" borderId="30" xfId="0" applyNumberFormat="1" applyFont="1" applyFill="1" applyBorder="1" applyAlignment="1">
      <alignment horizontal="center" vertical="center"/>
    </xf>
    <xf numFmtId="0" fontId="7" fillId="3" borderId="9" xfId="0" applyFont="1" applyFill="1" applyBorder="1" applyAlignment="1">
      <alignment horizontal="left" vertical="center"/>
    </xf>
    <xf numFmtId="0" fontId="6" fillId="3" borderId="10" xfId="0" applyFont="1" applyFill="1" applyBorder="1" applyAlignment="1">
      <alignment horizontal="left" vertical="center" wrapText="1"/>
    </xf>
    <xf numFmtId="0" fontId="6" fillId="3" borderId="10" xfId="0" applyFont="1" applyFill="1" applyBorder="1" applyAlignment="1">
      <alignment vertical="center"/>
    </xf>
    <xf numFmtId="164" fontId="3" fillId="3" borderId="11" xfId="0" applyNumberFormat="1" applyFont="1" applyFill="1" applyBorder="1" applyAlignment="1">
      <alignment horizontal="center" vertical="center"/>
    </xf>
    <xf numFmtId="2" fontId="3" fillId="3" borderId="6" xfId="0" applyNumberFormat="1" applyFont="1" applyFill="1" applyBorder="1" applyAlignment="1">
      <alignment horizontal="center" vertical="center"/>
    </xf>
    <xf numFmtId="0" fontId="7" fillId="3" borderId="5" xfId="0" applyFont="1" applyFill="1" applyBorder="1" applyAlignment="1">
      <alignment horizontal="left" vertical="center"/>
    </xf>
    <xf numFmtId="0" fontId="6" fillId="3" borderId="1" xfId="0" applyFont="1" applyFill="1" applyBorder="1" applyAlignment="1">
      <alignment horizontal="left" vertical="center" wrapText="1"/>
    </xf>
    <xf numFmtId="0" fontId="6" fillId="3" borderId="1" xfId="0" applyFont="1" applyFill="1" applyBorder="1" applyAlignment="1">
      <alignment vertical="center"/>
    </xf>
    <xf numFmtId="164" fontId="3" fillId="3" borderId="12" xfId="0" applyNumberFormat="1" applyFont="1" applyFill="1" applyBorder="1" applyAlignment="1">
      <alignment horizontal="center" vertical="center"/>
    </xf>
    <xf numFmtId="0" fontId="7" fillId="3" borderId="30" xfId="0" applyFont="1" applyFill="1" applyBorder="1" applyAlignment="1">
      <alignment horizontal="left" vertical="center"/>
    </xf>
    <xf numFmtId="0" fontId="6" fillId="3" borderId="25" xfId="0" applyFont="1" applyFill="1" applyBorder="1" applyAlignment="1">
      <alignment horizontal="left" vertical="center" wrapText="1"/>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3" fillId="2" borderId="0" xfId="0" applyFont="1" applyFill="1" applyAlignment="1">
      <alignment horizontal="left" vertical="top" wrapText="1"/>
    </xf>
    <xf numFmtId="0" fontId="3" fillId="2" borderId="0" xfId="0" applyFont="1" applyFill="1" applyAlignment="1">
      <alignment horizontal="left" wrapText="1"/>
    </xf>
    <xf numFmtId="0" fontId="8" fillId="2" borderId="0" xfId="0" applyFont="1" applyFill="1" applyAlignment="1">
      <alignment horizontal="right" vertical="center"/>
    </xf>
    <xf numFmtId="0" fontId="6" fillId="2" borderId="1" xfId="0" applyFont="1" applyFill="1" applyBorder="1" applyAlignment="1">
      <alignment horizontal="center" vertical="center"/>
    </xf>
    <xf numFmtId="164" fontId="6" fillId="4" borderId="1" xfId="1" quotePrefix="1" applyNumberFormat="1" applyFont="1" applyFill="1" applyBorder="1" applyAlignment="1" applyProtection="1">
      <alignment horizontal="center" vertical="center"/>
      <protection locked="0"/>
    </xf>
    <xf numFmtId="164" fontId="6" fillId="2" borderId="12" xfId="0" applyNumberFormat="1" applyFont="1" applyFill="1" applyBorder="1" applyAlignment="1">
      <alignment horizontal="center" vertical="center"/>
    </xf>
    <xf numFmtId="165" fontId="6" fillId="4" borderId="1" xfId="1" applyNumberFormat="1" applyFont="1" applyFill="1" applyBorder="1" applyAlignment="1" applyProtection="1">
      <alignment horizontal="center" vertical="center"/>
      <protection locked="0"/>
    </xf>
    <xf numFmtId="0" fontId="6" fillId="2" borderId="0" xfId="0" applyFont="1" applyFill="1" applyAlignment="1">
      <alignment vertical="center" readingOrder="1"/>
    </xf>
    <xf numFmtId="0" fontId="6" fillId="0" borderId="0" xfId="0" applyFont="1" applyAlignment="1">
      <alignment vertical="center" readingOrder="1"/>
    </xf>
    <xf numFmtId="0" fontId="7" fillId="2" borderId="8" xfId="0" applyFont="1" applyFill="1" applyBorder="1" applyAlignment="1">
      <alignment horizontal="left" vertical="center" readingOrder="1"/>
    </xf>
    <xf numFmtId="0" fontId="7" fillId="2" borderId="8" xfId="0" applyFont="1" applyFill="1" applyBorder="1" applyAlignment="1">
      <alignment vertical="center" readingOrder="1"/>
    </xf>
    <xf numFmtId="0" fontId="10" fillId="2" borderId="8" xfId="0" applyFont="1" applyFill="1" applyBorder="1" applyAlignment="1">
      <alignment vertical="center" wrapText="1" readingOrder="1"/>
    </xf>
    <xf numFmtId="0" fontId="6" fillId="2" borderId="0" xfId="0" applyFont="1" applyFill="1"/>
    <xf numFmtId="0" fontId="6" fillId="0" borderId="0" xfId="0" applyFont="1"/>
    <xf numFmtId="0" fontId="6" fillId="2" borderId="0" xfId="0" applyFont="1" applyFill="1" applyAlignment="1">
      <alignment vertical="center"/>
    </xf>
    <xf numFmtId="0" fontId="6" fillId="0" borderId="0" xfId="0" applyFont="1" applyAlignment="1">
      <alignment vertical="center"/>
    </xf>
    <xf numFmtId="0" fontId="11" fillId="2" borderId="0" xfId="0" applyFont="1" applyFill="1"/>
    <xf numFmtId="2" fontId="11" fillId="2" borderId="6" xfId="0" applyNumberFormat="1" applyFont="1" applyFill="1" applyBorder="1" applyAlignment="1">
      <alignment horizontal="center" vertical="center"/>
    </xf>
    <xf numFmtId="0" fontId="11" fillId="2" borderId="5" xfId="0" applyFont="1" applyFill="1" applyBorder="1" applyAlignment="1">
      <alignment vertical="center"/>
    </xf>
    <xf numFmtId="0" fontId="6" fillId="2" borderId="1" xfId="0" applyFont="1" applyFill="1" applyBorder="1" applyAlignment="1">
      <alignment horizontal="left" vertical="top" wrapText="1"/>
    </xf>
    <xf numFmtId="0" fontId="11" fillId="0" borderId="0" xfId="0" applyFont="1"/>
    <xf numFmtId="0" fontId="11" fillId="2" borderId="6"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3" xfId="0" applyFont="1" applyFill="1" applyBorder="1" applyAlignment="1">
      <alignment horizontal="center" vertical="center"/>
    </xf>
    <xf numFmtId="165" fontId="6" fillId="2" borderId="3" xfId="1" applyNumberFormat="1" applyFont="1" applyFill="1" applyBorder="1" applyAlignment="1" applyProtection="1">
      <alignment horizontal="center" vertical="center"/>
    </xf>
    <xf numFmtId="164" fontId="11" fillId="2" borderId="31" xfId="0" applyNumberFormat="1" applyFont="1" applyFill="1" applyBorder="1" applyAlignment="1">
      <alignment horizontal="center" vertical="center"/>
    </xf>
    <xf numFmtId="0" fontId="11" fillId="2" borderId="5" xfId="0" applyFont="1" applyFill="1" applyBorder="1" applyAlignment="1">
      <alignment vertical="top" wrapText="1"/>
    </xf>
    <xf numFmtId="0" fontId="11" fillId="2" borderId="6" xfId="0" applyFont="1" applyFill="1" applyBorder="1" applyAlignment="1">
      <alignment vertical="top" wrapText="1"/>
    </xf>
    <xf numFmtId="2" fontId="6" fillId="2" borderId="6" xfId="0" applyNumberFormat="1" applyFont="1" applyFill="1" applyBorder="1" applyAlignment="1">
      <alignment horizontal="center" vertical="center"/>
    </xf>
    <xf numFmtId="0" fontId="11" fillId="2" borderId="6" xfId="0" applyFont="1" applyFill="1" applyBorder="1" applyAlignment="1">
      <alignment vertical="top"/>
    </xf>
    <xf numFmtId="164" fontId="6" fillId="2" borderId="31" xfId="0" applyNumberFormat="1" applyFont="1" applyFill="1" applyBorder="1" applyAlignment="1">
      <alignment horizontal="center" vertical="center"/>
    </xf>
    <xf numFmtId="0" fontId="11" fillId="2" borderId="5" xfId="0" applyFont="1" applyFill="1" applyBorder="1" applyAlignment="1">
      <alignment vertical="top"/>
    </xf>
    <xf numFmtId="164" fontId="6" fillId="4" borderId="1" xfId="1" applyNumberFormat="1" applyFont="1" applyFill="1" applyBorder="1" applyAlignment="1" applyProtection="1">
      <alignment horizontal="center" vertical="center"/>
      <protection locked="0"/>
    </xf>
    <xf numFmtId="0" fontId="11" fillId="2" borderId="1" xfId="0" applyFont="1" applyFill="1" applyBorder="1" applyAlignment="1">
      <alignment horizontal="left" vertical="top" wrapText="1"/>
    </xf>
    <xf numFmtId="0" fontId="11" fillId="2" borderId="1" xfId="0" applyFont="1" applyFill="1" applyBorder="1" applyAlignment="1">
      <alignment horizontal="center" vertical="center"/>
    </xf>
    <xf numFmtId="0" fontId="6" fillId="2" borderId="4" xfId="0" applyFont="1" applyFill="1" applyBorder="1" applyAlignment="1">
      <alignment horizontal="left" vertical="top" wrapText="1"/>
    </xf>
    <xf numFmtId="165" fontId="6" fillId="0" borderId="1" xfId="1" applyNumberFormat="1" applyFont="1" applyFill="1" applyBorder="1" applyAlignment="1" applyProtection="1">
      <alignment horizontal="center" vertical="center"/>
      <protection locked="0"/>
    </xf>
    <xf numFmtId="165" fontId="6" fillId="2" borderId="1" xfId="1" applyNumberFormat="1" applyFont="1" applyFill="1" applyBorder="1" applyAlignment="1" applyProtection="1">
      <alignment horizontal="center" vertical="center"/>
      <protection locked="0"/>
    </xf>
    <xf numFmtId="2" fontId="11" fillId="0" borderId="6" xfId="0" applyNumberFormat="1" applyFont="1" applyBorder="1" applyAlignment="1">
      <alignment horizontal="center" vertical="center"/>
    </xf>
    <xf numFmtId="0" fontId="11" fillId="0" borderId="5" xfId="0" applyFont="1" applyBorder="1" applyAlignment="1">
      <alignment vertical="top"/>
    </xf>
    <xf numFmtId="0" fontId="6" fillId="0" borderId="1" xfId="0" applyFont="1" applyBorder="1" applyAlignment="1">
      <alignment horizontal="left" vertical="top" wrapText="1"/>
    </xf>
    <xf numFmtId="0" fontId="6" fillId="0" borderId="1" xfId="0" applyFont="1" applyBorder="1" applyAlignment="1">
      <alignment horizontal="center" vertical="center"/>
    </xf>
    <xf numFmtId="0" fontId="11" fillId="0" borderId="1" xfId="0" applyFont="1" applyBorder="1" applyAlignment="1">
      <alignment horizontal="center" vertical="center"/>
    </xf>
    <xf numFmtId="165" fontId="11" fillId="2" borderId="3" xfId="1" applyNumberFormat="1" applyFont="1" applyFill="1" applyBorder="1" applyAlignment="1" applyProtection="1">
      <alignment horizontal="center" vertical="center"/>
    </xf>
    <xf numFmtId="0" fontId="6" fillId="0" borderId="3" xfId="0" applyFont="1" applyBorder="1" applyAlignment="1">
      <alignment horizontal="left" vertical="top" wrapText="1"/>
    </xf>
    <xf numFmtId="0" fontId="11" fillId="2" borderId="6" xfId="0" applyFont="1" applyFill="1" applyBorder="1" applyAlignment="1">
      <alignment horizontal="left" vertical="center"/>
    </xf>
    <xf numFmtId="0" fontId="11" fillId="2" borderId="3" xfId="0" applyFont="1" applyFill="1" applyBorder="1" applyAlignment="1">
      <alignment horizontal="left" vertical="top" wrapText="1"/>
    </xf>
    <xf numFmtId="0" fontId="11" fillId="2" borderId="5" xfId="0"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64" fontId="6" fillId="4" borderId="1" xfId="0" applyNumberFormat="1" applyFont="1" applyFill="1" applyBorder="1" applyAlignment="1" applyProtection="1">
      <alignment horizontal="center" vertical="center"/>
      <protection locked="0"/>
    </xf>
    <xf numFmtId="2" fontId="6" fillId="0" borderId="7" xfId="0" applyNumberFormat="1" applyFont="1" applyBorder="1"/>
    <xf numFmtId="0" fontId="6" fillId="0" borderId="7" xfId="0" applyFont="1" applyBorder="1"/>
    <xf numFmtId="0" fontId="12" fillId="0" borderId="0" xfId="0" applyFont="1" applyAlignment="1">
      <alignment horizontal="left" wrapText="1"/>
    </xf>
    <xf numFmtId="165" fontId="6" fillId="0" borderId="0" xfId="1" applyNumberFormat="1" applyFont="1" applyBorder="1" applyProtection="1"/>
    <xf numFmtId="164" fontId="6" fillId="0" borderId="18" xfId="0" applyNumberFormat="1" applyFont="1" applyBorder="1"/>
    <xf numFmtId="0" fontId="11" fillId="2" borderId="5" xfId="0" applyFont="1" applyFill="1" applyBorder="1" applyAlignment="1">
      <alignment horizontal="left" vertical="center" wrapText="1"/>
    </xf>
    <xf numFmtId="165" fontId="6" fillId="2" borderId="1" xfId="0" applyNumberFormat="1" applyFont="1" applyFill="1" applyBorder="1" applyAlignment="1">
      <alignment horizontal="center" vertical="center" wrapText="1"/>
    </xf>
    <xf numFmtId="9" fontId="6" fillId="4" borderId="1" xfId="4" applyFont="1" applyFill="1" applyBorder="1" applyAlignment="1" applyProtection="1">
      <alignment horizontal="center" vertical="center"/>
      <protection locked="0"/>
    </xf>
    <xf numFmtId="2" fontId="6" fillId="0" borderId="7" xfId="0" applyNumberFormat="1" applyFont="1" applyBorder="1" applyAlignment="1">
      <alignment horizontal="center" vertical="center" wrapText="1"/>
    </xf>
    <xf numFmtId="0" fontId="11" fillId="0" borderId="7" xfId="0" applyFont="1" applyBorder="1" applyAlignment="1">
      <alignment horizontal="left" wrapText="1"/>
    </xf>
    <xf numFmtId="0" fontId="11" fillId="0" borderId="0" xfId="0" applyFont="1" applyAlignment="1">
      <alignment horizontal="left" vertical="top" wrapText="1"/>
    </xf>
    <xf numFmtId="0" fontId="6" fillId="0" borderId="0" xfId="0" applyFont="1" applyAlignment="1">
      <alignment horizontal="center" vertical="center"/>
    </xf>
    <xf numFmtId="164" fontId="11" fillId="0" borderId="0" xfId="0" applyNumberFormat="1" applyFont="1" applyAlignment="1">
      <alignment horizontal="center" vertical="center"/>
    </xf>
    <xf numFmtId="164" fontId="11" fillId="0" borderId="18" xfId="0" applyNumberFormat="1" applyFont="1" applyBorder="1" applyAlignment="1">
      <alignment horizontal="center" vertical="center"/>
    </xf>
    <xf numFmtId="4" fontId="7" fillId="0" borderId="6" xfId="0" applyNumberFormat="1" applyFont="1" applyBorder="1" applyAlignment="1">
      <alignment horizontal="center" wrapText="1"/>
    </xf>
    <xf numFmtId="0" fontId="7" fillId="0" borderId="6" xfId="0" applyFont="1" applyBorder="1" applyAlignment="1">
      <alignment horizontal="left" wrapText="1"/>
    </xf>
    <xf numFmtId="0" fontId="7" fillId="0" borderId="3" xfId="0" applyFont="1" applyBorder="1" applyAlignment="1">
      <alignment horizontal="left" wrapText="1"/>
    </xf>
    <xf numFmtId="4" fontId="7" fillId="0" borderId="28" xfId="0" applyNumberFormat="1" applyFont="1" applyBorder="1" applyAlignment="1">
      <alignment horizontal="center" wrapText="1"/>
    </xf>
    <xf numFmtId="0" fontId="7" fillId="0" borderId="29" xfId="0" applyFont="1" applyBorder="1" applyAlignment="1">
      <alignment horizontal="left" wrapText="1"/>
    </xf>
    <xf numFmtId="4" fontId="7" fillId="0" borderId="26" xfId="0" applyNumberFormat="1" applyFont="1" applyBorder="1" applyAlignment="1">
      <alignment horizontal="center" wrapText="1"/>
    </xf>
    <xf numFmtId="0" fontId="7" fillId="0" borderId="26" xfId="0" applyFont="1" applyBorder="1" applyAlignment="1">
      <alignment horizontal="left" wrapText="1"/>
    </xf>
    <xf numFmtId="0" fontId="7" fillId="0" borderId="27" xfId="0" applyFont="1" applyBorder="1" applyAlignment="1">
      <alignment horizontal="left" wrapText="1"/>
    </xf>
    <xf numFmtId="2" fontId="6" fillId="2" borderId="0" xfId="0" applyNumberFormat="1" applyFont="1" applyFill="1"/>
    <xf numFmtId="0" fontId="12" fillId="2" borderId="0" xfId="0" applyFont="1" applyFill="1" applyAlignment="1">
      <alignment horizontal="left" wrapText="1"/>
    </xf>
    <xf numFmtId="165" fontId="6" fillId="2" borderId="0" xfId="1" applyNumberFormat="1" applyFont="1" applyFill="1" applyBorder="1" applyProtection="1"/>
    <xf numFmtId="166" fontId="6" fillId="2" borderId="0" xfId="0" applyNumberFormat="1" applyFont="1" applyFill="1"/>
    <xf numFmtId="164" fontId="3" fillId="2" borderId="0" xfId="0" applyNumberFormat="1" applyFont="1" applyFill="1" applyAlignment="1">
      <alignment horizontal="left" vertical="center"/>
    </xf>
    <xf numFmtId="164" fontId="3" fillId="2" borderId="18" xfId="0" applyNumberFormat="1" applyFont="1" applyFill="1" applyBorder="1" applyAlignment="1">
      <alignment horizontal="right" vertical="center"/>
    </xf>
    <xf numFmtId="0" fontId="6" fillId="2" borderId="0" xfId="0" applyFont="1" applyFill="1" applyAlignment="1">
      <alignment horizontal="right" vertical="center" wrapText="1"/>
    </xf>
    <xf numFmtId="167" fontId="6" fillId="4" borderId="24" xfId="0" applyNumberFormat="1" applyFont="1" applyFill="1" applyBorder="1" applyAlignment="1">
      <alignment horizontal="center" vertical="center" wrapText="1"/>
    </xf>
    <xf numFmtId="168" fontId="13" fillId="2" borderId="0" xfId="0" applyNumberFormat="1" applyFont="1" applyFill="1" applyAlignment="1">
      <alignment horizontal="center" vertical="center"/>
    </xf>
    <xf numFmtId="165" fontId="6" fillId="2" borderId="0" xfId="1" applyNumberFormat="1" applyFont="1" applyFill="1" applyProtection="1"/>
    <xf numFmtId="0" fontId="6" fillId="4" borderId="24" xfId="0" applyFont="1" applyFill="1" applyBorder="1" applyAlignment="1" applyProtection="1">
      <alignment vertical="center" wrapText="1"/>
      <protection locked="0"/>
    </xf>
    <xf numFmtId="165" fontId="3" fillId="2" borderId="0" xfId="1" applyNumberFormat="1" applyFont="1" applyFill="1" applyProtection="1"/>
    <xf numFmtId="164" fontId="3" fillId="2" borderId="0" xfId="0" applyNumberFormat="1" applyFont="1" applyFill="1"/>
    <xf numFmtId="2" fontId="6" fillId="0" borderId="0" xfId="0" applyNumberFormat="1" applyFont="1"/>
    <xf numFmtId="165" fontId="6" fillId="0" borderId="0" xfId="1" applyNumberFormat="1" applyFont="1" applyProtection="1"/>
    <xf numFmtId="164" fontId="6" fillId="0" borderId="0" xfId="0" applyNumberFormat="1" applyFont="1"/>
    <xf numFmtId="166" fontId="14" fillId="0" borderId="31" xfId="0" applyNumberFormat="1" applyFont="1" applyBorder="1" applyAlignment="1">
      <alignment horizontal="left" wrapText="1"/>
    </xf>
    <xf numFmtId="166" fontId="14" fillId="0" borderId="32" xfId="0" applyNumberFormat="1" applyFont="1" applyBorder="1" applyAlignment="1">
      <alignment horizontal="left" wrapText="1"/>
    </xf>
    <xf numFmtId="166" fontId="15" fillId="2" borderId="24" xfId="0" applyNumberFormat="1" applyFont="1" applyFill="1" applyBorder="1"/>
    <xf numFmtId="165" fontId="6" fillId="2" borderId="1" xfId="1" applyNumberFormat="1" applyFont="1" applyFill="1" applyBorder="1" applyAlignment="1" applyProtection="1">
      <alignment horizontal="center" vertical="center"/>
    </xf>
    <xf numFmtId="164" fontId="6" fillId="2" borderId="33" xfId="0" applyNumberFormat="1" applyFont="1" applyFill="1" applyBorder="1" applyAlignment="1">
      <alignment horizontal="center" vertical="center"/>
    </xf>
    <xf numFmtId="0" fontId="9" fillId="2" borderId="0" xfId="0" applyFont="1" applyFill="1" applyAlignment="1">
      <alignment horizontal="center" vertical="center" wrapText="1" readingOrder="1"/>
    </xf>
    <xf numFmtId="0" fontId="9" fillId="3" borderId="0" xfId="0" applyFont="1" applyFill="1" applyAlignment="1">
      <alignment horizontal="center" vertical="center" readingOrder="1"/>
    </xf>
    <xf numFmtId="0" fontId="9" fillId="2" borderId="0" xfId="0" applyFont="1" applyFill="1" applyAlignment="1">
      <alignment horizontal="center" vertical="center" readingOrder="1"/>
    </xf>
    <xf numFmtId="0" fontId="6" fillId="4" borderId="19"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5" borderId="2" xfId="0" applyFont="1" applyFill="1" applyBorder="1" applyAlignment="1">
      <alignment horizontal="center" vertical="center"/>
    </xf>
    <xf numFmtId="3" fontId="7" fillId="5" borderId="13" xfId="0" applyNumberFormat="1" applyFont="1" applyFill="1" applyBorder="1" applyAlignment="1">
      <alignment horizontal="center" vertical="center" wrapText="1"/>
    </xf>
    <xf numFmtId="3" fontId="7" fillId="5" borderId="2" xfId="0" applyNumberFormat="1" applyFont="1" applyFill="1" applyBorder="1" applyAlignment="1">
      <alignment horizontal="center" vertical="center" wrapText="1"/>
    </xf>
    <xf numFmtId="165" fontId="7" fillId="5" borderId="13" xfId="1" applyNumberFormat="1" applyFont="1" applyFill="1" applyBorder="1" applyAlignment="1" applyProtection="1">
      <alignment horizontal="center" vertical="center" wrapText="1"/>
    </xf>
    <xf numFmtId="165" fontId="7" fillId="5" borderId="2" xfId="1" applyNumberFormat="1" applyFont="1" applyFill="1" applyBorder="1" applyAlignment="1" applyProtection="1">
      <alignment horizontal="center" vertical="center" wrapText="1"/>
    </xf>
    <xf numFmtId="164" fontId="7" fillId="5" borderId="14" xfId="0" applyNumberFormat="1" applyFont="1" applyFill="1" applyBorder="1" applyAlignment="1">
      <alignment horizontal="center" vertical="center" wrapText="1"/>
    </xf>
    <xf numFmtId="164" fontId="7" fillId="5" borderId="15" xfId="0" applyNumberFormat="1" applyFont="1" applyFill="1" applyBorder="1" applyAlignment="1">
      <alignment horizontal="center" vertical="center" wrapText="1"/>
    </xf>
    <xf numFmtId="0" fontId="8" fillId="2" borderId="0" xfId="0" applyFont="1" applyFill="1" applyAlignment="1">
      <alignment horizontal="right" vertical="center"/>
    </xf>
  </cellXfs>
  <cellStyles count="5">
    <cellStyle name="Currency" xfId="1" builtinId="4"/>
    <cellStyle name="Normal" xfId="0" builtinId="0"/>
    <cellStyle name="Normal 2" xfId="2" xr:uid="{00000000-0005-0000-0000-000002000000}"/>
    <cellStyle name="Normal 6" xfId="3" xr:uid="{00000000-0005-0000-0000-000003000000}"/>
    <cellStyle name="Percent" xfId="4" builtinId="5"/>
  </cellStyles>
  <dxfs count="0"/>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3.png"/><Relationship Id="rId3" Type="http://schemas.openxmlformats.org/officeDocument/2006/relationships/image" Target="../media/image2.jpeg"/><Relationship Id="rId25" Type="http://schemas.openxmlformats.org/officeDocument/2006/relationships/customXml" Target="../ink/ink2.xml"/><Relationship Id="rId2" Type="http://schemas.openxmlformats.org/officeDocument/2006/relationships/hyperlink" Target="#thumb"/><Relationship Id="rId1" Type="http://schemas.openxmlformats.org/officeDocument/2006/relationships/image" Target="../media/image1.jpeg"/><Relationship Id="rId24" Type="http://schemas.openxmlformats.org/officeDocument/2006/relationships/image" Target="../media/image60.png"/><Relationship Id="rId4" Type="http://schemas.openxmlformats.org/officeDocument/2006/relationships/customXml" Target="../ink/ink1.xml"/></Relationships>
</file>

<file path=xl/drawings/_rels/drawing2.xml.rels><?xml version="1.0" encoding="UTF-8" standalone="yes"?>
<Relationships xmlns="http://schemas.openxmlformats.org/package/2006/relationships"><Relationship Id="rId26" Type="http://schemas.openxmlformats.org/officeDocument/2006/relationships/customXml" Target="../ink/ink5.xml"/><Relationship Id="rId3" Type="http://schemas.openxmlformats.org/officeDocument/2006/relationships/image" Target="../media/image2.jpeg"/><Relationship Id="rId25" Type="http://schemas.openxmlformats.org/officeDocument/2006/relationships/customXml" Target="../ink/ink4.xml"/><Relationship Id="rId2" Type="http://schemas.openxmlformats.org/officeDocument/2006/relationships/hyperlink" Target="#thumb"/><Relationship Id="rId1" Type="http://schemas.openxmlformats.org/officeDocument/2006/relationships/image" Target="../media/image1.jpeg"/><Relationship Id="rId24" Type="http://schemas.openxmlformats.org/officeDocument/2006/relationships/image" Target="../media/image60.png"/><Relationship Id="rId4" Type="http://schemas.openxmlformats.org/officeDocument/2006/relationships/customXml" Target="../ink/ink3.xml"/><Relationship Id="rId27" Type="http://schemas.openxmlformats.org/officeDocument/2006/relationships/customXml" Target="../ink/ink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46</xdr:row>
      <xdr:rowOff>0</xdr:rowOff>
    </xdr:from>
    <xdr:to>
      <xdr:col>3</xdr:col>
      <xdr:colOff>1996440</xdr:colOff>
      <xdr:row>46</xdr:row>
      <xdr:rowOff>0</xdr:rowOff>
    </xdr:to>
    <xdr:pic>
      <xdr:nvPicPr>
        <xdr:cNvPr id="36" name="Picture 1">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rcRect/>
        <a:stretch>
          <a:fillRect/>
        </a:stretch>
      </xdr:blipFill>
      <xdr:spPr bwMode="auto">
        <a:xfrm>
          <a:off x="563880" y="68976240"/>
          <a:ext cx="1844040" cy="0"/>
        </a:xfrm>
        <a:prstGeom prst="rect">
          <a:avLst/>
        </a:prstGeom>
        <a:noFill/>
        <a:ln w="9525">
          <a:noFill/>
          <a:miter lim="800000"/>
          <a:headEnd/>
          <a:tailEnd/>
        </a:ln>
      </xdr:spPr>
    </xdr:pic>
    <xdr:clientData/>
  </xdr:twoCellAnchor>
  <xdr:twoCellAnchor editAs="oneCell">
    <xdr:from>
      <xdr:col>3</xdr:col>
      <xdr:colOff>464820</xdr:colOff>
      <xdr:row>46</xdr:row>
      <xdr:rowOff>0</xdr:rowOff>
    </xdr:from>
    <xdr:to>
      <xdr:col>3</xdr:col>
      <xdr:colOff>2308860</xdr:colOff>
      <xdr:row>46</xdr:row>
      <xdr:rowOff>0</xdr:rowOff>
    </xdr:to>
    <xdr:pic>
      <xdr:nvPicPr>
        <xdr:cNvPr id="37" name="Picture 1">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rcRect/>
        <a:stretch>
          <a:fillRect/>
        </a:stretch>
      </xdr:blipFill>
      <xdr:spPr bwMode="auto">
        <a:xfrm>
          <a:off x="876300" y="70980300"/>
          <a:ext cx="1844040" cy="1127760"/>
        </a:xfrm>
        <a:prstGeom prst="rect">
          <a:avLst/>
        </a:prstGeom>
        <a:noFill/>
        <a:ln w="9525">
          <a:noFill/>
          <a:miter lim="800000"/>
          <a:headEnd/>
          <a:tailEnd/>
        </a:ln>
      </xdr:spPr>
    </xdr:pic>
    <xdr:clientData/>
  </xdr:twoCellAnchor>
  <xdr:twoCellAnchor editAs="oneCell">
    <xdr:from>
      <xdr:col>3</xdr:col>
      <xdr:colOff>152400</xdr:colOff>
      <xdr:row>46</xdr:row>
      <xdr:rowOff>0</xdr:rowOff>
    </xdr:from>
    <xdr:to>
      <xdr:col>3</xdr:col>
      <xdr:colOff>1996440</xdr:colOff>
      <xdr:row>46</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rcRect/>
        <a:stretch>
          <a:fillRect/>
        </a:stretch>
      </xdr:blipFill>
      <xdr:spPr bwMode="auto">
        <a:xfrm>
          <a:off x="563880" y="68808600"/>
          <a:ext cx="1844040" cy="0"/>
        </a:xfrm>
        <a:prstGeom prst="rect">
          <a:avLst/>
        </a:prstGeom>
        <a:noFill/>
        <a:ln w="9525">
          <a:noFill/>
          <a:miter lim="800000"/>
          <a:headEnd/>
          <a:tailEnd/>
        </a:ln>
      </xdr:spPr>
    </xdr:pic>
    <xdr:clientData/>
  </xdr:twoCellAnchor>
  <xdr:twoCellAnchor editAs="oneCell">
    <xdr:from>
      <xdr:col>3</xdr:col>
      <xdr:colOff>464820</xdr:colOff>
      <xdr:row>46</xdr:row>
      <xdr:rowOff>0</xdr:rowOff>
    </xdr:from>
    <xdr:to>
      <xdr:col>3</xdr:col>
      <xdr:colOff>2308860</xdr:colOff>
      <xdr:row>46</xdr:row>
      <xdr:rowOff>0</xdr:rowOff>
    </xdr:to>
    <xdr:pic>
      <xdr:nvPicPr>
        <xdr:cNvPr id="27" name="Picture 1">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rcRect/>
        <a:stretch>
          <a:fillRect/>
        </a:stretch>
      </xdr:blipFill>
      <xdr:spPr bwMode="auto">
        <a:xfrm>
          <a:off x="876300" y="70812660"/>
          <a:ext cx="1844040" cy="1127760"/>
        </a:xfrm>
        <a:prstGeom prst="rect">
          <a:avLst/>
        </a:prstGeom>
        <a:noFill/>
        <a:ln w="9525">
          <a:noFill/>
          <a:miter lim="800000"/>
          <a:headEnd/>
          <a:tailEnd/>
        </a:ln>
      </xdr:spPr>
    </xdr:pic>
    <xdr:clientData/>
  </xdr:twoCellAnchor>
  <xdr:twoCellAnchor editAs="oneCell">
    <xdr:from>
      <xdr:col>3</xdr:col>
      <xdr:colOff>769620</xdr:colOff>
      <xdr:row>47</xdr:row>
      <xdr:rowOff>0</xdr:rowOff>
    </xdr:from>
    <xdr:to>
      <xdr:col>3</xdr:col>
      <xdr:colOff>2667000</xdr:colOff>
      <xdr:row>47</xdr:row>
      <xdr:rowOff>0</xdr:rowOff>
    </xdr:to>
    <xdr:pic>
      <xdr:nvPicPr>
        <xdr:cNvPr id="42"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31080" y="68465700"/>
          <a:ext cx="1897380" cy="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1739780</xdr:colOff>
      <xdr:row>0</xdr:row>
      <xdr:rowOff>253800</xdr:rowOff>
    </xdr:from>
    <xdr:to>
      <xdr:col>2</xdr:col>
      <xdr:colOff>1740140</xdr:colOff>
      <xdr:row>1</xdr:row>
      <xdr:rowOff>9229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5" name="Ink 44">
              <a:extLst>
                <a:ext uri="{FF2B5EF4-FFF2-40B4-BE49-F238E27FC236}">
                  <a16:creationId xmlns:a16="http://schemas.microsoft.com/office/drawing/2014/main" id="{00000000-0008-0000-0000-00002D000000}"/>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24"/>
            <a:stretch>
              <a:fillRect/>
            </a:stretch>
          </xdr:blipFill>
          <xdr:spPr>
            <a:xfrm>
              <a:off x="2200680" y="244800"/>
              <a:ext cx="18000" cy="18000"/>
            </a:xfrm>
            <a:prstGeom prst="rect">
              <a:avLst/>
            </a:prstGeom>
          </xdr:spPr>
        </xdr:pic>
      </mc:Fallback>
    </mc:AlternateContent>
    <xdr:clientData/>
  </xdr:twoCellAnchor>
  <xdr:twoCellAnchor editAs="oneCell">
    <xdr:from>
      <xdr:col>2</xdr:col>
      <xdr:colOff>1142900</xdr:colOff>
      <xdr:row>0</xdr:row>
      <xdr:rowOff>196560</xdr:rowOff>
    </xdr:from>
    <xdr:to>
      <xdr:col>2</xdr:col>
      <xdr:colOff>1143260</xdr:colOff>
      <xdr:row>1</xdr:row>
      <xdr:rowOff>9229</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46" name="Ink 45">
              <a:extLst>
                <a:ext uri="{FF2B5EF4-FFF2-40B4-BE49-F238E27FC236}">
                  <a16:creationId xmlns:a16="http://schemas.microsoft.com/office/drawing/2014/main" id="{00000000-0008-0000-0000-00002E000000}"/>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oneCellAnchor>
    <xdr:from>
      <xdr:col>3</xdr:col>
      <xdr:colOff>769620</xdr:colOff>
      <xdr:row>49</xdr:row>
      <xdr:rowOff>0</xdr:rowOff>
    </xdr:from>
    <xdr:ext cx="1897380" cy="0"/>
    <xdr:pic>
      <xdr:nvPicPr>
        <xdr:cNvPr id="14"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02885" y="9603441"/>
          <a:ext cx="1897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1842655</xdr:colOff>
      <xdr:row>52</xdr:row>
      <xdr:rowOff>1108724</xdr:rowOff>
    </xdr:from>
    <xdr:to>
      <xdr:col>3</xdr:col>
      <xdr:colOff>4696692</xdr:colOff>
      <xdr:row>52</xdr:row>
      <xdr:rowOff>3824949</xdr:rowOff>
    </xdr:to>
    <xdr:pic>
      <xdr:nvPicPr>
        <xdr:cNvPr id="2" name="Picture 1">
          <a:extLst>
            <a:ext uri="{FF2B5EF4-FFF2-40B4-BE49-F238E27FC236}">
              <a16:creationId xmlns:a16="http://schemas.microsoft.com/office/drawing/2014/main" id="{5796454A-65D4-DAC8-C078-6269B27D361F}"/>
            </a:ext>
          </a:extLst>
        </xdr:cNvPr>
        <xdr:cNvPicPr>
          <a:picLocks noChangeAspect="1"/>
        </xdr:cNvPicPr>
      </xdr:nvPicPr>
      <xdr:blipFill>
        <a:blip xmlns:r="http://schemas.openxmlformats.org/officeDocument/2006/relationships" r:embed="rId26"/>
        <a:stretch>
          <a:fillRect/>
        </a:stretch>
      </xdr:blipFill>
      <xdr:spPr>
        <a:xfrm>
          <a:off x="6858000" y="26462542"/>
          <a:ext cx="2854037" cy="2716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152400</xdr:colOff>
      <xdr:row>48</xdr:row>
      <xdr:rowOff>0</xdr:rowOff>
    </xdr:from>
    <xdr:to>
      <xdr:col>3</xdr:col>
      <xdr:colOff>1996440</xdr:colOff>
      <xdr:row>48</xdr:row>
      <xdr:rowOff>0</xdr:rowOff>
    </xdr:to>
    <xdr:pic>
      <xdr:nvPicPr>
        <xdr:cNvPr id="2" name="Picture 1">
          <a:extLst>
            <a:ext uri="{FF2B5EF4-FFF2-40B4-BE49-F238E27FC236}">
              <a16:creationId xmlns:a16="http://schemas.microsoft.com/office/drawing/2014/main" id="{D5E58A8F-C397-4DFB-A256-C13D097C4D0C}"/>
            </a:ext>
          </a:extLst>
        </xdr:cNvPr>
        <xdr:cNvPicPr>
          <a:picLocks noChangeAspect="1"/>
        </xdr:cNvPicPr>
      </xdr:nvPicPr>
      <xdr:blipFill>
        <a:blip xmlns:r="http://schemas.openxmlformats.org/officeDocument/2006/relationships" r:embed="rId1"/>
        <a:srcRect/>
        <a:stretch>
          <a:fillRect/>
        </a:stretch>
      </xdr:blipFill>
      <xdr:spPr bwMode="auto">
        <a:xfrm>
          <a:off x="5158740" y="16977360"/>
          <a:ext cx="1844040" cy="0"/>
        </a:xfrm>
        <a:prstGeom prst="rect">
          <a:avLst/>
        </a:prstGeom>
        <a:noFill/>
        <a:ln w="9525">
          <a:noFill/>
          <a:miter lim="800000"/>
          <a:headEnd/>
          <a:tailEnd/>
        </a:ln>
      </xdr:spPr>
    </xdr:pic>
    <xdr:clientData/>
  </xdr:twoCellAnchor>
  <xdr:twoCellAnchor editAs="oneCell">
    <xdr:from>
      <xdr:col>3</xdr:col>
      <xdr:colOff>464820</xdr:colOff>
      <xdr:row>48</xdr:row>
      <xdr:rowOff>0</xdr:rowOff>
    </xdr:from>
    <xdr:to>
      <xdr:col>3</xdr:col>
      <xdr:colOff>2308860</xdr:colOff>
      <xdr:row>48</xdr:row>
      <xdr:rowOff>0</xdr:rowOff>
    </xdr:to>
    <xdr:pic>
      <xdr:nvPicPr>
        <xdr:cNvPr id="3" name="Picture 1">
          <a:extLst>
            <a:ext uri="{FF2B5EF4-FFF2-40B4-BE49-F238E27FC236}">
              <a16:creationId xmlns:a16="http://schemas.microsoft.com/office/drawing/2014/main" id="{43661079-5AB8-4946-8FC6-68AF2B3E144F}"/>
            </a:ext>
          </a:extLst>
        </xdr:cNvPr>
        <xdr:cNvPicPr>
          <a:picLocks noChangeAspect="1"/>
        </xdr:cNvPicPr>
      </xdr:nvPicPr>
      <xdr:blipFill>
        <a:blip xmlns:r="http://schemas.openxmlformats.org/officeDocument/2006/relationships" r:embed="rId1"/>
        <a:srcRect/>
        <a:stretch>
          <a:fillRect/>
        </a:stretch>
      </xdr:blipFill>
      <xdr:spPr bwMode="auto">
        <a:xfrm>
          <a:off x="5471160" y="16977360"/>
          <a:ext cx="1844040" cy="0"/>
        </a:xfrm>
        <a:prstGeom prst="rect">
          <a:avLst/>
        </a:prstGeom>
        <a:noFill/>
        <a:ln w="9525">
          <a:noFill/>
          <a:miter lim="800000"/>
          <a:headEnd/>
          <a:tailEnd/>
        </a:ln>
      </xdr:spPr>
    </xdr:pic>
    <xdr:clientData/>
  </xdr:twoCellAnchor>
  <xdr:twoCellAnchor editAs="oneCell">
    <xdr:from>
      <xdr:col>3</xdr:col>
      <xdr:colOff>152400</xdr:colOff>
      <xdr:row>48</xdr:row>
      <xdr:rowOff>0</xdr:rowOff>
    </xdr:from>
    <xdr:to>
      <xdr:col>3</xdr:col>
      <xdr:colOff>1996440</xdr:colOff>
      <xdr:row>48</xdr:row>
      <xdr:rowOff>0</xdr:rowOff>
    </xdr:to>
    <xdr:pic>
      <xdr:nvPicPr>
        <xdr:cNvPr id="4" name="Picture 1">
          <a:extLst>
            <a:ext uri="{FF2B5EF4-FFF2-40B4-BE49-F238E27FC236}">
              <a16:creationId xmlns:a16="http://schemas.microsoft.com/office/drawing/2014/main" id="{2DD5A63A-82B2-420E-8926-AF11F127C05A}"/>
            </a:ext>
          </a:extLst>
        </xdr:cNvPr>
        <xdr:cNvPicPr>
          <a:picLocks noChangeAspect="1"/>
        </xdr:cNvPicPr>
      </xdr:nvPicPr>
      <xdr:blipFill>
        <a:blip xmlns:r="http://schemas.openxmlformats.org/officeDocument/2006/relationships" r:embed="rId1"/>
        <a:srcRect/>
        <a:stretch>
          <a:fillRect/>
        </a:stretch>
      </xdr:blipFill>
      <xdr:spPr bwMode="auto">
        <a:xfrm>
          <a:off x="5158740" y="16977360"/>
          <a:ext cx="1844040" cy="0"/>
        </a:xfrm>
        <a:prstGeom prst="rect">
          <a:avLst/>
        </a:prstGeom>
        <a:noFill/>
        <a:ln w="9525">
          <a:noFill/>
          <a:miter lim="800000"/>
          <a:headEnd/>
          <a:tailEnd/>
        </a:ln>
      </xdr:spPr>
    </xdr:pic>
    <xdr:clientData/>
  </xdr:twoCellAnchor>
  <xdr:twoCellAnchor editAs="oneCell">
    <xdr:from>
      <xdr:col>3</xdr:col>
      <xdr:colOff>464820</xdr:colOff>
      <xdr:row>48</xdr:row>
      <xdr:rowOff>0</xdr:rowOff>
    </xdr:from>
    <xdr:to>
      <xdr:col>3</xdr:col>
      <xdr:colOff>2308860</xdr:colOff>
      <xdr:row>48</xdr:row>
      <xdr:rowOff>0</xdr:rowOff>
    </xdr:to>
    <xdr:pic>
      <xdr:nvPicPr>
        <xdr:cNvPr id="5" name="Picture 1">
          <a:extLst>
            <a:ext uri="{FF2B5EF4-FFF2-40B4-BE49-F238E27FC236}">
              <a16:creationId xmlns:a16="http://schemas.microsoft.com/office/drawing/2014/main" id="{90BA0840-0A97-46D5-A139-A3DE0B13B580}"/>
            </a:ext>
          </a:extLst>
        </xdr:cNvPr>
        <xdr:cNvPicPr>
          <a:picLocks noChangeAspect="1"/>
        </xdr:cNvPicPr>
      </xdr:nvPicPr>
      <xdr:blipFill>
        <a:blip xmlns:r="http://schemas.openxmlformats.org/officeDocument/2006/relationships" r:embed="rId1"/>
        <a:srcRect/>
        <a:stretch>
          <a:fillRect/>
        </a:stretch>
      </xdr:blipFill>
      <xdr:spPr bwMode="auto">
        <a:xfrm>
          <a:off x="5471160" y="16977360"/>
          <a:ext cx="1844040" cy="0"/>
        </a:xfrm>
        <a:prstGeom prst="rect">
          <a:avLst/>
        </a:prstGeom>
        <a:noFill/>
        <a:ln w="9525">
          <a:noFill/>
          <a:miter lim="800000"/>
          <a:headEnd/>
          <a:tailEnd/>
        </a:ln>
      </xdr:spPr>
    </xdr:pic>
    <xdr:clientData/>
  </xdr:twoCellAnchor>
  <xdr:twoCellAnchor editAs="oneCell">
    <xdr:from>
      <xdr:col>3</xdr:col>
      <xdr:colOff>769620</xdr:colOff>
      <xdr:row>49</xdr:row>
      <xdr:rowOff>0</xdr:rowOff>
    </xdr:from>
    <xdr:to>
      <xdr:col>3</xdr:col>
      <xdr:colOff>2667000</xdr:colOff>
      <xdr:row>49</xdr:row>
      <xdr:rowOff>0</xdr:rowOff>
    </xdr:to>
    <xdr:pic>
      <xdr:nvPicPr>
        <xdr:cNvPr id="6"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FBE2A180-EC2F-41F7-9535-07058580B81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75960" y="17160240"/>
          <a:ext cx="1897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1739780</xdr:colOff>
      <xdr:row>0</xdr:row>
      <xdr:rowOff>253800</xdr:rowOff>
    </xdr:from>
    <xdr:to>
      <xdr:col>2</xdr:col>
      <xdr:colOff>1740140</xdr:colOff>
      <xdr:row>1</xdr:row>
      <xdr:rowOff>9229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7" name="Ink 6">
              <a:extLst>
                <a:ext uri="{FF2B5EF4-FFF2-40B4-BE49-F238E27FC236}">
                  <a16:creationId xmlns:a16="http://schemas.microsoft.com/office/drawing/2014/main" id="{D73D6CA0-C54A-41E4-ABE9-E35DE584761A}"/>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24"/>
            <a:stretch>
              <a:fillRect/>
            </a:stretch>
          </xdr:blipFill>
          <xdr:spPr>
            <a:xfrm>
              <a:off x="2200680" y="244800"/>
              <a:ext cx="18000" cy="18000"/>
            </a:xfrm>
            <a:prstGeom prst="rect">
              <a:avLst/>
            </a:prstGeom>
          </xdr:spPr>
        </xdr:pic>
      </mc:Fallback>
    </mc:AlternateContent>
    <xdr:clientData/>
  </xdr:twoCellAnchor>
  <xdr:twoCellAnchor editAs="oneCell">
    <xdr:from>
      <xdr:col>2</xdr:col>
      <xdr:colOff>1142900</xdr:colOff>
      <xdr:row>0</xdr:row>
      <xdr:rowOff>196560</xdr:rowOff>
    </xdr:from>
    <xdr:to>
      <xdr:col>2</xdr:col>
      <xdr:colOff>1143260</xdr:colOff>
      <xdr:row>1</xdr:row>
      <xdr:rowOff>9229</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8" name="Ink 7">
              <a:extLst>
                <a:ext uri="{FF2B5EF4-FFF2-40B4-BE49-F238E27FC236}">
                  <a16:creationId xmlns:a16="http://schemas.microsoft.com/office/drawing/2014/main" id="{5FA5185A-0AAF-4155-9CA3-8823D77E6392}"/>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oneCellAnchor>
    <xdr:from>
      <xdr:col>3</xdr:col>
      <xdr:colOff>769620</xdr:colOff>
      <xdr:row>51</xdr:row>
      <xdr:rowOff>0</xdr:rowOff>
    </xdr:from>
    <xdr:ext cx="1897380" cy="0"/>
    <xdr:pic>
      <xdr:nvPicPr>
        <xdr:cNvPr id="9"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B24A439F-4982-4ACA-ADE5-3357CA7CA5E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75960" y="17853660"/>
          <a:ext cx="1897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769620</xdr:colOff>
      <xdr:row>58</xdr:row>
      <xdr:rowOff>0</xdr:rowOff>
    </xdr:from>
    <xdr:ext cx="1897380" cy="0"/>
    <xdr:pic>
      <xdr:nvPicPr>
        <xdr:cNvPr id="10"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4F432C5F-4909-4CB8-A67D-B56254BC1F8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75960" y="21389340"/>
          <a:ext cx="1897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1739780</xdr:colOff>
      <xdr:row>0</xdr:row>
      <xdr:rowOff>253800</xdr:rowOff>
    </xdr:from>
    <xdr:to>
      <xdr:col>2</xdr:col>
      <xdr:colOff>1740140</xdr:colOff>
      <xdr:row>1</xdr:row>
      <xdr:rowOff>4875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1" name="Ink 10">
              <a:extLst>
                <a:ext uri="{FF2B5EF4-FFF2-40B4-BE49-F238E27FC236}">
                  <a16:creationId xmlns:a16="http://schemas.microsoft.com/office/drawing/2014/main" id="{6229D8EE-064A-4800-B3C4-2D4C180F980D}"/>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24"/>
            <a:stretch>
              <a:fillRect/>
            </a:stretch>
          </xdr:blipFill>
          <xdr:spPr>
            <a:xfrm>
              <a:off x="2200680" y="244800"/>
              <a:ext cx="18000" cy="18000"/>
            </a:xfrm>
            <a:prstGeom prst="rect">
              <a:avLst/>
            </a:prstGeom>
          </xdr:spPr>
        </xdr:pic>
      </mc:Fallback>
    </mc:AlternateContent>
    <xdr:clientData/>
  </xdr:twoCellAnchor>
  <xdr:twoCellAnchor editAs="oneCell">
    <xdr:from>
      <xdr:col>2</xdr:col>
      <xdr:colOff>1142900</xdr:colOff>
      <xdr:row>0</xdr:row>
      <xdr:rowOff>196560</xdr:rowOff>
    </xdr:from>
    <xdr:to>
      <xdr:col>2</xdr:col>
      <xdr:colOff>1143260</xdr:colOff>
      <xdr:row>1</xdr:row>
      <xdr:rowOff>4875</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12" name="Ink 11">
              <a:extLst>
                <a:ext uri="{FF2B5EF4-FFF2-40B4-BE49-F238E27FC236}">
                  <a16:creationId xmlns:a16="http://schemas.microsoft.com/office/drawing/2014/main" id="{0496F645-7199-4387-8EEA-B68AB41CBA4E}"/>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4"/>
    </inkml:context>
    <inkml:brush xml:id="br0">
      <inkml:brushProperty name="width" value="0.05" units="cm"/>
      <inkml:brushProperty name="height" value="0.05" units="cm"/>
      <inkml:brushProperty name="ignorePressure" value="1"/>
    </inkml:brush>
  </inkml:definitions>
  <inkml:trace contextRef="#ctx0" brushRef="#br0">-2147483648-2147483648,'0'0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5"/>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9T07:25:16.678"/>
    </inkml:context>
    <inkml:brush xml:id="br0">
      <inkml:brushProperty name="width" value="0.05" units="cm"/>
      <inkml:brushProperty name="height" value="0.05" units="cm"/>
      <inkml:brushProperty name="ignorePressure" value="1"/>
    </inkml:brush>
  </inkml:definitions>
  <inkml:trace contextRef="#ctx0" brushRef="#br0">-2147483648-2147483648,'0'0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9T07:25:16.679"/>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9T11:00:05.723"/>
    </inkml:context>
    <inkml:brush xml:id="br0">
      <inkml:brushProperty name="width" value="0.05" units="cm"/>
      <inkml:brushProperty name="height" value="0.05" units="cm"/>
      <inkml:brushProperty name="ignorePressure" value="1"/>
    </inkml:brush>
  </inkml:definitions>
  <inkml:trace contextRef="#ctx0" brushRef="#br0">-2147483648-2147483648,'0'0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9T11:00:05.724"/>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I80"/>
  <sheetViews>
    <sheetView tabSelected="1" view="pageBreakPreview" zoomScale="55" zoomScaleNormal="60" zoomScaleSheetLayoutView="55" zoomScalePageLayoutView="75" workbookViewId="0">
      <pane ySplit="7" topLeftCell="A8" activePane="bottomLeft" state="frozen"/>
      <selection pane="bottomLeft" activeCell="D9" sqref="D9"/>
    </sheetView>
  </sheetViews>
  <sheetFormatPr defaultRowHeight="18" outlineLevelRow="1" x14ac:dyDescent="0.35"/>
  <cols>
    <col min="1" max="1" width="5.77734375" style="30" customWidth="1"/>
    <col min="2" max="2" width="10.5546875" style="103" customWidth="1"/>
    <col min="3" max="3" width="56.6640625" style="30" bestFit="1" customWidth="1"/>
    <col min="4" max="4" width="98.77734375" style="30" customWidth="1"/>
    <col min="5" max="5" width="14" style="30" customWidth="1"/>
    <col min="6" max="6" width="18.109375" style="30" customWidth="1"/>
    <col min="7" max="7" width="20.5546875" style="104" customWidth="1"/>
    <col min="8" max="8" width="30.5546875" style="105" customWidth="1"/>
    <col min="9" max="9" width="5.77734375" style="30" customWidth="1"/>
    <col min="10" max="16384" width="8.88671875" style="30"/>
  </cols>
  <sheetData>
    <row r="1" spans="1:9" s="25" customFormat="1" ht="34.950000000000003" customHeight="1" x14ac:dyDescent="0.3">
      <c r="A1" s="24"/>
      <c r="B1" s="111" t="s">
        <v>66</v>
      </c>
      <c r="C1" s="111"/>
      <c r="D1" s="111"/>
      <c r="E1" s="111"/>
      <c r="F1" s="111"/>
      <c r="G1" s="111"/>
      <c r="H1" s="111"/>
      <c r="I1" s="24"/>
    </row>
    <row r="2" spans="1:9" s="25" customFormat="1" ht="34.950000000000003" customHeight="1" x14ac:dyDescent="0.3">
      <c r="A2" s="24"/>
      <c r="B2" s="111" t="s">
        <v>68</v>
      </c>
      <c r="C2" s="111"/>
      <c r="D2" s="111"/>
      <c r="E2" s="111"/>
      <c r="F2" s="111"/>
      <c r="G2" s="111"/>
      <c r="H2" s="111"/>
      <c r="I2" s="24"/>
    </row>
    <row r="3" spans="1:9" s="25" customFormat="1" ht="34.950000000000003" customHeight="1" outlineLevel="1" x14ac:dyDescent="0.3">
      <c r="A3" s="24"/>
      <c r="B3" s="112" t="s">
        <v>67</v>
      </c>
      <c r="C3" s="112"/>
      <c r="D3" s="112"/>
      <c r="E3" s="112"/>
      <c r="F3" s="112"/>
      <c r="G3" s="112"/>
      <c r="H3" s="112"/>
      <c r="I3" s="24"/>
    </row>
    <row r="4" spans="1:9" s="25" customFormat="1" ht="34.950000000000003" customHeight="1" outlineLevel="1" x14ac:dyDescent="0.3">
      <c r="A4" s="24"/>
      <c r="B4" s="113" t="s">
        <v>22</v>
      </c>
      <c r="C4" s="113"/>
      <c r="D4" s="113"/>
      <c r="E4" s="113"/>
      <c r="F4" s="113"/>
      <c r="G4" s="113"/>
      <c r="H4" s="113"/>
      <c r="I4" s="24"/>
    </row>
    <row r="5" spans="1:9" s="25" customFormat="1" ht="29.4" customHeight="1" outlineLevel="1" thickBot="1" x14ac:dyDescent="0.35">
      <c r="A5" s="24"/>
      <c r="B5" s="26"/>
      <c r="C5" s="27"/>
      <c r="D5" s="28" t="str">
        <f>UPPER(IF(D73&lt;&gt;"","Tenderer: "&amp;D73,""))</f>
        <v/>
      </c>
      <c r="E5" s="28"/>
      <c r="F5" s="28"/>
      <c r="G5" s="28"/>
      <c r="H5" s="28"/>
      <c r="I5" s="24"/>
    </row>
    <row r="6" spans="1:9" ht="15.6" customHeight="1" x14ac:dyDescent="0.35">
      <c r="A6" s="29"/>
      <c r="B6" s="117" t="s">
        <v>9</v>
      </c>
      <c r="C6" s="119" t="s">
        <v>10</v>
      </c>
      <c r="D6" s="121" t="s">
        <v>12</v>
      </c>
      <c r="E6" s="123" t="s">
        <v>1</v>
      </c>
      <c r="F6" s="123" t="s">
        <v>0</v>
      </c>
      <c r="G6" s="125" t="s">
        <v>20</v>
      </c>
      <c r="H6" s="127" t="s">
        <v>21</v>
      </c>
      <c r="I6" s="29"/>
    </row>
    <row r="7" spans="1:9" ht="27.6" customHeight="1" thickBot="1" x14ac:dyDescent="0.4">
      <c r="A7" s="29"/>
      <c r="B7" s="118"/>
      <c r="C7" s="120"/>
      <c r="D7" s="122"/>
      <c r="E7" s="124"/>
      <c r="F7" s="124"/>
      <c r="G7" s="126"/>
      <c r="H7" s="128"/>
      <c r="I7" s="29"/>
    </row>
    <row r="8" spans="1:9" s="32" customFormat="1" ht="21" customHeight="1" x14ac:dyDescent="0.3">
      <c r="A8" s="31"/>
      <c r="B8" s="3">
        <v>1</v>
      </c>
      <c r="C8" s="4" t="s">
        <v>13</v>
      </c>
      <c r="D8" s="5"/>
      <c r="E8" s="6"/>
      <c r="F8" s="6"/>
      <c r="G8" s="1" t="s">
        <v>2</v>
      </c>
      <c r="H8" s="7">
        <f>SUM(H9:H9)</f>
        <v>0</v>
      </c>
      <c r="I8" s="31"/>
    </row>
    <row r="9" spans="1:9" s="37" customFormat="1" ht="24.6" customHeight="1" outlineLevel="1" x14ac:dyDescent="0.35">
      <c r="A9" s="33"/>
      <c r="B9" s="34">
        <v>1.01</v>
      </c>
      <c r="C9" s="35" t="s">
        <v>16</v>
      </c>
      <c r="D9" s="36" t="s">
        <v>26</v>
      </c>
      <c r="E9" s="20" t="s">
        <v>123</v>
      </c>
      <c r="F9" s="20">
        <v>21</v>
      </c>
      <c r="G9" s="21"/>
      <c r="H9" s="22">
        <f t="shared" ref="H9" si="0">G9*F9</f>
        <v>0</v>
      </c>
      <c r="I9" s="33"/>
    </row>
    <row r="10" spans="1:9" outlineLevel="1" x14ac:dyDescent="0.35">
      <c r="A10" s="29"/>
      <c r="B10" s="34"/>
      <c r="C10" s="38"/>
      <c r="D10" s="39"/>
      <c r="E10" s="40"/>
      <c r="F10" s="40"/>
      <c r="G10" s="41"/>
      <c r="H10" s="42"/>
      <c r="I10" s="29"/>
    </row>
    <row r="11" spans="1:9" s="32" customFormat="1" ht="21" customHeight="1" x14ac:dyDescent="0.3">
      <c r="A11" s="31"/>
      <c r="B11" s="8">
        <v>2</v>
      </c>
      <c r="C11" s="9" t="s">
        <v>57</v>
      </c>
      <c r="D11" s="10"/>
      <c r="E11" s="11"/>
      <c r="F11" s="11"/>
      <c r="G11" s="2" t="s">
        <v>2</v>
      </c>
      <c r="H11" s="12">
        <f>SUM(H12:H13)</f>
        <v>0</v>
      </c>
      <c r="I11" s="31"/>
    </row>
    <row r="12" spans="1:9" ht="37.799999999999997" customHeight="1" outlineLevel="1" x14ac:dyDescent="0.35">
      <c r="A12" s="29"/>
      <c r="B12" s="34">
        <v>2.0099999999999998</v>
      </c>
      <c r="C12" s="43" t="s">
        <v>17</v>
      </c>
      <c r="D12" s="36" t="s">
        <v>52</v>
      </c>
      <c r="E12" s="20" t="s">
        <v>18</v>
      </c>
      <c r="F12" s="20">
        <v>1</v>
      </c>
      <c r="G12" s="23"/>
      <c r="H12" s="22">
        <f t="shared" ref="H12:H13" si="1">G12*F12</f>
        <v>0</v>
      </c>
      <c r="I12" s="29"/>
    </row>
    <row r="13" spans="1:9" ht="36" outlineLevel="1" x14ac:dyDescent="0.35">
      <c r="A13" s="29"/>
      <c r="B13" s="34">
        <v>2.02</v>
      </c>
      <c r="C13" s="44" t="s">
        <v>51</v>
      </c>
      <c r="D13" s="36" t="s">
        <v>53</v>
      </c>
      <c r="E13" s="20" t="s">
        <v>30</v>
      </c>
      <c r="F13" s="20">
        <v>25</v>
      </c>
      <c r="G13" s="23"/>
      <c r="H13" s="22">
        <f t="shared" si="1"/>
        <v>0</v>
      </c>
      <c r="I13" s="29"/>
    </row>
    <row r="14" spans="1:9" ht="17.100000000000001" customHeight="1" outlineLevel="1" x14ac:dyDescent="0.35">
      <c r="A14" s="29"/>
      <c r="B14" s="45"/>
      <c r="C14" s="46"/>
      <c r="D14" s="39"/>
      <c r="E14" s="40"/>
      <c r="F14" s="40"/>
      <c r="G14" s="41"/>
      <c r="H14" s="47"/>
      <c r="I14" s="29"/>
    </row>
    <row r="15" spans="1:9" s="32" customFormat="1" ht="21" customHeight="1" x14ac:dyDescent="0.3">
      <c r="A15" s="31"/>
      <c r="B15" s="8">
        <v>3</v>
      </c>
      <c r="C15" s="9" t="s">
        <v>14</v>
      </c>
      <c r="D15" s="10"/>
      <c r="E15" s="11"/>
      <c r="F15" s="11"/>
      <c r="G15" s="2" t="s">
        <v>2</v>
      </c>
      <c r="H15" s="12">
        <f>SUM(H16:H16)</f>
        <v>0</v>
      </c>
      <c r="I15" s="31"/>
    </row>
    <row r="16" spans="1:9" ht="180" outlineLevel="1" x14ac:dyDescent="0.35">
      <c r="A16" s="29"/>
      <c r="B16" s="45">
        <v>3.01</v>
      </c>
      <c r="C16" s="48" t="s">
        <v>23</v>
      </c>
      <c r="D16" s="57" t="s">
        <v>117</v>
      </c>
      <c r="E16" s="20" t="s">
        <v>19</v>
      </c>
      <c r="F16" s="20">
        <v>1</v>
      </c>
      <c r="G16" s="49"/>
      <c r="H16" s="22">
        <f t="shared" ref="H16" si="2">G16*F16</f>
        <v>0</v>
      </c>
      <c r="I16" s="29"/>
    </row>
    <row r="17" spans="1:9" outlineLevel="1" x14ac:dyDescent="0.35">
      <c r="A17" s="29"/>
      <c r="B17" s="45"/>
      <c r="C17" s="38"/>
      <c r="D17" s="39"/>
      <c r="E17" s="40"/>
      <c r="F17" s="40"/>
      <c r="G17" s="41"/>
      <c r="H17" s="47"/>
      <c r="I17" s="29"/>
    </row>
    <row r="18" spans="1:9" s="32" customFormat="1" ht="21" customHeight="1" x14ac:dyDescent="0.3">
      <c r="A18" s="31"/>
      <c r="B18" s="8">
        <v>4</v>
      </c>
      <c r="C18" s="9" t="s">
        <v>27</v>
      </c>
      <c r="D18" s="10"/>
      <c r="E18" s="11"/>
      <c r="F18" s="11"/>
      <c r="G18" s="2" t="s">
        <v>2</v>
      </c>
      <c r="H18" s="12">
        <f>SUM(H19:H26)</f>
        <v>0</v>
      </c>
      <c r="I18" s="31"/>
    </row>
    <row r="19" spans="1:9" ht="36" outlineLevel="1" x14ac:dyDescent="0.35">
      <c r="A19" s="29"/>
      <c r="B19" s="45">
        <v>4.01</v>
      </c>
      <c r="C19" s="48" t="s">
        <v>28</v>
      </c>
      <c r="D19" s="50" t="s">
        <v>43</v>
      </c>
      <c r="E19" s="20" t="s">
        <v>30</v>
      </c>
      <c r="F19" s="51">
        <v>100</v>
      </c>
      <c r="G19" s="23"/>
      <c r="H19" s="22">
        <f t="shared" ref="H19" si="3">G19*F19</f>
        <v>0</v>
      </c>
      <c r="I19" s="29"/>
    </row>
    <row r="20" spans="1:9" ht="31.8" customHeight="1" outlineLevel="1" x14ac:dyDescent="0.35">
      <c r="A20" s="29"/>
      <c r="B20" s="45">
        <v>4.0199999999999996</v>
      </c>
      <c r="C20" s="48" t="s">
        <v>37</v>
      </c>
      <c r="D20" s="36" t="s">
        <v>36</v>
      </c>
      <c r="E20" s="20" t="s">
        <v>30</v>
      </c>
      <c r="F20" s="51">
        <v>15</v>
      </c>
      <c r="G20" s="23"/>
      <c r="H20" s="22">
        <f t="shared" ref="H20" si="4">G20*F20</f>
        <v>0</v>
      </c>
      <c r="I20" s="29"/>
    </row>
    <row r="21" spans="1:9" ht="24" customHeight="1" outlineLevel="1" x14ac:dyDescent="0.35">
      <c r="A21" s="29"/>
      <c r="B21" s="45">
        <v>4.03</v>
      </c>
      <c r="C21" s="48" t="s">
        <v>42</v>
      </c>
      <c r="D21" s="52"/>
      <c r="E21" s="20"/>
      <c r="F21" s="51"/>
      <c r="G21" s="53"/>
      <c r="H21" s="22"/>
      <c r="I21" s="29"/>
    </row>
    <row r="22" spans="1:9" ht="36" outlineLevel="1" x14ac:dyDescent="0.35">
      <c r="A22" s="29"/>
      <c r="B22" s="45" t="s">
        <v>73</v>
      </c>
      <c r="C22" s="48" t="s">
        <v>89</v>
      </c>
      <c r="D22" s="52" t="s">
        <v>110</v>
      </c>
      <c r="E22" s="20" t="s">
        <v>30</v>
      </c>
      <c r="F22" s="51">
        <v>20</v>
      </c>
      <c r="G22" s="23"/>
      <c r="H22" s="22">
        <f t="shared" ref="H22:H26" si="5">G22*F22</f>
        <v>0</v>
      </c>
      <c r="I22" s="29"/>
    </row>
    <row r="23" spans="1:9" ht="36" outlineLevel="1" x14ac:dyDescent="0.35">
      <c r="A23" s="29"/>
      <c r="B23" s="45" t="s">
        <v>74</v>
      </c>
      <c r="C23" s="48" t="s">
        <v>107</v>
      </c>
      <c r="D23" s="52" t="s">
        <v>111</v>
      </c>
      <c r="E23" s="20" t="s">
        <v>30</v>
      </c>
      <c r="F23" s="51">
        <v>20</v>
      </c>
      <c r="G23" s="23"/>
      <c r="H23" s="22">
        <f t="shared" si="5"/>
        <v>0</v>
      </c>
      <c r="I23" s="29"/>
    </row>
    <row r="24" spans="1:9" ht="24.6" customHeight="1" outlineLevel="1" x14ac:dyDescent="0.35">
      <c r="A24" s="29"/>
      <c r="B24" s="45">
        <v>4.04</v>
      </c>
      <c r="C24" s="48" t="s">
        <v>29</v>
      </c>
      <c r="D24" s="52" t="s">
        <v>38</v>
      </c>
      <c r="E24" s="20" t="s">
        <v>18</v>
      </c>
      <c r="F24" s="51">
        <v>8</v>
      </c>
      <c r="G24" s="23"/>
      <c r="H24" s="22">
        <f t="shared" si="5"/>
        <v>0</v>
      </c>
      <c r="I24" s="29"/>
    </row>
    <row r="25" spans="1:9" ht="36" outlineLevel="1" x14ac:dyDescent="0.35">
      <c r="A25" s="29"/>
      <c r="B25" s="45">
        <v>4.05</v>
      </c>
      <c r="C25" s="48" t="s">
        <v>75</v>
      </c>
      <c r="D25" s="52" t="s">
        <v>78</v>
      </c>
      <c r="E25" s="20" t="s">
        <v>30</v>
      </c>
      <c r="F25" s="51">
        <v>100</v>
      </c>
      <c r="G25" s="23"/>
      <c r="H25" s="22">
        <f t="shared" si="5"/>
        <v>0</v>
      </c>
      <c r="I25" s="29"/>
    </row>
    <row r="26" spans="1:9" ht="36" outlineLevel="1" x14ac:dyDescent="0.35">
      <c r="A26" s="29"/>
      <c r="B26" s="45">
        <v>4.0599999999999996</v>
      </c>
      <c r="C26" s="48" t="s">
        <v>39</v>
      </c>
      <c r="D26" s="52" t="s">
        <v>87</v>
      </c>
      <c r="E26" s="20" t="s">
        <v>30</v>
      </c>
      <c r="F26" s="51">
        <v>25</v>
      </c>
      <c r="G26" s="23"/>
      <c r="H26" s="22">
        <f t="shared" si="5"/>
        <v>0</v>
      </c>
      <c r="I26" s="29"/>
    </row>
    <row r="27" spans="1:9" outlineLevel="1" x14ac:dyDescent="0.35">
      <c r="A27" s="29"/>
      <c r="B27" s="34"/>
      <c r="C27" s="46"/>
      <c r="D27" s="39"/>
      <c r="E27" s="40"/>
      <c r="F27" s="40"/>
      <c r="G27" s="41"/>
      <c r="H27" s="47"/>
      <c r="I27" s="29"/>
    </row>
    <row r="28" spans="1:9" s="32" customFormat="1" x14ac:dyDescent="0.3">
      <c r="A28" s="31"/>
      <c r="B28" s="8">
        <v>5</v>
      </c>
      <c r="C28" s="9" t="s">
        <v>40</v>
      </c>
      <c r="D28" s="10"/>
      <c r="E28" s="11"/>
      <c r="F28" s="11"/>
      <c r="G28" s="2" t="s">
        <v>2</v>
      </c>
      <c r="H28" s="12">
        <f>SUM(H30:H38)</f>
        <v>0</v>
      </c>
      <c r="I28" s="31"/>
    </row>
    <row r="29" spans="1:9" ht="227.4" customHeight="1" outlineLevel="1" x14ac:dyDescent="0.35">
      <c r="A29" s="29"/>
      <c r="B29" s="34">
        <v>5.01</v>
      </c>
      <c r="C29" s="48" t="s">
        <v>91</v>
      </c>
      <c r="D29" s="36" t="s">
        <v>95</v>
      </c>
      <c r="E29" s="20"/>
      <c r="F29" s="51"/>
      <c r="G29" s="54"/>
      <c r="H29" s="22"/>
      <c r="I29" s="29"/>
    </row>
    <row r="30" spans="1:9" ht="25.05" customHeight="1" outlineLevel="1" x14ac:dyDescent="0.35">
      <c r="A30" s="29"/>
      <c r="B30" s="34" t="s">
        <v>73</v>
      </c>
      <c r="C30" s="48" t="s">
        <v>31</v>
      </c>
      <c r="D30" s="36" t="s">
        <v>93</v>
      </c>
      <c r="E30" s="20" t="s">
        <v>18</v>
      </c>
      <c r="F30" s="51">
        <v>1</v>
      </c>
      <c r="G30" s="23"/>
      <c r="H30" s="22">
        <f t="shared" ref="H30:H32" si="6">G30*F30</f>
        <v>0</v>
      </c>
      <c r="I30" s="29"/>
    </row>
    <row r="31" spans="1:9" ht="25.05" customHeight="1" outlineLevel="1" x14ac:dyDescent="0.35">
      <c r="A31" s="29"/>
      <c r="B31" s="34" t="s">
        <v>74</v>
      </c>
      <c r="C31" s="48" t="s">
        <v>24</v>
      </c>
      <c r="D31" s="36" t="s">
        <v>94</v>
      </c>
      <c r="E31" s="20" t="s">
        <v>18</v>
      </c>
      <c r="F31" s="51">
        <v>1</v>
      </c>
      <c r="G31" s="23"/>
      <c r="H31" s="22">
        <f t="shared" si="6"/>
        <v>0</v>
      </c>
      <c r="I31" s="29"/>
    </row>
    <row r="32" spans="1:9" ht="77.400000000000006" customHeight="1" outlineLevel="1" x14ac:dyDescent="0.35">
      <c r="A32" s="29"/>
      <c r="B32" s="34" t="s">
        <v>92</v>
      </c>
      <c r="C32" s="46" t="s">
        <v>64</v>
      </c>
      <c r="D32" s="36" t="s">
        <v>96</v>
      </c>
      <c r="E32" s="20" t="s">
        <v>18</v>
      </c>
      <c r="F32" s="51">
        <v>1</v>
      </c>
      <c r="G32" s="23"/>
      <c r="H32" s="22">
        <f t="shared" si="6"/>
        <v>0</v>
      </c>
      <c r="I32" s="29"/>
    </row>
    <row r="33" spans="1:9" ht="32.4" customHeight="1" outlineLevel="1" x14ac:dyDescent="0.35">
      <c r="A33" s="29"/>
      <c r="B33" s="34">
        <v>5.0199999999999996</v>
      </c>
      <c r="C33" s="46" t="s">
        <v>32</v>
      </c>
      <c r="D33" s="36" t="s">
        <v>33</v>
      </c>
      <c r="E33" s="20" t="s">
        <v>18</v>
      </c>
      <c r="F33" s="51">
        <v>2</v>
      </c>
      <c r="G33" s="23"/>
      <c r="H33" s="22">
        <f t="shared" ref="H33:H38" si="7">G33*F33</f>
        <v>0</v>
      </c>
      <c r="I33" s="29"/>
    </row>
    <row r="34" spans="1:9" ht="25.05" customHeight="1" outlineLevel="1" x14ac:dyDescent="0.35">
      <c r="A34" s="29"/>
      <c r="B34" s="55">
        <v>5.03</v>
      </c>
      <c r="C34" s="56" t="s">
        <v>125</v>
      </c>
      <c r="D34" s="57" t="s">
        <v>97</v>
      </c>
      <c r="E34" s="58" t="s">
        <v>18</v>
      </c>
      <c r="F34" s="59">
        <v>2</v>
      </c>
      <c r="G34" s="23"/>
      <c r="H34" s="22">
        <f t="shared" si="7"/>
        <v>0</v>
      </c>
      <c r="I34" s="29"/>
    </row>
    <row r="35" spans="1:9" ht="25.05" customHeight="1" outlineLevel="1" x14ac:dyDescent="0.35">
      <c r="A35" s="29"/>
      <c r="B35" s="55">
        <v>5.04</v>
      </c>
      <c r="C35" s="56" t="s">
        <v>34</v>
      </c>
      <c r="D35" s="57" t="s">
        <v>25</v>
      </c>
      <c r="E35" s="58" t="s">
        <v>18</v>
      </c>
      <c r="F35" s="59">
        <v>1</v>
      </c>
      <c r="G35" s="23"/>
      <c r="H35" s="22">
        <f t="shared" si="7"/>
        <v>0</v>
      </c>
      <c r="I35" s="29"/>
    </row>
    <row r="36" spans="1:9" ht="25.05" customHeight="1" outlineLevel="1" x14ac:dyDescent="0.35">
      <c r="A36" s="29"/>
      <c r="B36" s="55">
        <v>5.05</v>
      </c>
      <c r="C36" s="56" t="s">
        <v>124</v>
      </c>
      <c r="D36" s="57" t="s">
        <v>98</v>
      </c>
      <c r="E36" s="58" t="s">
        <v>18</v>
      </c>
      <c r="F36" s="59">
        <v>1</v>
      </c>
      <c r="G36" s="23"/>
      <c r="H36" s="22">
        <f t="shared" si="7"/>
        <v>0</v>
      </c>
      <c r="I36" s="29"/>
    </row>
    <row r="37" spans="1:9" ht="36" outlineLevel="1" x14ac:dyDescent="0.35">
      <c r="A37" s="29"/>
      <c r="B37" s="55">
        <v>5.0599999999999996</v>
      </c>
      <c r="C37" s="56" t="s">
        <v>35</v>
      </c>
      <c r="D37" s="57" t="s">
        <v>108</v>
      </c>
      <c r="E37" s="58" t="s">
        <v>18</v>
      </c>
      <c r="F37" s="59">
        <v>2</v>
      </c>
      <c r="G37" s="23"/>
      <c r="H37" s="22">
        <f t="shared" si="7"/>
        <v>0</v>
      </c>
      <c r="I37" s="29"/>
    </row>
    <row r="38" spans="1:9" ht="36" outlineLevel="1" x14ac:dyDescent="0.35">
      <c r="A38" s="29"/>
      <c r="B38" s="34">
        <v>5.07</v>
      </c>
      <c r="C38" s="48" t="s">
        <v>88</v>
      </c>
      <c r="D38" s="36" t="s">
        <v>106</v>
      </c>
      <c r="E38" s="20" t="s">
        <v>18</v>
      </c>
      <c r="F38" s="51">
        <f>F31</f>
        <v>1</v>
      </c>
      <c r="G38" s="23"/>
      <c r="H38" s="22">
        <f t="shared" si="7"/>
        <v>0</v>
      </c>
      <c r="I38" s="29"/>
    </row>
    <row r="39" spans="1:9" ht="16.350000000000001" customHeight="1" outlineLevel="1" x14ac:dyDescent="0.35">
      <c r="A39" s="29"/>
      <c r="B39" s="34"/>
      <c r="C39" s="38"/>
      <c r="D39" s="39"/>
      <c r="E39" s="40"/>
      <c r="F39" s="40"/>
      <c r="G39" s="60"/>
      <c r="H39" s="47"/>
      <c r="I39" s="29"/>
    </row>
    <row r="40" spans="1:9" s="32" customFormat="1" ht="21" customHeight="1" x14ac:dyDescent="0.3">
      <c r="A40" s="31"/>
      <c r="B40" s="8">
        <v>6</v>
      </c>
      <c r="C40" s="9" t="s">
        <v>41</v>
      </c>
      <c r="D40" s="10"/>
      <c r="E40" s="11"/>
      <c r="F40" s="11"/>
      <c r="G40" s="2" t="s">
        <v>2</v>
      </c>
      <c r="H40" s="12">
        <f>SUM(H41:H46)</f>
        <v>0</v>
      </c>
      <c r="I40" s="31"/>
    </row>
    <row r="41" spans="1:9" ht="45" customHeight="1" outlineLevel="1" x14ac:dyDescent="0.35">
      <c r="A41" s="29"/>
      <c r="B41" s="34">
        <v>6.01</v>
      </c>
      <c r="C41" s="56" t="s">
        <v>47</v>
      </c>
      <c r="D41" s="57" t="s">
        <v>112</v>
      </c>
      <c r="E41" s="20" t="s">
        <v>30</v>
      </c>
      <c r="F41" s="51">
        <v>20</v>
      </c>
      <c r="G41" s="23"/>
      <c r="H41" s="22">
        <f t="shared" ref="H41:H42" si="8">G41*F41</f>
        <v>0</v>
      </c>
      <c r="I41" s="29"/>
    </row>
    <row r="42" spans="1:9" ht="36" outlineLevel="1" x14ac:dyDescent="0.35">
      <c r="A42" s="29"/>
      <c r="B42" s="34">
        <v>6.02</v>
      </c>
      <c r="C42" s="56" t="s">
        <v>46</v>
      </c>
      <c r="D42" s="57" t="s">
        <v>113</v>
      </c>
      <c r="E42" s="20" t="s">
        <v>30</v>
      </c>
      <c r="F42" s="51">
        <v>30</v>
      </c>
      <c r="G42" s="23"/>
      <c r="H42" s="22">
        <f t="shared" si="8"/>
        <v>0</v>
      </c>
      <c r="I42" s="29"/>
    </row>
    <row r="43" spans="1:9" ht="36" outlineLevel="1" x14ac:dyDescent="0.35">
      <c r="A43" s="29"/>
      <c r="B43" s="34">
        <v>6.03</v>
      </c>
      <c r="C43" s="56" t="s">
        <v>48</v>
      </c>
      <c r="D43" s="57" t="s">
        <v>114</v>
      </c>
      <c r="E43" s="20" t="s">
        <v>30</v>
      </c>
      <c r="F43" s="51">
        <v>50</v>
      </c>
      <c r="G43" s="23"/>
      <c r="H43" s="22">
        <f t="shared" ref="H43:H46" si="9">G43*F43</f>
        <v>0</v>
      </c>
      <c r="I43" s="29"/>
    </row>
    <row r="44" spans="1:9" ht="36" outlineLevel="1" x14ac:dyDescent="0.35">
      <c r="A44" s="29"/>
      <c r="B44" s="34">
        <v>6.04</v>
      </c>
      <c r="C44" s="56" t="s">
        <v>49</v>
      </c>
      <c r="D44" s="57" t="s">
        <v>115</v>
      </c>
      <c r="E44" s="20" t="s">
        <v>30</v>
      </c>
      <c r="F44" s="51">
        <v>20</v>
      </c>
      <c r="G44" s="23"/>
      <c r="H44" s="22">
        <f t="shared" si="9"/>
        <v>0</v>
      </c>
      <c r="I44" s="29"/>
    </row>
    <row r="45" spans="1:9" ht="61.2" customHeight="1" outlineLevel="1" x14ac:dyDescent="0.35">
      <c r="A45" s="29"/>
      <c r="B45" s="34">
        <v>6.05</v>
      </c>
      <c r="C45" s="56" t="s">
        <v>44</v>
      </c>
      <c r="D45" s="57" t="s">
        <v>116</v>
      </c>
      <c r="E45" s="20" t="s">
        <v>18</v>
      </c>
      <c r="F45" s="51">
        <v>1</v>
      </c>
      <c r="G45" s="23"/>
      <c r="H45" s="22">
        <f t="shared" si="9"/>
        <v>0</v>
      </c>
      <c r="I45" s="29"/>
    </row>
    <row r="46" spans="1:9" ht="25.05" customHeight="1" outlineLevel="1" x14ac:dyDescent="0.35">
      <c r="A46" s="29"/>
      <c r="B46" s="34">
        <v>6.06</v>
      </c>
      <c r="C46" s="56" t="s">
        <v>45</v>
      </c>
      <c r="D46" s="61" t="s">
        <v>50</v>
      </c>
      <c r="E46" s="20" t="s">
        <v>18</v>
      </c>
      <c r="F46" s="51">
        <v>1</v>
      </c>
      <c r="G46" s="23"/>
      <c r="H46" s="22">
        <f t="shared" si="9"/>
        <v>0</v>
      </c>
      <c r="I46" s="29"/>
    </row>
    <row r="47" spans="1:9" s="37" customFormat="1" outlineLevel="1" x14ac:dyDescent="0.35">
      <c r="A47" s="33"/>
      <c r="B47" s="34"/>
      <c r="C47" s="62"/>
      <c r="D47" s="63"/>
      <c r="E47" s="40"/>
      <c r="F47" s="40"/>
      <c r="G47" s="41"/>
      <c r="H47" s="47"/>
      <c r="I47" s="33"/>
    </row>
    <row r="48" spans="1:9" s="32" customFormat="1" ht="21" customHeight="1" x14ac:dyDescent="0.3">
      <c r="A48" s="31"/>
      <c r="B48" s="8">
        <v>7</v>
      </c>
      <c r="C48" s="9" t="s">
        <v>15</v>
      </c>
      <c r="D48" s="10"/>
      <c r="E48" s="11"/>
      <c r="F48" s="11"/>
      <c r="G48" s="2" t="s">
        <v>2</v>
      </c>
      <c r="H48" s="12">
        <f>SUM(H49:H49)</f>
        <v>0</v>
      </c>
      <c r="I48" s="31"/>
    </row>
    <row r="49" spans="1:9" ht="40.200000000000003" customHeight="1" outlineLevel="1" x14ac:dyDescent="0.35">
      <c r="A49" s="29"/>
      <c r="B49" s="34">
        <v>7.01</v>
      </c>
      <c r="C49" s="64" t="s">
        <v>61</v>
      </c>
      <c r="D49" s="65" t="s">
        <v>62</v>
      </c>
      <c r="E49" s="20" t="s">
        <v>18</v>
      </c>
      <c r="F49" s="66">
        <v>10</v>
      </c>
      <c r="G49" s="67"/>
      <c r="H49" s="22">
        <f t="shared" ref="H49" si="10">G49*F49</f>
        <v>0</v>
      </c>
      <c r="I49" s="29"/>
    </row>
    <row r="50" spans="1:9" ht="15.75" customHeight="1" x14ac:dyDescent="0.35">
      <c r="A50" s="29"/>
      <c r="B50" s="68"/>
      <c r="C50" s="69"/>
      <c r="D50" s="70"/>
      <c r="G50" s="71"/>
      <c r="H50" s="72"/>
      <c r="I50" s="29"/>
    </row>
    <row r="51" spans="1:9" s="32" customFormat="1" ht="21" customHeight="1" x14ac:dyDescent="0.3">
      <c r="A51" s="31"/>
      <c r="B51" s="8">
        <v>8</v>
      </c>
      <c r="C51" s="9" t="s">
        <v>54</v>
      </c>
      <c r="D51" s="10"/>
      <c r="E51" s="11"/>
      <c r="F51" s="11"/>
      <c r="G51" s="2" t="s">
        <v>2</v>
      </c>
      <c r="H51" s="12">
        <f>SUM(H52:H54)</f>
        <v>0</v>
      </c>
      <c r="I51" s="31"/>
    </row>
    <row r="52" spans="1:9" ht="72" outlineLevel="1" x14ac:dyDescent="0.35">
      <c r="A52" s="29"/>
      <c r="B52" s="34">
        <v>8.01</v>
      </c>
      <c r="C52" s="48" t="s">
        <v>55</v>
      </c>
      <c r="D52" s="36" t="s">
        <v>119</v>
      </c>
      <c r="E52" s="20" t="s">
        <v>19</v>
      </c>
      <c r="F52" s="20">
        <v>1</v>
      </c>
      <c r="G52" s="23"/>
      <c r="H52" s="22">
        <f t="shared" ref="H52:H54" si="11">G52*F52</f>
        <v>0</v>
      </c>
      <c r="I52" s="29"/>
    </row>
    <row r="53" spans="1:9" ht="306" customHeight="1" outlineLevel="1" x14ac:dyDescent="0.35">
      <c r="A53" s="29"/>
      <c r="B53" s="34">
        <v>8.02</v>
      </c>
      <c r="C53" s="48" t="s">
        <v>56</v>
      </c>
      <c r="D53" s="36" t="s">
        <v>120</v>
      </c>
      <c r="E53" s="20" t="s">
        <v>19</v>
      </c>
      <c r="F53" s="20">
        <v>1</v>
      </c>
      <c r="G53" s="23"/>
      <c r="H53" s="22">
        <f t="shared" si="11"/>
        <v>0</v>
      </c>
      <c r="I53" s="29"/>
    </row>
    <row r="54" spans="1:9" ht="54" outlineLevel="1" x14ac:dyDescent="0.35">
      <c r="A54" s="29"/>
      <c r="B54" s="34">
        <v>8.0299999999999994</v>
      </c>
      <c r="C54" s="48" t="s">
        <v>59</v>
      </c>
      <c r="D54" s="36" t="s">
        <v>63</v>
      </c>
      <c r="E54" s="20" t="s">
        <v>18</v>
      </c>
      <c r="F54" s="20">
        <v>2</v>
      </c>
      <c r="G54" s="23"/>
      <c r="H54" s="22">
        <f t="shared" si="11"/>
        <v>0</v>
      </c>
      <c r="I54" s="29"/>
    </row>
    <row r="55" spans="1:9" ht="15.75" customHeight="1" x14ac:dyDescent="0.35">
      <c r="A55" s="29"/>
      <c r="B55" s="68"/>
      <c r="C55" s="69"/>
      <c r="D55" s="70"/>
      <c r="G55" s="71"/>
      <c r="H55" s="72"/>
      <c r="I55" s="29"/>
    </row>
    <row r="56" spans="1:9" s="32" customFormat="1" ht="21" customHeight="1" x14ac:dyDescent="0.3">
      <c r="A56" s="31"/>
      <c r="B56" s="8">
        <v>9</v>
      </c>
      <c r="C56" s="9" t="s">
        <v>60</v>
      </c>
      <c r="D56" s="10"/>
      <c r="E56" s="11"/>
      <c r="F56" s="11"/>
      <c r="G56" s="2" t="s">
        <v>2</v>
      </c>
      <c r="H56" s="12">
        <f>SUM(H57:H57)</f>
        <v>0</v>
      </c>
      <c r="I56" s="31"/>
    </row>
    <row r="57" spans="1:9" ht="119.4" customHeight="1" outlineLevel="1" x14ac:dyDescent="0.35">
      <c r="A57" s="29"/>
      <c r="B57" s="34">
        <v>9.01</v>
      </c>
      <c r="C57" s="73" t="s">
        <v>58</v>
      </c>
      <c r="D57" s="65" t="s">
        <v>82</v>
      </c>
      <c r="E57" s="20" t="s">
        <v>83</v>
      </c>
      <c r="F57" s="74">
        <v>1000</v>
      </c>
      <c r="G57" s="75"/>
      <c r="H57" s="22">
        <f>(G57*F57)</f>
        <v>0</v>
      </c>
      <c r="I57" s="29"/>
    </row>
    <row r="58" spans="1:9" ht="18" customHeight="1" outlineLevel="1" thickBot="1" x14ac:dyDescent="0.4">
      <c r="A58" s="29"/>
      <c r="B58" s="76"/>
      <c r="C58" s="77"/>
      <c r="D58" s="78"/>
      <c r="E58" s="79"/>
      <c r="F58" s="79"/>
      <c r="G58" s="80"/>
      <c r="H58" s="81"/>
      <c r="I58" s="29"/>
    </row>
    <row r="59" spans="1:9" ht="18" customHeight="1" x14ac:dyDescent="0.35">
      <c r="A59" s="29"/>
      <c r="B59" s="3"/>
      <c r="C59" s="13" t="s">
        <v>11</v>
      </c>
      <c r="D59" s="14"/>
      <c r="E59" s="6"/>
      <c r="F59" s="6"/>
      <c r="G59" s="15"/>
      <c r="H59" s="16"/>
      <c r="I59" s="29"/>
    </row>
    <row r="60" spans="1:9" ht="25.05" customHeight="1" outlineLevel="1" x14ac:dyDescent="0.4">
      <c r="A60" s="29"/>
      <c r="B60" s="82">
        <f>B8</f>
        <v>1</v>
      </c>
      <c r="C60" s="83" t="str">
        <f>C8</f>
        <v>Solar Photovoltaic Modules</v>
      </c>
      <c r="D60" s="84"/>
      <c r="E60" s="84"/>
      <c r="F60" s="84"/>
      <c r="G60" s="84"/>
      <c r="H60" s="106">
        <f>H8</f>
        <v>0</v>
      </c>
      <c r="I60" s="29"/>
    </row>
    <row r="61" spans="1:9" ht="25.05" customHeight="1" outlineLevel="1" x14ac:dyDescent="0.4">
      <c r="A61" s="29"/>
      <c r="B61" s="82">
        <f>B11</f>
        <v>2</v>
      </c>
      <c r="C61" s="83" t="str">
        <f>C11</f>
        <v>Solar Grid Tie Inverters</v>
      </c>
      <c r="D61" s="84"/>
      <c r="E61" s="84"/>
      <c r="F61" s="84"/>
      <c r="G61" s="84"/>
      <c r="H61" s="106">
        <f>H11</f>
        <v>0</v>
      </c>
      <c r="I61" s="29"/>
    </row>
    <row r="62" spans="1:9" ht="25.05" customHeight="1" outlineLevel="1" x14ac:dyDescent="0.4">
      <c r="A62" s="29"/>
      <c r="B62" s="82">
        <f>B15</f>
        <v>3</v>
      </c>
      <c r="C62" s="83" t="str">
        <f>C15</f>
        <v>Mounting Structure</v>
      </c>
      <c r="D62" s="84"/>
      <c r="E62" s="84"/>
      <c r="F62" s="84"/>
      <c r="G62" s="84"/>
      <c r="H62" s="106">
        <f>H15</f>
        <v>0</v>
      </c>
      <c r="I62" s="29"/>
    </row>
    <row r="63" spans="1:9" ht="25.05" customHeight="1" outlineLevel="1" x14ac:dyDescent="0.4">
      <c r="A63" s="29"/>
      <c r="B63" s="82">
        <f>B18</f>
        <v>4</v>
      </c>
      <c r="C63" s="83" t="str">
        <f>C18</f>
        <v>Cabling</v>
      </c>
      <c r="D63" s="84"/>
      <c r="E63" s="84"/>
      <c r="F63" s="84"/>
      <c r="G63" s="84"/>
      <c r="H63" s="106">
        <f>H18</f>
        <v>0</v>
      </c>
      <c r="I63" s="29"/>
    </row>
    <row r="64" spans="1:9" ht="25.05" customHeight="1" outlineLevel="1" x14ac:dyDescent="0.4">
      <c r="A64" s="29"/>
      <c r="B64" s="82">
        <f>B28</f>
        <v>5</v>
      </c>
      <c r="C64" s="83" t="str">
        <f>C28</f>
        <v>Panels and Components</v>
      </c>
      <c r="D64" s="84"/>
      <c r="E64" s="84"/>
      <c r="F64" s="84"/>
      <c r="G64" s="84"/>
      <c r="H64" s="106">
        <f>H28</f>
        <v>0</v>
      </c>
      <c r="I64" s="29"/>
    </row>
    <row r="65" spans="1:9" ht="25.05" customHeight="1" outlineLevel="1" x14ac:dyDescent="0.4">
      <c r="A65" s="29"/>
      <c r="B65" s="82">
        <f>B40</f>
        <v>6</v>
      </c>
      <c r="C65" s="83" t="str">
        <f>C40</f>
        <v>Grounding Components</v>
      </c>
      <c r="D65" s="84"/>
      <c r="E65" s="84"/>
      <c r="F65" s="84"/>
      <c r="G65" s="84"/>
      <c r="H65" s="106">
        <f>H40</f>
        <v>0</v>
      </c>
      <c r="I65" s="29"/>
    </row>
    <row r="66" spans="1:9" ht="25.05" customHeight="1" outlineLevel="1" x14ac:dyDescent="0.4">
      <c r="A66" s="29"/>
      <c r="B66" s="82">
        <f>B48</f>
        <v>7</v>
      </c>
      <c r="C66" s="83" t="str">
        <f>C48</f>
        <v>Warning Signs</v>
      </c>
      <c r="D66" s="84"/>
      <c r="E66" s="84"/>
      <c r="F66" s="84"/>
      <c r="G66" s="84"/>
      <c r="H66" s="106">
        <f>H48</f>
        <v>0</v>
      </c>
      <c r="I66" s="29"/>
    </row>
    <row r="67" spans="1:9" ht="25.05" customHeight="1" outlineLevel="1" x14ac:dyDescent="0.4">
      <c r="A67" s="29"/>
      <c r="B67" s="85">
        <f>B51</f>
        <v>8</v>
      </c>
      <c r="C67" s="83" t="str">
        <f>C51</f>
        <v>Civil Works</v>
      </c>
      <c r="D67" s="86"/>
      <c r="E67" s="86"/>
      <c r="F67" s="86"/>
      <c r="G67" s="86"/>
      <c r="H67" s="106">
        <f>H51</f>
        <v>0</v>
      </c>
      <c r="I67" s="29"/>
    </row>
    <row r="68" spans="1:9" ht="25.05" customHeight="1" outlineLevel="1" thickBot="1" x14ac:dyDescent="0.45">
      <c r="A68" s="29"/>
      <c r="B68" s="87">
        <f>B56</f>
        <v>9</v>
      </c>
      <c r="C68" s="88" t="str">
        <f>C56</f>
        <v>System Connection</v>
      </c>
      <c r="D68" s="89"/>
      <c r="E68" s="89"/>
      <c r="F68" s="89"/>
      <c r="G68" s="89"/>
      <c r="H68" s="107">
        <f>H56</f>
        <v>0</v>
      </c>
      <c r="I68" s="29"/>
    </row>
    <row r="69" spans="1:9" ht="18.600000000000001" thickBot="1" x14ac:dyDescent="0.4">
      <c r="A69" s="29"/>
      <c r="B69" s="90"/>
      <c r="C69" s="29"/>
      <c r="D69" s="91"/>
      <c r="E69" s="29"/>
      <c r="F69" s="29"/>
      <c r="G69" s="92"/>
      <c r="H69" s="93"/>
      <c r="I69" s="29"/>
    </row>
    <row r="70" spans="1:9" ht="30" customHeight="1" thickBot="1" x14ac:dyDescent="0.45">
      <c r="A70" s="29"/>
      <c r="B70" s="29"/>
      <c r="C70" s="17"/>
      <c r="D70" s="18"/>
      <c r="E70" s="94"/>
      <c r="F70" s="94"/>
      <c r="G70" s="95" t="s">
        <v>85</v>
      </c>
      <c r="H70" s="108">
        <f>SUM(H60:H68)</f>
        <v>0</v>
      </c>
      <c r="I70" s="29"/>
    </row>
    <row r="71" spans="1:9" ht="24" customHeight="1" x14ac:dyDescent="0.35">
      <c r="A71" s="29"/>
      <c r="B71" s="29"/>
      <c r="C71" s="29"/>
      <c r="D71" s="129" t="s">
        <v>84</v>
      </c>
      <c r="E71" s="129"/>
      <c r="F71" s="129"/>
      <c r="G71" s="129"/>
      <c r="H71" s="129"/>
      <c r="I71" s="29"/>
    </row>
    <row r="72" spans="1:9" ht="24" customHeight="1" thickBot="1" x14ac:dyDescent="0.4">
      <c r="A72" s="29"/>
      <c r="B72" s="29"/>
      <c r="C72" s="29"/>
      <c r="D72" s="19"/>
      <c r="E72" s="19"/>
      <c r="F72" s="19"/>
      <c r="G72" s="19"/>
      <c r="H72" s="19"/>
      <c r="I72" s="29"/>
    </row>
    <row r="73" spans="1:9" ht="32.1" customHeight="1" thickBot="1" x14ac:dyDescent="0.4">
      <c r="A73" s="29"/>
      <c r="B73" s="29"/>
      <c r="C73" s="96" t="s">
        <v>8</v>
      </c>
      <c r="D73" s="114"/>
      <c r="E73" s="115"/>
      <c r="F73" s="116"/>
      <c r="G73" s="29"/>
      <c r="H73" s="29"/>
      <c r="I73" s="29"/>
    </row>
    <row r="74" spans="1:9" ht="32.1" customHeight="1" thickBot="1" x14ac:dyDescent="0.4">
      <c r="A74" s="29"/>
      <c r="B74" s="29"/>
      <c r="C74" s="96" t="s">
        <v>3</v>
      </c>
      <c r="D74" s="114"/>
      <c r="E74" s="115"/>
      <c r="F74" s="116"/>
      <c r="G74" s="29"/>
      <c r="H74" s="29"/>
      <c r="I74" s="29"/>
    </row>
    <row r="75" spans="1:9" ht="32.1" customHeight="1" thickBot="1" x14ac:dyDescent="0.4">
      <c r="A75" s="29"/>
      <c r="B75" s="29"/>
      <c r="C75" s="96" t="s">
        <v>4</v>
      </c>
      <c r="D75" s="114"/>
      <c r="E75" s="115"/>
      <c r="F75" s="116"/>
      <c r="G75" s="29"/>
      <c r="H75" s="29"/>
      <c r="I75" s="29"/>
    </row>
    <row r="76" spans="1:9" ht="32.1" customHeight="1" thickBot="1" x14ac:dyDescent="0.4">
      <c r="A76" s="29"/>
      <c r="B76" s="29"/>
      <c r="C76" s="96" t="s">
        <v>5</v>
      </c>
      <c r="D76" s="97">
        <f ca="1">TODAY()</f>
        <v>45329</v>
      </c>
      <c r="E76" s="98">
        <f ca="1">NOW()</f>
        <v>45329.381165740742</v>
      </c>
      <c r="F76" s="99"/>
      <c r="G76" s="99"/>
      <c r="H76" s="29"/>
      <c r="I76" s="29"/>
    </row>
    <row r="77" spans="1:9" ht="57" customHeight="1" thickBot="1" x14ac:dyDescent="0.4">
      <c r="A77" s="29"/>
      <c r="B77" s="29"/>
      <c r="C77" s="96" t="s">
        <v>7</v>
      </c>
      <c r="D77" s="100"/>
      <c r="E77" s="96" t="s">
        <v>6</v>
      </c>
      <c r="F77" s="114"/>
      <c r="G77" s="115"/>
      <c r="H77" s="116"/>
      <c r="I77" s="29"/>
    </row>
    <row r="78" spans="1:9" ht="19.350000000000001" customHeight="1" x14ac:dyDescent="0.35">
      <c r="A78" s="29"/>
      <c r="B78" s="90"/>
      <c r="C78" s="29"/>
      <c r="D78" s="29"/>
      <c r="E78" s="29"/>
      <c r="F78" s="29"/>
      <c r="G78" s="101"/>
      <c r="H78" s="102"/>
      <c r="I78" s="29"/>
    </row>
    <row r="80" spans="1:9" x14ac:dyDescent="0.35">
      <c r="C80" s="29"/>
    </row>
  </sheetData>
  <sheetProtection algorithmName="SHA-512" hashValue="44SjjnnVhg86Iem8glAw108mjlGGOEWX/h1P9mVKeFrfaoDWHWF9crwweChLiXRO4dqXzIIO14PSAQU7MQ7Kmw==" saltValue="hoip+z2NY7iGEIvSBFq3xQ==" spinCount="100000" sheet="1" objects="1" scenarios="1"/>
  <dataConsolidate/>
  <mergeCells count="16">
    <mergeCell ref="B1:H1"/>
    <mergeCell ref="B3:H3"/>
    <mergeCell ref="B4:H4"/>
    <mergeCell ref="F77:H77"/>
    <mergeCell ref="B6:B7"/>
    <mergeCell ref="D73:F73"/>
    <mergeCell ref="D74:F74"/>
    <mergeCell ref="D75:F75"/>
    <mergeCell ref="C6:C7"/>
    <mergeCell ref="D6:D7"/>
    <mergeCell ref="E6:E7"/>
    <mergeCell ref="F6:F7"/>
    <mergeCell ref="G6:G7"/>
    <mergeCell ref="H6:H7"/>
    <mergeCell ref="D71:H71"/>
    <mergeCell ref="B2:H2"/>
  </mergeCells>
  <phoneticPr fontId="2" type="noConversion"/>
  <dataValidations count="2">
    <dataValidation type="list" allowBlank="1" showInputMessage="1" showErrorMessage="1" sqref="E31:E38 E16 E12 E49 E52:E54" xr:uid="{00000000-0002-0000-0000-000000000000}">
      <formula1>"Piece,L.S"</formula1>
    </dataValidation>
    <dataValidation type="list" allowBlank="1" showInputMessage="1" showErrorMessage="1" sqref="E13 E41:E46 E19:E26" xr:uid="{3A9F66F5-C57F-481D-B67B-B401ECEA3762}">
      <formula1>"Piece,L.S, L.M"</formula1>
    </dataValidation>
  </dataValidations>
  <printOptions horizontalCentered="1"/>
  <pageMargins left="0.23622047244094499" right="0.23622047244094499" top="1.0629921259842501" bottom="0.94488188976377996" header="0.35433070866141703" footer="0.31496062992126"/>
  <pageSetup paperSize="9" scale="54" fitToHeight="0" orientation="landscape" r:id="rId1"/>
  <headerFooter alignWithMargins="0">
    <oddHeader>&amp;L
&amp;R&amp;G</oddHeader>
    <oddFooter>&amp;LXXXXX&amp;CAnnex 1 - Bill of quantities&amp;R&amp;P/&amp;N</oddFooter>
  </headerFooter>
  <rowBreaks count="5" manualBreakCount="5">
    <brk id="16" max="8" man="1"/>
    <brk id="26" max="8" man="1"/>
    <brk id="38" max="8" man="1"/>
    <brk id="49" max="8" man="1"/>
    <brk id="54" max="8"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8E7DF-63D7-4F72-9724-8DFD5A0ACECB}">
  <sheetPr>
    <tabColor theme="5"/>
    <outlinePr summaryBelow="0" summaryRight="0"/>
    <pageSetUpPr fitToPage="1"/>
  </sheetPr>
  <dimension ref="A1:J81"/>
  <sheetViews>
    <sheetView view="pageBreakPreview" zoomScale="55" zoomScaleNormal="60" zoomScaleSheetLayoutView="55" zoomScalePageLayoutView="75" workbookViewId="0">
      <pane ySplit="7" topLeftCell="A8" activePane="bottomLeft" state="frozen"/>
      <selection pane="bottomLeft" activeCell="D29" sqref="D29"/>
    </sheetView>
  </sheetViews>
  <sheetFormatPr defaultRowHeight="18" outlineLevelRow="1" x14ac:dyDescent="0.35"/>
  <cols>
    <col min="1" max="1" width="5.77734375" style="30" customWidth="1"/>
    <col min="2" max="2" width="10.5546875" style="103" customWidth="1"/>
    <col min="3" max="3" width="56.6640625" style="30" bestFit="1" customWidth="1"/>
    <col min="4" max="4" width="91.88671875" style="30" customWidth="1"/>
    <col min="5" max="5" width="14" style="30" customWidth="1"/>
    <col min="6" max="6" width="20.33203125" style="30" customWidth="1"/>
    <col min="7" max="7" width="20.77734375" style="30" customWidth="1"/>
    <col min="8" max="8" width="20.5546875" style="104" customWidth="1"/>
    <col min="9" max="9" width="30.33203125" style="105" customWidth="1"/>
    <col min="10" max="10" width="5.77734375" style="30" customWidth="1"/>
    <col min="11" max="16384" width="8.88671875" style="30"/>
  </cols>
  <sheetData>
    <row r="1" spans="1:10" s="25" customFormat="1" ht="34.950000000000003" customHeight="1" x14ac:dyDescent="0.3">
      <c r="A1" s="24"/>
      <c r="B1" s="111" t="s">
        <v>66</v>
      </c>
      <c r="C1" s="111"/>
      <c r="D1" s="111"/>
      <c r="E1" s="111"/>
      <c r="F1" s="111"/>
      <c r="G1" s="111"/>
      <c r="H1" s="111"/>
      <c r="I1" s="111"/>
      <c r="J1" s="24"/>
    </row>
    <row r="2" spans="1:10" s="25" customFormat="1" ht="34.950000000000003" customHeight="1" x14ac:dyDescent="0.3">
      <c r="A2" s="24"/>
      <c r="B2" s="111" t="s">
        <v>69</v>
      </c>
      <c r="C2" s="111"/>
      <c r="D2" s="111"/>
      <c r="E2" s="111"/>
      <c r="F2" s="111"/>
      <c r="G2" s="111"/>
      <c r="H2" s="111"/>
      <c r="I2" s="111"/>
      <c r="J2" s="24"/>
    </row>
    <row r="3" spans="1:10" s="25" customFormat="1" ht="34.950000000000003" customHeight="1" outlineLevel="1" x14ac:dyDescent="0.3">
      <c r="A3" s="24"/>
      <c r="B3" s="112" t="s">
        <v>67</v>
      </c>
      <c r="C3" s="112"/>
      <c r="D3" s="112"/>
      <c r="E3" s="112"/>
      <c r="F3" s="112"/>
      <c r="G3" s="112"/>
      <c r="H3" s="112"/>
      <c r="I3" s="112"/>
      <c r="J3" s="24"/>
    </row>
    <row r="4" spans="1:10" s="25" customFormat="1" ht="34.950000000000003" customHeight="1" outlineLevel="1" x14ac:dyDescent="0.3">
      <c r="A4" s="24"/>
      <c r="B4" s="113" t="s">
        <v>22</v>
      </c>
      <c r="C4" s="113"/>
      <c r="D4" s="113"/>
      <c r="E4" s="113"/>
      <c r="F4" s="113"/>
      <c r="G4" s="113"/>
      <c r="H4" s="113"/>
      <c r="I4" s="113"/>
      <c r="J4" s="24"/>
    </row>
    <row r="5" spans="1:10" s="25" customFormat="1" ht="29.4" customHeight="1" outlineLevel="1" thickBot="1" x14ac:dyDescent="0.35">
      <c r="A5" s="24"/>
      <c r="B5" s="26"/>
      <c r="C5" s="27"/>
      <c r="D5" s="28" t="str">
        <f>UPPER(IF(D74&lt;&gt;"","Tenderer: "&amp;D74,""))</f>
        <v/>
      </c>
      <c r="E5" s="28"/>
      <c r="F5" s="28"/>
      <c r="G5" s="28"/>
      <c r="H5" s="28"/>
      <c r="I5" s="28"/>
      <c r="J5" s="24"/>
    </row>
    <row r="6" spans="1:10" ht="25.2" customHeight="1" x14ac:dyDescent="0.35">
      <c r="A6" s="29"/>
      <c r="B6" s="117" t="s">
        <v>9</v>
      </c>
      <c r="C6" s="119" t="s">
        <v>10</v>
      </c>
      <c r="D6" s="121" t="s">
        <v>12</v>
      </c>
      <c r="E6" s="123" t="s">
        <v>1</v>
      </c>
      <c r="F6" s="123" t="s">
        <v>71</v>
      </c>
      <c r="G6" s="123" t="s">
        <v>72</v>
      </c>
      <c r="H6" s="125" t="s">
        <v>20</v>
      </c>
      <c r="I6" s="127" t="s">
        <v>21</v>
      </c>
      <c r="J6" s="29"/>
    </row>
    <row r="7" spans="1:10" ht="27.6" customHeight="1" thickBot="1" x14ac:dyDescent="0.4">
      <c r="A7" s="29"/>
      <c r="B7" s="118"/>
      <c r="C7" s="120"/>
      <c r="D7" s="122"/>
      <c r="E7" s="124"/>
      <c r="F7" s="124"/>
      <c r="G7" s="124"/>
      <c r="H7" s="126"/>
      <c r="I7" s="128"/>
      <c r="J7" s="29"/>
    </row>
    <row r="8" spans="1:10" s="32" customFormat="1" ht="21" customHeight="1" x14ac:dyDescent="0.3">
      <c r="A8" s="31"/>
      <c r="B8" s="3">
        <v>1</v>
      </c>
      <c r="C8" s="4" t="s">
        <v>13</v>
      </c>
      <c r="D8" s="5"/>
      <c r="E8" s="6"/>
      <c r="F8" s="6"/>
      <c r="G8" s="6"/>
      <c r="H8" s="1" t="s">
        <v>2</v>
      </c>
      <c r="I8" s="7">
        <f>SUM(I9:I9)</f>
        <v>0</v>
      </c>
      <c r="J8" s="31"/>
    </row>
    <row r="9" spans="1:10" s="37" customFormat="1" ht="25.05" customHeight="1" outlineLevel="1" x14ac:dyDescent="0.35">
      <c r="A9" s="33"/>
      <c r="B9" s="34">
        <v>1.01</v>
      </c>
      <c r="C9" s="35" t="s">
        <v>16</v>
      </c>
      <c r="D9" s="36" t="s">
        <v>70</v>
      </c>
      <c r="E9" s="20" t="s">
        <v>123</v>
      </c>
      <c r="F9" s="20">
        <v>37</v>
      </c>
      <c r="G9" s="20">
        <v>36.4</v>
      </c>
      <c r="H9" s="21"/>
      <c r="I9" s="22">
        <f>(F9+G9)*H9</f>
        <v>0</v>
      </c>
      <c r="J9" s="33"/>
    </row>
    <row r="10" spans="1:10" outlineLevel="1" x14ac:dyDescent="0.35">
      <c r="A10" s="29"/>
      <c r="B10" s="34"/>
      <c r="C10" s="38"/>
      <c r="D10" s="39"/>
      <c r="E10" s="40"/>
      <c r="F10" s="40"/>
      <c r="G10" s="40"/>
      <c r="H10" s="41"/>
      <c r="I10" s="42"/>
      <c r="J10" s="29"/>
    </row>
    <row r="11" spans="1:10" s="32" customFormat="1" ht="21" customHeight="1" x14ac:dyDescent="0.3">
      <c r="A11" s="31"/>
      <c r="B11" s="8">
        <v>2</v>
      </c>
      <c r="C11" s="9" t="s">
        <v>57</v>
      </c>
      <c r="D11" s="10"/>
      <c r="E11" s="11"/>
      <c r="F11" s="11"/>
      <c r="G11" s="11"/>
      <c r="H11" s="2" t="s">
        <v>2</v>
      </c>
      <c r="I11" s="12">
        <f>SUM(I12:I13)</f>
        <v>0</v>
      </c>
      <c r="J11" s="31"/>
    </row>
    <row r="12" spans="1:10" ht="36" outlineLevel="1" x14ac:dyDescent="0.35">
      <c r="A12" s="29"/>
      <c r="B12" s="34">
        <v>2.0099999999999998</v>
      </c>
      <c r="C12" s="43" t="s">
        <v>17</v>
      </c>
      <c r="D12" s="36" t="s">
        <v>52</v>
      </c>
      <c r="E12" s="20" t="s">
        <v>18</v>
      </c>
      <c r="F12" s="20">
        <v>2</v>
      </c>
      <c r="G12" s="20">
        <v>2</v>
      </c>
      <c r="H12" s="23"/>
      <c r="I12" s="22">
        <f>(F12+G12)*H12</f>
        <v>0</v>
      </c>
      <c r="J12" s="29"/>
    </row>
    <row r="13" spans="1:10" ht="36" outlineLevel="1" x14ac:dyDescent="0.35">
      <c r="A13" s="29"/>
      <c r="B13" s="34">
        <v>2.02</v>
      </c>
      <c r="C13" s="44" t="s">
        <v>51</v>
      </c>
      <c r="D13" s="36" t="s">
        <v>53</v>
      </c>
      <c r="E13" s="20" t="s">
        <v>30</v>
      </c>
      <c r="F13" s="20">
        <v>100</v>
      </c>
      <c r="G13" s="20">
        <v>100</v>
      </c>
      <c r="H13" s="23"/>
      <c r="I13" s="22">
        <f>(F13+G13)*H13</f>
        <v>0</v>
      </c>
      <c r="J13" s="29"/>
    </row>
    <row r="14" spans="1:10" ht="17.100000000000001" customHeight="1" outlineLevel="1" x14ac:dyDescent="0.35">
      <c r="A14" s="29"/>
      <c r="B14" s="45"/>
      <c r="C14" s="46"/>
      <c r="D14" s="39"/>
      <c r="E14" s="40"/>
      <c r="F14" s="40"/>
      <c r="G14" s="40"/>
      <c r="H14" s="41"/>
      <c r="I14" s="47"/>
      <c r="J14" s="29"/>
    </row>
    <row r="15" spans="1:10" s="32" customFormat="1" ht="21" customHeight="1" x14ac:dyDescent="0.3">
      <c r="A15" s="31"/>
      <c r="B15" s="8">
        <v>3</v>
      </c>
      <c r="C15" s="9" t="s">
        <v>14</v>
      </c>
      <c r="D15" s="10"/>
      <c r="E15" s="11"/>
      <c r="F15" s="11"/>
      <c r="G15" s="11"/>
      <c r="H15" s="2" t="s">
        <v>2</v>
      </c>
      <c r="I15" s="12">
        <f>SUM(I16:I16)</f>
        <v>0</v>
      </c>
      <c r="J15" s="31"/>
    </row>
    <row r="16" spans="1:10" ht="225" customHeight="1" outlineLevel="1" x14ac:dyDescent="0.35">
      <c r="A16" s="29"/>
      <c r="B16" s="45">
        <v>3.01</v>
      </c>
      <c r="C16" s="48" t="s">
        <v>23</v>
      </c>
      <c r="D16" s="57" t="s">
        <v>118</v>
      </c>
      <c r="E16" s="20" t="s">
        <v>19</v>
      </c>
      <c r="F16" s="20">
        <v>1</v>
      </c>
      <c r="G16" s="20">
        <v>1</v>
      </c>
      <c r="H16" s="49"/>
      <c r="I16" s="22">
        <f>(F16+G16)*H16</f>
        <v>0</v>
      </c>
      <c r="J16" s="29"/>
    </row>
    <row r="17" spans="1:10" outlineLevel="1" x14ac:dyDescent="0.35">
      <c r="A17" s="29"/>
      <c r="B17" s="45"/>
      <c r="C17" s="38"/>
      <c r="D17" s="39"/>
      <c r="E17" s="40"/>
      <c r="F17" s="40"/>
      <c r="G17" s="40"/>
      <c r="H17" s="41"/>
      <c r="I17" s="47"/>
      <c r="J17" s="29"/>
    </row>
    <row r="18" spans="1:10" s="32" customFormat="1" ht="21" customHeight="1" x14ac:dyDescent="0.3">
      <c r="A18" s="31"/>
      <c r="B18" s="8">
        <v>4</v>
      </c>
      <c r="C18" s="9" t="s">
        <v>27</v>
      </c>
      <c r="D18" s="10"/>
      <c r="E18" s="11"/>
      <c r="F18" s="11"/>
      <c r="G18" s="11"/>
      <c r="H18" s="2" t="s">
        <v>2</v>
      </c>
      <c r="I18" s="12">
        <f>SUM(I19:I26)</f>
        <v>0</v>
      </c>
      <c r="J18" s="31"/>
    </row>
    <row r="19" spans="1:10" ht="36" outlineLevel="1" x14ac:dyDescent="0.35">
      <c r="A19" s="29"/>
      <c r="B19" s="34">
        <v>4.01</v>
      </c>
      <c r="C19" s="48" t="s">
        <v>28</v>
      </c>
      <c r="D19" s="50" t="s">
        <v>43</v>
      </c>
      <c r="E19" s="20" t="s">
        <v>30</v>
      </c>
      <c r="F19" s="51">
        <v>130</v>
      </c>
      <c r="G19" s="51">
        <v>100</v>
      </c>
      <c r="H19" s="23"/>
      <c r="I19" s="22">
        <f t="shared" ref="I19:I20" si="0">(F19+G19)*H19</f>
        <v>0</v>
      </c>
      <c r="J19" s="29"/>
    </row>
    <row r="20" spans="1:10" ht="36" outlineLevel="1" x14ac:dyDescent="0.35">
      <c r="A20" s="29"/>
      <c r="B20" s="34">
        <v>4.0199999999999996</v>
      </c>
      <c r="C20" s="48" t="s">
        <v>37</v>
      </c>
      <c r="D20" s="36" t="s">
        <v>36</v>
      </c>
      <c r="E20" s="20" t="s">
        <v>30</v>
      </c>
      <c r="F20" s="51">
        <v>70</v>
      </c>
      <c r="G20" s="51">
        <v>80</v>
      </c>
      <c r="H20" s="23"/>
      <c r="I20" s="22">
        <f t="shared" si="0"/>
        <v>0</v>
      </c>
      <c r="J20" s="29"/>
    </row>
    <row r="21" spans="1:10" ht="25.2" customHeight="1" outlineLevel="1" x14ac:dyDescent="0.35">
      <c r="A21" s="29"/>
      <c r="B21" s="34">
        <v>4.03</v>
      </c>
      <c r="C21" s="48" t="s">
        <v>42</v>
      </c>
      <c r="D21" s="52"/>
      <c r="E21" s="20"/>
      <c r="F21" s="51"/>
      <c r="G21" s="51"/>
      <c r="H21" s="109"/>
      <c r="I21" s="22"/>
      <c r="J21" s="29"/>
    </row>
    <row r="22" spans="1:10" ht="34.200000000000003" customHeight="1" outlineLevel="1" x14ac:dyDescent="0.35">
      <c r="A22" s="29"/>
      <c r="B22" s="34" t="s">
        <v>73</v>
      </c>
      <c r="C22" s="48" t="s">
        <v>89</v>
      </c>
      <c r="D22" s="52" t="s">
        <v>109</v>
      </c>
      <c r="E22" s="20" t="s">
        <v>30</v>
      </c>
      <c r="F22" s="51">
        <v>40</v>
      </c>
      <c r="G22" s="51">
        <v>40</v>
      </c>
      <c r="H22" s="23"/>
      <c r="I22" s="22">
        <f t="shared" ref="I22:I26" si="1">(F22+G22)*H22</f>
        <v>0</v>
      </c>
      <c r="J22" s="29"/>
    </row>
    <row r="23" spans="1:10" ht="36" outlineLevel="1" x14ac:dyDescent="0.35">
      <c r="A23" s="29"/>
      <c r="B23" s="34" t="s">
        <v>74</v>
      </c>
      <c r="C23" s="48" t="s">
        <v>107</v>
      </c>
      <c r="D23" s="52" t="s">
        <v>122</v>
      </c>
      <c r="E23" s="20" t="s">
        <v>30</v>
      </c>
      <c r="F23" s="51">
        <v>35</v>
      </c>
      <c r="G23" s="51">
        <v>25</v>
      </c>
      <c r="H23" s="23"/>
      <c r="I23" s="22">
        <f t="shared" si="1"/>
        <v>0</v>
      </c>
      <c r="J23" s="29"/>
    </row>
    <row r="24" spans="1:10" ht="30" customHeight="1" outlineLevel="1" x14ac:dyDescent="0.35">
      <c r="A24" s="29"/>
      <c r="B24" s="34">
        <v>4.05</v>
      </c>
      <c r="C24" s="48" t="s">
        <v>29</v>
      </c>
      <c r="D24" s="52" t="s">
        <v>38</v>
      </c>
      <c r="E24" s="20" t="s">
        <v>18</v>
      </c>
      <c r="F24" s="51">
        <v>8</v>
      </c>
      <c r="G24" s="51">
        <v>8</v>
      </c>
      <c r="H24" s="23"/>
      <c r="I24" s="22">
        <f t="shared" si="1"/>
        <v>0</v>
      </c>
      <c r="J24" s="29"/>
    </row>
    <row r="25" spans="1:10" ht="36" outlineLevel="1" x14ac:dyDescent="0.35">
      <c r="A25" s="29"/>
      <c r="B25" s="34">
        <v>4.0599999999999996</v>
      </c>
      <c r="C25" s="48" t="s">
        <v>75</v>
      </c>
      <c r="D25" s="52" t="s">
        <v>78</v>
      </c>
      <c r="E25" s="20" t="s">
        <v>30</v>
      </c>
      <c r="F25" s="51">
        <v>50</v>
      </c>
      <c r="G25" s="51">
        <v>50</v>
      </c>
      <c r="H25" s="23"/>
      <c r="I25" s="22">
        <f t="shared" si="1"/>
        <v>0</v>
      </c>
      <c r="J25" s="29"/>
    </row>
    <row r="26" spans="1:10" ht="36" outlineLevel="1" x14ac:dyDescent="0.35">
      <c r="A26" s="29"/>
      <c r="B26" s="34">
        <v>4.07</v>
      </c>
      <c r="C26" s="48" t="s">
        <v>76</v>
      </c>
      <c r="D26" s="52" t="s">
        <v>77</v>
      </c>
      <c r="E26" s="20" t="s">
        <v>30</v>
      </c>
      <c r="F26" s="51">
        <v>40</v>
      </c>
      <c r="G26" s="51">
        <v>40</v>
      </c>
      <c r="H26" s="23"/>
      <c r="I26" s="22">
        <f t="shared" si="1"/>
        <v>0</v>
      </c>
      <c r="J26" s="29"/>
    </row>
    <row r="27" spans="1:10" outlineLevel="1" x14ac:dyDescent="0.35">
      <c r="A27" s="29"/>
      <c r="B27" s="34"/>
      <c r="C27" s="46"/>
      <c r="D27" s="39"/>
      <c r="E27" s="40"/>
      <c r="F27" s="40"/>
      <c r="G27" s="40"/>
      <c r="H27" s="41"/>
      <c r="I27" s="47"/>
      <c r="J27" s="29"/>
    </row>
    <row r="28" spans="1:10" s="32" customFormat="1" x14ac:dyDescent="0.3">
      <c r="A28" s="31"/>
      <c r="B28" s="8">
        <v>5</v>
      </c>
      <c r="C28" s="9" t="s">
        <v>40</v>
      </c>
      <c r="D28" s="10"/>
      <c r="E28" s="11"/>
      <c r="F28" s="11"/>
      <c r="G28" s="11"/>
      <c r="H28" s="2" t="s">
        <v>2</v>
      </c>
      <c r="I28" s="12">
        <f>SUM(I30:I40)</f>
        <v>0</v>
      </c>
      <c r="J28" s="31"/>
    </row>
    <row r="29" spans="1:10" s="32" customFormat="1" ht="244.8" customHeight="1" x14ac:dyDescent="0.3">
      <c r="A29" s="31"/>
      <c r="B29" s="34">
        <v>5.01</v>
      </c>
      <c r="C29" s="48" t="s">
        <v>91</v>
      </c>
      <c r="D29" s="36" t="s">
        <v>95</v>
      </c>
      <c r="E29" s="20"/>
      <c r="F29" s="51"/>
      <c r="G29" s="109"/>
      <c r="H29" s="110"/>
      <c r="I29" s="22"/>
      <c r="J29" s="31"/>
    </row>
    <row r="30" spans="1:10" ht="25.05" customHeight="1" outlineLevel="1" x14ac:dyDescent="0.35">
      <c r="A30" s="29"/>
      <c r="B30" s="34" t="s">
        <v>73</v>
      </c>
      <c r="C30" s="48" t="s">
        <v>31</v>
      </c>
      <c r="D30" s="36" t="s">
        <v>93</v>
      </c>
      <c r="E30" s="20" t="s">
        <v>18</v>
      </c>
      <c r="F30" s="51">
        <v>2</v>
      </c>
      <c r="G30" s="51">
        <v>2</v>
      </c>
      <c r="H30" s="23"/>
      <c r="I30" s="22">
        <f t="shared" ref="I30:I40" si="2">(F30+G30)*H30</f>
        <v>0</v>
      </c>
      <c r="J30" s="29"/>
    </row>
    <row r="31" spans="1:10" ht="25.05" customHeight="1" outlineLevel="1" x14ac:dyDescent="0.35">
      <c r="A31" s="29"/>
      <c r="B31" s="34" t="s">
        <v>74</v>
      </c>
      <c r="C31" s="48" t="s">
        <v>24</v>
      </c>
      <c r="D31" s="36" t="s">
        <v>94</v>
      </c>
      <c r="E31" s="20" t="s">
        <v>18</v>
      </c>
      <c r="F31" s="51">
        <v>2</v>
      </c>
      <c r="G31" s="51">
        <v>2</v>
      </c>
      <c r="H31" s="23"/>
      <c r="I31" s="22">
        <f t="shared" si="2"/>
        <v>0</v>
      </c>
      <c r="J31" s="29"/>
    </row>
    <row r="32" spans="1:10" ht="25.05" customHeight="1" outlineLevel="1" x14ac:dyDescent="0.35">
      <c r="A32" s="29"/>
      <c r="B32" s="34" t="s">
        <v>92</v>
      </c>
      <c r="C32" s="46" t="s">
        <v>81</v>
      </c>
      <c r="D32" s="36" t="s">
        <v>99</v>
      </c>
      <c r="E32" s="20" t="s">
        <v>18</v>
      </c>
      <c r="F32" s="51">
        <v>1</v>
      </c>
      <c r="G32" s="51">
        <v>1</v>
      </c>
      <c r="H32" s="23"/>
      <c r="I32" s="22">
        <f t="shared" si="2"/>
        <v>0</v>
      </c>
      <c r="J32" s="29"/>
    </row>
    <row r="33" spans="1:10" ht="25.05" customHeight="1" outlineLevel="1" x14ac:dyDescent="0.35">
      <c r="A33" s="29"/>
      <c r="B33" s="34" t="s">
        <v>100</v>
      </c>
      <c r="C33" s="46" t="s">
        <v>101</v>
      </c>
      <c r="D33" s="36" t="s">
        <v>102</v>
      </c>
      <c r="E33" s="20" t="s">
        <v>18</v>
      </c>
      <c r="F33" s="51">
        <v>1</v>
      </c>
      <c r="G33" s="51">
        <v>1</v>
      </c>
      <c r="H33" s="23"/>
      <c r="I33" s="22">
        <f t="shared" si="2"/>
        <v>0</v>
      </c>
      <c r="J33" s="29"/>
    </row>
    <row r="34" spans="1:10" ht="32.4" customHeight="1" outlineLevel="1" x14ac:dyDescent="0.35">
      <c r="A34" s="29"/>
      <c r="B34" s="34">
        <v>5.0199999999999996</v>
      </c>
      <c r="C34" s="46" t="s">
        <v>32</v>
      </c>
      <c r="D34" s="36" t="s">
        <v>33</v>
      </c>
      <c r="E34" s="20" t="s">
        <v>18</v>
      </c>
      <c r="F34" s="51">
        <v>4</v>
      </c>
      <c r="G34" s="51">
        <v>4</v>
      </c>
      <c r="H34" s="23"/>
      <c r="I34" s="22">
        <f t="shared" si="2"/>
        <v>0</v>
      </c>
      <c r="J34" s="29"/>
    </row>
    <row r="35" spans="1:10" ht="25.05" customHeight="1" outlineLevel="1" x14ac:dyDescent="0.35">
      <c r="A35" s="29"/>
      <c r="B35" s="55">
        <v>5.03</v>
      </c>
      <c r="C35" s="56" t="s">
        <v>125</v>
      </c>
      <c r="D35" s="57" t="s">
        <v>90</v>
      </c>
      <c r="E35" s="58" t="s">
        <v>18</v>
      </c>
      <c r="F35" s="59">
        <v>4</v>
      </c>
      <c r="G35" s="59">
        <v>4</v>
      </c>
      <c r="H35" s="23"/>
      <c r="I35" s="22">
        <f t="shared" si="2"/>
        <v>0</v>
      </c>
      <c r="J35" s="29"/>
    </row>
    <row r="36" spans="1:10" ht="25.05" customHeight="1" outlineLevel="1" x14ac:dyDescent="0.35">
      <c r="A36" s="29"/>
      <c r="B36" s="55">
        <v>5.04</v>
      </c>
      <c r="C36" s="56" t="s">
        <v>79</v>
      </c>
      <c r="D36" s="57" t="s">
        <v>25</v>
      </c>
      <c r="E36" s="58" t="s">
        <v>18</v>
      </c>
      <c r="F36" s="59">
        <v>1</v>
      </c>
      <c r="G36" s="59">
        <v>1</v>
      </c>
      <c r="H36" s="23"/>
      <c r="I36" s="22">
        <f>(F36+G36)*H36</f>
        <v>0</v>
      </c>
      <c r="J36" s="29"/>
    </row>
    <row r="37" spans="1:10" ht="25.05" customHeight="1" outlineLevel="1" x14ac:dyDescent="0.35">
      <c r="A37" s="29"/>
      <c r="B37" s="55">
        <v>5.05</v>
      </c>
      <c r="C37" s="56" t="s">
        <v>126</v>
      </c>
      <c r="D37" s="57" t="s">
        <v>104</v>
      </c>
      <c r="E37" s="58" t="s">
        <v>18</v>
      </c>
      <c r="F37" s="59">
        <v>1</v>
      </c>
      <c r="G37" s="59">
        <v>1</v>
      </c>
      <c r="H37" s="23"/>
      <c r="I37" s="22">
        <f t="shared" si="2"/>
        <v>0</v>
      </c>
      <c r="J37" s="29"/>
    </row>
    <row r="38" spans="1:10" ht="36" outlineLevel="1" x14ac:dyDescent="0.35">
      <c r="A38" s="29"/>
      <c r="B38" s="55">
        <v>5.0599999999999996</v>
      </c>
      <c r="C38" s="56" t="s">
        <v>35</v>
      </c>
      <c r="D38" s="57" t="s">
        <v>108</v>
      </c>
      <c r="E38" s="58" t="s">
        <v>18</v>
      </c>
      <c r="F38" s="59">
        <v>4</v>
      </c>
      <c r="G38" s="59">
        <v>4</v>
      </c>
      <c r="H38" s="23"/>
      <c r="I38" s="22">
        <f t="shared" si="2"/>
        <v>0</v>
      </c>
      <c r="J38" s="29"/>
    </row>
    <row r="39" spans="1:10" ht="36" outlineLevel="1" x14ac:dyDescent="0.35">
      <c r="A39" s="29"/>
      <c r="B39" s="34">
        <v>5.07</v>
      </c>
      <c r="C39" s="48" t="s">
        <v>88</v>
      </c>
      <c r="D39" s="36" t="s">
        <v>106</v>
      </c>
      <c r="E39" s="20" t="s">
        <v>18</v>
      </c>
      <c r="F39" s="51">
        <v>2</v>
      </c>
      <c r="G39" s="51">
        <v>2</v>
      </c>
      <c r="H39" s="23"/>
      <c r="I39" s="22">
        <f t="shared" si="2"/>
        <v>0</v>
      </c>
      <c r="J39" s="29"/>
    </row>
    <row r="40" spans="1:10" ht="25.05" customHeight="1" outlineLevel="1" x14ac:dyDescent="0.35">
      <c r="A40" s="29"/>
      <c r="B40" s="34">
        <v>5.08</v>
      </c>
      <c r="C40" s="46" t="s">
        <v>80</v>
      </c>
      <c r="D40" s="36" t="s">
        <v>103</v>
      </c>
      <c r="E40" s="20" t="s">
        <v>18</v>
      </c>
      <c r="F40" s="51">
        <v>1</v>
      </c>
      <c r="G40" s="51">
        <v>1</v>
      </c>
      <c r="H40" s="23"/>
      <c r="I40" s="22">
        <f t="shared" si="2"/>
        <v>0</v>
      </c>
      <c r="J40" s="29"/>
    </row>
    <row r="41" spans="1:10" ht="16.350000000000001" customHeight="1" outlineLevel="1" x14ac:dyDescent="0.35">
      <c r="A41" s="29"/>
      <c r="B41" s="34"/>
      <c r="C41" s="38"/>
      <c r="D41" s="39"/>
      <c r="E41" s="40"/>
      <c r="F41" s="40"/>
      <c r="G41" s="40"/>
      <c r="H41" s="60"/>
      <c r="I41" s="47"/>
      <c r="J41" s="29"/>
    </row>
    <row r="42" spans="1:10" s="32" customFormat="1" ht="21" customHeight="1" x14ac:dyDescent="0.3">
      <c r="A42" s="31"/>
      <c r="B42" s="8">
        <v>6</v>
      </c>
      <c r="C42" s="9" t="s">
        <v>41</v>
      </c>
      <c r="D42" s="10"/>
      <c r="E42" s="11"/>
      <c r="F42" s="11"/>
      <c r="G42" s="11"/>
      <c r="H42" s="2" t="s">
        <v>2</v>
      </c>
      <c r="I42" s="12">
        <f>SUM(I43:I48)</f>
        <v>0</v>
      </c>
      <c r="J42" s="31"/>
    </row>
    <row r="43" spans="1:10" ht="36" outlineLevel="1" x14ac:dyDescent="0.35">
      <c r="A43" s="29"/>
      <c r="B43" s="34">
        <v>6.01</v>
      </c>
      <c r="C43" s="56" t="s">
        <v>47</v>
      </c>
      <c r="D43" s="57" t="s">
        <v>112</v>
      </c>
      <c r="E43" s="20" t="s">
        <v>30</v>
      </c>
      <c r="F43" s="51">
        <v>20</v>
      </c>
      <c r="G43" s="51">
        <v>20</v>
      </c>
      <c r="H43" s="23"/>
      <c r="I43" s="22">
        <f t="shared" ref="I43:I48" si="3">(F43+G43)*H43</f>
        <v>0</v>
      </c>
      <c r="J43" s="29"/>
    </row>
    <row r="44" spans="1:10" ht="36" outlineLevel="1" x14ac:dyDescent="0.35">
      <c r="A44" s="29"/>
      <c r="B44" s="34">
        <v>6.02</v>
      </c>
      <c r="C44" s="56" t="s">
        <v>46</v>
      </c>
      <c r="D44" s="57" t="s">
        <v>113</v>
      </c>
      <c r="E44" s="20" t="s">
        <v>30</v>
      </c>
      <c r="F44" s="51">
        <v>70</v>
      </c>
      <c r="G44" s="51">
        <v>70</v>
      </c>
      <c r="H44" s="23"/>
      <c r="I44" s="22">
        <f t="shared" si="3"/>
        <v>0</v>
      </c>
      <c r="J44" s="29"/>
    </row>
    <row r="45" spans="1:10" ht="36" outlineLevel="1" x14ac:dyDescent="0.35">
      <c r="A45" s="29"/>
      <c r="B45" s="34">
        <v>6.03</v>
      </c>
      <c r="C45" s="56" t="s">
        <v>48</v>
      </c>
      <c r="D45" s="57" t="s">
        <v>114</v>
      </c>
      <c r="E45" s="20" t="s">
        <v>30</v>
      </c>
      <c r="F45" s="51">
        <v>100</v>
      </c>
      <c r="G45" s="51">
        <v>100</v>
      </c>
      <c r="H45" s="23"/>
      <c r="I45" s="22">
        <f t="shared" si="3"/>
        <v>0</v>
      </c>
      <c r="J45" s="29"/>
    </row>
    <row r="46" spans="1:10" ht="36" outlineLevel="1" x14ac:dyDescent="0.35">
      <c r="A46" s="29"/>
      <c r="B46" s="34">
        <v>6.04</v>
      </c>
      <c r="C46" s="56" t="s">
        <v>49</v>
      </c>
      <c r="D46" s="57" t="s">
        <v>115</v>
      </c>
      <c r="E46" s="20" t="s">
        <v>30</v>
      </c>
      <c r="F46" s="51">
        <v>35</v>
      </c>
      <c r="G46" s="51">
        <v>35</v>
      </c>
      <c r="H46" s="23"/>
      <c r="I46" s="22">
        <f t="shared" si="3"/>
        <v>0</v>
      </c>
      <c r="J46" s="29"/>
    </row>
    <row r="47" spans="1:10" ht="72" outlineLevel="1" x14ac:dyDescent="0.35">
      <c r="A47" s="29"/>
      <c r="B47" s="34">
        <v>6.05</v>
      </c>
      <c r="C47" s="56" t="s">
        <v>44</v>
      </c>
      <c r="D47" s="57" t="s">
        <v>116</v>
      </c>
      <c r="E47" s="20" t="s">
        <v>18</v>
      </c>
      <c r="F47" s="51">
        <v>1</v>
      </c>
      <c r="G47" s="51">
        <v>1</v>
      </c>
      <c r="H47" s="23"/>
      <c r="I47" s="22">
        <f t="shared" si="3"/>
        <v>0</v>
      </c>
      <c r="J47" s="29"/>
    </row>
    <row r="48" spans="1:10" ht="25.05" customHeight="1" outlineLevel="1" x14ac:dyDescent="0.35">
      <c r="A48" s="29"/>
      <c r="B48" s="34">
        <v>6.06</v>
      </c>
      <c r="C48" s="56" t="s">
        <v>45</v>
      </c>
      <c r="D48" s="61" t="s">
        <v>121</v>
      </c>
      <c r="E48" s="20" t="s">
        <v>18</v>
      </c>
      <c r="F48" s="51">
        <v>1</v>
      </c>
      <c r="G48" s="51">
        <v>1</v>
      </c>
      <c r="H48" s="23"/>
      <c r="I48" s="22">
        <f t="shared" si="3"/>
        <v>0</v>
      </c>
      <c r="J48" s="29"/>
    </row>
    <row r="49" spans="1:10" s="37" customFormat="1" outlineLevel="1" x14ac:dyDescent="0.35">
      <c r="A49" s="33"/>
      <c r="B49" s="34"/>
      <c r="C49" s="62"/>
      <c r="D49" s="63"/>
      <c r="E49" s="40"/>
      <c r="F49" s="40"/>
      <c r="G49" s="40"/>
      <c r="H49" s="41"/>
      <c r="I49" s="47"/>
      <c r="J49" s="33"/>
    </row>
    <row r="50" spans="1:10" s="32" customFormat="1" ht="21" customHeight="1" x14ac:dyDescent="0.3">
      <c r="A50" s="31"/>
      <c r="B50" s="8">
        <v>7</v>
      </c>
      <c r="C50" s="9" t="s">
        <v>15</v>
      </c>
      <c r="D50" s="10"/>
      <c r="E50" s="11"/>
      <c r="F50" s="11"/>
      <c r="G50" s="11"/>
      <c r="H50" s="2" t="s">
        <v>2</v>
      </c>
      <c r="I50" s="12">
        <f>SUM(I51:I51)</f>
        <v>0</v>
      </c>
      <c r="J50" s="31"/>
    </row>
    <row r="51" spans="1:10" ht="33.6" customHeight="1" outlineLevel="1" x14ac:dyDescent="0.35">
      <c r="A51" s="29"/>
      <c r="B51" s="34">
        <v>7.01</v>
      </c>
      <c r="C51" s="64" t="s">
        <v>61</v>
      </c>
      <c r="D51" s="65" t="s">
        <v>62</v>
      </c>
      <c r="E51" s="20" t="s">
        <v>18</v>
      </c>
      <c r="F51" s="51">
        <v>12</v>
      </c>
      <c r="G51" s="51">
        <v>12</v>
      </c>
      <c r="H51" s="67"/>
      <c r="I51" s="22">
        <f>(F51+G51)*H51</f>
        <v>0</v>
      </c>
      <c r="J51" s="29"/>
    </row>
    <row r="52" spans="1:10" ht="15.75" customHeight="1" x14ac:dyDescent="0.35">
      <c r="A52" s="29"/>
      <c r="B52" s="68"/>
      <c r="C52" s="69"/>
      <c r="D52" s="70"/>
      <c r="H52" s="71"/>
      <c r="I52" s="72"/>
      <c r="J52" s="29"/>
    </row>
    <row r="53" spans="1:10" s="32" customFormat="1" ht="21" customHeight="1" x14ac:dyDescent="0.3">
      <c r="A53" s="31"/>
      <c r="B53" s="8">
        <v>8</v>
      </c>
      <c r="C53" s="9" t="s">
        <v>54</v>
      </c>
      <c r="D53" s="10"/>
      <c r="E53" s="11"/>
      <c r="F53" s="11"/>
      <c r="G53" s="11"/>
      <c r="H53" s="2" t="s">
        <v>2</v>
      </c>
      <c r="I53" s="12">
        <f>SUM(I54:I55)</f>
        <v>0</v>
      </c>
      <c r="J53" s="31"/>
    </row>
    <row r="54" spans="1:10" ht="54" outlineLevel="1" x14ac:dyDescent="0.35">
      <c r="A54" s="29"/>
      <c r="B54" s="34">
        <v>8.01</v>
      </c>
      <c r="C54" s="48" t="s">
        <v>55</v>
      </c>
      <c r="D54" s="36" t="s">
        <v>105</v>
      </c>
      <c r="E54" s="20" t="s">
        <v>19</v>
      </c>
      <c r="F54" s="20">
        <v>1</v>
      </c>
      <c r="G54" s="20">
        <v>1</v>
      </c>
      <c r="H54" s="23"/>
      <c r="I54" s="22">
        <f>(F54+G54)*H54</f>
        <v>0</v>
      </c>
      <c r="J54" s="29"/>
    </row>
    <row r="55" spans="1:10" ht="54" outlineLevel="1" x14ac:dyDescent="0.35">
      <c r="A55" s="29"/>
      <c r="B55" s="34">
        <v>8.02</v>
      </c>
      <c r="C55" s="48" t="s">
        <v>59</v>
      </c>
      <c r="D55" s="36" t="s">
        <v>63</v>
      </c>
      <c r="E55" s="20" t="s">
        <v>18</v>
      </c>
      <c r="F55" s="20">
        <v>2</v>
      </c>
      <c r="G55" s="20">
        <v>2</v>
      </c>
      <c r="H55" s="23"/>
      <c r="I55" s="22">
        <f>(F55+G55)*H55</f>
        <v>0</v>
      </c>
      <c r="J55" s="29"/>
    </row>
    <row r="56" spans="1:10" ht="15.75" customHeight="1" x14ac:dyDescent="0.35">
      <c r="A56" s="29"/>
      <c r="B56" s="68"/>
      <c r="C56" s="69"/>
      <c r="D56" s="70"/>
      <c r="H56" s="71"/>
      <c r="I56" s="72"/>
      <c r="J56" s="29"/>
    </row>
    <row r="57" spans="1:10" s="32" customFormat="1" ht="21" customHeight="1" x14ac:dyDescent="0.3">
      <c r="A57" s="31"/>
      <c r="B57" s="8">
        <v>9</v>
      </c>
      <c r="C57" s="9" t="s">
        <v>60</v>
      </c>
      <c r="D57" s="10"/>
      <c r="E57" s="11"/>
      <c r="F57" s="11"/>
      <c r="G57" s="11"/>
      <c r="H57" s="2" t="s">
        <v>2</v>
      </c>
      <c r="I57" s="12">
        <f>SUM(I58:I58)</f>
        <v>0</v>
      </c>
      <c r="J57" s="31"/>
    </row>
    <row r="58" spans="1:10" ht="130.80000000000001" customHeight="1" outlineLevel="1" x14ac:dyDescent="0.35">
      <c r="A58" s="29"/>
      <c r="B58" s="34">
        <v>9.01</v>
      </c>
      <c r="C58" s="73" t="s">
        <v>58</v>
      </c>
      <c r="D58" s="65" t="s">
        <v>82</v>
      </c>
      <c r="E58" s="20" t="s">
        <v>83</v>
      </c>
      <c r="F58" s="74">
        <v>1000</v>
      </c>
      <c r="G58" s="74">
        <v>1000</v>
      </c>
      <c r="H58" s="75"/>
      <c r="I58" s="22">
        <f>((F58+G58)*H58)</f>
        <v>0</v>
      </c>
      <c r="J58" s="29"/>
    </row>
    <row r="59" spans="1:10" ht="18" customHeight="1" outlineLevel="1" thickBot="1" x14ac:dyDescent="0.4">
      <c r="A59" s="29"/>
      <c r="B59" s="76"/>
      <c r="C59" s="77"/>
      <c r="D59" s="78"/>
      <c r="E59" s="79"/>
      <c r="F59" s="79"/>
      <c r="G59" s="79"/>
      <c r="H59" s="80"/>
      <c r="I59" s="81"/>
      <c r="J59" s="29"/>
    </row>
    <row r="60" spans="1:10" ht="18" customHeight="1" x14ac:dyDescent="0.35">
      <c r="A60" s="29"/>
      <c r="B60" s="3"/>
      <c r="C60" s="13" t="s">
        <v>11</v>
      </c>
      <c r="D60" s="14"/>
      <c r="E60" s="6"/>
      <c r="F60" s="6"/>
      <c r="G60" s="6"/>
      <c r="H60" s="15"/>
      <c r="I60" s="16"/>
      <c r="J60" s="29"/>
    </row>
    <row r="61" spans="1:10" ht="25.05" customHeight="1" outlineLevel="1" x14ac:dyDescent="0.4">
      <c r="A61" s="29"/>
      <c r="B61" s="82">
        <f>B8</f>
        <v>1</v>
      </c>
      <c r="C61" s="83" t="str">
        <f>C8</f>
        <v>Solar Photovoltaic Modules</v>
      </c>
      <c r="D61" s="84"/>
      <c r="E61" s="84"/>
      <c r="F61" s="84"/>
      <c r="G61" s="84"/>
      <c r="H61" s="84"/>
      <c r="I61" s="106">
        <f>I8</f>
        <v>0</v>
      </c>
      <c r="J61" s="29"/>
    </row>
    <row r="62" spans="1:10" ht="25.05" customHeight="1" outlineLevel="1" x14ac:dyDescent="0.4">
      <c r="A62" s="29"/>
      <c r="B62" s="82">
        <f>B11</f>
        <v>2</v>
      </c>
      <c r="C62" s="83" t="str">
        <f>C11</f>
        <v>Solar Grid Tie Inverters</v>
      </c>
      <c r="D62" s="84"/>
      <c r="E62" s="84"/>
      <c r="F62" s="84"/>
      <c r="G62" s="84"/>
      <c r="H62" s="84"/>
      <c r="I62" s="106">
        <f>I11</f>
        <v>0</v>
      </c>
      <c r="J62" s="29"/>
    </row>
    <row r="63" spans="1:10" ht="25.05" customHeight="1" outlineLevel="1" x14ac:dyDescent="0.4">
      <c r="A63" s="29"/>
      <c r="B63" s="82">
        <f>B15</f>
        <v>3</v>
      </c>
      <c r="C63" s="83" t="str">
        <f>C15</f>
        <v>Mounting Structure</v>
      </c>
      <c r="D63" s="84"/>
      <c r="E63" s="84"/>
      <c r="F63" s="84"/>
      <c r="G63" s="84"/>
      <c r="H63" s="84"/>
      <c r="I63" s="106">
        <f>I15</f>
        <v>0</v>
      </c>
      <c r="J63" s="29"/>
    </row>
    <row r="64" spans="1:10" ht="25.05" customHeight="1" outlineLevel="1" x14ac:dyDescent="0.4">
      <c r="A64" s="29"/>
      <c r="B64" s="82">
        <f>B18</f>
        <v>4</v>
      </c>
      <c r="C64" s="83" t="str">
        <f>C18</f>
        <v>Cabling</v>
      </c>
      <c r="D64" s="84"/>
      <c r="E64" s="84"/>
      <c r="F64" s="84"/>
      <c r="G64" s="84"/>
      <c r="H64" s="84"/>
      <c r="I64" s="106">
        <f>I18</f>
        <v>0</v>
      </c>
      <c r="J64" s="29"/>
    </row>
    <row r="65" spans="1:10" ht="25.05" customHeight="1" outlineLevel="1" x14ac:dyDescent="0.4">
      <c r="A65" s="29"/>
      <c r="B65" s="82">
        <f>B28</f>
        <v>5</v>
      </c>
      <c r="C65" s="83" t="str">
        <f>C28</f>
        <v>Panels and Components</v>
      </c>
      <c r="D65" s="84"/>
      <c r="E65" s="84"/>
      <c r="F65" s="84"/>
      <c r="G65" s="84"/>
      <c r="H65" s="84"/>
      <c r="I65" s="106">
        <f>I28</f>
        <v>0</v>
      </c>
      <c r="J65" s="29"/>
    </row>
    <row r="66" spans="1:10" ht="25.05" customHeight="1" outlineLevel="1" x14ac:dyDescent="0.4">
      <c r="A66" s="29"/>
      <c r="B66" s="82">
        <f>B42</f>
        <v>6</v>
      </c>
      <c r="C66" s="83" t="str">
        <f>C42</f>
        <v>Grounding Components</v>
      </c>
      <c r="D66" s="84"/>
      <c r="E66" s="84"/>
      <c r="F66" s="84"/>
      <c r="G66" s="84"/>
      <c r="H66" s="84"/>
      <c r="I66" s="106">
        <f>I42</f>
        <v>0</v>
      </c>
      <c r="J66" s="29"/>
    </row>
    <row r="67" spans="1:10" ht="25.05" customHeight="1" outlineLevel="1" x14ac:dyDescent="0.4">
      <c r="A67" s="29"/>
      <c r="B67" s="82">
        <f>B50</f>
        <v>7</v>
      </c>
      <c r="C67" s="83" t="str">
        <f>C50</f>
        <v>Warning Signs</v>
      </c>
      <c r="D67" s="84"/>
      <c r="E67" s="84"/>
      <c r="F67" s="84"/>
      <c r="G67" s="84"/>
      <c r="H67" s="84"/>
      <c r="I67" s="106">
        <f>I50</f>
        <v>0</v>
      </c>
      <c r="J67" s="29"/>
    </row>
    <row r="68" spans="1:10" ht="25.05" customHeight="1" outlineLevel="1" x14ac:dyDescent="0.4">
      <c r="A68" s="29"/>
      <c r="B68" s="85">
        <f>B53</f>
        <v>8</v>
      </c>
      <c r="C68" s="83" t="str">
        <f>C53</f>
        <v>Civil Works</v>
      </c>
      <c r="D68" s="86"/>
      <c r="E68" s="86"/>
      <c r="F68" s="86"/>
      <c r="G68" s="86"/>
      <c r="H68" s="86"/>
      <c r="I68" s="106">
        <f>I53</f>
        <v>0</v>
      </c>
      <c r="J68" s="29"/>
    </row>
    <row r="69" spans="1:10" ht="25.05" customHeight="1" outlineLevel="1" thickBot="1" x14ac:dyDescent="0.45">
      <c r="A69" s="29"/>
      <c r="B69" s="87">
        <f>B57</f>
        <v>9</v>
      </c>
      <c r="C69" s="88" t="str">
        <f>C57</f>
        <v>System Connection</v>
      </c>
      <c r="D69" s="89"/>
      <c r="E69" s="89"/>
      <c r="F69" s="89"/>
      <c r="G69" s="89"/>
      <c r="H69" s="89"/>
      <c r="I69" s="107">
        <f>I57</f>
        <v>0</v>
      </c>
      <c r="J69" s="29"/>
    </row>
    <row r="70" spans="1:10" ht="18.600000000000001" thickBot="1" x14ac:dyDescent="0.4">
      <c r="A70" s="29"/>
      <c r="B70" s="90"/>
      <c r="C70" s="29"/>
      <c r="D70" s="91"/>
      <c r="E70" s="29"/>
      <c r="F70" s="29"/>
      <c r="G70" s="29"/>
      <c r="H70" s="92"/>
      <c r="I70" s="93"/>
      <c r="J70" s="29"/>
    </row>
    <row r="71" spans="1:10" ht="30" customHeight="1" thickBot="1" x14ac:dyDescent="0.45">
      <c r="A71" s="29"/>
      <c r="B71" s="29"/>
      <c r="C71" s="17"/>
      <c r="D71" s="18"/>
      <c r="E71" s="94"/>
      <c r="F71" s="94"/>
      <c r="G71" s="94"/>
      <c r="H71" s="95" t="s">
        <v>86</v>
      </c>
      <c r="I71" s="108">
        <f>SUM(I61:I69)</f>
        <v>0</v>
      </c>
      <c r="J71" s="29"/>
    </row>
    <row r="72" spans="1:10" ht="24" customHeight="1" x14ac:dyDescent="0.35">
      <c r="A72" s="29"/>
      <c r="B72" s="29"/>
      <c r="C72" s="29"/>
      <c r="D72" s="129" t="s">
        <v>65</v>
      </c>
      <c r="E72" s="129"/>
      <c r="F72" s="129"/>
      <c r="G72" s="129"/>
      <c r="H72" s="129"/>
      <c r="I72" s="129"/>
      <c r="J72" s="29"/>
    </row>
    <row r="73" spans="1:10" ht="24" customHeight="1" thickBot="1" x14ac:dyDescent="0.4">
      <c r="A73" s="29"/>
      <c r="B73" s="29"/>
      <c r="C73" s="29"/>
      <c r="D73" s="19"/>
      <c r="E73" s="19"/>
      <c r="F73" s="19"/>
      <c r="G73" s="19"/>
      <c r="H73" s="19"/>
      <c r="I73" s="19"/>
      <c r="J73" s="29"/>
    </row>
    <row r="74" spans="1:10" ht="32.1" customHeight="1" thickBot="1" x14ac:dyDescent="0.4">
      <c r="A74" s="29"/>
      <c r="B74" s="29"/>
      <c r="C74" s="96" t="s">
        <v>8</v>
      </c>
      <c r="D74" s="114"/>
      <c r="E74" s="115"/>
      <c r="F74" s="115"/>
      <c r="G74" s="116"/>
      <c r="H74" s="29"/>
      <c r="I74" s="29"/>
      <c r="J74" s="29"/>
    </row>
    <row r="75" spans="1:10" ht="32.1" customHeight="1" thickBot="1" x14ac:dyDescent="0.4">
      <c r="A75" s="29"/>
      <c r="B75" s="29"/>
      <c r="C75" s="96" t="s">
        <v>3</v>
      </c>
      <c r="D75" s="114"/>
      <c r="E75" s="115"/>
      <c r="F75" s="115"/>
      <c r="G75" s="116"/>
      <c r="H75" s="29"/>
      <c r="I75" s="29"/>
      <c r="J75" s="29"/>
    </row>
    <row r="76" spans="1:10" ht="32.1" customHeight="1" thickBot="1" x14ac:dyDescent="0.4">
      <c r="A76" s="29"/>
      <c r="B76" s="29"/>
      <c r="C76" s="96" t="s">
        <v>4</v>
      </c>
      <c r="D76" s="114"/>
      <c r="E76" s="115"/>
      <c r="F76" s="115"/>
      <c r="G76" s="116"/>
      <c r="H76" s="29"/>
      <c r="I76" s="29"/>
      <c r="J76" s="29"/>
    </row>
    <row r="77" spans="1:10" ht="32.1" customHeight="1" thickBot="1" x14ac:dyDescent="0.4">
      <c r="A77" s="29"/>
      <c r="B77" s="29"/>
      <c r="C77" s="96" t="s">
        <v>5</v>
      </c>
      <c r="D77" s="97">
        <f ca="1">TODAY()</f>
        <v>45329</v>
      </c>
      <c r="E77" s="98">
        <f ca="1">NOW()</f>
        <v>45329.381165740742</v>
      </c>
      <c r="F77" s="98"/>
      <c r="G77" s="99"/>
      <c r="H77" s="99"/>
      <c r="I77" s="29"/>
      <c r="J77" s="29"/>
    </row>
    <row r="78" spans="1:10" ht="57" customHeight="1" thickBot="1" x14ac:dyDescent="0.4">
      <c r="A78" s="29"/>
      <c r="B78" s="29"/>
      <c r="C78" s="96" t="s">
        <v>7</v>
      </c>
      <c r="D78" s="100"/>
      <c r="E78" s="96" t="s">
        <v>6</v>
      </c>
      <c r="F78" s="96"/>
      <c r="G78" s="114"/>
      <c r="H78" s="115"/>
      <c r="I78" s="116"/>
      <c r="J78" s="29"/>
    </row>
    <row r="79" spans="1:10" ht="19.350000000000001" customHeight="1" x14ac:dyDescent="0.35">
      <c r="A79" s="29"/>
      <c r="B79" s="90"/>
      <c r="C79" s="29"/>
      <c r="D79" s="29"/>
      <c r="E79" s="29"/>
      <c r="F79" s="29"/>
      <c r="G79" s="29"/>
      <c r="H79" s="101"/>
      <c r="I79" s="102"/>
      <c r="J79" s="29"/>
    </row>
    <row r="81" spans="3:3" x14ac:dyDescent="0.35">
      <c r="C81" s="29"/>
    </row>
  </sheetData>
  <sheetProtection algorithmName="SHA-512" hashValue="EIuykvmlQO4ZpzxiYudOAzTcB02g82rar44CXr197/O1b4SNaS4jgsk201wLQD+hIWArrQdjoOjqeINsXan88w==" saltValue="nQ2RfRVeHwhTte15kjrUcw==" spinCount="100000" sheet="1" objects="1" scenarios="1"/>
  <dataConsolidate/>
  <mergeCells count="17">
    <mergeCell ref="D72:I72"/>
    <mergeCell ref="D74:G74"/>
    <mergeCell ref="D75:G75"/>
    <mergeCell ref="D76:G76"/>
    <mergeCell ref="G78:I78"/>
    <mergeCell ref="B2:I2"/>
    <mergeCell ref="F6:F7"/>
    <mergeCell ref="B1:I1"/>
    <mergeCell ref="B3:I3"/>
    <mergeCell ref="B4:I4"/>
    <mergeCell ref="B6:B7"/>
    <mergeCell ref="C6:C7"/>
    <mergeCell ref="D6:D7"/>
    <mergeCell ref="E6:E7"/>
    <mergeCell ref="G6:G7"/>
    <mergeCell ref="H6:H7"/>
    <mergeCell ref="I6:I7"/>
  </mergeCells>
  <dataValidations count="2">
    <dataValidation type="list" allowBlank="1" showInputMessage="1" showErrorMessage="1" sqref="E13 E19:E26 E43:E48" xr:uid="{5DB92E2A-150C-4F84-AF08-C9B5C94229BE}">
      <formula1>"Piece,L.S, L.M"</formula1>
    </dataValidation>
    <dataValidation type="list" allowBlank="1" showInputMessage="1" showErrorMessage="1" sqref="E12 E54:E55 E51 E16 E38:E40 E31:E37" xr:uid="{DA0AA2D2-E79B-4ABB-9733-D46E746ACD77}">
      <formula1>"Piece,L.S"</formula1>
    </dataValidation>
  </dataValidations>
  <printOptions horizontalCentered="1"/>
  <pageMargins left="0.23622047244094499" right="0.23622047244094499" top="1.0629921259842501" bottom="0.94488188976377996" header="0.35433070866141703" footer="0.31496062992126"/>
  <pageSetup paperSize="9" scale="51" fitToHeight="0" orientation="landscape" r:id="rId1"/>
  <headerFooter alignWithMargins="0">
    <oddHeader>&amp;L
&amp;R&amp;G</oddHeader>
    <oddFooter>&amp;LXXXXX&amp;CAnnex 1 - Bill of quantities&amp;R&amp;P/&amp;N</oddFooter>
  </headerFooter>
  <rowBreaks count="4" manualBreakCount="4">
    <brk id="16" max="9" man="1"/>
    <brk id="26" max="9" man="1"/>
    <brk id="40" max="9" man="1"/>
    <brk id="58" max="9"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5" ma:contentTypeDescription="" ma:contentTypeScope="" ma:versionID="86fa0f51d5624bd65d3b66742972bb8f">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0d08993de642b17fd100609dd30bfe39"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PZA170421T</TermName>
          <TermId xmlns="http://schemas.microsoft.com/office/infopath/2007/PartnerControls">8454bb9e-eb84-4380-b83e-368d56962243</TermId>
        </TermInfo>
      </Terms>
    </e2b781e9cad840cd89b90f5a7e989839>
    <TaxCatchAll xmlns="3a2cca07-d411-4b48-b7e8-c526dfd39ce0">
      <Value>191</Value>
      <Value>73</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PZA170421T-10040</TermName>
          <TermId xmlns="http://schemas.microsoft.com/office/infopath/2007/PartnerControls">1babd452-e7f7-4f68-82a2-ca14421a0419</TermId>
        </TermInfo>
      </Terms>
    </l9d65098618b4a8fbbe87718e7187e6b>
    <_dlc_DocId xmlns="508ba6eb-9e09-4fd5-92f2-2d9921329f2d">PSEENABEL-293876669-171185</_dlc_DocId>
    <_dlc_DocIdUrl xmlns="508ba6eb-9e09-4fd5-92f2-2d9921329f2d">
      <Url>https://enabelbe.sharepoint.com/sites/PSE/_layouts/15/DocIdRedir.aspx?ID=PSEENABEL-293876669-171185</Url>
      <Description>PSEENABEL-293876669-171185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E5F5AC-AE04-446B-856E-C441E81FAE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F9F9FE-FF35-424B-BF44-A263EE37EF7F}">
  <ds:schemaRefs>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ecbbf632-92c5-4622-a685-1622033bd409"/>
    <ds:schemaRef ds:uri="http://schemas.microsoft.com/office/2006/metadata/properties"/>
    <ds:schemaRef ds:uri="0987431d-da8b-4282-bf43-c0db14f375ce"/>
    <ds:schemaRef ds:uri="http://purl.org/dc/dcmitype/"/>
    <ds:schemaRef ds:uri="http://purl.org/dc/terms/"/>
    <ds:schemaRef ds:uri="14a9c00f-d9e3-4eb9-aad3-f69239d17d9c"/>
    <ds:schemaRef ds:uri="3a2cca07-d411-4b48-b7e8-c526dfd39ce0"/>
    <ds:schemaRef ds:uri="bd8679c4-60e4-4c39-b071-1d80d6be7345"/>
    <ds:schemaRef ds:uri="508ba6eb-9e09-4fd5-92f2-2d9921329f2d"/>
  </ds:schemaRefs>
</ds:datastoreItem>
</file>

<file path=customXml/itemProps3.xml><?xml version="1.0" encoding="utf-8"?>
<ds:datastoreItem xmlns:ds="http://schemas.openxmlformats.org/officeDocument/2006/customXml" ds:itemID="{45E4D323-C825-4BB2-8965-ADA3E06C439C}">
  <ds:schemaRefs>
    <ds:schemaRef ds:uri="http://schemas.microsoft.com/sharepoint/events"/>
  </ds:schemaRefs>
</ds:datastoreItem>
</file>

<file path=customXml/itemProps4.xml><?xml version="1.0" encoding="utf-8"?>
<ds:datastoreItem xmlns:ds="http://schemas.openxmlformats.org/officeDocument/2006/customXml" ds:itemID="{8C2C86BF-EEAB-4F15-A1C3-1DC3793E0A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Lot 1 - CG PV System</vt:lpstr>
      <vt:lpstr>Lot 2 - SS PV System</vt:lpstr>
      <vt:lpstr>'Lot 1 - CG PV System'!Print_Area</vt:lpstr>
      <vt:lpstr>'Lot 2 - SS PV System'!Print_Area</vt:lpstr>
      <vt:lpstr>'Lot 1 - CG PV System'!Print_Titles</vt:lpstr>
      <vt:lpstr>'Lot 2 - SS PV System'!Print_Titles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 Sarraj</dc:creator>
  <cp:lastModifiedBy>ABOUDI, Walid</cp:lastModifiedBy>
  <cp:revision/>
  <cp:lastPrinted>2023-11-16T08:43:01Z</cp:lastPrinted>
  <dcterms:created xsi:type="dcterms:W3CDTF">2019-12-09T08:45:40Z</dcterms:created>
  <dcterms:modified xsi:type="dcterms:W3CDTF">2024-02-08T08:27:00Z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Document_Language">
    <vt:lpwstr>2</vt:lpwstr>
  </property>
  <property fmtid="{D5CDD505-2E9C-101B-9397-08002B2CF9AE}" pid="5" name="Document_Type">
    <vt:lpwstr/>
  </property>
  <property fmtid="{D5CDD505-2E9C-101B-9397-08002B2CF9AE}" pid="6" name="Country">
    <vt:lpwstr>1;#PSE|9ea7551c-3779-4ad9-9661-273f91da302a</vt:lpwstr>
  </property>
  <property fmtid="{D5CDD505-2E9C-101B-9397-08002B2CF9AE}" pid="7" name="_dlc_DocIdItemGuid">
    <vt:lpwstr>2bacb027-297b-49e4-bfaa-721889dc883f</vt:lpwstr>
  </property>
  <property fmtid="{D5CDD505-2E9C-101B-9397-08002B2CF9AE}" pid="8" name="Document_Status">
    <vt:lpwstr/>
  </property>
  <property fmtid="{D5CDD505-2E9C-101B-9397-08002B2CF9AE}" pid="9" name="Contract_reference">
    <vt:lpwstr>191</vt:lpwstr>
  </property>
  <property fmtid="{D5CDD505-2E9C-101B-9397-08002B2CF9AE}" pid="10" name="Project_code">
    <vt:lpwstr>73</vt:lpwstr>
  </property>
</Properties>
</file>