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belbe.sharepoint.com/sites/PSE/Contracts/21_Public_Contracts/PSE22001_SO1/PSE22001-10011_Consultancy4GreenSchools/2_CSC/Relaunch/"/>
    </mc:Choice>
  </mc:AlternateContent>
  <xr:revisionPtr revIDLastSave="2420" documentId="13_ncr:1_{8D93C3E9-D61A-4067-9920-3DCAD170011F}" xr6:coauthVersionLast="47" xr6:coauthVersionMax="47" xr10:uidLastSave="{D16146CF-F1C8-4D2A-9701-3272B2FE6A39}"/>
  <bookViews>
    <workbookView minimized="1" xWindow="1884" yWindow="1884" windowWidth="17280" windowHeight="8964" tabRatio="820" activeTab="2" xr2:uid="{00000000-000D-0000-FFFF-FFFF00000000}"/>
  </bookViews>
  <sheets>
    <sheet name="Form 4 - Experience" sheetId="59" r:id="rId1"/>
    <sheet name="Selection 2-Working Capita FS 2" sheetId="58" state="hidden" r:id="rId2"/>
    <sheet name="Form 8 - Staff" sheetId="60" r:id="rId3"/>
    <sheet name="_" sheetId="68" state="hidden" r:id="rId4"/>
  </sheets>
  <externalReferences>
    <externalReference r:id="rId5"/>
    <externalReference r:id="rId6"/>
  </externalReferences>
  <definedNames>
    <definedName name="accessibility">'[1]school info'!$C$37:$C$40</definedName>
    <definedName name="acoustics">'[1]room parameters'!$E$3:$E$5</definedName>
    <definedName name="areaABCGJ">'[1]school info'!$D$4:$D$8</definedName>
    <definedName name="AT">#REF!</definedName>
    <definedName name="board">'[1]room parameters'!$M$3:$M$5</definedName>
    <definedName name="Category">'[1]school info'!$G$4:$G$8</definedName>
    <definedName name="desks">'[1]room parameters'!$L$3:$L$5</definedName>
    <definedName name="directorate">'[1]school info'!$C$4:$C$19</definedName>
    <definedName name="electricallight">'[1]room parameters'!$B$3:$B$5</definedName>
    <definedName name="electricalplugs">'[1]room parameters'!$C$3:$C$5</definedName>
    <definedName name="electricitycapacity">'[1]school info'!$A$23:$A$26</definedName>
    <definedName name="floors">'[1]room parameters'!$J$3:$J$5</definedName>
    <definedName name="fromgrade">'[1]school info'!$E$4:$E$16</definedName>
    <definedName name="gender">'[1]school info'!$A$4:$A$8</definedName>
    <definedName name="healthhygiene">'[1]school info'!$C$30:$C$33</definedName>
    <definedName name="jk">#REF!</definedName>
    <definedName name="kn">#REF!</definedName>
    <definedName name="level">'[1]school info'!$B$4:$B$9</definedName>
    <definedName name="missing">'[1]room parameters'!#REF!</definedName>
    <definedName name="naturallight">'[1]room parameters'!$A$3:$A$5</definedName>
    <definedName name="needsplit">#REF!</definedName>
    <definedName name="needsplit1">#REF!</definedName>
    <definedName name="needsplitbg">#REF!,#REF!</definedName>
    <definedName name="needsplitbs">#REF!</definedName>
    <definedName name="painting">'[1]room parameters'!$H$3:$H$5</definedName>
    <definedName name="plastering">'[1]room parameters'!$G$3:$G$5</definedName>
    <definedName name="rented">'[1]room parameters'!#REF!</definedName>
    <definedName name="safetysecurity">'[1]school info'!$C$23:$C$26</definedName>
    <definedName name="structure">'[1]room parameters'!$F$3:$F$5</definedName>
    <definedName name="tograde">'[1]school info'!$F$4:$F$16</definedName>
    <definedName name="utilities">'[1]room parameters'!$K$3:$K$5</definedName>
    <definedName name="ventilation">'[1]room parameters'!$D$3:$D$5</definedName>
    <definedName name="wallguards">'[1]room parameters'!$N$3:$N$4</definedName>
    <definedName name="WC">#REF!</definedName>
    <definedName name="Works_Category">#REF!</definedName>
    <definedName name="YESNO">'[1]room parameters'!#REF!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" i="59" l="1"/>
  <c r="A6" i="60" a="1"/>
  <c r="A6" i="60" s="1"/>
  <c r="A7" i="60" a="1"/>
  <c r="A7" i="60" s="1"/>
  <c r="A8" i="60" a="1"/>
  <c r="A8" i="60" s="1"/>
  <c r="A9" i="60" a="1"/>
  <c r="A9" i="60" s="1"/>
  <c r="A10" i="60" a="1"/>
  <c r="A10" i="60" s="1"/>
  <c r="A11" i="60" a="1"/>
  <c r="A11" i="60" s="1"/>
  <c r="A12" i="60" a="1"/>
  <c r="A12" i="60" s="1"/>
  <c r="A13" i="60" a="1"/>
  <c r="A13" i="60" s="1"/>
  <c r="A14" i="60" a="1"/>
  <c r="A14" i="60" s="1"/>
  <c r="A15" i="60" a="1"/>
  <c r="A15" i="60" s="1"/>
  <c r="A16" i="60" a="1"/>
  <c r="A16" i="60" s="1"/>
  <c r="A17" i="60" a="1"/>
  <c r="A17" i="60" s="1"/>
  <c r="A18" i="60" a="1"/>
  <c r="A18" i="60" s="1"/>
  <c r="A19" i="60" a="1"/>
  <c r="A19" i="60" s="1"/>
  <c r="A20" i="60" a="1"/>
  <c r="A20" i="60" s="1"/>
  <c r="A21" i="60" a="1"/>
  <c r="A21" i="60" s="1"/>
  <c r="A22" i="60" a="1"/>
  <c r="A22" i="60" s="1"/>
  <c r="A23" i="60" a="1"/>
  <c r="A23" i="60" s="1"/>
  <c r="A24" i="60" a="1"/>
  <c r="A24" i="60" s="1"/>
  <c r="A25" i="60" a="1"/>
  <c r="A25" i="60" s="1"/>
  <c r="A5" i="60" a="1"/>
  <c r="A5" i="60" s="1"/>
  <c r="D1" i="60" a="1"/>
  <c r="D1" i="60" s="1"/>
  <c r="A7" i="59"/>
  <c r="A8" i="59"/>
  <c r="A9" i="59"/>
  <c r="A10" i="59"/>
  <c r="A11" i="59"/>
  <c r="A12" i="59"/>
  <c r="A13" i="59"/>
  <c r="A14" i="59"/>
  <c r="A15" i="59"/>
  <c r="A6" i="59"/>
  <c r="A4" i="60"/>
  <c r="O9" i="58" l="1"/>
  <c r="O10" i="58"/>
  <c r="O11" i="58"/>
  <c r="O13" i="58"/>
  <c r="O14" i="58"/>
  <c r="O15" i="58"/>
  <c r="O16" i="58"/>
  <c r="O8" i="58"/>
  <c r="K9" i="58"/>
  <c r="K10" i="58"/>
  <c r="K11" i="58"/>
  <c r="K13" i="58"/>
  <c r="K14" i="58"/>
  <c r="K15" i="58"/>
  <c r="K16" i="58"/>
  <c r="K8" i="58"/>
  <c r="B8" i="58"/>
  <c r="H8" i="58"/>
  <c r="I8" i="58"/>
  <c r="B9" i="58"/>
  <c r="H9" i="58"/>
  <c r="I9" i="58"/>
  <c r="B10" i="58"/>
  <c r="H10" i="58"/>
  <c r="I10" i="58"/>
  <c r="B11" i="58"/>
  <c r="H11" i="58"/>
  <c r="I11" i="58"/>
  <c r="B12" i="58"/>
  <c r="H12" i="58"/>
  <c r="I12" i="58"/>
  <c r="B13" i="58"/>
  <c r="J13" i="58"/>
  <c r="B14" i="58"/>
  <c r="J14" i="58"/>
  <c r="B15" i="58"/>
  <c r="J15" i="58"/>
  <c r="B16" i="58"/>
  <c r="H16" i="58"/>
  <c r="I16" i="58"/>
  <c r="J16" i="58" s="1"/>
  <c r="J10" i="58" l="1"/>
  <c r="J11" i="58"/>
  <c r="J8" i="58"/>
  <c r="J12" i="58"/>
  <c r="K12" i="58" s="1"/>
  <c r="O12" i="58" s="1"/>
  <c r="J9" i="5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<sst xmlns="http://schemas.openxmlformats.org/spreadsheetml/2006/main" count="110" uniqueCount="92">
  <si>
    <t xml:space="preserve"> No.</t>
  </si>
  <si>
    <t>Tenderer</t>
  </si>
  <si>
    <t>Lot 1</t>
  </si>
  <si>
    <t>Lot 2</t>
  </si>
  <si>
    <t>Public Building?</t>
  </si>
  <si>
    <t>Average annual exchange rates from ILS to  EURO:</t>
  </si>
  <si>
    <t>Average annual exchange rates USD :</t>
  </si>
  <si>
    <t>Current Assests (USD)</t>
  </si>
  <si>
    <t>Currunt Liabilities (USD)</t>
  </si>
  <si>
    <t>Current Assests (ILS)</t>
  </si>
  <si>
    <t>Currunt Liabilities (ILS)</t>
  </si>
  <si>
    <t>Current Assests (EUR)</t>
  </si>
  <si>
    <t>Currunt Liabilities (EUR)</t>
  </si>
  <si>
    <t>Working Capital</t>
  </si>
  <si>
    <t xml:space="preserve">Current. Working capital </t>
  </si>
  <si>
    <t>Other source 1 (form 5)</t>
  </si>
  <si>
    <t>Other source 2  (form 5)</t>
  </si>
  <si>
    <t>Other source 3  (form 5)</t>
  </si>
  <si>
    <t>Total resources</t>
  </si>
  <si>
    <t>Qualified for lot</t>
  </si>
  <si>
    <t>Combination</t>
  </si>
  <si>
    <t>Valid proof of resources?</t>
  </si>
  <si>
    <t>both</t>
  </si>
  <si>
    <t>Mega Power Co.</t>
  </si>
  <si>
    <t xml:space="preserve">Flash Tech </t>
  </si>
  <si>
    <t>Atallah Co.</t>
  </si>
  <si>
    <t>Al Ned Trade Co.</t>
  </si>
  <si>
    <t>SunGate</t>
  </si>
  <si>
    <t>Al Haddad Bro. Co.</t>
  </si>
  <si>
    <t>Arben Co.</t>
  </si>
  <si>
    <t>Sunergy Co.</t>
  </si>
  <si>
    <t xml:space="preserve">Masoud &amp; Ali Co. </t>
  </si>
  <si>
    <t>Lot</t>
  </si>
  <si>
    <t>Project Manager</t>
  </si>
  <si>
    <t>Position</t>
  </si>
  <si>
    <t>Name</t>
  </si>
  <si>
    <t>Resident Engineer(s)</t>
  </si>
  <si>
    <t>Site engineer(s)</t>
  </si>
  <si>
    <t>Office engineer(s)</t>
  </si>
  <si>
    <t>Architect</t>
  </si>
  <si>
    <t>Civil Structural Engineer</t>
  </si>
  <si>
    <t>Quantity Surveyor</t>
  </si>
  <si>
    <t>Draftsman</t>
  </si>
  <si>
    <t>Land Surveyor</t>
  </si>
  <si>
    <t>Project Name</t>
  </si>
  <si>
    <r>
      <t xml:space="preserve">Role </t>
    </r>
    <r>
      <rPr>
        <sz val="10"/>
        <rFont val="Calibri"/>
        <family val="2"/>
        <scheme val="minor"/>
      </rPr>
      <t>(Contractor/Subcontractor)</t>
    </r>
  </si>
  <si>
    <t>Value EUR</t>
  </si>
  <si>
    <t>Certificate of Completion attached?</t>
  </si>
  <si>
    <t>Energy efficiency rating</t>
  </si>
  <si>
    <t>Water efficiency</t>
  </si>
  <si>
    <t>Alternative materials</t>
  </si>
  <si>
    <t>Pollution mitigation</t>
  </si>
  <si>
    <t>Fill for green buildings</t>
  </si>
  <si>
    <t>Type of certification obtained</t>
  </si>
  <si>
    <t>Other innovations/features</t>
  </si>
  <si>
    <t>CV Attached?</t>
  </si>
  <si>
    <t>Electrical engineer</t>
  </si>
  <si>
    <t>Mechanical engineer</t>
  </si>
  <si>
    <t>Sustainability coordinator</t>
  </si>
  <si>
    <t>Team leader?</t>
  </si>
  <si>
    <t>Contracting Authority contact</t>
  </si>
  <si>
    <t>Email</t>
  </si>
  <si>
    <t xml:space="preserve">Value in currency </t>
  </si>
  <si>
    <r>
      <t xml:space="preserve">Currency </t>
    </r>
    <r>
      <rPr>
        <sz val="10"/>
        <rFont val="Calibri"/>
        <family val="2"/>
        <scheme val="minor"/>
      </rPr>
      <t>(USD/ILS/JOD/...)</t>
    </r>
  </si>
  <si>
    <t>yes</t>
  </si>
  <si>
    <t>no</t>
  </si>
  <si>
    <t>kwh/m2/y</t>
  </si>
  <si>
    <t>describe</t>
  </si>
  <si>
    <t>Certification rating/score</t>
  </si>
  <si>
    <t>x</t>
  </si>
  <si>
    <t>First Name</t>
  </si>
  <si>
    <t>Last Name</t>
  </si>
  <si>
    <t>Educational Degree</t>
  </si>
  <si>
    <t>Years of relevant experience</t>
  </si>
  <si>
    <t>Item 1 - Design</t>
  </si>
  <si>
    <t>Item 2 - Supervision</t>
  </si>
  <si>
    <t>other (specify)</t>
  </si>
  <si>
    <t>Project Location (Country)</t>
  </si>
  <si>
    <t>Hyperlink to website presentation (if applicable)</t>
  </si>
  <si>
    <t>GPS or Maps hyperlink</t>
  </si>
  <si>
    <t>Start</t>
  </si>
  <si>
    <t>End</t>
  </si>
  <si>
    <t>Dates</t>
  </si>
  <si>
    <t>Design</t>
  </si>
  <si>
    <t>Construction</t>
  </si>
  <si>
    <t>Provisional acceptance</t>
  </si>
  <si>
    <t>Tenderer Name:</t>
  </si>
  <si>
    <t>Tender PSE22001-10011</t>
  </si>
  <si>
    <t>#</t>
  </si>
  <si>
    <t>Form 8 - Key experts</t>
  </si>
  <si>
    <t>Form 4 - Experience (p2/2)</t>
  </si>
  <si>
    <t>Form 4 - Experience (p1/1)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</si>
</sst>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[$€-2]\ * #,##0.00_-;\-[$€-2]\ * #,##0.00_-;_-[$€-2]\ * &quot;-&quot;??_-;_-@_-"/>
    <numFmt numFmtId="165" formatCode="_-[$€-2]\ * #,##0_-;\-[$€-2]\ * #,##0_-;_-[$€-2]\ * &quot;-&quot;??_-;_-@_-"/>
    <numFmt numFmtId="166" formatCode="_([$€-2]\ * #,##0.00_);_([$€-2]\ * \(#,##0.00\);_([$€-2]\ * &quot;-&quot;??_);_(@_)"/>
    <numFmt numFmtId="167" formatCode="_ &quot;N&quot;\ * #,##0.00_ ;_ &quot;N&quot;\ * \-#,##0.00_ ;_ &quot;N&quot;\ * &quot;-&quot;??_ ;_ @_ "/>
    <numFmt numFmtId="168" formatCode="_-[$$-409]* #,##0.00_ ;_-[$$-409]* \-#,##0.00\ ;_-[$$-409]* &quot;-&quot;??_ ;_-@_ "/>
    <numFmt numFmtId="169" formatCode="&quot;Date opening: &quot;dd/mm/yyyy"/>
    <numFmt numFmtId="170" formatCode="0.0"/>
    <numFmt numFmtId="171" formatCode="#;;"/>
    <numFmt numFmtId="172" formatCode="dd\ mmm\ yyyy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b/>
      <sz val="10.5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92370372631"/>
      <name val="Calibri Light"/>
      <family val="2"/>
      <scheme val="major"/>
    </font>
    <font>
      <sz val="11"/>
      <color rgb="FFFF0000"/>
      <name val="Georgia"/>
      <family val="1"/>
    </font>
    <font>
      <b/>
      <sz val="11"/>
      <color theme="0"/>
      <name val="Calibri Light"/>
      <family val="2"/>
      <scheme val="major"/>
    </font>
    <font>
      <sz val="11"/>
      <color theme="0"/>
      <name val="Georgia"/>
      <family val="1"/>
    </font>
    <font>
      <sz val="11"/>
      <color rgb="FF9C0006"/>
      <name val="Calibri"/>
      <family val="2"/>
      <scheme val="minor"/>
    </font>
    <font>
      <sz val="9"/>
      <color rgb="FF58575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7" fontId="7" fillId="0" borderId="0" applyFont="0" applyFill="0" applyBorder="0" applyAlignment="0" applyProtection="0"/>
    <xf numFmtId="0" fontId="8" fillId="0" borderId="0"/>
    <xf numFmtId="0" fontId="9" fillId="0" borderId="0"/>
    <xf numFmtId="0" fontId="16" fillId="6" borderId="0" applyNumberFormat="0" applyBorder="0" applyAlignment="0" applyProtection="0"/>
  </cellStyleXfs>
  <cellXfs count="170">
    <xf numFmtId="0" fontId="0" fillId="0" borderId="0" xfId="0"/>
    <xf numFmtId="0" fontId="4" fillId="0" borderId="0" xfId="0" applyFont="1"/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6" fontId="0" fillId="0" borderId="0" xfId="0" applyNumberFormat="1"/>
    <xf numFmtId="0" fontId="0" fillId="0" borderId="1" xfId="0" applyBorder="1"/>
    <xf numFmtId="0" fontId="1" fillId="2" borderId="2" xfId="0" applyFont="1" applyFill="1" applyBorder="1" applyAlignment="1">
      <alignment horizontal="center" vertical="center"/>
    </xf>
    <xf numFmtId="0" fontId="0" fillId="0" borderId="6" xfId="0" applyBorder="1"/>
    <xf numFmtId="0" fontId="1" fillId="2" borderId="1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4" fontId="3" fillId="0" borderId="0" xfId="0" applyNumberFormat="1" applyFon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horizontal="center"/>
    </xf>
    <xf numFmtId="164" fontId="0" fillId="3" borderId="5" xfId="0" applyNumberForma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7" xfId="0" applyFont="1" applyBorder="1" applyAlignment="1">
      <alignment vertical="center" wrapText="1"/>
    </xf>
    <xf numFmtId="0" fontId="0" fillId="3" borderId="15" xfId="0" applyFill="1" applyBorder="1" applyAlignment="1">
      <alignment horizontal="center" vertical="center"/>
    </xf>
    <xf numFmtId="0" fontId="0" fillId="3" borderId="4" xfId="0" applyFill="1" applyBorder="1" applyAlignment="1">
      <alignment vertical="center" wrapText="1"/>
    </xf>
    <xf numFmtId="0" fontId="0" fillId="3" borderId="4" xfId="0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vertical="center" wrapText="1"/>
    </xf>
    <xf numFmtId="4" fontId="4" fillId="3" borderId="7" xfId="0" applyNumberFormat="1" applyFont="1" applyFill="1" applyBorder="1" applyAlignment="1">
      <alignment vertical="center" wrapText="1"/>
    </xf>
    <xf numFmtId="164" fontId="0" fillId="3" borderId="7" xfId="0" applyNumberFormat="1" applyFill="1" applyBorder="1" applyAlignment="1">
      <alignment vertical="center" wrapText="1"/>
    </xf>
    <xf numFmtId="164" fontId="4" fillId="3" borderId="6" xfId="0" applyNumberFormat="1" applyFont="1" applyFill="1" applyBorder="1" applyAlignment="1">
      <alignment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20" fontId="4" fillId="3" borderId="6" xfId="0" applyNumberFormat="1" applyFont="1" applyFill="1" applyBorder="1" applyAlignment="1">
      <alignment horizontal="center" vertical="center" wrapText="1"/>
    </xf>
    <xf numFmtId="20" fontId="13" fillId="3" borderId="1" xfId="0" applyNumberFormat="1" applyFont="1" applyFill="1" applyBorder="1" applyAlignment="1">
      <alignment horizontal="center" vertical="center" wrapText="1"/>
    </xf>
    <xf numFmtId="4" fontId="4" fillId="3" borderId="6" xfId="0" applyNumberFormat="1" applyFont="1" applyFill="1" applyBorder="1" applyAlignment="1">
      <alignment vertical="center" wrapText="1"/>
    </xf>
    <xf numFmtId="20" fontId="13" fillId="3" borderId="1" xfId="0" applyNumberFormat="1" applyFont="1" applyFill="1" applyBorder="1" applyAlignment="1">
      <alignment vertical="center" wrapText="1"/>
    </xf>
    <xf numFmtId="20" fontId="4" fillId="3" borderId="1" xfId="0" applyNumberFormat="1" applyFont="1" applyFill="1" applyBorder="1" applyAlignment="1">
      <alignment horizontal="center" vertical="center" wrapText="1"/>
    </xf>
    <xf numFmtId="4" fontId="4" fillId="0" borderId="6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4" fontId="4" fillId="0" borderId="7" xfId="0" applyNumberFormat="1" applyFont="1" applyBorder="1" applyAlignment="1">
      <alignment vertical="center" wrapText="1"/>
    </xf>
    <xf numFmtId="164" fontId="0" fillId="0" borderId="7" xfId="0" applyNumberFormat="1" applyBorder="1" applyAlignment="1">
      <alignment vertical="center" wrapText="1"/>
    </xf>
    <xf numFmtId="20" fontId="4" fillId="0" borderId="6" xfId="0" applyNumberFormat="1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center" vertical="center" wrapText="1"/>
    </xf>
    <xf numFmtId="0" fontId="0" fillId="3" borderId="7" xfId="0" applyFill="1" applyBorder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12" fillId="0" borderId="9" xfId="0" applyFont="1" applyBorder="1" applyAlignment="1">
      <alignment vertical="center" wrapText="1"/>
    </xf>
    <xf numFmtId="4" fontId="4" fillId="3" borderId="22" xfId="0" applyNumberFormat="1" applyFont="1" applyFill="1" applyBorder="1" applyAlignment="1">
      <alignment vertical="center" wrapText="1"/>
    </xf>
    <xf numFmtId="4" fontId="4" fillId="3" borderId="8" xfId="0" applyNumberFormat="1" applyFont="1" applyFill="1" applyBorder="1" applyAlignment="1">
      <alignment vertical="center" wrapText="1"/>
    </xf>
    <xf numFmtId="4" fontId="4" fillId="3" borderId="9" xfId="0" applyNumberFormat="1" applyFont="1" applyFill="1" applyBorder="1" applyAlignment="1">
      <alignment vertical="center" wrapText="1"/>
    </xf>
    <xf numFmtId="164" fontId="0" fillId="3" borderId="9" xfId="0" applyNumberFormat="1" applyFill="1" applyBorder="1" applyAlignment="1">
      <alignment vertical="center" wrapText="1"/>
    </xf>
    <xf numFmtId="0" fontId="11" fillId="5" borderId="11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vertical="center" wrapText="1"/>
    </xf>
    <xf numFmtId="4" fontId="11" fillId="5" borderId="6" xfId="0" applyNumberFormat="1" applyFont="1" applyFill="1" applyBorder="1" applyAlignment="1">
      <alignment vertical="center" wrapText="1"/>
    </xf>
    <xf numFmtId="4" fontId="11" fillId="5" borderId="1" xfId="0" applyNumberFormat="1" applyFont="1" applyFill="1" applyBorder="1" applyAlignment="1">
      <alignment vertical="center" wrapText="1"/>
    </xf>
    <xf numFmtId="4" fontId="11" fillId="5" borderId="7" xfId="0" applyNumberFormat="1" applyFont="1" applyFill="1" applyBorder="1" applyAlignment="1">
      <alignment vertical="center" wrapText="1"/>
    </xf>
    <xf numFmtId="164" fontId="11" fillId="5" borderId="7" xfId="0" applyNumberFormat="1" applyFont="1" applyFill="1" applyBorder="1" applyAlignment="1">
      <alignment vertical="center" wrapText="1"/>
    </xf>
    <xf numFmtId="164" fontId="11" fillId="5" borderId="6" xfId="0" applyNumberFormat="1" applyFont="1" applyFill="1" applyBorder="1" applyAlignment="1">
      <alignment vertical="center" wrapText="1"/>
    </xf>
    <xf numFmtId="164" fontId="11" fillId="5" borderId="1" xfId="0" applyNumberFormat="1" applyFont="1" applyFill="1" applyBorder="1" applyAlignment="1">
      <alignment horizontal="center" vertical="center"/>
    </xf>
    <xf numFmtId="164" fontId="11" fillId="5" borderId="5" xfId="0" applyNumberFormat="1" applyFont="1" applyFill="1" applyBorder="1" applyAlignment="1">
      <alignment horizontal="center" vertical="center"/>
    </xf>
    <xf numFmtId="0" fontId="11" fillId="5" borderId="1" xfId="0" applyFont="1" applyFill="1" applyBorder="1"/>
    <xf numFmtId="0" fontId="11" fillId="5" borderId="6" xfId="0" applyFont="1" applyFill="1" applyBorder="1"/>
    <xf numFmtId="20" fontId="11" fillId="5" borderId="6" xfId="0" applyNumberFormat="1" applyFont="1" applyFill="1" applyBorder="1" applyAlignment="1">
      <alignment horizontal="center" vertical="center" wrapText="1"/>
    </xf>
    <xf numFmtId="20" fontId="15" fillId="5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14" fontId="3" fillId="4" borderId="1" xfId="0" applyNumberFormat="1" applyFont="1" applyFill="1" applyBorder="1" applyAlignment="1">
      <alignment horizontal="center"/>
    </xf>
    <xf numFmtId="15" fontId="3" fillId="4" borderId="1" xfId="0" applyNumberFormat="1" applyFont="1" applyFill="1" applyBorder="1" applyAlignment="1">
      <alignment horizontal="left"/>
    </xf>
    <xf numFmtId="0" fontId="3" fillId="4" borderId="1" xfId="0" applyFont="1" applyFill="1" applyBorder="1" applyAlignment="1">
      <alignment horizontal="center" vertical="top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71" fontId="3" fillId="3" borderId="1" xfId="0" applyNumberFormat="1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7" borderId="1" xfId="0" applyFont="1" applyFill="1" applyBorder="1" applyAlignment="1" applyProtection="1">
      <alignment horizontal="left" vertical="center" wrapText="1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4" fillId="0" borderId="0" xfId="0" applyFont="1" applyAlignment="1">
      <alignment vertical="center" wrapText="1"/>
    </xf>
    <xf numFmtId="2" fontId="3" fillId="4" borderId="1" xfId="0" applyNumberFormat="1" applyFont="1" applyFill="1" applyBorder="1" applyAlignment="1">
      <alignment horizontal="left"/>
    </xf>
    <xf numFmtId="2" fontId="4" fillId="0" borderId="0" xfId="0" applyNumberFormat="1" applyFont="1" applyAlignment="1">
      <alignment horizontal="left"/>
    </xf>
    <xf numFmtId="170" fontId="3" fillId="7" borderId="1" xfId="0" applyNumberFormat="1" applyFont="1" applyFill="1" applyBorder="1" applyAlignment="1" applyProtection="1">
      <alignment horizontal="center" vertical="center"/>
      <protection locked="0"/>
    </xf>
    <xf numFmtId="164" fontId="3" fillId="7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7" borderId="1" xfId="0" applyNumberFormat="1" applyFont="1" applyFill="1" applyBorder="1" applyAlignment="1" applyProtection="1">
      <alignment horizontal="center" vertical="center"/>
      <protection locked="0"/>
    </xf>
    <xf numFmtId="0" fontId="3" fillId="7" borderId="6" xfId="0" applyFont="1" applyFill="1" applyBorder="1" applyAlignment="1" applyProtection="1">
      <alignment horizontal="center" vertical="center" wrapText="1"/>
      <protection locked="0"/>
    </xf>
    <xf numFmtId="0" fontId="3" fillId="7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4" fillId="7" borderId="1" xfId="0" applyFont="1" applyFill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168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172" fontId="4" fillId="7" borderId="4" xfId="0" applyNumberFormat="1" applyFont="1" applyFill="1" applyBorder="1" applyAlignment="1" applyProtection="1">
      <alignment horizontal="center" vertical="center" wrapText="1"/>
      <protection locked="0"/>
    </xf>
    <xf numFmtId="172" fontId="19" fillId="7" borderId="4" xfId="0" applyNumberFormat="1" applyFont="1" applyFill="1" applyBorder="1" applyAlignment="1" applyProtection="1">
      <alignment horizontal="center" vertical="center" wrapText="1"/>
      <protection locked="0"/>
    </xf>
    <xf numFmtId="15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15" fontId="4" fillId="7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4" xfId="0" applyFont="1" applyFill="1" applyBorder="1" applyAlignment="1" applyProtection="1">
      <alignment horizontal="center" vertical="center" wrapText="1"/>
      <protection locked="0"/>
    </xf>
    <xf numFmtId="0" fontId="19" fillId="7" borderId="1" xfId="0" applyFont="1" applyFill="1" applyBorder="1" applyAlignment="1" applyProtection="1">
      <alignment horizontal="center" vertical="center" wrapText="1"/>
      <protection locked="0"/>
    </xf>
    <xf numFmtId="172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172" fontId="19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7" borderId="4" xfId="0" applyFont="1" applyFill="1" applyBorder="1" applyAlignment="1" applyProtection="1">
      <alignment horizontal="center" vertical="center" wrapText="1"/>
      <protection locked="0"/>
    </xf>
    <xf numFmtId="172" fontId="19" fillId="7" borderId="1" xfId="0" quotePrefix="1" applyNumberFormat="1" applyFont="1" applyFill="1" applyBorder="1" applyAlignment="1" applyProtection="1">
      <alignment horizontal="center" vertical="center" wrapText="1"/>
      <protection locked="0"/>
    </xf>
    <xf numFmtId="15" fontId="4" fillId="7" borderId="1" xfId="0" quotePrefix="1" applyNumberFormat="1" applyFont="1" applyFill="1" applyBorder="1" applyAlignment="1" applyProtection="1">
      <alignment horizontal="center" vertical="center" wrapText="1"/>
      <protection locked="0"/>
    </xf>
    <xf numFmtId="172" fontId="4" fillId="7" borderId="1" xfId="4" applyNumberFormat="1" applyFont="1" applyFill="1" applyBorder="1" applyAlignment="1" applyProtection="1">
      <alignment horizontal="center" vertical="center" wrapText="1"/>
      <protection locked="0"/>
    </xf>
    <xf numFmtId="0" fontId="18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7" borderId="27" xfId="0" applyFont="1" applyFill="1" applyBorder="1" applyAlignment="1" applyProtection="1">
      <alignment horizontal="center" vertical="center"/>
      <protection locked="0"/>
    </xf>
    <xf numFmtId="0" fontId="18" fillId="7" borderId="28" xfId="0" applyFont="1" applyFill="1" applyBorder="1" applyAlignment="1" applyProtection="1">
      <alignment horizontal="center" vertical="center"/>
      <protection locked="0"/>
    </xf>
    <xf numFmtId="0" fontId="18" fillId="7" borderId="15" xfId="0" applyFont="1" applyFill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9" fontId="6" fillId="0" borderId="1" xfId="0" applyNumberFormat="1" applyFont="1" applyBorder="1" applyAlignment="1">
      <alignment horizontal="center" vertical="center"/>
    </xf>
    <xf numFmtId="169" fontId="4" fillId="0" borderId="1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8" fillId="0" borderId="28" xfId="0" applyFont="1" applyBorder="1" applyAlignment="1">
      <alignment horizontal="left" vertical="center" indent="2"/>
    </xf>
    <xf numFmtId="0" fontId="3" fillId="3" borderId="26" xfId="0" applyFont="1" applyFill="1" applyBorder="1" applyAlignment="1">
      <alignment horizontal="center" vertical="center" textRotation="90"/>
    </xf>
    <xf numFmtId="0" fontId="3" fillId="3" borderId="2" xfId="0" applyFont="1" applyFill="1" applyBorder="1" applyAlignment="1">
      <alignment horizontal="center" vertical="center" textRotation="90"/>
    </xf>
    <xf numFmtId="0" fontId="3" fillId="3" borderId="4" xfId="0" applyFont="1" applyFill="1" applyBorder="1" applyAlignment="1">
      <alignment horizontal="center" vertical="center" textRotation="90"/>
    </xf>
    <xf numFmtId="0" fontId="2" fillId="0" borderId="2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 textRotation="90"/>
    </xf>
  </cellXfs>
  <cellStyles count="5">
    <cellStyle name="Bad" xfId="4" builtinId="27"/>
    <cellStyle name="Currency 2" xfId="1" xr:uid="{E5A08F2B-71DF-476C-B48A-B8A718794575}"/>
    <cellStyle name="Normal" xfId="0" builtinId="0"/>
    <cellStyle name="Normal 2" xfId="2" xr:uid="{623E582E-A32E-49AD-A85B-E340B1DCDA1B}"/>
    <cellStyle name="Normal 2 2" xfId="3" xr:uid="{B1DFDA6D-90CC-45AD-A0AD-44A5841E9135}"/>
  </cellStyles>
  <dxfs count="19">
    <dxf>
      <font>
        <color rgb="FFFF0000"/>
      </font>
      <fill>
        <patternFill>
          <bgColor rgb="FFFFCCCC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rgb="FFFFCCCC"/>
        </patternFill>
      </fill>
    </dxf>
    <dxf>
      <fill>
        <patternFill>
          <bgColor theme="7" tint="0.79998168889431442"/>
        </patternFill>
      </fill>
    </dxf>
    <dxf>
      <font>
        <color theme="0" tint="-0.24994659260841701"/>
      </font>
      <fill>
        <patternFill>
          <bgColor theme="0" tint="-0.14996795556505021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0000"/>
        </patternFill>
      </fill>
    </dxf>
    <dxf>
      <font>
        <color theme="0" tint="-0.24994659260841701"/>
      </font>
      <fill>
        <patternFill>
          <bgColor theme="0" tint="-0.14996795556505021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>
          <bgColor rgb="FFFFCCCC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rgb="FFFFCCCC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rgb="FFFFCCCC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theme="9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5C5"/>
      <color rgb="FFFFD9D9"/>
      <color rgb="FFFFCCCC"/>
      <color rgb="FFFFD1D1"/>
      <color rgb="FFFFC9C9"/>
      <color rgb="FFFFAFAF"/>
      <color rgb="FFFF9999"/>
      <color rgb="FFFF505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abelbe-my.sharepoint.com/Users/HP/Documents/School%20IV/R1%20School%20Construction/A14%20EJ%20Ph2/1%20Assessment/EJ%20Survey%20Update%202017%20Unprotected/Ahbab%20Al%20Rahman-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abelbe.sharepoint.com/sites/PSE/Contracts/21_Public_Contracts/PZA170421T_RISE/PZA170421T-10033%20(OP-G)%20Fablab%20IT%20Equipment/Second%20Launch%20OP/4Evaluation/4EvaluationReport/PZA170421T-10033_Evaluation_Sheet.xlsx" TargetMode="External"/><Relationship Id="rId1" Type="http://schemas.openxmlformats.org/officeDocument/2006/relationships/externalLinkPath" Target="/sites/PSE/Contracts/21_Public_Contracts/PZA170421T_RISE/PZA170421T-10033%20(OP-G)%20Fablab%20IT%20Equipment/Second%20Launch%20OP/4Evaluation/4EvaluationReport/PZA170421T-10033_Evaluation_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ool info"/>
      <sheetName val="importance factor"/>
      <sheetName val="room parameters"/>
      <sheetName val="schoolname"/>
    </sheetNames>
    <sheetDataSet>
      <sheetData sheetId="0">
        <row r="4">
          <cell r="A4" t="str">
            <v>co-ed</v>
          </cell>
          <cell r="B4" t="str">
            <v>lower basic</v>
          </cell>
          <cell r="C4" t="str">
            <v>Jenin</v>
          </cell>
          <cell r="D4" t="str">
            <v>area A</v>
          </cell>
          <cell r="E4" t="str">
            <v>KG</v>
          </cell>
          <cell r="F4" t="str">
            <v>KG</v>
          </cell>
          <cell r="G4" t="str">
            <v>Waqf</v>
          </cell>
        </row>
        <row r="5">
          <cell r="A5" t="str">
            <v>boys</v>
          </cell>
          <cell r="B5" t="str">
            <v>higher basic</v>
          </cell>
          <cell r="C5" t="str">
            <v>Qabatya</v>
          </cell>
          <cell r="D5" t="str">
            <v>area B</v>
          </cell>
          <cell r="E5">
            <v>1</v>
          </cell>
          <cell r="F5">
            <v>1</v>
          </cell>
          <cell r="G5" t="str">
            <v>Christian</v>
          </cell>
        </row>
        <row r="6">
          <cell r="A6" t="str">
            <v>girls</v>
          </cell>
          <cell r="B6" t="str">
            <v>secondary</v>
          </cell>
          <cell r="C6" t="str">
            <v>Tulkarm</v>
          </cell>
          <cell r="D6" t="str">
            <v>area C</v>
          </cell>
          <cell r="E6">
            <v>2</v>
          </cell>
          <cell r="F6">
            <v>2</v>
          </cell>
          <cell r="G6" t="str">
            <v>Private</v>
          </cell>
        </row>
        <row r="7">
          <cell r="A7" t="str">
            <v>co-ed (1-4) + boys</v>
          </cell>
          <cell r="B7" t="str">
            <v>lower + higher basic</v>
          </cell>
          <cell r="C7" t="str">
            <v>Tubas</v>
          </cell>
          <cell r="D7" t="str">
            <v>Gaza</v>
          </cell>
          <cell r="E7">
            <v>3</v>
          </cell>
          <cell r="F7">
            <v>3</v>
          </cell>
          <cell r="G7" t="str">
            <v>Municipality</v>
          </cell>
        </row>
        <row r="8">
          <cell r="A8" t="str">
            <v>co-ed (1-4) + girls</v>
          </cell>
          <cell r="B8" t="str">
            <v>lower + higher basic + secondary</v>
          </cell>
          <cell r="C8" t="str">
            <v>Nablus</v>
          </cell>
          <cell r="D8" t="str">
            <v>Jerusalem</v>
          </cell>
          <cell r="E8">
            <v>4</v>
          </cell>
          <cell r="F8">
            <v>4</v>
          </cell>
          <cell r="G8" t="str">
            <v>UNRWA</v>
          </cell>
        </row>
        <row r="9">
          <cell r="B9" t="str">
            <v>higher basic + secondary</v>
          </cell>
          <cell r="C9" t="str">
            <v>South Nablus</v>
          </cell>
          <cell r="E9">
            <v>5</v>
          </cell>
          <cell r="F9">
            <v>5</v>
          </cell>
        </row>
        <row r="10">
          <cell r="C10" t="str">
            <v>Qalqilya</v>
          </cell>
          <cell r="E10">
            <v>6</v>
          </cell>
          <cell r="F10">
            <v>6</v>
          </cell>
        </row>
        <row r="11">
          <cell r="C11" t="str">
            <v>Salfeet</v>
          </cell>
          <cell r="E11">
            <v>7</v>
          </cell>
          <cell r="F11">
            <v>7</v>
          </cell>
        </row>
        <row r="12">
          <cell r="C12" t="str">
            <v>Ramallah</v>
          </cell>
          <cell r="E12">
            <v>8</v>
          </cell>
          <cell r="F12">
            <v>8</v>
          </cell>
        </row>
        <row r="13">
          <cell r="C13" t="str">
            <v>Jericho</v>
          </cell>
          <cell r="E13">
            <v>9</v>
          </cell>
          <cell r="F13">
            <v>9</v>
          </cell>
        </row>
        <row r="14">
          <cell r="C14" t="str">
            <v>Jerusalem Suburbs</v>
          </cell>
          <cell r="E14">
            <v>10</v>
          </cell>
          <cell r="F14">
            <v>10</v>
          </cell>
        </row>
        <row r="15">
          <cell r="C15" t="str">
            <v xml:space="preserve">Jerusalem  </v>
          </cell>
          <cell r="E15">
            <v>11</v>
          </cell>
          <cell r="F15">
            <v>11</v>
          </cell>
        </row>
        <row r="16">
          <cell r="C16" t="str">
            <v>Bethlehem</v>
          </cell>
          <cell r="E16">
            <v>12</v>
          </cell>
          <cell r="F16">
            <v>12</v>
          </cell>
        </row>
        <row r="17">
          <cell r="C17" t="str">
            <v>North Hebron</v>
          </cell>
        </row>
        <row r="18">
          <cell r="C18" t="str">
            <v>Hebron</v>
          </cell>
        </row>
        <row r="19">
          <cell r="C19" t="str">
            <v>South Hebron</v>
          </cell>
        </row>
        <row r="23">
          <cell r="A23">
            <v>0</v>
          </cell>
          <cell r="C23">
            <v>0</v>
          </cell>
        </row>
        <row r="24">
          <cell r="A24">
            <v>0.3</v>
          </cell>
          <cell r="C24">
            <v>0.3</v>
          </cell>
        </row>
        <row r="25">
          <cell r="A25">
            <v>0.6</v>
          </cell>
          <cell r="C25">
            <v>0.6</v>
          </cell>
        </row>
        <row r="26">
          <cell r="A26">
            <v>1</v>
          </cell>
          <cell r="C26">
            <v>1</v>
          </cell>
        </row>
        <row r="30">
          <cell r="C30">
            <v>0</v>
          </cell>
        </row>
        <row r="31">
          <cell r="C31">
            <v>0.3</v>
          </cell>
        </row>
        <row r="32">
          <cell r="C32">
            <v>0.6</v>
          </cell>
        </row>
        <row r="33">
          <cell r="C33">
            <v>1</v>
          </cell>
        </row>
        <row r="37">
          <cell r="C37">
            <v>0</v>
          </cell>
        </row>
        <row r="38">
          <cell r="C38">
            <v>0.3</v>
          </cell>
        </row>
        <row r="39">
          <cell r="C39">
            <v>0.6</v>
          </cell>
        </row>
        <row r="40">
          <cell r="C40">
            <v>1</v>
          </cell>
        </row>
      </sheetData>
      <sheetData sheetId="1"/>
      <sheetData sheetId="2">
        <row r="3">
          <cell r="A3" t="str">
            <v>GOOD</v>
          </cell>
          <cell r="B3" t="str">
            <v>GOOD</v>
          </cell>
          <cell r="C3" t="str">
            <v>GOOD</v>
          </cell>
          <cell r="D3" t="str">
            <v>GOOD</v>
          </cell>
          <cell r="E3" t="str">
            <v>GOOD</v>
          </cell>
          <cell r="F3" t="str">
            <v>GOOD</v>
          </cell>
          <cell r="G3" t="str">
            <v>GOOD</v>
          </cell>
          <cell r="H3" t="str">
            <v>GOOD</v>
          </cell>
          <cell r="J3" t="str">
            <v>GOOD</v>
          </cell>
          <cell r="K3" t="str">
            <v>GOOD</v>
          </cell>
          <cell r="L3" t="str">
            <v>GOOD</v>
          </cell>
          <cell r="M3" t="str">
            <v>GOOD</v>
          </cell>
          <cell r="N3" t="str">
            <v>EXISTS</v>
          </cell>
        </row>
        <row r="4">
          <cell r="A4" t="str">
            <v>MODERATE</v>
          </cell>
          <cell r="B4" t="str">
            <v>MODERATE</v>
          </cell>
          <cell r="C4" t="str">
            <v>MODERATE</v>
          </cell>
          <cell r="D4" t="str">
            <v>MODERATE</v>
          </cell>
          <cell r="E4" t="str">
            <v>MODERATE</v>
          </cell>
          <cell r="F4" t="str">
            <v>MODERATE</v>
          </cell>
          <cell r="G4" t="str">
            <v>MODERATE</v>
          </cell>
          <cell r="H4" t="str">
            <v>MODERATE</v>
          </cell>
          <cell r="J4" t="str">
            <v>MODERATE</v>
          </cell>
          <cell r="K4" t="str">
            <v>MODERATE</v>
          </cell>
          <cell r="L4" t="str">
            <v>MODERATE</v>
          </cell>
          <cell r="M4" t="str">
            <v>MODERATE</v>
          </cell>
          <cell r="N4" t="str">
            <v>NOT EXISTS</v>
          </cell>
        </row>
        <row r="5">
          <cell r="A5" t="str">
            <v>BAD</v>
          </cell>
          <cell r="B5" t="str">
            <v>BAD</v>
          </cell>
          <cell r="C5" t="str">
            <v>BAD</v>
          </cell>
          <cell r="D5" t="str">
            <v>BAD</v>
          </cell>
          <cell r="E5" t="str">
            <v>BAD</v>
          </cell>
          <cell r="F5" t="str">
            <v>BAD</v>
          </cell>
          <cell r="G5" t="str">
            <v>BAD</v>
          </cell>
          <cell r="H5" t="str">
            <v>BAD</v>
          </cell>
          <cell r="J5" t="str">
            <v>BAD</v>
          </cell>
          <cell r="K5" t="str">
            <v>BAD</v>
          </cell>
          <cell r="L5" t="str">
            <v>BAD</v>
          </cell>
          <cell r="M5" t="str">
            <v>BAD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AOpGvJuCWkKdUth8CD-apAKA1xWcvHJKmyJywHTLyT_EeYa95GA5TLBxHYDWvnNF" itemId="016W73G547KIVRO7WA4ZFLTZ46UVC3UPT7">
      <xxl21:absoluteUrl r:id="rId2"/>
    </xxl21:alternateUrls>
    <sheetNames>
      <sheetName val="Tenderers_info"/>
      <sheetName val="Opening Session  - ReadOut"/>
      <sheetName val="Price_Error"/>
      <sheetName val="Summary"/>
      <sheetName val="Prices_Master"/>
      <sheetName val="Prices_Summary_Corrected"/>
      <sheetName val="Completeness"/>
      <sheetName val="Clarifications"/>
      <sheetName val="Tenderers"/>
      <sheetName val="Selection 1- Annual Turnover"/>
      <sheetName val="Selection 2 - Working capital"/>
      <sheetName val="Selection3-Experience"/>
      <sheetName val="Prices"/>
      <sheetName val="Award Criteria"/>
      <sheetName val="PoA"/>
      <sheetName val="Reasoned"/>
      <sheetName val="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C209-1F6D-4F76-B532-9E0E1001B0D4}">
  <sheetPr>
    <pageSetUpPr fitToPage="1"/>
  </sheetPr>
  <dimension ref="A1:Z29"/>
  <sheetViews>
    <sheetView zoomScale="50" zoomScaleNormal="5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G12" sqref="G12"/>
    </sheetView>
  </sheetViews>
  <sheetFormatPr defaultColWidth="0" defaultRowHeight="14.4" zeroHeight="1" x14ac:dyDescent="0.3"/>
  <cols>
    <col min="1" max="1" width="16.5546875" style="64" hidden="1" customWidth="1"/>
    <col min="2" max="2" width="4.44140625" style="66" customWidth="1"/>
    <col min="3" max="3" width="29.33203125" style="66" customWidth="1"/>
    <col min="4" max="4" width="15.21875" style="66" bestFit="1" customWidth="1"/>
    <col min="5" max="5" width="14.21875" style="92" customWidth="1"/>
    <col min="6" max="6" width="12" style="66" customWidth="1"/>
    <col min="7" max="8" width="15.44140625" style="66" customWidth="1"/>
    <col min="9" max="10" width="14.5546875" style="66" customWidth="1"/>
    <col min="11" max="11" width="18.44140625" style="66" customWidth="1"/>
    <col min="12" max="12" width="23.33203125" style="66" customWidth="1"/>
    <col min="13" max="13" width="22.77734375" style="66" customWidth="1"/>
    <col min="14" max="14" width="4.77734375" style="93" customWidth="1"/>
    <col min="15" max="16" width="14.88671875" style="66" customWidth="1"/>
    <col min="17" max="17" width="11.5546875" style="66" customWidth="1"/>
    <col min="18" max="18" width="15" style="66" customWidth="1"/>
    <col min="19" max="19" width="23.77734375" style="66" customWidth="1"/>
    <col min="20" max="20" width="11.33203125" style="66" customWidth="1"/>
    <col min="21" max="25" width="14.109375" style="66" customWidth="1"/>
    <col min="26" max="26" width="17.5546875" style="66" customWidth="1"/>
    <col min="27" max="16384" width="8.77734375" style="1" hidden="1"/>
  </cols>
  <sheetData>
    <row r="1" spans="1:26" ht="38.4" customHeight="1" x14ac:dyDescent="0.3">
      <c r="A1" s="1"/>
      <c r="B1" s="116" t="s">
        <v>87</v>
      </c>
      <c r="C1" s="117"/>
      <c r="D1" s="114" t="s">
        <v>86</v>
      </c>
      <c r="E1" s="115"/>
      <c r="F1" s="120"/>
      <c r="G1" s="121"/>
      <c r="H1" s="121"/>
      <c r="I1" s="122"/>
      <c r="J1" s="114" t="s">
        <v>91</v>
      </c>
      <c r="K1" s="119"/>
      <c r="L1" s="119"/>
      <c r="M1" s="115"/>
      <c r="N1" s="84"/>
      <c r="O1" s="118" t="s">
        <v>87</v>
      </c>
      <c r="P1" s="118"/>
      <c r="Q1" s="114" t="s">
        <v>86</v>
      </c>
      <c r="R1" s="115"/>
      <c r="S1" s="111">
        <f>F1</f>
        <v>0</v>
      </c>
      <c r="T1" s="112"/>
      <c r="U1" s="112"/>
      <c r="V1" s="113"/>
      <c r="W1" s="114" t="s">
        <v>90</v>
      </c>
      <c r="X1" s="119"/>
      <c r="Y1" s="119"/>
      <c r="Z1" s="115"/>
    </row>
    <row r="2" spans="1:26" ht="14.55" customHeight="1" x14ac:dyDescent="0.3">
      <c r="A2" s="124"/>
      <c r="B2" s="131" t="s">
        <v>88</v>
      </c>
      <c r="C2" s="131" t="s">
        <v>44</v>
      </c>
      <c r="D2" s="133" t="s">
        <v>45</v>
      </c>
      <c r="E2" s="134" t="s">
        <v>62</v>
      </c>
      <c r="F2" s="136" t="s">
        <v>63</v>
      </c>
      <c r="G2" s="133" t="s">
        <v>46</v>
      </c>
      <c r="H2" s="125" t="s">
        <v>82</v>
      </c>
      <c r="I2" s="126"/>
      <c r="J2" s="126"/>
      <c r="K2" s="126"/>
      <c r="L2" s="124" t="s">
        <v>60</v>
      </c>
      <c r="M2" s="124"/>
      <c r="N2" s="127" t="s">
        <v>88</v>
      </c>
      <c r="O2" s="124" t="s">
        <v>77</v>
      </c>
      <c r="P2" s="124" t="s">
        <v>79</v>
      </c>
      <c r="Q2" s="124" t="s">
        <v>4</v>
      </c>
      <c r="R2" s="124" t="s">
        <v>47</v>
      </c>
      <c r="S2" s="124" t="s">
        <v>78</v>
      </c>
      <c r="T2" s="118" t="s">
        <v>52</v>
      </c>
      <c r="U2" s="118"/>
      <c r="V2" s="118"/>
      <c r="W2" s="118"/>
      <c r="X2" s="118"/>
      <c r="Y2" s="118"/>
      <c r="Z2" s="118"/>
    </row>
    <row r="3" spans="1:26" x14ac:dyDescent="0.3">
      <c r="A3" s="130"/>
      <c r="B3" s="132"/>
      <c r="C3" s="132"/>
      <c r="D3" s="130"/>
      <c r="E3" s="135"/>
      <c r="F3" s="136"/>
      <c r="G3" s="130"/>
      <c r="H3" s="124" t="s">
        <v>83</v>
      </c>
      <c r="I3" s="124"/>
      <c r="J3" s="124" t="s">
        <v>84</v>
      </c>
      <c r="K3" s="124"/>
      <c r="L3" s="124" t="s">
        <v>35</v>
      </c>
      <c r="M3" s="124" t="s">
        <v>61</v>
      </c>
      <c r="N3" s="128"/>
      <c r="O3" s="124"/>
      <c r="P3" s="124"/>
      <c r="Q3" s="124"/>
      <c r="R3" s="124"/>
      <c r="S3" s="124"/>
      <c r="T3" s="123" t="s">
        <v>48</v>
      </c>
      <c r="U3" s="123" t="s">
        <v>49</v>
      </c>
      <c r="V3" s="123" t="s">
        <v>50</v>
      </c>
      <c r="W3" s="123" t="s">
        <v>51</v>
      </c>
      <c r="X3" s="123" t="s">
        <v>54</v>
      </c>
      <c r="Y3" s="123" t="s">
        <v>53</v>
      </c>
      <c r="Z3" s="123" t="s">
        <v>68</v>
      </c>
    </row>
    <row r="4" spans="1:26" ht="20.399999999999999" customHeight="1" x14ac:dyDescent="0.3">
      <c r="A4" s="130"/>
      <c r="B4" s="132"/>
      <c r="C4" s="132"/>
      <c r="D4" s="130"/>
      <c r="E4" s="135"/>
      <c r="F4" s="133"/>
      <c r="G4" s="130"/>
      <c r="H4" s="74" t="s">
        <v>80</v>
      </c>
      <c r="I4" s="74" t="s">
        <v>81</v>
      </c>
      <c r="J4" s="74" t="s">
        <v>80</v>
      </c>
      <c r="K4" s="74" t="s">
        <v>81</v>
      </c>
      <c r="L4" s="124"/>
      <c r="M4" s="124"/>
      <c r="N4" s="129"/>
      <c r="O4" s="124"/>
      <c r="P4" s="124"/>
      <c r="Q4" s="124"/>
      <c r="R4" s="124"/>
      <c r="S4" s="124"/>
      <c r="T4" s="123"/>
      <c r="U4" s="123"/>
      <c r="V4" s="123"/>
      <c r="W4" s="123"/>
      <c r="X4" s="123"/>
      <c r="Y4" s="123"/>
      <c r="Z4" s="123"/>
    </row>
    <row r="5" spans="1:26" x14ac:dyDescent="0.3">
      <c r="A5" s="81"/>
      <c r="B5" s="59"/>
      <c r="C5" s="60"/>
      <c r="D5" s="59"/>
      <c r="E5" s="69"/>
      <c r="F5" s="59"/>
      <c r="G5" s="60"/>
      <c r="H5" s="60"/>
      <c r="I5" s="60"/>
      <c r="J5" s="60"/>
      <c r="K5" s="61" t="s">
        <v>85</v>
      </c>
      <c r="L5" s="62"/>
      <c r="M5" s="62"/>
      <c r="N5" s="83"/>
      <c r="O5" s="62"/>
      <c r="P5" s="62"/>
      <c r="Q5" s="59"/>
      <c r="R5" s="63"/>
      <c r="S5" s="59"/>
      <c r="T5" s="59" t="s">
        <v>66</v>
      </c>
      <c r="U5" s="59" t="s">
        <v>67</v>
      </c>
      <c r="V5" s="59" t="s">
        <v>67</v>
      </c>
      <c r="W5" s="59" t="s">
        <v>67</v>
      </c>
      <c r="X5" s="59" t="s">
        <v>67</v>
      </c>
      <c r="Y5" s="59"/>
      <c r="Z5" s="59"/>
    </row>
    <row r="6" spans="1:26" s="82" customFormat="1" ht="46.2" customHeight="1" x14ac:dyDescent="0.3">
      <c r="A6" s="68">
        <f t="shared" ref="A6:A15" si="0">F$1</f>
        <v>0</v>
      </c>
      <c r="B6" s="94">
        <v>1</v>
      </c>
      <c r="C6" s="91"/>
      <c r="D6" s="91"/>
      <c r="E6" s="95"/>
      <c r="F6" s="96"/>
      <c r="G6" s="97"/>
      <c r="H6" s="98"/>
      <c r="I6" s="98"/>
      <c r="J6" s="98"/>
      <c r="K6" s="99"/>
      <c r="L6" s="100"/>
      <c r="M6" s="100"/>
      <c r="N6" s="101">
        <v>1</v>
      </c>
      <c r="O6" s="100"/>
      <c r="P6" s="102"/>
      <c r="Q6" s="103"/>
      <c r="R6" s="104"/>
      <c r="S6" s="91"/>
      <c r="T6" s="91"/>
      <c r="U6" s="91"/>
      <c r="V6" s="91"/>
      <c r="W6" s="91"/>
      <c r="X6" s="91"/>
      <c r="Y6" s="91"/>
      <c r="Z6" s="91"/>
    </row>
    <row r="7" spans="1:26" s="82" customFormat="1" ht="46.2" customHeight="1" x14ac:dyDescent="0.3">
      <c r="A7" s="68">
        <f t="shared" si="0"/>
        <v>0</v>
      </c>
      <c r="B7" s="94">
        <v>2</v>
      </c>
      <c r="C7" s="91"/>
      <c r="D7" s="91"/>
      <c r="E7" s="95"/>
      <c r="F7" s="96"/>
      <c r="G7" s="97"/>
      <c r="H7" s="105"/>
      <c r="I7" s="105"/>
      <c r="J7" s="105"/>
      <c r="K7" s="106"/>
      <c r="L7" s="100"/>
      <c r="M7" s="100"/>
      <c r="N7" s="101">
        <v>2</v>
      </c>
      <c r="O7" s="100"/>
      <c r="P7" s="102"/>
      <c r="Q7" s="103"/>
      <c r="R7" s="104"/>
      <c r="S7" s="91"/>
      <c r="T7" s="91"/>
      <c r="U7" s="91"/>
      <c r="V7" s="91"/>
      <c r="W7" s="91"/>
      <c r="X7" s="91"/>
      <c r="Y7" s="91"/>
      <c r="Z7" s="91"/>
    </row>
    <row r="8" spans="1:26" s="82" customFormat="1" ht="46.2" customHeight="1" x14ac:dyDescent="0.3">
      <c r="A8" s="68">
        <f t="shared" si="0"/>
        <v>0</v>
      </c>
      <c r="B8" s="94">
        <v>3</v>
      </c>
      <c r="C8" s="91"/>
      <c r="D8" s="91"/>
      <c r="E8" s="95"/>
      <c r="F8" s="96"/>
      <c r="G8" s="97"/>
      <c r="H8" s="105"/>
      <c r="I8" s="105"/>
      <c r="J8" s="105"/>
      <c r="K8" s="106"/>
      <c r="L8" s="100"/>
      <c r="M8" s="100"/>
      <c r="N8" s="101">
        <v>3</v>
      </c>
      <c r="O8" s="100"/>
      <c r="P8" s="102"/>
      <c r="Q8" s="103"/>
      <c r="R8" s="107"/>
      <c r="S8" s="91"/>
      <c r="T8" s="91"/>
      <c r="U8" s="91"/>
      <c r="V8" s="91"/>
      <c r="W8" s="91"/>
      <c r="X8" s="91"/>
      <c r="Y8" s="91"/>
      <c r="Z8" s="91"/>
    </row>
    <row r="9" spans="1:26" s="82" customFormat="1" ht="46.2" customHeight="1" x14ac:dyDescent="0.3">
      <c r="A9" s="68">
        <f t="shared" si="0"/>
        <v>0</v>
      </c>
      <c r="B9" s="94">
        <v>4</v>
      </c>
      <c r="C9" s="91"/>
      <c r="D9" s="91"/>
      <c r="E9" s="95"/>
      <c r="F9" s="96"/>
      <c r="G9" s="97"/>
      <c r="H9" s="105"/>
      <c r="I9" s="105"/>
      <c r="J9" s="105"/>
      <c r="K9" s="108"/>
      <c r="L9" s="109"/>
      <c r="M9" s="100"/>
      <c r="N9" s="101">
        <v>4</v>
      </c>
      <c r="O9" s="100"/>
      <c r="P9" s="102"/>
      <c r="Q9" s="103"/>
      <c r="R9" s="104"/>
      <c r="S9" s="91"/>
      <c r="T9" s="91"/>
      <c r="U9" s="91"/>
      <c r="V9" s="91"/>
      <c r="W9" s="91"/>
      <c r="X9" s="91"/>
      <c r="Y9" s="91"/>
      <c r="Z9" s="91"/>
    </row>
    <row r="10" spans="1:26" s="82" customFormat="1" ht="46.2" customHeight="1" x14ac:dyDescent="0.3">
      <c r="A10" s="68">
        <f t="shared" si="0"/>
        <v>0</v>
      </c>
      <c r="B10" s="94">
        <v>5</v>
      </c>
      <c r="C10" s="91"/>
      <c r="D10" s="91"/>
      <c r="E10" s="95"/>
      <c r="F10" s="96"/>
      <c r="G10" s="97"/>
      <c r="H10" s="105"/>
      <c r="I10" s="105"/>
      <c r="J10" s="105"/>
      <c r="K10" s="106"/>
      <c r="L10" s="100"/>
      <c r="M10" s="100"/>
      <c r="N10" s="101">
        <v>5</v>
      </c>
      <c r="O10" s="100"/>
      <c r="P10" s="102"/>
      <c r="Q10" s="103"/>
      <c r="R10" s="104"/>
      <c r="S10" s="91"/>
      <c r="T10" s="91"/>
      <c r="U10" s="91"/>
      <c r="V10" s="91"/>
      <c r="W10" s="91"/>
      <c r="X10" s="91"/>
      <c r="Y10" s="91"/>
      <c r="Z10" s="91"/>
    </row>
    <row r="11" spans="1:26" s="82" customFormat="1" ht="46.2" customHeight="1" x14ac:dyDescent="0.3">
      <c r="A11" s="68">
        <f t="shared" si="0"/>
        <v>0</v>
      </c>
      <c r="B11" s="94">
        <v>6</v>
      </c>
      <c r="C11" s="91"/>
      <c r="D11" s="91"/>
      <c r="E11" s="95"/>
      <c r="F11" s="96"/>
      <c r="G11" s="97"/>
      <c r="H11" s="105"/>
      <c r="I11" s="105"/>
      <c r="J11" s="105"/>
      <c r="K11" s="106"/>
      <c r="L11" s="100"/>
      <c r="M11" s="100"/>
      <c r="N11" s="101">
        <v>6</v>
      </c>
      <c r="O11" s="100"/>
      <c r="P11" s="102"/>
      <c r="Q11" s="103"/>
      <c r="R11" s="107"/>
      <c r="S11" s="91"/>
      <c r="T11" s="91"/>
      <c r="U11" s="91"/>
      <c r="V11" s="91"/>
      <c r="W11" s="91"/>
      <c r="X11" s="91"/>
      <c r="Y11" s="91"/>
      <c r="Z11" s="91"/>
    </row>
    <row r="12" spans="1:26" s="82" customFormat="1" ht="46.2" customHeight="1" x14ac:dyDescent="0.3">
      <c r="A12" s="68">
        <f t="shared" si="0"/>
        <v>0</v>
      </c>
      <c r="B12" s="94">
        <v>7</v>
      </c>
      <c r="C12" s="91"/>
      <c r="D12" s="91"/>
      <c r="E12" s="95"/>
      <c r="F12" s="96"/>
      <c r="G12" s="97"/>
      <c r="H12" s="105"/>
      <c r="I12" s="105"/>
      <c r="J12" s="105"/>
      <c r="K12" s="106"/>
      <c r="L12" s="100"/>
      <c r="M12" s="100"/>
      <c r="N12" s="101">
        <v>7</v>
      </c>
      <c r="O12" s="100"/>
      <c r="P12" s="102"/>
      <c r="Q12" s="103"/>
      <c r="R12" s="104"/>
      <c r="S12" s="91"/>
      <c r="T12" s="91"/>
      <c r="U12" s="91"/>
      <c r="V12" s="91"/>
      <c r="W12" s="91"/>
      <c r="X12" s="91"/>
      <c r="Y12" s="91"/>
      <c r="Z12" s="91"/>
    </row>
    <row r="13" spans="1:26" s="82" customFormat="1" ht="46.2" customHeight="1" x14ac:dyDescent="0.3">
      <c r="A13" s="68">
        <f t="shared" si="0"/>
        <v>0</v>
      </c>
      <c r="B13" s="94">
        <v>8</v>
      </c>
      <c r="C13" s="91"/>
      <c r="D13" s="91"/>
      <c r="E13" s="95"/>
      <c r="F13" s="96"/>
      <c r="G13" s="97"/>
      <c r="H13" s="105"/>
      <c r="I13" s="105"/>
      <c r="J13" s="105"/>
      <c r="K13" s="110"/>
      <c r="L13" s="100"/>
      <c r="M13" s="100"/>
      <c r="N13" s="101">
        <v>8</v>
      </c>
      <c r="O13" s="100"/>
      <c r="P13" s="102"/>
      <c r="Q13" s="103"/>
      <c r="R13" s="104"/>
      <c r="S13" s="91"/>
      <c r="T13" s="91"/>
      <c r="U13" s="91"/>
      <c r="V13" s="91"/>
      <c r="W13" s="91"/>
      <c r="X13" s="91"/>
      <c r="Y13" s="91"/>
      <c r="Z13" s="91"/>
    </row>
    <row r="14" spans="1:26" s="82" customFormat="1" ht="46.2" customHeight="1" x14ac:dyDescent="0.3">
      <c r="A14" s="68">
        <f t="shared" si="0"/>
        <v>0</v>
      </c>
      <c r="B14" s="94">
        <v>9</v>
      </c>
      <c r="C14" s="91"/>
      <c r="D14" s="91"/>
      <c r="E14" s="95"/>
      <c r="F14" s="96"/>
      <c r="G14" s="97"/>
      <c r="H14" s="105"/>
      <c r="I14" s="105"/>
      <c r="J14" s="105"/>
      <c r="K14" s="110"/>
      <c r="L14" s="100"/>
      <c r="M14" s="100"/>
      <c r="N14" s="101">
        <v>9</v>
      </c>
      <c r="O14" s="100"/>
      <c r="P14" s="102"/>
      <c r="Q14" s="103"/>
      <c r="R14" s="104"/>
      <c r="S14" s="91"/>
      <c r="T14" s="91"/>
      <c r="U14" s="91"/>
      <c r="V14" s="91"/>
      <c r="W14" s="91"/>
      <c r="X14" s="91"/>
      <c r="Y14" s="91"/>
      <c r="Z14" s="91"/>
    </row>
    <row r="15" spans="1:26" s="82" customFormat="1" ht="46.2" customHeight="1" x14ac:dyDescent="0.3">
      <c r="A15" s="68">
        <f t="shared" si="0"/>
        <v>0</v>
      </c>
      <c r="B15" s="94">
        <v>10</v>
      </c>
      <c r="C15" s="91"/>
      <c r="D15" s="91"/>
      <c r="E15" s="95"/>
      <c r="F15" s="96"/>
      <c r="G15" s="97"/>
      <c r="H15" s="105"/>
      <c r="I15" s="105"/>
      <c r="J15" s="105"/>
      <c r="K15" s="110"/>
      <c r="L15" s="100"/>
      <c r="M15" s="100"/>
      <c r="N15" s="101">
        <v>10</v>
      </c>
      <c r="O15" s="100"/>
      <c r="P15" s="102"/>
      <c r="Q15" s="103"/>
      <c r="R15" s="104"/>
      <c r="S15" s="91"/>
      <c r="T15" s="91"/>
      <c r="U15" s="91"/>
      <c r="V15" s="91"/>
      <c r="W15" s="91"/>
      <c r="X15" s="91"/>
      <c r="Y15" s="91"/>
      <c r="Z15" s="91"/>
    </row>
    <row r="16" spans="1:26" hidden="1" x14ac:dyDescent="0.3">
      <c r="R16" s="65"/>
    </row>
    <row r="17" spans="18:18" hidden="1" x14ac:dyDescent="0.3">
      <c r="R17" s="65"/>
    </row>
    <row r="18" spans="18:18" hidden="1" x14ac:dyDescent="0.3">
      <c r="R18" s="65"/>
    </row>
    <row r="19" spans="18:18" hidden="1" x14ac:dyDescent="0.3">
      <c r="R19" s="65"/>
    </row>
    <row r="20" spans="18:18" hidden="1" x14ac:dyDescent="0.3">
      <c r="R20" s="65"/>
    </row>
    <row r="21" spans="18:18" hidden="1" x14ac:dyDescent="0.3">
      <c r="R21" s="65"/>
    </row>
    <row r="22" spans="18:18" hidden="1" x14ac:dyDescent="0.3">
      <c r="R22" s="65"/>
    </row>
    <row r="23" spans="18:18" hidden="1" x14ac:dyDescent="0.3">
      <c r="R23" s="65"/>
    </row>
    <row r="24" spans="18:18" hidden="1" x14ac:dyDescent="0.3">
      <c r="R24" s="65"/>
    </row>
    <row r="25" spans="18:18" hidden="1" x14ac:dyDescent="0.3">
      <c r="R25" s="65"/>
    </row>
    <row r="26" spans="18:18" hidden="1" x14ac:dyDescent="0.3">
      <c r="R26" s="65"/>
    </row>
    <row r="27" spans="18:18" hidden="1" x14ac:dyDescent="0.3">
      <c r="R27" s="65"/>
    </row>
    <row r="29" spans="18:18" ht="23.55" hidden="1" customHeight="1" x14ac:dyDescent="0.3"/>
  </sheetData>
  <sheetProtection algorithmName="SHA-512" hashValue="uVOyIraqQiyuj+Cb7kYCY54WuVow6pcoFRBhZLZdR7pTB4YP0bbeT9BWrULMoHgMH0hfiMF7QxpHL7Q2sEZqtA==" saltValue="D9+1dyaVz4xLUaX3I9EFCQ==" spinCount="100000" sheet="1" objects="1" scenarios="1"/>
  <mergeCells count="35">
    <mergeCell ref="A2:A4"/>
    <mergeCell ref="C2:C4"/>
    <mergeCell ref="D2:D4"/>
    <mergeCell ref="E2:E4"/>
    <mergeCell ref="O2:O4"/>
    <mergeCell ref="B2:B4"/>
    <mergeCell ref="G2:G4"/>
    <mergeCell ref="F2:F4"/>
    <mergeCell ref="H3:I3"/>
    <mergeCell ref="J3:K3"/>
    <mergeCell ref="H2:K2"/>
    <mergeCell ref="N2:N4"/>
    <mergeCell ref="W3:W4"/>
    <mergeCell ref="S2:S4"/>
    <mergeCell ref="U3:U4"/>
    <mergeCell ref="T3:T4"/>
    <mergeCell ref="V3:V4"/>
    <mergeCell ref="Q2:Q4"/>
    <mergeCell ref="R2:R4"/>
    <mergeCell ref="W1:Z1"/>
    <mergeCell ref="X3:X4"/>
    <mergeCell ref="Z3:Z4"/>
    <mergeCell ref="T2:Z2"/>
    <mergeCell ref="L2:M2"/>
    <mergeCell ref="L3:L4"/>
    <mergeCell ref="M3:M4"/>
    <mergeCell ref="Y3:Y4"/>
    <mergeCell ref="P2:P4"/>
    <mergeCell ref="S1:V1"/>
    <mergeCell ref="Q1:R1"/>
    <mergeCell ref="D1:E1"/>
    <mergeCell ref="B1:C1"/>
    <mergeCell ref="O1:P1"/>
    <mergeCell ref="J1:M1"/>
    <mergeCell ref="F1:I1"/>
  </mergeCells>
  <phoneticPr fontId="5" type="noConversion"/>
  <conditionalFormatting sqref="L2 O2:P2 S2 Q2:R1048576 J3 K5:P5 K6 L6:P15 K16:P1048576">
    <cfRule type="expression" dxfId="18" priority="138">
      <formula>J2="No"</formula>
    </cfRule>
  </conditionalFormatting>
  <conditionalFormatting sqref="Q2:R1048576 L2 O2:P2 S2 J3 K5:P5 K6 L6:P15 K16:P1048576">
    <cfRule type="expression" dxfId="17" priority="137">
      <formula>J2="Yes"</formula>
    </cfRule>
  </conditionalFormatting>
  <conditionalFormatting sqref="R8:R12">
    <cfRule type="expression" dxfId="16" priority="27">
      <formula>R8="Yes"</formula>
    </cfRule>
    <cfRule type="expression" dxfId="15" priority="28">
      <formula>R8="No"</formula>
    </cfRule>
  </conditionalFormatting>
  <conditionalFormatting sqref="R15">
    <cfRule type="expression" dxfId="14" priority="7">
      <formula>R15="Yes"</formula>
    </cfRule>
    <cfRule type="expression" dxfId="13" priority="8">
      <formula>R15="No"</formula>
    </cfRule>
  </conditionalFormatting>
  <conditionalFormatting sqref="S5:Z5">
    <cfRule type="expression" dxfId="12" priority="1">
      <formula>S5="Yes"</formula>
    </cfRule>
    <cfRule type="expression" dxfId="11" priority="2">
      <formula>S5="No"</formula>
    </cfRule>
  </conditionalFormatting>
  <dataValidations disablePrompts="1" count="1">
    <dataValidation type="list" allowBlank="1" showInputMessage="1" showErrorMessage="1" sqref="R5" xr:uid="{EBEF240D-BE91-4F30-95F2-89B754938D8C}">
      <formula1>#REF!</formula1>
    </dataValidation>
  </dataValidations>
  <pageMargins left="0.48" right="0.25" top="0.75" bottom="0.75" header="0.3" footer="0.3"/>
  <pageSetup paperSize="9" scale="70" fitToWidth="2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E16F4D4-7416-426E-91DE-48CE693882A2}">
          <x14:formula1>
            <xm:f>_!$A$1:$A$2</xm:f>
          </x14:formula1>
          <xm:sqref>Q6:R15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A3E76-AD77-41C9-AEFD-030642D709FE}">
  <dimension ref="B1:T39"/>
  <sheetViews>
    <sheetView workbookViewId="0">
      <selection activeCell="I27" sqref="I27"/>
    </sheetView>
  </sheetViews>
  <sheetFormatPr defaultRowHeight="14.4" x14ac:dyDescent="0.3"/>
  <cols>
    <col min="1" max="1" width="1.77734375" customWidth="1"/>
    <col min="2" max="2" width="4.21875" customWidth="1"/>
    <col min="3" max="3" width="53.109375" customWidth="1"/>
    <col min="4" max="4" width="20" bestFit="1" customWidth="1"/>
    <col min="5" max="5" width="15.21875" customWidth="1"/>
    <col min="6" max="6" width="12.77734375" customWidth="1"/>
    <col min="7" max="7" width="12.21875" customWidth="1"/>
    <col min="8" max="9" width="13.21875" customWidth="1"/>
    <col min="10" max="10" width="15.77734375" customWidth="1"/>
    <col min="11" max="11" width="19.21875" customWidth="1"/>
    <col min="12" max="12" width="15.109375" style="2" customWidth="1"/>
    <col min="13" max="14" width="15.109375" style="3" customWidth="1"/>
    <col min="15" max="15" width="16.77734375" style="3" customWidth="1"/>
    <col min="16" max="16" width="14.21875" style="3" customWidth="1"/>
    <col min="17" max="19" width="14.21875" customWidth="1"/>
    <col min="20" max="20" width="22.88671875" customWidth="1"/>
    <col min="21" max="21" width="16.77734375" customWidth="1"/>
    <col min="22" max="22" width="19.77734375" customWidth="1"/>
    <col min="23" max="23" width="33.77734375" customWidth="1"/>
  </cols>
  <sheetData>
    <row r="1" spans="2:20" x14ac:dyDescent="0.3">
      <c r="F1" s="10">
        <v>2020</v>
      </c>
      <c r="G1" s="10">
        <v>2021</v>
      </c>
      <c r="H1" s="10">
        <v>2022</v>
      </c>
    </row>
    <row r="2" spans="2:20" x14ac:dyDescent="0.3">
      <c r="E2" t="s">
        <v>5</v>
      </c>
      <c r="F2">
        <v>0.255</v>
      </c>
      <c r="G2">
        <v>0.26100000000000001</v>
      </c>
      <c r="H2">
        <v>0.28299999999999997</v>
      </c>
    </row>
    <row r="3" spans="2:20" x14ac:dyDescent="0.3">
      <c r="E3" t="s">
        <v>6</v>
      </c>
      <c r="F3">
        <v>0.879</v>
      </c>
      <c r="G3">
        <v>0.84499999999999997</v>
      </c>
      <c r="H3">
        <v>0.94799999999999995</v>
      </c>
    </row>
    <row r="4" spans="2:20" ht="15" thickBot="1" x14ac:dyDescent="0.35">
      <c r="L4"/>
      <c r="M4"/>
      <c r="N4"/>
      <c r="O4"/>
      <c r="P4"/>
    </row>
    <row r="5" spans="2:20" x14ac:dyDescent="0.3">
      <c r="B5" s="141" t="s">
        <v>0</v>
      </c>
      <c r="C5" s="144" t="s">
        <v>1</v>
      </c>
      <c r="D5" s="157" t="s">
        <v>7</v>
      </c>
      <c r="E5" s="137" t="s">
        <v>8</v>
      </c>
      <c r="F5" s="137" t="s">
        <v>9</v>
      </c>
      <c r="G5" s="137" t="s">
        <v>10</v>
      </c>
      <c r="H5" s="137" t="s">
        <v>11</v>
      </c>
      <c r="I5" s="154" t="s">
        <v>12</v>
      </c>
      <c r="J5" s="139" t="s">
        <v>13</v>
      </c>
      <c r="K5" s="156" t="s">
        <v>14</v>
      </c>
      <c r="L5" s="146" t="s">
        <v>15</v>
      </c>
      <c r="M5" s="146" t="s">
        <v>16</v>
      </c>
      <c r="N5" s="146" t="s">
        <v>17</v>
      </c>
      <c r="O5" s="146" t="s">
        <v>18</v>
      </c>
      <c r="P5" s="150" t="s">
        <v>19</v>
      </c>
      <c r="Q5" s="150"/>
      <c r="R5" s="4"/>
      <c r="S5" s="151" t="s">
        <v>20</v>
      </c>
      <c r="T5" s="146" t="s">
        <v>21</v>
      </c>
    </row>
    <row r="6" spans="2:20" x14ac:dyDescent="0.3">
      <c r="B6" s="142"/>
      <c r="C6" s="145"/>
      <c r="D6" s="158"/>
      <c r="E6" s="138"/>
      <c r="F6" s="138"/>
      <c r="G6" s="138"/>
      <c r="H6" s="138"/>
      <c r="I6" s="155"/>
      <c r="J6" s="140"/>
      <c r="K6" s="156"/>
      <c r="L6" s="146"/>
      <c r="M6" s="146"/>
      <c r="N6" s="146"/>
      <c r="O6" s="146"/>
      <c r="P6" s="5" t="s">
        <v>2</v>
      </c>
      <c r="Q6" s="5" t="s">
        <v>3</v>
      </c>
      <c r="R6" s="8" t="s">
        <v>22</v>
      </c>
      <c r="S6" s="152"/>
      <c r="T6" s="146"/>
    </row>
    <row r="7" spans="2:20" x14ac:dyDescent="0.3">
      <c r="B7" s="143"/>
      <c r="C7" s="145"/>
      <c r="D7" s="147">
        <v>2022</v>
      </c>
      <c r="E7" s="148"/>
      <c r="F7" s="148"/>
      <c r="G7" s="148"/>
      <c r="H7" s="148"/>
      <c r="I7" s="149"/>
      <c r="J7" s="11">
        <v>2022</v>
      </c>
      <c r="K7" s="156"/>
      <c r="L7" s="146"/>
      <c r="M7" s="146"/>
      <c r="N7" s="146"/>
      <c r="O7" s="146"/>
      <c r="P7" s="16">
        <v>150000</v>
      </c>
      <c r="Q7" s="16">
        <v>150000</v>
      </c>
      <c r="R7" s="17">
        <v>300000</v>
      </c>
      <c r="S7" s="153"/>
      <c r="T7" s="146"/>
    </row>
    <row r="8" spans="2:20" x14ac:dyDescent="0.3">
      <c r="B8" s="18">
        <f>[2]Tenderers!A3</f>
        <v>1</v>
      </c>
      <c r="C8" s="19" t="s">
        <v>23</v>
      </c>
      <c r="D8" s="20">
        <v>1623761</v>
      </c>
      <c r="E8" s="21">
        <v>207860</v>
      </c>
      <c r="F8" s="22"/>
      <c r="G8" s="21"/>
      <c r="H8" s="23">
        <f>D8*$H$3</f>
        <v>1539325.4279999998</v>
      </c>
      <c r="I8" s="24">
        <f>E8*$H$3</f>
        <v>197051.28</v>
      </c>
      <c r="J8" s="25">
        <f t="shared" ref="J8:J16" si="0">H8-I8</f>
        <v>1342274.1479999998</v>
      </c>
      <c r="K8" s="26">
        <f t="shared" ref="K8:K16" si="1">J8</f>
        <v>1342274.1479999998</v>
      </c>
      <c r="L8" s="27">
        <v>0</v>
      </c>
      <c r="M8" s="27">
        <v>0</v>
      </c>
      <c r="N8" s="27">
        <v>0</v>
      </c>
      <c r="O8" s="15">
        <f t="shared" ref="O8:O16" si="2">SUM(K8:N8)</f>
        <v>1342274.1479999998</v>
      </c>
      <c r="P8" s="7"/>
      <c r="Q8" s="7"/>
      <c r="R8" s="9"/>
      <c r="S8" s="28"/>
      <c r="T8" s="29"/>
    </row>
    <row r="9" spans="2:20" x14ac:dyDescent="0.3">
      <c r="B9" s="18">
        <f>[2]Tenderers!A4</f>
        <v>2</v>
      </c>
      <c r="C9" s="19" t="s">
        <v>24</v>
      </c>
      <c r="D9" s="30"/>
      <c r="E9" s="23"/>
      <c r="F9" s="23">
        <v>1458499</v>
      </c>
      <c r="G9" s="23">
        <v>972317</v>
      </c>
      <c r="H9" s="23">
        <f>F9*$H$2</f>
        <v>412755.21699999995</v>
      </c>
      <c r="I9" s="24">
        <f>G9*$H$2</f>
        <v>275165.71099999995</v>
      </c>
      <c r="J9" s="25">
        <f t="shared" si="0"/>
        <v>137589.50599999999</v>
      </c>
      <c r="K9" s="26">
        <f t="shared" si="1"/>
        <v>137589.50599999999</v>
      </c>
      <c r="L9" s="27">
        <v>0</v>
      </c>
      <c r="M9" s="27">
        <v>0</v>
      </c>
      <c r="N9" s="27">
        <v>0</v>
      </c>
      <c r="O9" s="15">
        <f t="shared" si="2"/>
        <v>137589.50599999999</v>
      </c>
      <c r="P9" s="7"/>
      <c r="Q9" s="7"/>
      <c r="R9" s="9"/>
      <c r="S9" s="28"/>
      <c r="T9" s="31"/>
    </row>
    <row r="10" spans="2:20" x14ac:dyDescent="0.3">
      <c r="B10" s="46">
        <f>[2]Tenderers!A5</f>
        <v>3</v>
      </c>
      <c r="C10" s="47" t="s">
        <v>25</v>
      </c>
      <c r="D10" s="48">
        <v>2357738.08</v>
      </c>
      <c r="E10" s="49">
        <v>236431.08</v>
      </c>
      <c r="F10" s="49"/>
      <c r="G10" s="49"/>
      <c r="H10" s="49">
        <f t="shared" ref="H10:I12" si="3">D10*$H$3</f>
        <v>2235135.6998399999</v>
      </c>
      <c r="I10" s="50">
        <f t="shared" si="3"/>
        <v>224136.66383999996</v>
      </c>
      <c r="J10" s="51">
        <f t="shared" si="0"/>
        <v>2010999.0359999998</v>
      </c>
      <c r="K10" s="52">
        <f t="shared" si="1"/>
        <v>2010999.0359999998</v>
      </c>
      <c r="L10" s="53">
        <v>0</v>
      </c>
      <c r="M10" s="53">
        <v>0</v>
      </c>
      <c r="N10" s="53">
        <v>0</v>
      </c>
      <c r="O10" s="54">
        <f t="shared" si="2"/>
        <v>2010999.0359999998</v>
      </c>
      <c r="P10" s="55"/>
      <c r="Q10" s="55"/>
      <c r="R10" s="56"/>
      <c r="S10" s="57"/>
      <c r="T10" s="58"/>
    </row>
    <row r="11" spans="2:20" x14ac:dyDescent="0.3">
      <c r="B11" s="18">
        <f>[2]Tenderers!A6</f>
        <v>4</v>
      </c>
      <c r="C11" s="19" t="s">
        <v>26</v>
      </c>
      <c r="D11" s="30">
        <v>469283</v>
      </c>
      <c r="E11" s="23">
        <v>371844</v>
      </c>
      <c r="F11" s="23"/>
      <c r="G11" s="23"/>
      <c r="H11" s="23">
        <f t="shared" si="3"/>
        <v>444880.28399999999</v>
      </c>
      <c r="I11" s="24">
        <f t="shared" si="3"/>
        <v>352508.11199999996</v>
      </c>
      <c r="J11" s="25">
        <f t="shared" si="0"/>
        <v>92372.17200000002</v>
      </c>
      <c r="K11" s="26">
        <f t="shared" si="1"/>
        <v>92372.17200000002</v>
      </c>
      <c r="L11" s="27">
        <v>0</v>
      </c>
      <c r="M11" s="27">
        <v>0</v>
      </c>
      <c r="N11" s="27">
        <v>0</v>
      </c>
      <c r="O11" s="15">
        <f t="shared" si="2"/>
        <v>92372.17200000002</v>
      </c>
      <c r="P11" s="7"/>
      <c r="Q11" s="7"/>
      <c r="R11" s="9"/>
      <c r="S11" s="28"/>
      <c r="T11" s="31"/>
    </row>
    <row r="12" spans="2:20" x14ac:dyDescent="0.3">
      <c r="B12" s="18">
        <f>[2]Tenderers!A7</f>
        <v>5</v>
      </c>
      <c r="C12" s="19" t="s">
        <v>27</v>
      </c>
      <c r="D12" s="30">
        <v>2600833</v>
      </c>
      <c r="E12" s="23">
        <v>518363.18</v>
      </c>
      <c r="F12" s="23"/>
      <c r="G12" s="23"/>
      <c r="H12" s="23">
        <f t="shared" si="3"/>
        <v>2465589.6839999999</v>
      </c>
      <c r="I12" s="24">
        <f t="shared" si="3"/>
        <v>491408.29463999998</v>
      </c>
      <c r="J12" s="25">
        <f t="shared" si="0"/>
        <v>1974181.3893599999</v>
      </c>
      <c r="K12" s="26">
        <f t="shared" si="1"/>
        <v>1974181.3893599999</v>
      </c>
      <c r="L12" s="27">
        <v>0</v>
      </c>
      <c r="M12" s="27">
        <v>0</v>
      </c>
      <c r="N12" s="27">
        <v>0</v>
      </c>
      <c r="O12" s="15">
        <f t="shared" si="2"/>
        <v>1974181.3893599999</v>
      </c>
      <c r="P12" s="7"/>
      <c r="Q12" s="7"/>
      <c r="R12" s="9"/>
      <c r="S12" s="28"/>
      <c r="T12" s="29"/>
    </row>
    <row r="13" spans="2:20" x14ac:dyDescent="0.3">
      <c r="B13" s="18">
        <f>[2]Tenderers!A8</f>
        <v>6</v>
      </c>
      <c r="C13" s="19" t="s">
        <v>28</v>
      </c>
      <c r="D13" s="30"/>
      <c r="E13" s="23"/>
      <c r="F13" s="23"/>
      <c r="G13" s="23"/>
      <c r="H13" s="23">
        <v>8579224</v>
      </c>
      <c r="I13" s="24">
        <v>1336831</v>
      </c>
      <c r="J13" s="25">
        <f t="shared" si="0"/>
        <v>7242393</v>
      </c>
      <c r="K13" s="26">
        <f t="shared" si="1"/>
        <v>7242393</v>
      </c>
      <c r="L13" s="27">
        <v>0</v>
      </c>
      <c r="M13" s="27">
        <v>0</v>
      </c>
      <c r="N13" s="27">
        <v>0</v>
      </c>
      <c r="O13" s="15">
        <f t="shared" si="2"/>
        <v>7242393</v>
      </c>
      <c r="P13" s="7"/>
      <c r="Q13" s="7"/>
      <c r="R13" s="9"/>
      <c r="S13" s="28"/>
      <c r="T13" s="32"/>
    </row>
    <row r="14" spans="2:20" x14ac:dyDescent="0.3">
      <c r="B14" s="18">
        <f>[2]Tenderers!A9</f>
        <v>7</v>
      </c>
      <c r="C14" s="19" t="s">
        <v>29</v>
      </c>
      <c r="D14" s="33"/>
      <c r="E14" s="34"/>
      <c r="F14" s="34"/>
      <c r="G14" s="34"/>
      <c r="H14" s="34">
        <v>120000</v>
      </c>
      <c r="I14" s="35">
        <v>7000</v>
      </c>
      <c r="J14" s="36">
        <f t="shared" si="0"/>
        <v>113000</v>
      </c>
      <c r="K14" s="26">
        <f t="shared" si="1"/>
        <v>113000</v>
      </c>
      <c r="L14" s="27">
        <v>0</v>
      </c>
      <c r="M14" s="27">
        <v>0</v>
      </c>
      <c r="N14" s="27">
        <v>0</v>
      </c>
      <c r="O14" s="15">
        <f t="shared" si="2"/>
        <v>113000</v>
      </c>
      <c r="P14" s="7"/>
      <c r="Q14" s="7"/>
      <c r="R14" s="9"/>
      <c r="S14" s="37"/>
      <c r="T14" s="38"/>
    </row>
    <row r="15" spans="2:20" x14ac:dyDescent="0.3">
      <c r="B15" s="18">
        <f>[2]Tenderers!A10</f>
        <v>8</v>
      </c>
      <c r="C15" s="19" t="s">
        <v>30</v>
      </c>
      <c r="D15" s="30"/>
      <c r="E15" s="23"/>
      <c r="F15" s="23"/>
      <c r="G15" s="23"/>
      <c r="H15" s="23">
        <v>1365358</v>
      </c>
      <c r="I15" s="39">
        <v>2290496</v>
      </c>
      <c r="J15" s="25">
        <f t="shared" si="0"/>
        <v>-925138</v>
      </c>
      <c r="K15" s="26">
        <f t="shared" si="1"/>
        <v>-925138</v>
      </c>
      <c r="L15" s="27">
        <v>0</v>
      </c>
      <c r="M15" s="27">
        <v>0</v>
      </c>
      <c r="N15" s="27">
        <v>0</v>
      </c>
      <c r="O15" s="15">
        <f t="shared" si="2"/>
        <v>-925138</v>
      </c>
      <c r="P15" s="7"/>
      <c r="Q15" s="7"/>
      <c r="R15" s="9"/>
      <c r="S15" s="28"/>
      <c r="T15" s="29"/>
    </row>
    <row r="16" spans="2:20" ht="15" thickBot="1" x14ac:dyDescent="0.35">
      <c r="B16" s="40">
        <f>[2]Tenderers!A11</f>
        <v>9</v>
      </c>
      <c r="C16" s="41" t="s">
        <v>31</v>
      </c>
      <c r="D16" s="42">
        <v>20786954</v>
      </c>
      <c r="E16" s="42">
        <v>15506100</v>
      </c>
      <c r="F16" s="43"/>
      <c r="G16" s="43"/>
      <c r="H16" s="43">
        <f>D16*$H$3</f>
        <v>19706032.391999997</v>
      </c>
      <c r="I16" s="44">
        <f>E16*$H$3</f>
        <v>14699782.799999999</v>
      </c>
      <c r="J16" s="45">
        <f t="shared" si="0"/>
        <v>5006249.5919999983</v>
      </c>
      <c r="K16" s="26">
        <f t="shared" si="1"/>
        <v>5006249.5919999983</v>
      </c>
      <c r="L16" s="27">
        <v>0</v>
      </c>
      <c r="M16" s="27">
        <v>0</v>
      </c>
      <c r="N16" s="27">
        <v>0</v>
      </c>
      <c r="O16" s="15">
        <f t="shared" si="2"/>
        <v>5006249.5919999983</v>
      </c>
      <c r="P16" s="7"/>
      <c r="Q16" s="7"/>
      <c r="R16" s="9"/>
      <c r="S16" s="28"/>
      <c r="T16" s="31"/>
    </row>
    <row r="17" spans="4:16" x14ac:dyDescent="0.3">
      <c r="D17" s="12"/>
      <c r="E17" s="12"/>
      <c r="F17" s="12"/>
      <c r="G17" s="12"/>
      <c r="H17" s="12"/>
      <c r="I17" s="12"/>
      <c r="J17" s="13"/>
      <c r="O17" s="14"/>
    </row>
    <row r="18" spans="4:16" x14ac:dyDescent="0.3">
      <c r="L18"/>
      <c r="M18"/>
      <c r="N18"/>
      <c r="O18"/>
      <c r="P18"/>
    </row>
    <row r="19" spans="4:16" x14ac:dyDescent="0.3">
      <c r="L19"/>
      <c r="M19"/>
      <c r="N19"/>
      <c r="O19"/>
      <c r="P19"/>
    </row>
    <row r="20" spans="4:16" x14ac:dyDescent="0.3">
      <c r="L20"/>
      <c r="M20"/>
      <c r="N20"/>
      <c r="O20" s="6"/>
      <c r="P20"/>
    </row>
    <row r="21" spans="4:16" x14ac:dyDescent="0.3">
      <c r="L21"/>
      <c r="M21"/>
      <c r="N21"/>
      <c r="O21"/>
      <c r="P21"/>
    </row>
    <row r="22" spans="4:16" x14ac:dyDescent="0.3">
      <c r="L22"/>
      <c r="M22"/>
      <c r="N22"/>
      <c r="O22"/>
      <c r="P22"/>
    </row>
    <row r="23" spans="4:16" x14ac:dyDescent="0.3">
      <c r="L23"/>
      <c r="M23"/>
      <c r="N23"/>
      <c r="O23"/>
      <c r="P23"/>
    </row>
    <row r="24" spans="4:16" x14ac:dyDescent="0.3">
      <c r="L24"/>
      <c r="M24"/>
      <c r="N24"/>
      <c r="O24"/>
      <c r="P24"/>
    </row>
    <row r="25" spans="4:16" x14ac:dyDescent="0.3">
      <c r="L25"/>
      <c r="M25"/>
      <c r="N25"/>
      <c r="O25"/>
      <c r="P25"/>
    </row>
    <row r="26" spans="4:16" x14ac:dyDescent="0.3">
      <c r="O26"/>
      <c r="P26"/>
    </row>
    <row r="27" spans="4:16" x14ac:dyDescent="0.3">
      <c r="O27"/>
      <c r="P27"/>
    </row>
    <row r="28" spans="4:16" x14ac:dyDescent="0.3">
      <c r="O28"/>
      <c r="P28"/>
    </row>
    <row r="29" spans="4:16" x14ac:dyDescent="0.3">
      <c r="O29"/>
      <c r="P29"/>
    </row>
    <row r="30" spans="4:16" x14ac:dyDescent="0.3">
      <c r="O30"/>
      <c r="P30"/>
    </row>
    <row r="31" spans="4:16" x14ac:dyDescent="0.3">
      <c r="O31"/>
      <c r="P31"/>
    </row>
    <row r="32" spans="4:16" x14ac:dyDescent="0.3">
      <c r="O32"/>
      <c r="P32"/>
    </row>
    <row r="33" spans="15:16" x14ac:dyDescent="0.3">
      <c r="O33"/>
      <c r="P33"/>
    </row>
    <row r="34" spans="15:16" x14ac:dyDescent="0.3">
      <c r="O34"/>
      <c r="P34"/>
    </row>
    <row r="35" spans="15:16" x14ac:dyDescent="0.3">
      <c r="O35"/>
      <c r="P35"/>
    </row>
    <row r="36" spans="15:16" x14ac:dyDescent="0.3">
      <c r="O36"/>
      <c r="P36"/>
    </row>
    <row r="37" spans="15:16" x14ac:dyDescent="0.3">
      <c r="O37"/>
      <c r="P37"/>
    </row>
    <row r="38" spans="15:16" x14ac:dyDescent="0.3">
      <c r="O38"/>
      <c r="P38"/>
    </row>
    <row r="39" spans="15:16" x14ac:dyDescent="0.3">
      <c r="O39"/>
      <c r="P39"/>
    </row>
  </sheetData>
  <mergeCells count="18">
    <mergeCell ref="T5:T7"/>
    <mergeCell ref="D7:I7"/>
    <mergeCell ref="L5:L7"/>
    <mergeCell ref="M5:M7"/>
    <mergeCell ref="N5:N7"/>
    <mergeCell ref="O5:O7"/>
    <mergeCell ref="P5:Q5"/>
    <mergeCell ref="S5:S7"/>
    <mergeCell ref="H5:H6"/>
    <mergeCell ref="I5:I6"/>
    <mergeCell ref="K5:K7"/>
    <mergeCell ref="D5:D6"/>
    <mergeCell ref="E5:E6"/>
    <mergeCell ref="F5:F6"/>
    <mergeCell ref="G5:G6"/>
    <mergeCell ref="J5:J6"/>
    <mergeCell ref="B5:B7"/>
    <mergeCell ref="C5:C7"/>
  </mergeCells>
  <conditionalFormatting sqref="P8:S16">
    <cfRule type="expression" dxfId="10" priority="4">
      <formula>P8="No"</formula>
    </cfRule>
    <cfRule type="expression" dxfId="9" priority="5">
      <formula>P8="Yes"</formula>
    </cfRule>
    <cfRule type="expression" dxfId="8" priority="6">
      <formula>P8="N/A"</formula>
    </cfRule>
  </conditionalFormatting>
  <conditionalFormatting sqref="T13:T14">
    <cfRule type="expression" dxfId="7" priority="1">
      <formula>T13="No"</formula>
    </cfRule>
    <cfRule type="expression" dxfId="6" priority="2">
      <formula>T13="Yes"</formula>
    </cfRule>
    <cfRule type="expression" dxfId="5" priority="3">
      <formula>T13="N/A"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F47D6-F5CE-4F2C-A8FC-07E750951ED9}">
  <sheetPr>
    <outlinePr summaryBelow="0"/>
    <pageSetUpPr fitToPage="1"/>
  </sheetPr>
  <dimension ref="A1:M49"/>
  <sheetViews>
    <sheetView tabSelected="1" topLeftCell="B1" zoomScale="115" zoomScaleNormal="115" workbookViewId="0">
      <selection activeCell="D1" sqref="D1:F1"/>
    </sheetView>
  </sheetViews>
  <sheetFormatPr defaultColWidth="0" defaultRowHeight="14.4" zeroHeight="1" x14ac:dyDescent="0.3"/>
  <cols>
    <col min="1" max="1" width="29.109375" style="64" hidden="1" customWidth="1"/>
    <col min="2" max="2" width="3.88671875" style="64" customWidth="1"/>
    <col min="3" max="3" width="21.6640625" style="1" bestFit="1" customWidth="1"/>
    <col min="4" max="4" width="14" style="1" customWidth="1"/>
    <col min="5" max="5" width="25" style="90" customWidth="1"/>
    <col min="6" max="6" width="25.77734375" style="90" customWidth="1"/>
    <col min="7" max="8" width="4.77734375" style="90" customWidth="1"/>
    <col min="9" max="9" width="9.33203125" style="90" customWidth="1"/>
    <col min="10" max="10" width="12.77734375" style="90" customWidth="1"/>
    <col min="11" max="11" width="26.88671875" style="90" customWidth="1"/>
    <col min="12" max="12" width="10.21875" style="90" customWidth="1"/>
    <col min="13" max="13" width="0" style="66" hidden="1" customWidth="1"/>
    <col min="14" max="16384" width="8.77734375" style="66" hidden="1"/>
  </cols>
  <sheetData>
    <row r="1" spans="1:12" s="1" customFormat="1" ht="38.4" customHeight="1" x14ac:dyDescent="0.3">
      <c r="B1" s="116" t="s">
        <v>87</v>
      </c>
      <c r="C1" s="117"/>
      <c r="D1" s="159" t="str" cm="1">
        <f t="array" ref="D1">"Tenderer: "&amp;'Form 4 - Experience'!F1:F1</f>
        <v xml:space="preserve">Tenderer: </v>
      </c>
      <c r="E1" s="159"/>
      <c r="F1" s="159"/>
      <c r="G1" s="112" t="s">
        <v>89</v>
      </c>
      <c r="H1" s="112"/>
      <c r="I1" s="112"/>
      <c r="J1" s="112"/>
      <c r="K1" s="112"/>
      <c r="L1" s="112"/>
    </row>
    <row r="2" spans="1:12" s="1" customFormat="1" ht="15" customHeight="1" x14ac:dyDescent="0.3">
      <c r="A2" s="130" t="s">
        <v>1</v>
      </c>
      <c r="B2" s="75"/>
      <c r="C2" s="163" t="s">
        <v>34</v>
      </c>
      <c r="D2" s="164"/>
      <c r="E2" s="130" t="s">
        <v>70</v>
      </c>
      <c r="F2" s="130" t="s">
        <v>71</v>
      </c>
      <c r="G2" s="163" t="s">
        <v>32</v>
      </c>
      <c r="H2" s="164"/>
      <c r="I2" s="130" t="s">
        <v>59</v>
      </c>
      <c r="J2" s="130" t="s">
        <v>73</v>
      </c>
      <c r="K2" s="130" t="s">
        <v>72</v>
      </c>
      <c r="L2" s="130" t="s">
        <v>55</v>
      </c>
    </row>
    <row r="3" spans="1:12" s="1" customFormat="1" ht="27" customHeight="1" x14ac:dyDescent="0.3">
      <c r="A3" s="133"/>
      <c r="B3" s="76"/>
      <c r="C3" s="165"/>
      <c r="D3" s="166"/>
      <c r="E3" s="133"/>
      <c r="F3" s="133"/>
      <c r="G3" s="74">
        <v>1</v>
      </c>
      <c r="H3" s="74">
        <v>2</v>
      </c>
      <c r="I3" s="133"/>
      <c r="J3" s="133"/>
      <c r="K3" s="133"/>
      <c r="L3" s="133"/>
    </row>
    <row r="4" spans="1:12" s="1" customFormat="1" x14ac:dyDescent="0.3">
      <c r="A4" s="73">
        <f>'Form 4 - Experience'!A5</f>
        <v>0</v>
      </c>
      <c r="B4" s="67"/>
      <c r="C4" s="167"/>
      <c r="D4" s="168"/>
      <c r="E4" s="77"/>
      <c r="F4" s="78"/>
      <c r="G4" s="78"/>
      <c r="H4" s="78"/>
      <c r="I4" s="77"/>
      <c r="J4" s="77"/>
      <c r="K4" s="77"/>
      <c r="L4" s="77"/>
    </row>
    <row r="5" spans="1:12" ht="24" customHeight="1" x14ac:dyDescent="0.3">
      <c r="A5" s="67" cm="1">
        <f t="array" ref="A5">'Form 4 - Experience'!F$1:F$1</f>
        <v>0</v>
      </c>
      <c r="B5" s="160" t="s">
        <v>74</v>
      </c>
      <c r="C5" s="71" t="s">
        <v>58</v>
      </c>
      <c r="D5" s="72"/>
      <c r="E5" s="88"/>
      <c r="F5" s="89"/>
      <c r="G5" s="80"/>
      <c r="H5" s="80"/>
      <c r="I5" s="80"/>
      <c r="J5" s="85"/>
      <c r="K5" s="86"/>
      <c r="L5" s="87"/>
    </row>
    <row r="6" spans="1:12" ht="24" customHeight="1" x14ac:dyDescent="0.3">
      <c r="A6" s="67" cm="1">
        <f t="array" ref="A6">'Form 4 - Experience'!F$1:F$1</f>
        <v>0</v>
      </c>
      <c r="B6" s="161"/>
      <c r="C6" s="71" t="s">
        <v>39</v>
      </c>
      <c r="D6" s="72"/>
      <c r="E6" s="89"/>
      <c r="F6" s="89"/>
      <c r="G6" s="80"/>
      <c r="H6" s="80"/>
      <c r="I6" s="80"/>
      <c r="J6" s="85"/>
      <c r="K6" s="86"/>
      <c r="L6" s="87"/>
    </row>
    <row r="7" spans="1:12" ht="24" customHeight="1" x14ac:dyDescent="0.3">
      <c r="A7" s="67" cm="1">
        <f t="array" ref="A7">'Form 4 - Experience'!F$1:F$1</f>
        <v>0</v>
      </c>
      <c r="B7" s="161"/>
      <c r="C7" s="71" t="s">
        <v>40</v>
      </c>
      <c r="D7" s="72"/>
      <c r="E7" s="89"/>
      <c r="F7" s="89"/>
      <c r="G7" s="80"/>
      <c r="H7" s="80"/>
      <c r="I7" s="70"/>
      <c r="J7" s="85"/>
      <c r="K7" s="86"/>
      <c r="L7" s="87"/>
    </row>
    <row r="8" spans="1:12" ht="24" customHeight="1" x14ac:dyDescent="0.3">
      <c r="A8" s="67" cm="1">
        <f t="array" ref="A8">'Form 4 - Experience'!F$1:F$1</f>
        <v>0</v>
      </c>
      <c r="B8" s="161"/>
      <c r="C8" s="71" t="s">
        <v>56</v>
      </c>
      <c r="D8" s="72"/>
      <c r="E8" s="89"/>
      <c r="F8" s="89"/>
      <c r="G8" s="80"/>
      <c r="H8" s="80"/>
      <c r="I8" s="70"/>
      <c r="J8" s="85"/>
      <c r="K8" s="86"/>
      <c r="L8" s="87"/>
    </row>
    <row r="9" spans="1:12" ht="24" customHeight="1" x14ac:dyDescent="0.3">
      <c r="A9" s="67" cm="1">
        <f t="array" ref="A9">'Form 4 - Experience'!F$1:F$1</f>
        <v>0</v>
      </c>
      <c r="B9" s="161"/>
      <c r="C9" s="71" t="s">
        <v>57</v>
      </c>
      <c r="D9" s="72"/>
      <c r="E9" s="89"/>
      <c r="F9" s="89"/>
      <c r="G9" s="80"/>
      <c r="H9" s="80"/>
      <c r="I9" s="70"/>
      <c r="J9" s="85"/>
      <c r="K9" s="86"/>
      <c r="L9" s="87"/>
    </row>
    <row r="10" spans="1:12" ht="24" customHeight="1" x14ac:dyDescent="0.3">
      <c r="A10" s="67" cm="1">
        <f t="array" ref="A10">'Form 4 - Experience'!F$1:F$1</f>
        <v>0</v>
      </c>
      <c r="B10" s="161"/>
      <c r="C10" s="71" t="s">
        <v>41</v>
      </c>
      <c r="D10" s="72"/>
      <c r="E10" s="89"/>
      <c r="F10" s="89"/>
      <c r="G10" s="80"/>
      <c r="H10" s="80"/>
      <c r="I10" s="70"/>
      <c r="J10" s="85"/>
      <c r="K10" s="86"/>
      <c r="L10" s="87"/>
    </row>
    <row r="11" spans="1:12" ht="24" customHeight="1" x14ac:dyDescent="0.3">
      <c r="A11" s="67" cm="1">
        <f t="array" ref="A11">'Form 4 - Experience'!F$1:F$1</f>
        <v>0</v>
      </c>
      <c r="B11" s="161"/>
      <c r="C11" s="71" t="s">
        <v>42</v>
      </c>
      <c r="D11" s="72"/>
      <c r="E11" s="89"/>
      <c r="F11" s="89"/>
      <c r="G11" s="80"/>
      <c r="H11" s="80"/>
      <c r="I11" s="70"/>
      <c r="J11" s="85"/>
      <c r="K11" s="86"/>
      <c r="L11" s="87"/>
    </row>
    <row r="12" spans="1:12" ht="24" customHeight="1" x14ac:dyDescent="0.3">
      <c r="A12" s="67" cm="1">
        <f t="array" ref="A12">'Form 4 - Experience'!F$1:F$1</f>
        <v>0</v>
      </c>
      <c r="B12" s="161"/>
      <c r="C12" s="71" t="s">
        <v>43</v>
      </c>
      <c r="D12" s="72"/>
      <c r="E12" s="89"/>
      <c r="F12" s="89"/>
      <c r="G12" s="80"/>
      <c r="H12" s="80"/>
      <c r="I12" s="70"/>
      <c r="J12" s="85"/>
      <c r="K12" s="86"/>
      <c r="L12" s="87"/>
    </row>
    <row r="13" spans="1:12" ht="24" customHeight="1" x14ac:dyDescent="0.3">
      <c r="A13" s="67" cm="1">
        <f t="array" ref="A13">'Form 4 - Experience'!F$1:F$1</f>
        <v>0</v>
      </c>
      <c r="B13" s="161"/>
      <c r="C13" s="68" t="s">
        <v>76</v>
      </c>
      <c r="D13" s="89"/>
      <c r="E13" s="89"/>
      <c r="F13" s="89"/>
      <c r="G13" s="80"/>
      <c r="H13" s="80"/>
      <c r="I13" s="70"/>
      <c r="J13" s="85"/>
      <c r="K13" s="86"/>
      <c r="L13" s="87"/>
    </row>
    <row r="14" spans="1:12" ht="24" customHeight="1" x14ac:dyDescent="0.3">
      <c r="A14" s="67" cm="1">
        <f t="array" ref="A14">'Form 4 - Experience'!F$1:F$1</f>
        <v>0</v>
      </c>
      <c r="B14" s="162"/>
      <c r="C14" s="68" t="s">
        <v>76</v>
      </c>
      <c r="D14" s="89"/>
      <c r="E14" s="89"/>
      <c r="F14" s="89"/>
      <c r="G14" s="80"/>
      <c r="H14" s="80"/>
      <c r="I14" s="70"/>
      <c r="J14" s="85"/>
      <c r="K14" s="86"/>
      <c r="L14" s="87"/>
    </row>
    <row r="15" spans="1:12" ht="24" customHeight="1" x14ac:dyDescent="0.3">
      <c r="A15" s="67" cm="1">
        <f t="array" ref="A15">'Form 4 - Experience'!F$1:F$1</f>
        <v>0</v>
      </c>
      <c r="B15" s="169" t="s">
        <v>75</v>
      </c>
      <c r="C15" s="71" t="s">
        <v>33</v>
      </c>
      <c r="D15" s="72"/>
      <c r="E15" s="89"/>
      <c r="F15" s="89"/>
      <c r="G15" s="80"/>
      <c r="H15" s="80"/>
      <c r="I15" s="70"/>
      <c r="J15" s="85"/>
      <c r="K15" s="86"/>
      <c r="L15" s="87"/>
    </row>
    <row r="16" spans="1:12" ht="24" customHeight="1" x14ac:dyDescent="0.3">
      <c r="A16" s="67" cm="1">
        <f t="array" ref="A16">'Form 4 - Experience'!F$1:F$1</f>
        <v>0</v>
      </c>
      <c r="B16" s="161"/>
      <c r="C16" s="71" t="s">
        <v>36</v>
      </c>
      <c r="D16" s="72"/>
      <c r="E16" s="89"/>
      <c r="F16" s="89"/>
      <c r="G16" s="80"/>
      <c r="H16" s="80"/>
      <c r="I16" s="70"/>
      <c r="J16" s="85"/>
      <c r="K16" s="86"/>
      <c r="L16" s="87"/>
    </row>
    <row r="17" spans="1:12" ht="24" customHeight="1" x14ac:dyDescent="0.3">
      <c r="A17" s="67" cm="1">
        <f t="array" ref="A17">'Form 4 - Experience'!F$1:F$1</f>
        <v>0</v>
      </c>
      <c r="B17" s="161"/>
      <c r="C17" s="71" t="s">
        <v>36</v>
      </c>
      <c r="D17" s="72"/>
      <c r="E17" s="89"/>
      <c r="F17" s="89"/>
      <c r="G17" s="80"/>
      <c r="H17" s="80"/>
      <c r="I17" s="70"/>
      <c r="J17" s="85"/>
      <c r="K17" s="86"/>
      <c r="L17" s="87"/>
    </row>
    <row r="18" spans="1:12" ht="24" customHeight="1" x14ac:dyDescent="0.3">
      <c r="A18" s="67" cm="1">
        <f t="array" ref="A18">'Form 4 - Experience'!F$1:F$1</f>
        <v>0</v>
      </c>
      <c r="B18" s="161"/>
      <c r="C18" s="71" t="s">
        <v>37</v>
      </c>
      <c r="D18" s="72"/>
      <c r="E18" s="89"/>
      <c r="F18" s="89"/>
      <c r="G18" s="80"/>
      <c r="H18" s="80"/>
      <c r="I18" s="70"/>
      <c r="J18" s="85"/>
      <c r="K18" s="86"/>
      <c r="L18" s="87"/>
    </row>
    <row r="19" spans="1:12" ht="24" customHeight="1" x14ac:dyDescent="0.3">
      <c r="A19" s="67" cm="1">
        <f t="array" ref="A19">'Form 4 - Experience'!F$1:F$1</f>
        <v>0</v>
      </c>
      <c r="B19" s="161"/>
      <c r="C19" s="71" t="s">
        <v>37</v>
      </c>
      <c r="D19" s="72"/>
      <c r="E19" s="89"/>
      <c r="F19" s="89"/>
      <c r="G19" s="80"/>
      <c r="H19" s="80"/>
      <c r="I19" s="70"/>
      <c r="J19" s="85"/>
      <c r="K19" s="86"/>
      <c r="L19" s="87"/>
    </row>
    <row r="20" spans="1:12" ht="24" customHeight="1" x14ac:dyDescent="0.3">
      <c r="A20" s="67" cm="1">
        <f t="array" ref="A20">'Form 4 - Experience'!F$1:F$1</f>
        <v>0</v>
      </c>
      <c r="B20" s="161"/>
      <c r="C20" s="71" t="s">
        <v>38</v>
      </c>
      <c r="D20" s="72"/>
      <c r="E20" s="89"/>
      <c r="F20" s="89"/>
      <c r="G20" s="80"/>
      <c r="H20" s="80"/>
      <c r="I20" s="70"/>
      <c r="J20" s="85"/>
      <c r="K20" s="86"/>
      <c r="L20" s="87"/>
    </row>
    <row r="21" spans="1:12" ht="24" customHeight="1" x14ac:dyDescent="0.3">
      <c r="A21" s="67" cm="1">
        <f t="array" ref="A21">'Form 4 - Experience'!F$1:F$1</f>
        <v>0</v>
      </c>
      <c r="B21" s="161"/>
      <c r="C21" s="71" t="s">
        <v>38</v>
      </c>
      <c r="D21" s="72"/>
      <c r="E21" s="89"/>
      <c r="F21" s="89"/>
      <c r="G21" s="80"/>
      <c r="H21" s="80"/>
      <c r="I21" s="70"/>
      <c r="J21" s="85"/>
      <c r="K21" s="86"/>
      <c r="L21" s="87"/>
    </row>
    <row r="22" spans="1:12" ht="24" customHeight="1" x14ac:dyDescent="0.3">
      <c r="A22" s="67" cm="1">
        <f t="array" ref="A22">'Form 4 - Experience'!F$1:F$1</f>
        <v>0</v>
      </c>
      <c r="B22" s="161"/>
      <c r="C22" s="71" t="s">
        <v>56</v>
      </c>
      <c r="D22" s="72"/>
      <c r="E22" s="89"/>
      <c r="F22" s="89"/>
      <c r="G22" s="80"/>
      <c r="H22" s="80"/>
      <c r="I22" s="70"/>
      <c r="J22" s="85"/>
      <c r="K22" s="86"/>
      <c r="L22" s="87"/>
    </row>
    <row r="23" spans="1:12" ht="24" customHeight="1" x14ac:dyDescent="0.3">
      <c r="A23" s="67" cm="1">
        <f t="array" ref="A23">'Form 4 - Experience'!F$1:F$1</f>
        <v>0</v>
      </c>
      <c r="B23" s="161"/>
      <c r="C23" s="71" t="s">
        <v>57</v>
      </c>
      <c r="D23" s="72"/>
      <c r="E23" s="89"/>
      <c r="F23" s="89"/>
      <c r="G23" s="80"/>
      <c r="H23" s="80"/>
      <c r="I23" s="70"/>
      <c r="J23" s="85"/>
      <c r="K23" s="86"/>
      <c r="L23" s="87"/>
    </row>
    <row r="24" spans="1:12" ht="24" customHeight="1" x14ac:dyDescent="0.3">
      <c r="A24" s="67" cm="1">
        <f t="array" ref="A24">'Form 4 - Experience'!F$1:F$1</f>
        <v>0</v>
      </c>
      <c r="B24" s="161"/>
      <c r="C24" s="68" t="s">
        <v>76</v>
      </c>
      <c r="D24" s="79"/>
      <c r="E24" s="89"/>
      <c r="F24" s="89"/>
      <c r="G24" s="80"/>
      <c r="H24" s="80"/>
      <c r="I24" s="70"/>
      <c r="J24" s="85"/>
      <c r="K24" s="86"/>
      <c r="L24" s="87"/>
    </row>
    <row r="25" spans="1:12" ht="24" customHeight="1" x14ac:dyDescent="0.3">
      <c r="A25" s="67" cm="1">
        <f t="array" ref="A25">'Form 4 - Experience'!F$1:F$1</f>
        <v>0</v>
      </c>
      <c r="B25" s="162"/>
      <c r="C25" s="68" t="s">
        <v>76</v>
      </c>
      <c r="D25" s="79"/>
      <c r="E25" s="89"/>
      <c r="F25" s="89"/>
      <c r="G25" s="80"/>
      <c r="H25" s="80"/>
      <c r="I25" s="70"/>
      <c r="J25" s="85"/>
      <c r="K25" s="86"/>
      <c r="L25" s="87"/>
    </row>
    <row r="36" ht="23.4" hidden="1" customHeight="1" x14ac:dyDescent="0.3"/>
    <row r="49" ht="34.950000000000003" hidden="1" customHeight="1" x14ac:dyDescent="0.3"/>
  </sheetData>
  <sheetProtection algorithmName="SHA-512" hashValue="+IVp0Ktz0zTXOevCPF3qb2oMbvWZYZeqPcAUOMBCPoEioyG59loVLqA9eSCEJ6YB/heOignwOhbphAuEDpHc2w==" saltValue="XJVj5LdUlz6qpOV3P2z1Pw==" spinCount="100000" sheet="1" objects="1" scenarios="1"/>
  <mergeCells count="15">
    <mergeCell ref="B5:B14"/>
    <mergeCell ref="C2:D3"/>
    <mergeCell ref="C4:D4"/>
    <mergeCell ref="B15:B25"/>
    <mergeCell ref="K2:K3"/>
    <mergeCell ref="G2:H2"/>
    <mergeCell ref="I2:I3"/>
    <mergeCell ref="J2:J3"/>
    <mergeCell ref="F2:F3"/>
    <mergeCell ref="A2:A3"/>
    <mergeCell ref="D1:F1"/>
    <mergeCell ref="B1:C1"/>
    <mergeCell ref="G1:L1"/>
    <mergeCell ref="L2:L3"/>
    <mergeCell ref="E2:E3"/>
  </mergeCells>
  <conditionalFormatting sqref="G2:I2 F4:I28 F60:I1048576">
    <cfRule type="expression" dxfId="4" priority="50">
      <formula>COUNTIF($F:$F,F2)&gt;1</formula>
    </cfRule>
  </conditionalFormatting>
  <conditionalFormatting sqref="J4:J28 J60:J1048576">
    <cfRule type="expression" dxfId="3" priority="537">
      <formula>AND($J4&lt;#REF!,$J4&gt;0)</formula>
    </cfRule>
    <cfRule type="expression" dxfId="2" priority="538">
      <formula>AND($J4&gt;=#REF!,$J4&lt;&gt;"")</formula>
    </cfRule>
  </conditionalFormatting>
  <conditionalFormatting sqref="K5:L25">
    <cfRule type="expression" dxfId="1" priority="114">
      <formula>K5="Yes"</formula>
    </cfRule>
    <cfRule type="expression" dxfId="0" priority="115">
      <formula>K5="No"</formula>
    </cfRule>
  </conditionalFormatting>
  <pageMargins left="0.7" right="0.7" top="0.75" bottom="0.75" header="0.3" footer="0.3"/>
  <pageSetup paperSize="9" scale="81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E709AA8-7EC1-4BD6-829A-75392C0A32CB}">
          <x14:formula1>
            <xm:f>_!$B$1:$B$2</xm:f>
          </x14:formula1>
          <xm:sqref>G5:H25</xm:sqref>
        </x14:dataValidation>
        <x14:dataValidation type="list" allowBlank="1" showInputMessage="1" showErrorMessage="1" xr:uid="{D0E23792-04E8-4D33-ABCC-B38958604C24}">
          <x14:formula1>
            <xm:f>_!$A$1:$A$2</xm:f>
          </x14:formula1>
          <xm:sqref>L5:L25</xm:sqref>
        </x14:dataValidation>
        <x14:dataValidation type="list" errorStyle="warning" showInputMessage="1" showErrorMessage="1" error="Only one person can be team leader" xr:uid="{60067750-BB9D-4118-AC77-803B95DF5FDE}">
          <x14:formula1>
            <xm:f>_!$B$1:$B$2</xm:f>
          </x14:formula1>
          <xm:sqref>I5:I6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61130-9873-4A25-99A1-8A36DA0DEE47}">
  <dimension ref="A1:B2"/>
  <sheetViews>
    <sheetView workbookViewId="0">
      <selection activeCell="E9" sqref="E9"/>
    </sheetView>
  </sheetViews>
  <sheetFormatPr defaultRowHeight="14.4" x14ac:dyDescent="0.3"/>
  <cols>
    <col min="1" max="1" width="5.109375" style="3" customWidth="1"/>
    <col min="2" max="2" width="1.88671875" bestFit="1" customWidth="1"/>
  </cols>
  <sheetData>
    <row r="1" spans="1:2" x14ac:dyDescent="0.3">
      <c r="A1" s="3" t="s">
        <v>64</v>
      </c>
      <c r="B1" s="3" t="s">
        <v>69</v>
      </c>
    </row>
    <row r="2" spans="1:2" x14ac:dyDescent="0.3">
      <c r="A2" s="3" t="s">
        <v>65</v>
      </c>
      <c r="B2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ntract_document" ma:contentTypeID="0x0101002C34C447E6454A40A553EE97A6C471860015CF99BDAF29DD4A929D1C8A75FAA77B" ma:contentTypeVersion="35" ma:contentTypeDescription="" ma:contentTypeScope="" ma:versionID="86fa0f51d5624bd65d3b66742972bb8f">
  <xsd:schema xmlns:xsd="http://www.w3.org/2001/XMLSchema" xmlns:xs="http://www.w3.org/2001/XMLSchema" xmlns:p="http://schemas.microsoft.com/office/2006/metadata/properties" xmlns:ns2="14a9c00f-d9e3-4eb9-aad3-f69239d17d9c" xmlns:ns3="3a2cca07-d411-4b48-b7e8-c526dfd39ce0" xmlns:ns4="15d78002-bc9c-4a72-9b22-72c074cbc93f" xmlns:ns5="508ba6eb-9e09-4fd5-92f2-2d9921329f2d" xmlns:ns6="bd8679c4-60e4-4c39-b071-1d80d6be7345" targetNamespace="http://schemas.microsoft.com/office/2006/metadata/properties" ma:root="true" ma:fieldsID="0d08993de642b17fd100609dd30bfe39" ns2:_="" ns3:_="" ns4:_="" ns5:_="" ns6:_="">
    <xsd:import namespace="14a9c00f-d9e3-4eb9-aad3-f69239d17d9c"/>
    <xsd:import namespace="3a2cca07-d411-4b48-b7e8-c526dfd39ce0"/>
    <xsd:import namespace="15d78002-bc9c-4a72-9b22-72c074cbc93f"/>
    <xsd:import namespace="508ba6eb-9e09-4fd5-92f2-2d9921329f2d"/>
    <xsd:import namespace="bd8679c4-60e4-4c39-b071-1d80d6be7345"/>
    <xsd:element name="properties">
      <xsd:complexType>
        <xsd:sequence>
          <xsd:element name="documentManagement">
            <xsd:complexType>
              <xsd:all>
                <xsd:element ref="ns2:o99d250c03344da181939f0145dbc023" minOccurs="0"/>
                <xsd:element ref="ns3:TaxCatchAll" minOccurs="0"/>
                <xsd:element ref="ns3:TaxCatchAllLabel" minOccurs="0"/>
                <xsd:element ref="ns2:kecc0e8a0a3349c79c5d1d6e51bea7c3" minOccurs="0"/>
                <xsd:element ref="ns2:j50cb40f2a0941d2947e6bcbd5d19dce" minOccurs="0"/>
                <xsd:element ref="ns2:jcd7455606374210a964e5d7a999097a" minOccurs="0"/>
                <xsd:element ref="ns2:l9d65098618b4a8fbbe87718e7187e6b" minOccurs="0"/>
                <xsd:element ref="ns2:e2b781e9cad840cd89b90f5a7e989839" minOccurs="0"/>
                <xsd:element ref="ns5:_dlc_DocIdPersistId" minOccurs="0"/>
                <xsd:element ref="ns5:_dlc_DocId" minOccurs="0"/>
                <xsd:element ref="ns5:_dlc_DocIdUrl" minOccurs="0"/>
                <xsd:element ref="ns6:MediaServiceMetadata" minOccurs="0"/>
                <xsd:element ref="ns6:MediaServiceFastMetadata" minOccurs="0"/>
                <xsd:element ref="ns4:SharedWithUsers" minOccurs="0"/>
                <xsd:element ref="ns4:SharedWithDetails" minOccurs="0"/>
                <xsd:element ref="ns6:MediaServiceAutoKeyPoints" minOccurs="0"/>
                <xsd:element ref="ns6:MediaServiceKeyPoints" minOccurs="0"/>
                <xsd:element ref="ns6:lcf76f155ced4ddcb4097134ff3c332f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6:MediaServiceDateTaken" minOccurs="0"/>
                <xsd:element ref="ns6:MediaServiceLocation" minOccurs="0"/>
                <xsd:element ref="ns6:MediaLengthInSeconds" minOccurs="0"/>
                <xsd:element ref="ns6:MediaServiceObjectDetectorVersions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a9c00f-d9e3-4eb9-aad3-f69239d17d9c" elementFormDefault="qualified">
    <xsd:import namespace="http://schemas.microsoft.com/office/2006/documentManagement/types"/>
    <xsd:import namespace="http://schemas.microsoft.com/office/infopath/2007/PartnerControls"/>
    <xsd:element name="o99d250c03344da181939f0145dbc023" ma:index="8" nillable="true" ma:taxonomy="true" ma:internalName="o99d250c03344da181939f0145dbc023" ma:taxonomyFieldName="Document_Language" ma:displayName="Document_Language" ma:readOnly="false" ma:default="2;#EN|eb0f068f-7d92-44c4-a2e1-052290512cff" ma:fieldId="{899d250c-0334-4da1-8193-9f0145dbc023}" ma:sspId="60552f54-6c29-411d-8801-9a0c08c1a1a0" ma:termSetId="df09f262-5bd0-48f7-8ff9-66e612052d7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ecc0e8a0a3349c79c5d1d6e51bea7c3" ma:index="12" nillable="true" ma:taxonomy="true" ma:internalName="kecc0e8a0a3349c79c5d1d6e51bea7c3" ma:taxonomyFieldName="Document_Status" ma:displayName="Document_Status" ma:readOnly="false" ma:default="" ma:fieldId="{4ecc0e8a-0a33-49c7-9c5d-1d6e51bea7c3}" ma:sspId="60552f54-6c29-411d-8801-9a0c08c1a1a0" ma:termSetId="44d061db-62b2-4b12-a4d8-975f9639cbd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50cb40f2a0941d2947e6bcbd5d19dce" ma:index="14" nillable="true" ma:taxonomy="true" ma:internalName="j50cb40f2a0941d2947e6bcbd5d19dce" ma:taxonomyFieldName="Document_Type" ma:displayName="Document_Type" ma:readOnly="false" ma:default="" ma:fieldId="{350cb40f-2a09-41d2-947e-6bcbd5d19dce}" ma:sspId="60552f54-6c29-411d-8801-9a0c08c1a1a0" ma:termSetId="33f81917-df70-4c8b-9cac-ffa47dc2aab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cd7455606374210a964e5d7a999097a" ma:index="16" nillable="true" ma:taxonomy="true" ma:internalName="jcd7455606374210a964e5d7a999097a" ma:taxonomyFieldName="Country" ma:displayName="Country" ma:readOnly="false" ma:default="1;#PSE|9ea7551c-3779-4ad9-9661-273f91da302a" ma:fieldId="{3cd74556-0637-4210-a964-e5d7a999097a}" ma:sspId="60552f54-6c29-411d-8801-9a0c08c1a1a0" ma:termSetId="a5b2ccc0-0626-4c6c-a942-5ad76bcb68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9d65098618b4a8fbbe87718e7187e6b" ma:index="18" nillable="true" ma:taxonomy="true" ma:internalName="l9d65098618b4a8fbbe87718e7187e6b" ma:taxonomyFieldName="Contract_reference" ma:displayName="Contract_reference" ma:readOnly="false" ma:default="" ma:fieldId="{59d65098-618b-4a8f-bbe8-7718e7187e6b}" ma:sspId="60552f54-6c29-411d-8801-9a0c08c1a1a0" ma:termSetId="6b2ff0ad-1426-4170-972c-650f8b36e8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2b781e9cad840cd89b90f5a7e989839" ma:index="20" nillable="true" ma:taxonomy="true" ma:internalName="e2b781e9cad840cd89b90f5a7e989839" ma:taxonomyFieldName="Project_code" ma:displayName="Project_code" ma:readOnly="false" ma:default="" ma:fieldId="{e2b781e9-cad8-40cd-89b9-0f5a7e989839}" ma:sspId="60552f54-6c29-411d-8801-9a0c08c1a1a0" ma:termSetId="8587b757-e1df-402e-8661-395e63ee946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2cca07-d411-4b48-b7e8-c526dfd39ce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93902a0f-c0a8-4c8c-9a01-46fb3c8d37b4}" ma:internalName="TaxCatchAll" ma:showField="CatchAllData" ma:web="15d78002-bc9c-4a72-9b22-72c074cbc9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93902a0f-c0a8-4c8c-9a01-46fb3c8d37b4}" ma:internalName="TaxCatchAllLabel" ma:readOnly="true" ma:showField="CatchAllDataLabel" ma:web="15d78002-bc9c-4a72-9b22-72c074cbc9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d78002-bc9c-4a72-9b22-72c074cbc93f" elementFormDefault="qualified">
    <xsd:import namespace="http://schemas.microsoft.com/office/2006/documentManagement/types"/>
    <xsd:import namespace="http://schemas.microsoft.com/office/infopath/2007/PartnerControls"/>
    <xsd:element name="SharedWithUsers" ma:index="2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8ba6eb-9e09-4fd5-92f2-2d9921329f2d" elementFormDefault="qualified">
    <xsd:import namespace="http://schemas.microsoft.com/office/2006/documentManagement/types"/>
    <xsd:import namespace="http://schemas.microsoft.com/office/infopath/2007/PartnerControls"/>
    <xsd:element name="_dlc_DocIdPersistId" ma:index="22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_dlc_DocId" ma:index="23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679c4-60e4-4c39-b071-1d80d6be7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60552f54-6c29-411d-8801-9a0c08c1a1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3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7" nillable="true" ma:displayName="Location" ma:internalName="MediaServiceLocation" ma:readOnly="true">
      <xsd:simpleType>
        <xsd:restriction base="dms:Text"/>
      </xsd:simpleType>
    </xsd:element>
    <xsd:element name="MediaLengthInSeconds" ma:index="3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3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5d78002-bc9c-4a72-9b22-72c074cbc93f">
      <UserInfo>
        <DisplayName>WAHHAB, Hanan</DisplayName>
        <AccountId>75</AccountId>
        <AccountType/>
      </UserInfo>
      <UserInfo>
        <DisplayName>DE BOUCK, Patrick</DisplayName>
        <AccountId>26</AccountId>
        <AccountType/>
      </UserInfo>
      <UserInfo>
        <DisplayName>HENGL, Alexia</DisplayName>
        <AccountId>67</AccountId>
        <AccountType/>
      </UserInfo>
      <UserInfo>
        <DisplayName>JANSSENS, Inge</DisplayName>
        <AccountId>201</AccountId>
        <AccountType/>
      </UserInfo>
      <UserInfo>
        <DisplayName>DOUCET, Alexis</DisplayName>
        <AccountId>15</AccountId>
        <AccountType/>
      </UserInfo>
    </SharedWithUsers>
    <lcf76f155ced4ddcb4097134ff3c332f xmlns="bd8679c4-60e4-4c39-b071-1d80d6be7345">
      <Terms xmlns="http://schemas.microsoft.com/office/infopath/2007/PartnerControls"/>
    </lcf76f155ced4ddcb4097134ff3c332f>
    <TaxCatchAll xmlns="3a2cca07-d411-4b48-b7e8-c526dfd39ce0">
      <Value>193</Value>
      <Value>2</Value>
      <Value>1</Value>
      <Value>148</Value>
    </TaxCatchAll>
    <o99d250c03344da181939f0145dbc023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</TermName>
          <TermId xmlns="http://schemas.microsoft.com/office/infopath/2007/PartnerControls">eb0f068f-7d92-44c4-a2e1-052290512cff</TermId>
        </TermInfo>
      </Terms>
    </o99d250c03344da181939f0145dbc023>
    <e2b781e9cad840cd89b90f5a7e989839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PSE22001</TermName>
          <TermId xmlns="http://schemas.microsoft.com/office/infopath/2007/PartnerControls">01e35c8d-635d-46cd-ae51-ffd18fb45dee</TermId>
        </TermInfo>
      </Terms>
    </e2b781e9cad840cd89b90f5a7e989839>
    <jcd7455606374210a964e5d7a999097a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PSE</TermName>
          <TermId xmlns="http://schemas.microsoft.com/office/infopath/2007/PartnerControls">9ea7551c-3779-4ad9-9661-273f91da302a</TermId>
        </TermInfo>
      </Terms>
    </jcd7455606374210a964e5d7a999097a>
    <j50cb40f2a0941d2947e6bcbd5d19dce xmlns="14a9c00f-d9e3-4eb9-aad3-f69239d17d9c">
      <Terms xmlns="http://schemas.microsoft.com/office/infopath/2007/PartnerControls"/>
    </j50cb40f2a0941d2947e6bcbd5d19dce>
    <kecc0e8a0a3349c79c5d1d6e51bea7c3 xmlns="14a9c00f-d9e3-4eb9-aad3-f69239d17d9c">
      <Terms xmlns="http://schemas.microsoft.com/office/infopath/2007/PartnerControls"/>
    </kecc0e8a0a3349c79c5d1d6e51bea7c3>
    <l9d65098618b4a8fbbe87718e7187e6b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PSE22001-10011</TermName>
          <TermId xmlns="http://schemas.microsoft.com/office/infopath/2007/PartnerControls">ac1da1d1-0db1-45ab-b637-1c19b841add5</TermId>
        </TermInfo>
      </Terms>
    </l9d65098618b4a8fbbe87718e7187e6b>
    <_dlc_DocId xmlns="508ba6eb-9e09-4fd5-92f2-2d9921329f2d">PSEENABEL-293876669-188061</_dlc_DocId>
    <MediaLengthInSeconds xmlns="bd8679c4-60e4-4c39-b071-1d80d6be7345" xsi:nil="true"/>
    <_dlc_DocIdUrl xmlns="508ba6eb-9e09-4fd5-92f2-2d9921329f2d">
      <Url>https://enabelbe.sharepoint.com/sites/PSE/_layouts/15/DocIdRedir.aspx?ID=PSEENABEL-293876669-188061</Url>
      <Description>PSEENABEL-293876669-188061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6BA4F9-A35C-48E6-B288-65FD3325B6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a9c00f-d9e3-4eb9-aad3-f69239d17d9c"/>
    <ds:schemaRef ds:uri="3a2cca07-d411-4b48-b7e8-c526dfd39ce0"/>
    <ds:schemaRef ds:uri="15d78002-bc9c-4a72-9b22-72c074cbc93f"/>
    <ds:schemaRef ds:uri="508ba6eb-9e09-4fd5-92f2-2d9921329f2d"/>
    <ds:schemaRef ds:uri="bd8679c4-60e4-4c39-b071-1d80d6be73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60888A-D5D1-40F3-868D-AD43F658128F}">
  <ds:schemaRefs>
    <ds:schemaRef ds:uri="http://schemas.microsoft.com/office/2006/metadata/properties"/>
    <ds:schemaRef ds:uri="http://schemas.microsoft.com/office/infopath/2007/PartnerControls"/>
    <ds:schemaRef ds:uri="15d78002-bc9c-4a72-9b22-72c074cbc93f"/>
    <ds:schemaRef ds:uri="bd8679c4-60e4-4c39-b071-1d80d6be7345"/>
    <ds:schemaRef ds:uri="3a2cca07-d411-4b48-b7e8-c526dfd39ce0"/>
    <ds:schemaRef ds:uri="14a9c00f-d9e3-4eb9-aad3-f69239d17d9c"/>
    <ds:schemaRef ds:uri="508ba6eb-9e09-4fd5-92f2-2d9921329f2d"/>
  </ds:schemaRefs>
</ds:datastoreItem>
</file>

<file path=customXml/itemProps3.xml><?xml version="1.0" encoding="utf-8"?>
<ds:datastoreItem xmlns:ds="http://schemas.openxmlformats.org/officeDocument/2006/customXml" ds:itemID="{9A0C6932-EAEB-45A2-B692-D175E85501D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4067E53-2D65-4FFE-B610-3A0159F762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Form 4 - Experience</vt:lpstr>
      <vt:lpstr>Selection 2-Working Capita FS 2</vt:lpstr>
      <vt:lpstr>Form 8 - Staff</vt:lpstr>
      <vt:lpstr>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Sarraj</dc:creator>
  <cp:keywords/>
  <dc:description/>
  <cp:lastModifiedBy>AL SALQAN, Karmel</cp:lastModifiedBy>
  <cp:revision/>
  <cp:lastPrinted>2024-04-30T15:55:22Z</cp:lastPrinted>
  <dcterms:created xsi:type="dcterms:W3CDTF">2020-05-28T19:08:44Z</dcterms:created>
  <dcterms:modified xsi:type="dcterms:W3CDTF">2024-05-01T09:14:42Z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0x0101002C34C447E6454A40A553EE97A6C471860015CF99BDAF29DD4A929D1C8A75FAA77B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_ColorH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Document_Type">
    <vt:lpwstr/>
  </property>
  <property fmtid="{D5CDD505-2E9C-101B-9397-08002B2CF9AE}" pid="9" name="Document_Language">
    <vt:lpwstr>2</vt:lpwstr>
  </property>
  <property fmtid="{D5CDD505-2E9C-101B-9397-08002B2CF9AE}" pid="10" name="_ExtendedDescription">
    <vt:lpwstr/>
  </property>
  <property fmtid="{D5CDD505-2E9C-101B-9397-08002B2CF9AE}" pid="11" name="_ColorTag">
    <vt:lpwstr/>
  </property>
  <property fmtid="{D5CDD505-2E9C-101B-9397-08002B2CF9AE}" pid="12" name="TriggerFlowInfo">
    <vt:lpwstr/>
  </property>
  <property fmtid="{D5CDD505-2E9C-101B-9397-08002B2CF9AE}" pid="13" name="Contract_reference">
    <vt:lpwstr>193</vt:lpwstr>
  </property>
  <property fmtid="{D5CDD505-2E9C-101B-9397-08002B2CF9AE}" pid="14" name="xd_Signature">
    <vt:bool>false</vt:bool>
  </property>
  <property fmtid="{D5CDD505-2E9C-101B-9397-08002B2CF9AE}" pid="15" name="Project_code">
    <vt:lpwstr>148</vt:lpwstr>
  </property>
  <property fmtid="{D5CDD505-2E9C-101B-9397-08002B2CF9AE}" pid="16" name="_Emoji">
    <vt:lpwstr/>
  </property>
  <property fmtid="{D5CDD505-2E9C-101B-9397-08002B2CF9AE}" pid="17" name="Country">
    <vt:lpwstr>1;#PSE|9ea7551c-3779-4ad9-9661-273f91da302a</vt:lpwstr>
  </property>
  <property fmtid="{D5CDD505-2E9C-101B-9397-08002B2CF9AE}" pid="18" name="_dlc_DocIdItemGuid">
    <vt:lpwstr>0b4f7b36-ac41-40eb-82d9-631dd050d6b7</vt:lpwstr>
  </property>
  <property fmtid="{D5CDD505-2E9C-101B-9397-08002B2CF9AE}" pid="19" name="Document_Status">
    <vt:lpwstr/>
  </property>
  <property fmtid="{D5CDD505-2E9C-101B-9397-08002B2CF9AE}" pid="20" name="_docset_NoMedatataSyncRequired">
    <vt:lpwstr>False</vt:lpwstr>
  </property>
</Properties>
</file>