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esktop\Working from Home Docs\New program\Offices\Solar\"/>
    </mc:Choice>
  </mc:AlternateContent>
  <bookViews>
    <workbookView xWindow="0" yWindow="0" windowWidth="20490" windowHeight="7500" tabRatio="878" activeTab="4"/>
  </bookViews>
  <sheets>
    <sheet name="Cover" sheetId="54" r:id="rId1"/>
    <sheet name="Technical specifications" sheetId="44" r:id="rId2"/>
    <sheet name="Summary" sheetId="46" r:id="rId3"/>
    <sheet name="Preliminaries" sheetId="47" r:id="rId4"/>
    <sheet name="3. BoQ" sheetId="58" r:id="rId5"/>
  </sheets>
  <externalReferences>
    <externalReference r:id="rId6"/>
    <externalReference r:id="rId7"/>
  </externalReferences>
  <definedNames>
    <definedName name="_B100">#REF!</definedName>
    <definedName name="_B100000">#REF!</definedName>
    <definedName name="_B1000000">#REF!</definedName>
    <definedName name="_B990000">#REF!</definedName>
    <definedName name="aa">#REF!</definedName>
    <definedName name="AB">#REF!</definedName>
    <definedName name="ablution">#REF!</definedName>
    <definedName name="aqsww">#REF!</definedName>
    <definedName name="aserr">#REF!</definedName>
    <definedName name="b">#REF!</definedName>
    <definedName name="BDXX">#REF!</definedName>
    <definedName name="bill5">#REF!</definedName>
    <definedName name="BIOGAS">#REF!</definedName>
    <definedName name="BKLH">#REF!</definedName>
    <definedName name="Bl.">#REF!</definedName>
    <definedName name="block">#REF!</definedName>
    <definedName name="cafetaria">#REF!</definedName>
    <definedName name="D">#REF!</definedName>
    <definedName name="dan">#REF!</definedName>
    <definedName name="dcew">#REF!</definedName>
    <definedName name="DD">#REF!</definedName>
    <definedName name="DDD">#REF!</definedName>
    <definedName name="ded">#REF!</definedName>
    <definedName name="dedr">#REF!</definedName>
    <definedName name="dfr">#REF!</definedName>
    <definedName name="dfrggg">#REF!</definedName>
    <definedName name="e">#REF!</definedName>
    <definedName name="ed">#REF!</definedName>
    <definedName name="edfr">#REF!</definedName>
    <definedName name="edrff">#REF!</definedName>
    <definedName name="eew">#REF!</definedName>
    <definedName name="ER">#REF!</definedName>
    <definedName name="erwe">#REF!</definedName>
    <definedName name="fac">#REF!</definedName>
    <definedName name="fact">#REF!</definedName>
    <definedName name="facto">#REF!</definedName>
    <definedName name="factor">#REF!</definedName>
    <definedName name="factors">#REF!</definedName>
    <definedName name="fcde">#REF!</definedName>
    <definedName name="fde">#REF!</definedName>
    <definedName name="FF">#REF!</definedName>
    <definedName name="FGGF">#REF!</definedName>
    <definedName name="Fly">#REF!</definedName>
    <definedName name="frgd">#REF!</definedName>
    <definedName name="frr">#REF!</definedName>
    <definedName name="ft">#REF!</definedName>
    <definedName name="G">#REF!</definedName>
    <definedName name="GE">#REF!</definedName>
    <definedName name="GENETA">#REF!</definedName>
    <definedName name="gfd">#REF!</definedName>
    <definedName name="gfrf">#REF!</definedName>
    <definedName name="ggr">#REF!</definedName>
    <definedName name="ggygh">#REF!</definedName>
    <definedName name="gh">#REF!</definedName>
    <definedName name="GHANA34">#REF!</definedName>
    <definedName name="GHJKLDR77">#REF!</definedName>
    <definedName name="ght">#REF!</definedName>
    <definedName name="grfdd">#REF!</definedName>
    <definedName name="gt">#REF!</definedName>
    <definedName name="GTY">#REF!</definedName>
    <definedName name="guy">#REF!</definedName>
    <definedName name="H">#REF!</definedName>
    <definedName name="hc">#REF!</definedName>
    <definedName name="hghgh">#REF!</definedName>
    <definedName name="hgu">#REF!</definedName>
    <definedName name="HH">#REF!</definedName>
    <definedName name="hjgyjg">#REF!</definedName>
    <definedName name="hju">#REF!</definedName>
    <definedName name="HSHSHSHS">#REF!</definedName>
    <definedName name="htgy">#REF!</definedName>
    <definedName name="hutfgh">#REF!</definedName>
    <definedName name="I">#REF!</definedName>
    <definedName name="iou">#REF!</definedName>
    <definedName name="juht">#REF!</definedName>
    <definedName name="juhyy">#REF!</definedName>
    <definedName name="jyyh">#REF!</definedName>
    <definedName name="K">#REF!</definedName>
    <definedName name="KIO">#REF!</definedName>
    <definedName name="KIU">#REF!</definedName>
    <definedName name="kjjuu">#REF!</definedName>
    <definedName name="kjuu">#REF!</definedName>
    <definedName name="KK">#REF!</definedName>
    <definedName name="kl">#REF!</definedName>
    <definedName name="KLO">#REF!</definedName>
    <definedName name="KOP">#REF!</definedName>
    <definedName name="L">#REF!</definedName>
    <definedName name="LKI">#REF!</definedName>
    <definedName name="lo">#REF!</definedName>
    <definedName name="lop">#REF!</definedName>
    <definedName name="M.O.S">#REF!</definedName>
    <definedName name="MATERIALS">#REF!</definedName>
    <definedName name="MCS">#REF!</definedName>
    <definedName name="mjhhg">#REF!</definedName>
    <definedName name="mjkh">#REF!</definedName>
    <definedName name="name">#REF!</definedName>
    <definedName name="nh">#REF!</definedName>
    <definedName name="nhbgg">#REF!</definedName>
    <definedName name="NM">#REF!</definedName>
    <definedName name="nuy">#REF!</definedName>
    <definedName name="POL">#REF!</definedName>
    <definedName name="PP">#REF!</definedName>
    <definedName name="pre">#REF!</definedName>
    <definedName name="_xlnm.Print_Area" localSheetId="0">Cover!$A$1:$F$30</definedName>
    <definedName name="_xlnm.Print_Area" localSheetId="1">'Technical specifications'!$A$2:$B$66</definedName>
    <definedName name="_xlnm.Print_Area">#REF!</definedName>
    <definedName name="Print_Area1">#REF!</definedName>
    <definedName name="Print_Area2">#REF!</definedName>
    <definedName name="Print_Area3">#REF!</definedName>
    <definedName name="Print_area5">#REF!</definedName>
    <definedName name="_xlnm.Print_Titles">#REF!</definedName>
    <definedName name="qwww">#REF!</definedName>
    <definedName name="red">#REF!</definedName>
    <definedName name="rer">#REF!</definedName>
    <definedName name="rfe">#REF!</definedName>
    <definedName name="rgthy">#REF!</definedName>
    <definedName name="RR">#REF!</definedName>
    <definedName name="RT">#REF!</definedName>
    <definedName name="S">#REF!</definedName>
    <definedName name="Section">#REF!</definedName>
    <definedName name="Ser">#REF!</definedName>
    <definedName name="SOROTINEW">#REF!</definedName>
    <definedName name="Summaryx">#REF!</definedName>
    <definedName name="sw">#REF!</definedName>
    <definedName name="tghyj">#REF!</definedName>
    <definedName name="tghyy">#REF!</definedName>
    <definedName name="TREW">#REF!</definedName>
    <definedName name="tugh">#REF!</definedName>
    <definedName name="tyutut">#REF!</definedName>
    <definedName name="tyuuit">#REF!</definedName>
    <definedName name="U">#REF!</definedName>
    <definedName name="UIYTTR">#REF!</definedName>
    <definedName name="utuy">#REF!</definedName>
    <definedName name="UY">#REF!</definedName>
    <definedName name="uyut">#REF!</definedName>
    <definedName name="vcd">#REF!</definedName>
    <definedName name="W">#REF!</definedName>
    <definedName name="wd">#REF!</definedName>
    <definedName name="wefrfff">#REF!</definedName>
    <definedName name="wsder">#REF!</definedName>
    <definedName name="wsedd">#REF!</definedName>
    <definedName name="wsq">#REF!</definedName>
    <definedName name="XXX">#REF!</definedName>
    <definedName name="y">#REF!</definedName>
    <definedName name="YA">#REF!</definedName>
    <definedName name="ytr">#REF!</definedName>
    <definedName name="yufth">#REF!</definedName>
    <definedName name="yuo">#REF!</definedName>
    <definedName name="yutu">#REF!</definedName>
    <definedName name="yutuyu">#REF!</definedName>
    <definedName name="yyjhg">#REF!</definedName>
    <definedName name="Z">#REF!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58" l="1"/>
  <c r="D11" i="58"/>
  <c r="D4" i="58"/>
  <c r="F39" i="58" l="1"/>
  <c r="F37" i="58"/>
  <c r="F34" i="58"/>
  <c r="F41" i="58"/>
  <c r="F42" i="58"/>
  <c r="F4" i="58"/>
  <c r="F5" i="58"/>
  <c r="F6" i="58"/>
  <c r="F7" i="58"/>
  <c r="F9" i="58"/>
  <c r="F10" i="58"/>
  <c r="D8" i="58"/>
  <c r="F8" i="58" s="1"/>
  <c r="D14" i="58"/>
  <c r="F14" i="58" s="1"/>
  <c r="F13" i="58"/>
  <c r="D16" i="58"/>
  <c r="F16" i="58" s="1"/>
  <c r="F17" i="58"/>
  <c r="F18" i="58"/>
  <c r="F19" i="58"/>
  <c r="F20" i="58"/>
  <c r="F21" i="58"/>
  <c r="F22" i="58"/>
  <c r="F24" i="58"/>
  <c r="F45" i="58"/>
  <c r="F46" i="58"/>
  <c r="F47" i="58"/>
  <c r="F48" i="58"/>
  <c r="F51" i="58"/>
  <c r="F52" i="58"/>
  <c r="F53" i="58"/>
  <c r="F54" i="58"/>
  <c r="F55" i="58"/>
  <c r="F56" i="58"/>
  <c r="F57" i="58"/>
  <c r="F58" i="58"/>
  <c r="F61" i="58"/>
  <c r="F62" i="58"/>
  <c r="F63" i="58"/>
  <c r="F64" i="58"/>
  <c r="F65" i="58"/>
  <c r="F66" i="58"/>
  <c r="F43" i="58" l="1"/>
  <c r="F12" i="58"/>
  <c r="F67" i="58"/>
  <c r="D23" i="58"/>
  <c r="F23" i="58" s="1"/>
  <c r="F49" i="58"/>
  <c r="F11" i="58"/>
  <c r="D15" i="58"/>
  <c r="F15" i="58" s="1"/>
  <c r="F59" i="58"/>
  <c r="C15" i="47"/>
  <c r="F25" i="58" l="1"/>
  <c r="F69" i="58" s="1"/>
  <c r="C7" i="46"/>
  <c r="C8" i="46" l="1"/>
  <c r="C10" i="46" s="1"/>
  <c r="C12" i="46" s="1"/>
  <c r="C16" i="46" s="1"/>
</calcChain>
</file>

<file path=xl/sharedStrings.xml><?xml version="1.0" encoding="utf-8"?>
<sst xmlns="http://schemas.openxmlformats.org/spreadsheetml/2006/main" count="276" uniqueCount="218">
  <si>
    <t>Description</t>
  </si>
  <si>
    <t xml:space="preserve">Item               </t>
  </si>
  <si>
    <t>Unit</t>
  </si>
  <si>
    <t>Qty</t>
  </si>
  <si>
    <t>Grand Total(Vat Exclusive)</t>
  </si>
  <si>
    <t>Sub_Total</t>
  </si>
  <si>
    <t>Rate (EUR)</t>
  </si>
  <si>
    <t>Amount  (EUR)</t>
  </si>
  <si>
    <t>pcs</t>
  </si>
  <si>
    <t>Installation costs</t>
  </si>
  <si>
    <t>Ls</t>
  </si>
  <si>
    <t xml:space="preserve">16mm(D)*1000mm(L) air terminal </t>
  </si>
  <si>
    <t>3mm*25mm copper tape hard drawn complete with sadles.</t>
  </si>
  <si>
    <t>m</t>
  </si>
  <si>
    <t>20mm(D)*1200mm(L) earth conductor of hard drawn copper complete with connection clamp and driving tip</t>
  </si>
  <si>
    <t>Inspection Manhall of diameter 300mmx300mm</t>
  </si>
  <si>
    <t>Rod to tape connector</t>
  </si>
  <si>
    <t>Earthing: excavate pit 1500 x 1200 x 1500 mm (L x W x D) and place course salt mixed with charcoal dust and soil in pit and compact and drive electrodes into this pit, connect and place precast manhole 300 x 300 x 300 mm complete with cover marked with earth symbol and connect up ready and measure the resistance.</t>
  </si>
  <si>
    <t xml:space="preserve">Operational manual; Comprehensive Operation and Maintenance manual for the installed system, written in English and graphically illustrated for unambiguous interpretation and understanding by Operation and Maintenance staff. Special attention shall be drawn to fault finding and remedial action. The manual shall include a system wiring diagram, a list of spare parts and the names of the accredited suppliers/agents of these spare parts. The manual shall also include the manufacturer's name, model number, service manuals, parts list and brief descriptions of all equipment and their basic operating features i.e. routine maintenance procedures, possible breakdowns and repairs, recommended spare parts, troubleshooting guide, equipment layout and simplified wiring and control diagrams of the system as installed. </t>
  </si>
  <si>
    <t xml:space="preserve">Component signage; each component of the installed systems should be clearly labelled onto sticker paper or equal/better approved material and securely mounted directly adjacent to the component. The lettering shall be high contrast and no less than 50mm and no more than 75mm in size. Sites where only specific components are being replaced will be treated similarly to sites where full installations will be done; i.e. labels will also be installed against all existing components of systems where the contractor only replaces certain parts. </t>
  </si>
  <si>
    <t>Error/warning chart; an A1 size chart illustrating common warning signs and error messages, and their meanings, labelled in English, securely mounted at a location readily accessible and easily understood by Operation and Maintenance staff. The lettering and drawings will be high contrast for good visibility.</t>
  </si>
  <si>
    <t>PV panels</t>
  </si>
  <si>
    <t>Conform to CEI 61215 et CEI 61730-1-2</t>
  </si>
  <si>
    <t>Warranty of min 90% of power after 10 years and 80% at 25 years</t>
  </si>
  <si>
    <t>Aluminium frame</t>
  </si>
  <si>
    <t>Provided wired with junction box with at least 3 by-pass diodes, with connectors PV type MC4 and wire at least 4mm²</t>
  </si>
  <si>
    <t>Solar wire</t>
  </si>
  <si>
    <t>Lifetime of at least 25 years</t>
  </si>
  <si>
    <t>Conform to UTE C32-502</t>
  </si>
  <si>
    <t>Wire of 4 mm² section on the pannels in serie and at least 6mm² for the rest. They should be with connectors of type MC4</t>
  </si>
  <si>
    <t>Junction box</t>
  </si>
  <si>
    <t>Lifetime of at least 15 years</t>
  </si>
  <si>
    <t>Put as close as possible to the Pannels</t>
  </si>
  <si>
    <t>Accessible to a technician from outside without need of tools.</t>
  </si>
  <si>
    <t xml:space="preserve">At least IP44 </t>
  </si>
  <si>
    <t>Protection of mechanical chocks conform to the norm IK07 according to NF EN 62262 norm</t>
  </si>
  <si>
    <t>Conception should be in line with UTE 15-712-1 (July 2013).</t>
  </si>
  <si>
    <t>Disconnecting switches: disconnecting the entire PV array</t>
  </si>
  <si>
    <t>Implementation of surge protectors downstream of the disconnecting switches; It should be of type 2 (or type B) conform to the norm NF EN 50539-11</t>
  </si>
  <si>
    <t>Spare lightning arrestor cartridges (01 unit per box).</t>
  </si>
  <si>
    <t>- Lifetime 25 years</t>
  </si>
  <si>
    <t>- Connected to the earth distributor and up to the earth rod ;</t>
  </si>
  <si>
    <t>- HO5 V/K copper cable (flexible) single-pole / minimum cross-section 16mm2 for all equipotential connections and earthing;</t>
  </si>
  <si>
    <t>- Compliant with the NFC 32-201 standard.</t>
  </si>
  <si>
    <t>Grouding of panels and its structure</t>
  </si>
  <si>
    <t>Surge protector (ligthning) earthing</t>
  </si>
  <si>
    <t>- HO5 V/K copper cable (flexible) single-pole / minimum section 16mm2 ;</t>
  </si>
  <si>
    <t>- Compliant with the NFC 32-201 standard;</t>
  </si>
  <si>
    <t>- Compliance with the installation distances as specified in the UTE C15-712-1 guide</t>
  </si>
  <si>
    <t>- Connected to the main equipotential cable</t>
  </si>
  <si>
    <t xml:space="preserve">Ground stakes </t>
  </si>
  <si>
    <t>- Life span 25 years</t>
  </si>
  <si>
    <t>- Minimum size: 01 metre ;</t>
  </si>
  <si>
    <t>- Copper plated steel with its connecting lug (for bare copper cable from 16 to 70mm²);</t>
  </si>
  <si>
    <t>- 16mm diameter, 254 micron copper plating;</t>
  </si>
  <si>
    <t>- Supplied with a copper earthing strip, to isolate the earth network when measuring earth.</t>
  </si>
  <si>
    <t>Inverter (hybrid or not)</t>
  </si>
  <si>
    <t>- Lifetime 10 years</t>
  </si>
  <si>
    <t>- Available power from -25°C to 60°C ;</t>
  </si>
  <si>
    <t>- Rated power (KVA) greater than or equal to 95% of the peak power (kWp) connected to the inverter;</t>
  </si>
  <si>
    <t>- MPPT tracker controllers in-built;</t>
  </si>
  <si>
    <t>- Maximum efficiency &gt; 95 % ;</t>
  </si>
  <si>
    <t>- Efficiency at 10% PNOM &gt; 85%;</t>
  </si>
  <si>
    <t>- Internal short circuit protection on AC output;</t>
  </si>
  <si>
    <t>- Reverse polarity protection;</t>
  </si>
  <si>
    <t>- Overload protection;</t>
  </si>
  <si>
    <t>- Display and function button accessible for operation of various inverter functions;</t>
  </si>
  <si>
    <t>- Minimum protection class I ;</t>
  </si>
  <si>
    <t>- IP65 minimum;</t>
  </si>
  <si>
    <t>- Minimum 5 year manufacturer's warranty</t>
  </si>
  <si>
    <t>- Low self-consumption</t>
  </si>
  <si>
    <t>- SCADA status and error visualisation tools Available via SD card and remote tool</t>
  </si>
  <si>
    <t>- Charging algorithm adapted to the battery technology, compatible with lithium batteries;</t>
  </si>
  <si>
    <t>- Output voltage 230V pure sine (TDH &lt; 3%), 50Hz ;</t>
  </si>
  <si>
    <t>- Voltage thresholds for different charging modes (absorption, equalisation, boost), alarms and low battery protection, with adjustable voltage threshold, period and duration</t>
  </si>
  <si>
    <t>Low Voltage Switchboard</t>
  </si>
  <si>
    <t>- Lifetime 25 years except for the active components and protection components;</t>
  </si>
  <si>
    <t>- PVC enclosure or IP54 metal cabinet;</t>
  </si>
  <si>
    <t>- Wall mounting ;</t>
  </si>
  <si>
    <t>- Cable gland for flexible cable at the bottom of the enclosure;</t>
  </si>
  <si>
    <t>- Rated current of the circuit breakers &gt; or = 1.4 times the maximum transit current in the associated rated regime;</t>
  </si>
  <si>
    <t>- Protection of the cables by thermal-magnetic circuit breakers curve C or fuses;</t>
  </si>
  <si>
    <t>- Spare lightning arrester cartridges (01 unit per cabinet).</t>
  </si>
  <si>
    <t>- The AC board will group together all the AC outputs of the inverters and the power supply outlets of the buildings through the AC busbar;</t>
  </si>
  <si>
    <t>- AC lightning protection type II (or type B);</t>
  </si>
  <si>
    <t>Batteries specifications</t>
  </si>
  <si>
    <t>Capacity, brand and manufactured year should be clearly visible on each battery</t>
  </si>
  <si>
    <t>Procured with datasheet and user manual.</t>
  </si>
  <si>
    <t>Connection of batteries</t>
  </si>
  <si>
    <t>Lifetime of 25 years</t>
  </si>
  <si>
    <t>DC connector with box</t>
  </si>
  <si>
    <t>Component</t>
  </si>
  <si>
    <t>Technical specifications to respect:</t>
  </si>
  <si>
    <t>Junction Box installed near the panels. It collect the parallel circuits and send the power to the controller. (see tech specs)</t>
  </si>
  <si>
    <t xml:space="preserve">Supply and install Lightning Surge Protection Device (type II or type B) on the 2 phases between Solar panels and controller and between Umeme connection and Power adaptor. Provide 1 spare lightning arrester cartridges </t>
  </si>
  <si>
    <t>Low Voltage Switchboard containing AC input for inverter and AC output from inverter to load. (see tech specs)</t>
  </si>
  <si>
    <t>DC breaker for battery system or equivalent fuse. Lifetime of at least 25 years. If fuse is procured, provide 1 spare catridge).</t>
  </si>
  <si>
    <t xml:space="preserve">Battery cable of 16mm² or above connected between the inverter and the battery bank. </t>
  </si>
  <si>
    <t>System chart (electrical layout); an A1 size chart showing the entire system with its parts and wiring, labelled in English, securely mounted at a location readily accessible and easily understood by Operation and Maintenance staff. The lettering and drawings will be high contrast for good visibility.</t>
  </si>
  <si>
    <t>HO5 V/K copper cable (flexible) single-pole / minimum cross-section 16mm2 for all equipotential connections and earthing; Compliant with the NFC 21-201 standard</t>
  </si>
  <si>
    <t>Lightning protection HO5 V/K copper cable (flexible) single-pole / minimum section 16mm² ; should be compliant with NFC 32-201 standard and installed according to UTE C15-712-1 guide</t>
  </si>
  <si>
    <t>A</t>
  </si>
  <si>
    <t>A.1</t>
  </si>
  <si>
    <t>A.2</t>
  </si>
  <si>
    <t>D.2</t>
  </si>
  <si>
    <t>A.3</t>
  </si>
  <si>
    <t>A.4</t>
  </si>
  <si>
    <t>A.6</t>
  </si>
  <si>
    <t>A.7</t>
  </si>
  <si>
    <t>A.9</t>
  </si>
  <si>
    <t>A.10</t>
  </si>
  <si>
    <t>A.11</t>
  </si>
  <si>
    <t>A.12</t>
  </si>
  <si>
    <t>A.13</t>
  </si>
  <si>
    <t>A.14</t>
  </si>
  <si>
    <t>PV Solar cable 4mm² with the MC4-male and femal connectors propely crimped.  Cable used to connect PV pannels in serie</t>
  </si>
  <si>
    <t>PV Solar cable 6mm² with the MC4-male and femal connectors propely crimped.  Cable used to connect PV pannels in parallel up to the junction box</t>
  </si>
  <si>
    <t>Cable 3G6mm²   from the junction box and inverter</t>
  </si>
  <si>
    <t>B.4</t>
  </si>
  <si>
    <t>C</t>
  </si>
  <si>
    <t>D</t>
  </si>
  <si>
    <t>D.1</t>
  </si>
  <si>
    <t>D.3</t>
  </si>
  <si>
    <t>- the AC input (from utility or generator) should be protected by a surge protector.</t>
  </si>
  <si>
    <t>E</t>
  </si>
  <si>
    <t>Adaptation of electrical system of the building for solar system. This includes the adaptation of existing board, installation of new wires and sockets.</t>
  </si>
  <si>
    <t>Adaptation of switches and ligths. New wiring should be 3G1.5mm² or more.</t>
  </si>
  <si>
    <t>Electrical layout plan of the building &amp; single phase diagram</t>
  </si>
  <si>
    <t xml:space="preserve">Lightning 
All materials to be supplied and installed to obtain at most 10ohms earth resistance in both improved cases and new cases.All termination points to be properly done.
</t>
  </si>
  <si>
    <t>Amount(Euro)</t>
  </si>
  <si>
    <t xml:space="preserve">GENERAL SUMMARY </t>
  </si>
  <si>
    <t>Preliminary works</t>
  </si>
  <si>
    <t>Sub-Total</t>
  </si>
  <si>
    <t>Add contingency 5%</t>
  </si>
  <si>
    <t>PRELIMINARIES</t>
  </si>
  <si>
    <t>Protection</t>
  </si>
  <si>
    <t>The Contractor shall cover up and protect from damage, including damage from inclement weather, all finished  work and unfixed materials including that of the Sub-Contractor, etc., to the satisfaction of the Project Manager until the completion of the Contract and make good any damage which occurs.</t>
  </si>
  <si>
    <t>B</t>
  </si>
  <si>
    <t>Removal of plant, Rubbish, etc</t>
  </si>
  <si>
    <t xml:space="preserve">The Contractor shall, upon completion of the Works, remove and clear away all  rubbish and unused material, and shall leave the whole of the Site of the Works in a clean and tidy state to the satisfaction of the Project Manager. He shall also remove all rubbish and dirt from the Site at weekly intervals or as directed by the Project Manager. Particular care shall be taken in leaving windows clean and removal of any stains therefrom. </t>
  </si>
  <si>
    <t>Prevention of Nuisance</t>
  </si>
  <si>
    <t>The Works and such sections of the Site necessary therefore shall be under the entire care and control of the Contractor during the whole period of the Contract and he shall take all possible precautions to prevent any nuisance, inconvenience or injury to the holders or occupiers of the existing or surrounding properties and to the public generally, and shall at all times keep all the paths and walkways affected by the works in a safe and clear state and shall use proper precautions to ensure the safety of all wheeled traffic and pedestrians.</t>
  </si>
  <si>
    <t>Visitors to the site</t>
  </si>
  <si>
    <t>The Contractor is required to control all visitors to the Site and to keep out unauthorised visitors and to provide a visitors book and ensure that all the authorised visitors sign therein.</t>
  </si>
  <si>
    <t>Contractor's Project and Site Administration; and Foreman-in-charge</t>
  </si>
  <si>
    <t>TOTAL CARRIED TO SUMMARY</t>
  </si>
  <si>
    <t xml:space="preserve">The Contractor shall permanently deploy the Project and Site Administrative Staff  approved by the Contract administrator. These will include a General Foreman-in-charge and other trades foremen properly qualified and fluent in English. The Contractor shall submit a Site Organization Structure Chart within seven (7) days of commencement of the Contract. </t>
  </si>
  <si>
    <t>F</t>
  </si>
  <si>
    <t>Site mobilisation</t>
  </si>
  <si>
    <t>Allowance for safety on site, welfare, scaffoldings and transport</t>
  </si>
  <si>
    <t>Item</t>
  </si>
  <si>
    <t>Amount (EUR)</t>
  </si>
  <si>
    <t>Lifetime of 1500 cycles at 50% depth of Discharge and ambiant tempearture.</t>
  </si>
  <si>
    <t>Busbar for connections of batteries in parallel, adapted for the battery system.</t>
  </si>
  <si>
    <t xml:space="preserve">Visual information &amp; knowledge management
The following items will be supplied and/installed for the purpose of Maintenance and Operations of the installed systems </t>
  </si>
  <si>
    <t xml:space="preserve">MAIN SUMMARY                                                                          </t>
  </si>
  <si>
    <t>Mail bill</t>
  </si>
  <si>
    <t>1/3</t>
  </si>
  <si>
    <t>2/3</t>
  </si>
  <si>
    <t>BOQ</t>
  </si>
  <si>
    <t>C.1</t>
  </si>
  <si>
    <t>C.2</t>
  </si>
  <si>
    <t>C.3</t>
  </si>
  <si>
    <t>C.4</t>
  </si>
  <si>
    <t>C.5</t>
  </si>
  <si>
    <t>C.6</t>
  </si>
  <si>
    <t>C.7</t>
  </si>
  <si>
    <t>C.8</t>
  </si>
  <si>
    <t>A.15</t>
  </si>
  <si>
    <t>A.16</t>
  </si>
  <si>
    <t>A.17</t>
  </si>
  <si>
    <t>Cable lugs to connect all the batteries together in series</t>
  </si>
  <si>
    <t>A.18</t>
  </si>
  <si>
    <t xml:space="preserve">Department:          OFFICES                                                                                                                                        </t>
  </si>
  <si>
    <t>Trunking of 100x100mm, pvc white, with removable cover, to conceal cables from ceiling to inverters</t>
  </si>
  <si>
    <t xml:space="preserve">Trunking of 50x50mm, pvc white, one compartment, with removable cover, to conceal cables from inverter to batteries </t>
  </si>
  <si>
    <t>If required, 100x100mm 2mm thick cable trays to convey cables within the office building</t>
  </si>
  <si>
    <t>Allow for 4mm 4 core cables for socket adaptation where required</t>
  </si>
  <si>
    <t>D.4</t>
  </si>
  <si>
    <t>Allow for 2.5mm 3 core cables for socket adaptation where required</t>
  </si>
  <si>
    <t>D.5</t>
  </si>
  <si>
    <t>Where required, new sockets+B64` and wiring 3G2.5mm² XVB (or equivalent) up to the solar board.</t>
  </si>
  <si>
    <t>D.6</t>
  </si>
  <si>
    <t>Where required, adaptation of existing sockets+B64` and wiring 3G2.5mm² XVB (or equivalent) up to the solar board.</t>
  </si>
  <si>
    <t>A.19</t>
  </si>
  <si>
    <r>
      <rPr>
        <u/>
        <sz val="10"/>
        <rFont val="Arial"/>
        <family val="2"/>
      </rPr>
      <t>Excavation for armoured cable:</t>
    </r>
    <r>
      <rPr>
        <sz val="10"/>
        <rFont val="Arial"/>
        <family val="2"/>
      </rPr>
      <t xml:space="preserve">
Excavate trench 0.6M wide and max 1m deep back fill ram and cart away excess soil to approved disposal site</t>
    </r>
  </si>
  <si>
    <t>A.8</t>
  </si>
  <si>
    <t>A.20</t>
  </si>
  <si>
    <t>A.21</t>
  </si>
  <si>
    <t>Where needed, Armoured cable 16mm 4 core, to make underground connection between standalone solar panel structure and main building</t>
  </si>
  <si>
    <t>B.2</t>
  </si>
  <si>
    <t>B.3</t>
  </si>
  <si>
    <r>
      <t xml:space="preserve">Solar system
All cables to be Ultra-violet resistant. 
</t>
    </r>
    <r>
      <rPr>
        <b/>
        <u/>
        <sz val="10"/>
        <color theme="1"/>
        <rFont val="Arial"/>
        <family val="2"/>
      </rPr>
      <t>NB:</t>
    </r>
    <r>
      <rPr>
        <b/>
        <sz val="10"/>
        <color theme="1"/>
        <rFont val="Arial"/>
        <family val="2"/>
      </rPr>
      <t xml:space="preserve"> The cost of solar panels should factor in anti-theft lock mounting and weather-proof sealant between all panels
</t>
    </r>
  </si>
  <si>
    <t xml:space="preserve">Provide for making good of excavated section of floor, including where necessary, replacement of stone or other paving, with material of similar quality and shade, finished neat and to the architect's approval </t>
  </si>
  <si>
    <t>Lockable steel battery cabinet of dimensions 1200 x 1200 x 500 mm to store 6 batteries, covered with 1.2 mm mild steel plates on all side with air vents and lockable door at the front.</t>
  </si>
  <si>
    <t>m2</t>
  </si>
  <si>
    <r>
      <rPr>
        <b/>
        <sz val="10"/>
        <rFont val="Arial"/>
        <family val="2"/>
      </rPr>
      <t>Solar structure ceiling:</t>
    </r>
    <r>
      <rPr>
        <sz val="10"/>
        <rFont val="Arial"/>
        <family val="2"/>
      </rPr>
      <t xml:space="preserve">
Supply, fabricate and install ceiling using mature and well-treated bamboo procured from "Bamboo Uganda" or equal/better supplier;
Bamboo stalks to be compactly placed in single layer between 100x50mm top railing members and mounted onto purlins with 
galvanized binding wire and or brass screws
</t>
    </r>
  </si>
  <si>
    <t>486W solar panel such as risen  RSM150-8-485M. (see tech specs)</t>
  </si>
  <si>
    <t>24V, 200Ah, lifetime of 1500 cycles at 50% depth of Discharge at 25°C. Such as Rita DG12-200</t>
  </si>
  <si>
    <t>ENABEL NEW FORT-PORTAL  CITY OFFICE</t>
  </si>
  <si>
    <t xml:space="preserve">Public works contract for “Supply, delivery, testing and installation of solar system and user training and associated civil works at Enabel Fort-Portal city office”
</t>
  </si>
  <si>
    <t>THE RATES FOR STRUCTURAL STEEL WORK SHOULD INCLUDE ALL PLATES, STIFFENERS, BOLTS, WELDED JOINTS,  ALL CONNECTIONS AND ACCESSORIES; PAINTING AND DECORATIONS; AS PER THE ARCHITECT’S AND STRUCTURAL ENGINEERS DRAWINGS; THE CONTRACTOR  MUST STUDY THE DRAWINGS AND ENSURE THAT HIS PRICE INCLUDES ALL ITEMS AS SHOWN ON THE DRAWINGS</t>
  </si>
  <si>
    <t>two coats of approved metal primer all to Structural Engineer's</t>
  </si>
  <si>
    <t>details</t>
  </si>
  <si>
    <t>Kg</t>
  </si>
  <si>
    <t>Touch-up primer : prepare and apply three coats oil paint : to</t>
  </si>
  <si>
    <t>Structural steel work.</t>
  </si>
  <si>
    <t>Allow for gusset plates, cleats, bolts etc.</t>
  </si>
  <si>
    <t>SM</t>
  </si>
  <si>
    <t>Solar panel support structures
Assuming a panel size of (2.25mx1.04m), 22 panels will be mounted onto the existing roof Structure. The supplier will fabricate the structure as per the issued design. Should the design require a change due to differing panel sizes, the contractor will submit the revised design for approval before implementation.</t>
  </si>
  <si>
    <t>Supply, fabricate, hoist, erect and fix the following  Mild</t>
  </si>
  <si>
    <t>steel sectionT1 grinding all welds smooth and priming with</t>
  </si>
  <si>
    <t xml:space="preserve">40 x 40 x 2mm Thick square hollow section </t>
  </si>
  <si>
    <t>B.1</t>
  </si>
  <si>
    <t>B.5</t>
  </si>
  <si>
    <t>Supply and install an hybrid inverter with in-built controller of AC output power of 1.5 kW or more, such as Raggie RG-MH5500W Plus or equally approved. See tabular technical specifications for the ones inverter must respect.</t>
  </si>
  <si>
    <t>NEW BLOCK</t>
  </si>
  <si>
    <t>Lot 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</si>
</sst>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_);_(* \(#,##0.00\);_(* \-??_);_(@_)"/>
    <numFmt numFmtId="166" formatCode="_(* #,##0_);_(* \(#,##0\);_(* \-??_);_(@_)"/>
    <numFmt numFmtId="167" formatCode="_(* #,##0_);_(* \(#,##0\);_(* &quot;-&quot;??_);_(@_)"/>
    <numFmt numFmtId="168" formatCode="_-* #,##0.0_-;\-* #,##0.0_-;_-* &quot;-&quot;??_-;_-@_-"/>
    <numFmt numFmtId="169" formatCode="_(* #,##0.0_);_(* \(#,##0.0\);_(* \-??_);_(@_)"/>
  </numFmts>
  <fonts count="30" x14ac:knownFonts="1">
    <font>
      <sz val="11"/>
      <color theme="1"/>
      <name val="Calibri"/>
      <family val="2"/>
      <scheme val="minor"/>
    </font>
    <font>
      <sz val="11"/>
      <color theme="1"/>
      <name val="Calibri"/>
      <family val="2"/>
      <scheme val="minor"/>
    </font>
    <font>
      <b/>
      <sz val="10"/>
      <color rgb="FF000000"/>
      <name val="Arial"/>
      <family val="2"/>
    </font>
    <font>
      <sz val="10"/>
      <name val="Arial"/>
      <family val="2"/>
    </font>
    <font>
      <b/>
      <sz val="10"/>
      <name val="Arial"/>
      <family val="2"/>
    </font>
    <font>
      <b/>
      <sz val="11"/>
      <color theme="1"/>
      <name val="Calibri"/>
      <family val="2"/>
      <scheme val="minor"/>
    </font>
    <font>
      <sz val="11"/>
      <name val="Arial"/>
      <family val="2"/>
    </font>
    <font>
      <sz val="11"/>
      <color theme="1"/>
      <name val="Arial"/>
      <family val="2"/>
    </font>
    <font>
      <sz val="10"/>
      <color theme="1"/>
      <name val="Arial"/>
      <family val="2"/>
    </font>
    <font>
      <b/>
      <sz val="11"/>
      <name val="Arial"/>
      <family val="2"/>
    </font>
    <font>
      <b/>
      <sz val="10"/>
      <color theme="1"/>
      <name val="Arial"/>
      <family val="2"/>
    </font>
    <font>
      <b/>
      <sz val="12"/>
      <color theme="1"/>
      <name val="Calibri"/>
      <family val="2"/>
      <scheme val="minor"/>
    </font>
    <font>
      <b/>
      <sz val="14"/>
      <color theme="1"/>
      <name val="Calibri"/>
      <family val="2"/>
      <scheme val="minor"/>
    </font>
    <font>
      <b/>
      <sz val="12"/>
      <name val="Arial"/>
      <family val="2"/>
    </font>
    <font>
      <sz val="10"/>
      <color rgb="FF000000"/>
      <name val="Calibri"/>
      <family val="2"/>
      <scheme val="minor"/>
    </font>
    <font>
      <b/>
      <sz val="12"/>
      <color theme="1"/>
      <name val="Arial"/>
      <family val="2"/>
    </font>
    <font>
      <sz val="20"/>
      <color theme="1"/>
      <name val="Calibri"/>
      <family val="2"/>
      <scheme val="minor"/>
    </font>
    <font>
      <b/>
      <u/>
      <sz val="10"/>
      <name val="Arial"/>
      <family val="2"/>
    </font>
    <font>
      <sz val="11"/>
      <name val="Calibri"/>
      <family val="2"/>
      <scheme val="minor"/>
    </font>
    <font>
      <b/>
      <sz val="11"/>
      <name val="Calibri"/>
      <family val="2"/>
      <scheme val="minor"/>
    </font>
    <font>
      <b/>
      <sz val="11"/>
      <color theme="1"/>
      <name val="Arial"/>
      <family val="2"/>
    </font>
    <font>
      <b/>
      <sz val="18"/>
      <color theme="1"/>
      <name val="Calibri"/>
      <family val="2"/>
      <scheme val="minor"/>
    </font>
    <font>
      <sz val="11"/>
      <color rgb="FF3F3F76"/>
      <name val="Calibri"/>
      <family val="2"/>
      <scheme val="minor"/>
    </font>
    <font>
      <b/>
      <sz val="11"/>
      <color rgb="FFFA7D00"/>
      <name val="Calibri"/>
      <family val="2"/>
      <scheme val="minor"/>
    </font>
    <font>
      <sz val="11"/>
      <color theme="0" tint="-0.34998626667073579"/>
      <name val="Calibri"/>
      <family val="2"/>
      <scheme val="minor"/>
    </font>
    <font>
      <sz val="8"/>
      <name val="Calibri"/>
      <family val="2"/>
      <scheme val="minor"/>
    </font>
    <font>
      <u/>
      <sz val="10"/>
      <name val="Arial"/>
      <family val="2"/>
    </font>
    <font>
      <b/>
      <u/>
      <sz val="10"/>
      <color theme="1"/>
      <name val="Arial"/>
      <family val="2"/>
    </font>
    <font>
      <sz val="11"/>
      <name val="Garamond"/>
      <family val="1"/>
    </font>
    <font>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FFFF00"/>
        <bgColor indexed="64"/>
      </patternFill>
    </fill>
  </fills>
  <borders count="5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hair">
        <color auto="1"/>
      </top>
      <bottom style="hair">
        <color auto="1"/>
      </bottom>
      <diagonal/>
    </border>
    <border>
      <left/>
      <right/>
      <top/>
      <bottom style="medium">
        <color auto="1"/>
      </bottom>
      <diagonal/>
    </border>
    <border>
      <left style="medium">
        <color auto="1"/>
      </left>
      <right style="medium">
        <color auto="1"/>
      </right>
      <top/>
      <bottom style="hair">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auto="1"/>
      </bottom>
      <diagonal/>
    </border>
    <border>
      <left style="medium">
        <color auto="1"/>
      </left>
      <right/>
      <top style="hair">
        <color auto="1"/>
      </top>
      <bottom style="hair">
        <color auto="1"/>
      </bottom>
      <diagonal/>
    </border>
    <border>
      <left style="medium">
        <color auto="1"/>
      </left>
      <right/>
      <top/>
      <bottom style="hair">
        <color auto="1"/>
      </bottom>
      <diagonal/>
    </border>
    <border>
      <left style="medium">
        <color indexed="64"/>
      </left>
      <right style="medium">
        <color indexed="64"/>
      </right>
      <top style="hair">
        <color auto="1"/>
      </top>
      <bottom style="medium">
        <color indexed="64"/>
      </bottom>
      <diagonal/>
    </border>
    <border>
      <left/>
      <right style="medium">
        <color indexed="64"/>
      </right>
      <top/>
      <bottom style="hair">
        <color auto="1"/>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style="medium">
        <color auto="1"/>
      </right>
      <top/>
      <bottom style="medium">
        <color auto="1"/>
      </bottom>
      <diagonal/>
    </border>
    <border>
      <left/>
      <right/>
      <top style="hair">
        <color auto="1"/>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medium">
        <color theme="1"/>
      </left>
      <right/>
      <top style="medium">
        <color auto="1"/>
      </top>
      <bottom style="medium">
        <color auto="1"/>
      </bottom>
      <diagonal/>
    </border>
    <border>
      <left style="medium">
        <color theme="1"/>
      </left>
      <right style="medium">
        <color theme="1"/>
      </right>
      <top/>
      <bottom style="medium">
        <color indexed="64"/>
      </bottom>
      <diagonal/>
    </border>
    <border>
      <left style="medium">
        <color indexed="64"/>
      </left>
      <right/>
      <top/>
      <bottom/>
      <diagonal/>
    </border>
    <border>
      <left style="medium">
        <color indexed="64"/>
      </left>
      <right style="medium">
        <color indexed="64"/>
      </right>
      <top style="medium">
        <color theme="1"/>
      </top>
      <bottom style="medium">
        <color indexed="64"/>
      </bottom>
      <diagonal/>
    </border>
    <border>
      <left/>
      <right style="medium">
        <color auto="1"/>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style="hair">
        <color auto="1"/>
      </top>
      <bottom/>
      <diagonal/>
    </border>
    <border>
      <left style="thin">
        <color rgb="FF7F7F7F"/>
      </left>
      <right style="thin">
        <color rgb="FF7F7F7F"/>
      </right>
      <top/>
      <bottom style="thin">
        <color rgb="FF7F7F7F"/>
      </bottom>
      <diagonal/>
    </border>
    <border>
      <left style="medium">
        <color auto="1"/>
      </left>
      <right/>
      <top style="hair">
        <color auto="1"/>
      </top>
      <bottom/>
      <diagonal/>
    </border>
    <border>
      <left style="thin">
        <color rgb="FF7F7F7F"/>
      </left>
      <right style="thin">
        <color rgb="FF7F7F7F"/>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auto="1"/>
      </left>
      <right style="thin">
        <color auto="1"/>
      </right>
      <top/>
      <bottom/>
      <diagonal/>
    </border>
    <border>
      <left style="thin">
        <color indexed="64"/>
      </left>
      <right style="thin">
        <color indexed="64"/>
      </right>
      <top/>
      <bottom/>
      <diagonal/>
    </border>
    <border>
      <left style="thin">
        <color auto="1"/>
      </left>
      <right style="medium">
        <color auto="1"/>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s>
  <cellStyleXfs count="14">
    <xf numFmtId="0" fontId="0" fillId="0" borderId="0"/>
    <xf numFmtId="164" fontId="1" fillId="0" borderId="0" applyFont="0" applyFill="0" applyBorder="0" applyAlignment="0" applyProtection="0"/>
    <xf numFmtId="165" fontId="3" fillId="0" borderId="0" applyFill="0" applyBorder="0" applyAlignment="0" applyProtection="0"/>
    <xf numFmtId="0" fontId="3" fillId="0" borderId="0">
      <alignment horizontal="justify"/>
    </xf>
    <xf numFmtId="164" fontId="1" fillId="0" borderId="0" applyFont="0" applyFill="0" applyBorder="0" applyAlignment="0" applyProtection="0"/>
    <xf numFmtId="0" fontId="14" fillId="0" borderId="0"/>
    <xf numFmtId="0" fontId="1" fillId="0" borderId="0"/>
    <xf numFmtId="0" fontId="3" fillId="0" borderId="0">
      <alignment horizontal="justify" vertical="top" wrapText="1"/>
    </xf>
    <xf numFmtId="0" fontId="22" fillId="5" borderId="31" applyNumberFormat="0" applyAlignment="0" applyProtection="0"/>
    <xf numFmtId="0" fontId="23" fillId="6" borderId="31" applyNumberFormat="0" applyAlignment="0" applyProtection="0"/>
    <xf numFmtId="0" fontId="1" fillId="0" borderId="0"/>
    <xf numFmtId="43" fontId="3" fillId="0" borderId="0" applyFont="0" applyFill="0" applyBorder="0" applyAlignment="0" applyProtection="0"/>
    <xf numFmtId="43" fontId="3" fillId="0" borderId="0" applyFont="0" applyFill="0" applyBorder="0" applyProtection="0">
      <alignment vertical="top"/>
    </xf>
    <xf numFmtId="0" fontId="3" fillId="0" borderId="0"/>
  </cellStyleXfs>
  <cellXfs count="202">
    <xf numFmtId="0" fontId="0" fillId="0" borderId="0" xfId="0"/>
    <xf numFmtId="0" fontId="3" fillId="0" borderId="2" xfId="0" applyFont="1" applyBorder="1" applyAlignment="1">
      <alignment horizontal="left" vertical="top" wrapText="1"/>
    </xf>
    <xf numFmtId="166" fontId="3" fillId="0" borderId="4" xfId="2" applyNumberFormat="1" applyFill="1" applyBorder="1" applyAlignment="1" applyProtection="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168" fontId="3" fillId="0" borderId="4" xfId="1" applyNumberFormat="1" applyFont="1" applyFill="1" applyBorder="1" applyAlignment="1">
      <alignment horizontal="center" vertical="center"/>
    </xf>
    <xf numFmtId="0" fontId="3" fillId="0" borderId="10" xfId="0" applyFont="1" applyBorder="1" applyAlignment="1">
      <alignment horizontal="left" vertical="center" wrapText="1"/>
    </xf>
    <xf numFmtId="0" fontId="3" fillId="0" borderId="2" xfId="0" applyFont="1" applyBorder="1" applyAlignment="1">
      <alignment vertical="top" wrapText="1"/>
    </xf>
    <xf numFmtId="0" fontId="3" fillId="0" borderId="2" xfId="0" quotePrefix="1"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vertical="top" wrapText="1"/>
    </xf>
    <xf numFmtId="1"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justify" vertical="top" wrapText="1"/>
    </xf>
    <xf numFmtId="0" fontId="3" fillId="2" borderId="14" xfId="0" applyFont="1" applyFill="1" applyBorder="1" applyAlignment="1">
      <alignment vertical="top" wrapText="1"/>
    </xf>
    <xf numFmtId="3" fontId="3" fillId="0" borderId="2" xfId="0" applyNumberFormat="1" applyFont="1" applyBorder="1" applyAlignment="1">
      <alignment horizontal="center" vertical="center"/>
    </xf>
    <xf numFmtId="0" fontId="4" fillId="0" borderId="1" xfId="0" applyFont="1" applyBorder="1" applyAlignment="1">
      <alignment horizontal="left" vertical="top" wrapText="1"/>
    </xf>
    <xf numFmtId="0" fontId="10" fillId="0" borderId="1" xfId="0" applyFont="1" applyBorder="1" applyAlignment="1">
      <alignment horizontal="left" vertical="top" wrapText="1"/>
    </xf>
    <xf numFmtId="0" fontId="8" fillId="0" borderId="1" xfId="0" applyFont="1" applyBorder="1" applyAlignment="1">
      <alignment horizontal="left" wrapText="1"/>
    </xf>
    <xf numFmtId="168" fontId="3" fillId="0" borderId="10" xfId="1" applyNumberFormat="1" applyFont="1" applyFill="1" applyBorder="1" applyAlignment="1">
      <alignment horizontal="center" vertical="center"/>
    </xf>
    <xf numFmtId="168" fontId="4" fillId="2" borderId="7" xfId="1" applyNumberFormat="1" applyFont="1" applyFill="1" applyBorder="1" applyAlignment="1">
      <alignment horizontal="center" vertical="center" wrapText="1"/>
    </xf>
    <xf numFmtId="0" fontId="4" fillId="2" borderId="1" xfId="0" applyFont="1" applyFill="1" applyBorder="1" applyAlignment="1">
      <alignment horizontal="left" vertical="top" wrapText="1"/>
    </xf>
    <xf numFmtId="0" fontId="3" fillId="0" borderId="2" xfId="0" applyFont="1" applyBorder="1" applyAlignment="1">
      <alignment horizontal="center" vertical="center" wrapText="1"/>
    </xf>
    <xf numFmtId="1" fontId="3" fillId="0" borderId="2" xfId="0" applyNumberFormat="1" applyFont="1" applyBorder="1" applyAlignment="1">
      <alignment horizontal="center" vertical="center"/>
    </xf>
    <xf numFmtId="166" fontId="4" fillId="2" borderId="9" xfId="2" applyNumberFormat="1" applyFont="1" applyFill="1" applyBorder="1" applyAlignment="1">
      <alignment horizontal="center" vertical="center" wrapText="1"/>
    </xf>
    <xf numFmtId="168" fontId="4" fillId="2" borderId="1" xfId="1" applyNumberFormat="1" applyFont="1" applyFill="1" applyBorder="1" applyAlignment="1">
      <alignment horizontal="center" vertical="center" wrapText="1"/>
    </xf>
    <xf numFmtId="166" fontId="4" fillId="2" borderId="1" xfId="2" applyNumberFormat="1" applyFont="1" applyFill="1" applyBorder="1" applyAlignment="1">
      <alignment horizontal="center" vertical="center" wrapText="1"/>
    </xf>
    <xf numFmtId="168" fontId="3" fillId="0" borderId="1" xfId="1" applyNumberFormat="1" applyFont="1" applyFill="1" applyBorder="1" applyAlignment="1">
      <alignment horizontal="center" vertical="center"/>
    </xf>
    <xf numFmtId="0" fontId="0" fillId="0" borderId="1" xfId="0" applyBorder="1" applyAlignment="1">
      <alignment horizontal="left" wrapText="1"/>
    </xf>
    <xf numFmtId="0" fontId="3" fillId="0" borderId="4" xfId="0" quotePrefix="1" applyFont="1" applyBorder="1" applyAlignment="1">
      <alignment horizontal="center" vertical="center"/>
    </xf>
    <xf numFmtId="0" fontId="3" fillId="0" borderId="4" xfId="0" applyFont="1" applyBorder="1" applyAlignment="1">
      <alignment horizontal="center" vertical="center"/>
    </xf>
    <xf numFmtId="166" fontId="3" fillId="2" borderId="6" xfId="2" applyNumberFormat="1" applyFill="1" applyBorder="1" applyAlignment="1" applyProtection="1">
      <alignment horizontal="center" vertical="center"/>
    </xf>
    <xf numFmtId="0" fontId="8" fillId="2" borderId="19" xfId="0" applyFont="1" applyFill="1" applyBorder="1" applyAlignment="1">
      <alignment vertical="center" wrapText="1"/>
    </xf>
    <xf numFmtId="3" fontId="3" fillId="0" borderId="19" xfId="0" applyNumberFormat="1" applyFont="1" applyBorder="1" applyAlignment="1">
      <alignment horizontal="center"/>
    </xf>
    <xf numFmtId="0" fontId="3" fillId="0" borderId="12" xfId="0" applyFont="1" applyBorder="1" applyAlignment="1">
      <alignment horizontal="center"/>
    </xf>
    <xf numFmtId="0" fontId="3" fillId="2" borderId="6" xfId="0" applyFont="1" applyFill="1" applyBorder="1" applyAlignment="1">
      <alignment horizontal="center" vertical="center"/>
    </xf>
    <xf numFmtId="3" fontId="6" fillId="2" borderId="6" xfId="0" applyNumberFormat="1" applyFont="1" applyFill="1" applyBorder="1" applyAlignment="1">
      <alignment horizontal="center" vertical="center"/>
    </xf>
    <xf numFmtId="0" fontId="3" fillId="0" borderId="22" xfId="0" applyFont="1" applyBorder="1" applyAlignment="1">
      <alignment horizontal="justify" vertical="center"/>
    </xf>
    <xf numFmtId="0" fontId="3" fillId="0" borderId="11" xfId="0" applyFont="1" applyBorder="1" applyAlignment="1">
      <alignment horizontal="left" vertical="center" wrapText="1"/>
    </xf>
    <xf numFmtId="0" fontId="10" fillId="2" borderId="8" xfId="0" applyFont="1" applyFill="1" applyBorder="1" applyAlignment="1">
      <alignment vertical="center" wrapText="1"/>
    </xf>
    <xf numFmtId="166" fontId="3" fillId="0" borderId="13" xfId="2" applyNumberFormat="1" applyFill="1" applyBorder="1" applyAlignment="1" applyProtection="1">
      <alignment horizontal="center" vertical="center"/>
    </xf>
    <xf numFmtId="0" fontId="0" fillId="0" borderId="0" xfId="0" applyAlignment="1">
      <alignment wrapText="1"/>
    </xf>
    <xf numFmtId="0" fontId="0" fillId="0" borderId="23" xfId="0" applyBorder="1" applyAlignment="1">
      <alignment wrapText="1"/>
    </xf>
    <xf numFmtId="0" fontId="0" fillId="0" borderId="23" xfId="0" quotePrefix="1" applyBorder="1" applyAlignment="1">
      <alignment wrapText="1"/>
    </xf>
    <xf numFmtId="0" fontId="13" fillId="2" borderId="18" xfId="0" applyFont="1" applyFill="1" applyBorder="1" applyAlignment="1">
      <alignment horizontal="center" vertical="center"/>
    </xf>
    <xf numFmtId="169" fontId="11" fillId="2" borderId="18" xfId="0" applyNumberFormat="1" applyFont="1" applyFill="1" applyBorder="1" applyAlignment="1">
      <alignment horizontal="center" vertical="center"/>
    </xf>
    <xf numFmtId="168" fontId="4" fillId="3" borderId="18" xfId="1" applyNumberFormat="1" applyFont="1" applyFill="1" applyBorder="1" applyAlignment="1">
      <alignment horizontal="center" vertical="center" wrapText="1"/>
    </xf>
    <xf numFmtId="0" fontId="4" fillId="3" borderId="0" xfId="0" applyFont="1" applyFill="1" applyAlignment="1">
      <alignment horizontal="left" vertical="top" wrapText="1"/>
    </xf>
    <xf numFmtId="166" fontId="4" fillId="3" borderId="18" xfId="2" applyNumberFormat="1" applyFont="1" applyFill="1" applyBorder="1" applyAlignment="1">
      <alignment horizontal="center" vertical="center" wrapText="1"/>
    </xf>
    <xf numFmtId="0" fontId="3" fillId="0" borderId="0" xfId="0" applyFont="1" applyAlignment="1">
      <alignment horizontal="left" vertical="center" wrapText="1"/>
    </xf>
    <xf numFmtId="0" fontId="13" fillId="2" borderId="25" xfId="0" applyFont="1" applyFill="1" applyBorder="1" applyAlignment="1">
      <alignment horizontal="justify" vertical="top" wrapText="1"/>
    </xf>
    <xf numFmtId="0" fontId="9" fillId="0" borderId="1" xfId="0" applyFont="1" applyBorder="1" applyAlignment="1">
      <alignment horizontal="center" vertical="top" wrapText="1"/>
    </xf>
    <xf numFmtId="167" fontId="9" fillId="0" borderId="1" xfId="2" applyNumberFormat="1" applyFont="1" applyBorder="1" applyAlignment="1">
      <alignment horizontal="center" vertical="top" wrapText="1"/>
    </xf>
    <xf numFmtId="167" fontId="9" fillId="0" borderId="1" xfId="1" applyNumberFormat="1" applyFont="1" applyBorder="1" applyAlignment="1">
      <alignment horizontal="center" vertical="top" wrapText="1"/>
    </xf>
    <xf numFmtId="0" fontId="1" fillId="4" borderId="0" xfId="6" applyFill="1"/>
    <xf numFmtId="0" fontId="1" fillId="4" borderId="0" xfId="6" applyFill="1" applyAlignment="1">
      <alignment horizontal="center" vertical="center"/>
    </xf>
    <xf numFmtId="0" fontId="1" fillId="4" borderId="0" xfId="6" applyFill="1" applyAlignment="1">
      <alignment vertical="center"/>
    </xf>
    <xf numFmtId="0" fontId="1" fillId="4" borderId="26" xfId="6" applyFill="1" applyBorder="1" applyAlignment="1">
      <alignment horizontal="center" vertical="center"/>
    </xf>
    <xf numFmtId="0" fontId="1" fillId="4" borderId="14" xfId="6" applyFill="1" applyBorder="1" applyAlignment="1">
      <alignment horizontal="center" vertical="center"/>
    </xf>
    <xf numFmtId="0" fontId="4" fillId="0" borderId="3" xfId="6" applyFont="1" applyBorder="1" applyAlignment="1">
      <alignment horizontal="left" vertical="top" wrapText="1"/>
    </xf>
    <xf numFmtId="0" fontId="4" fillId="0" borderId="7" xfId="6" applyFont="1" applyBorder="1" applyAlignment="1">
      <alignment horizontal="center" wrapText="1"/>
    </xf>
    <xf numFmtId="0" fontId="4" fillId="0" borderId="1" xfId="6" applyFont="1" applyBorder="1" applyAlignment="1">
      <alignment horizontal="center" wrapText="1"/>
    </xf>
    <xf numFmtId="167" fontId="4" fillId="0" borderId="1" xfId="4" applyNumberFormat="1" applyFont="1" applyBorder="1" applyAlignment="1">
      <alignment horizontal="right" wrapText="1"/>
    </xf>
    <xf numFmtId="0" fontId="4" fillId="0" borderId="16" xfId="6" applyFont="1" applyBorder="1" applyAlignment="1">
      <alignment horizontal="center" wrapText="1"/>
    </xf>
    <xf numFmtId="0" fontId="4" fillId="0" borderId="5" xfId="6" applyFont="1" applyBorder="1" applyAlignment="1">
      <alignment horizontal="center" wrapText="1"/>
    </xf>
    <xf numFmtId="167" fontId="4" fillId="0" borderId="5" xfId="4" applyNumberFormat="1" applyFont="1" applyBorder="1" applyAlignment="1">
      <alignment horizontal="center" wrapText="1"/>
    </xf>
    <xf numFmtId="0" fontId="4" fillId="0" borderId="26" xfId="6" applyFont="1" applyBorder="1" applyAlignment="1">
      <alignment horizontal="center" vertical="center" wrapText="1"/>
    </xf>
    <xf numFmtId="0" fontId="17" fillId="0" borderId="6" xfId="6" applyFont="1" applyBorder="1" applyAlignment="1">
      <alignment horizontal="center" vertical="top" wrapText="1"/>
    </xf>
    <xf numFmtId="167" fontId="4" fillId="0" borderId="6" xfId="4" applyNumberFormat="1" applyFont="1" applyBorder="1" applyAlignment="1">
      <alignment horizontal="center" vertical="center" wrapText="1"/>
    </xf>
    <xf numFmtId="0" fontId="4" fillId="0" borderId="6" xfId="6" applyFont="1" applyBorder="1" applyAlignment="1">
      <alignment horizontal="center" vertical="top" wrapText="1"/>
    </xf>
    <xf numFmtId="0" fontId="3" fillId="0" borderId="26" xfId="6" applyFont="1" applyBorder="1" applyAlignment="1">
      <alignment horizontal="center" vertical="center"/>
    </xf>
    <xf numFmtId="0" fontId="3" fillId="0" borderId="6" xfId="6" applyFont="1" applyBorder="1" applyAlignment="1">
      <alignment horizontal="left" vertical="top" wrapText="1"/>
    </xf>
    <xf numFmtId="164" fontId="3" fillId="0" borderId="6" xfId="2" applyNumberFormat="1" applyFill="1" applyBorder="1" applyAlignment="1" applyProtection="1">
      <alignment horizontal="center" vertical="center"/>
    </xf>
    <xf numFmtId="166" fontId="3" fillId="0" borderId="6" xfId="2" applyNumberFormat="1" applyFill="1" applyBorder="1" applyAlignment="1" applyProtection="1">
      <alignment horizontal="center" vertical="center"/>
    </xf>
    <xf numFmtId="0" fontId="3" fillId="0" borderId="7" xfId="6" applyFont="1" applyBorder="1" applyAlignment="1">
      <alignment horizontal="center" vertical="center"/>
    </xf>
    <xf numFmtId="0" fontId="4" fillId="0" borderId="1" xfId="6" applyFont="1" applyBorder="1" applyAlignment="1">
      <alignment horizontal="left" vertical="top" wrapText="1"/>
    </xf>
    <xf numFmtId="166" fontId="3" fillId="0" borderId="1" xfId="2" applyNumberFormat="1" applyFill="1" applyBorder="1" applyAlignment="1" applyProtection="1">
      <alignment horizontal="center" vertical="center"/>
    </xf>
    <xf numFmtId="0" fontId="3" fillId="0" borderId="26" xfId="6" applyFont="1" applyBorder="1" applyAlignment="1">
      <alignment horizontal="center" vertical="center" wrapText="1"/>
    </xf>
    <xf numFmtId="166" fontId="3" fillId="0" borderId="6" xfId="2" applyNumberFormat="1" applyFill="1" applyBorder="1" applyAlignment="1">
      <alignment horizontal="center" vertical="center" wrapText="1"/>
    </xf>
    <xf numFmtId="0" fontId="3" fillId="0" borderId="6" xfId="6" applyFont="1" applyBorder="1" applyAlignment="1">
      <alignment vertical="top" wrapText="1"/>
    </xf>
    <xf numFmtId="0" fontId="18" fillId="0" borderId="6" xfId="6" applyFont="1" applyBorder="1" applyAlignment="1">
      <alignment horizontal="justify" vertical="top" wrapText="1"/>
    </xf>
    <xf numFmtId="0" fontId="4" fillId="0" borderId="7" xfId="6" applyFont="1" applyBorder="1" applyAlignment="1">
      <alignment horizontal="center" vertical="center"/>
    </xf>
    <xf numFmtId="0" fontId="19" fillId="0" borderId="27" xfId="6" applyFont="1" applyBorder="1" applyAlignment="1">
      <alignment horizontal="justify" vertical="top" wrapText="1"/>
    </xf>
    <xf numFmtId="165" fontId="5" fillId="0" borderId="1" xfId="6" applyNumberFormat="1" applyFont="1" applyBorder="1" applyAlignment="1">
      <alignment horizontal="center" vertical="center"/>
    </xf>
    <xf numFmtId="0" fontId="3" fillId="0" borderId="20" xfId="6" applyFont="1" applyBorder="1" applyAlignment="1">
      <alignment horizontal="center" vertical="center" wrapText="1"/>
    </xf>
    <xf numFmtId="166" fontId="3" fillId="0" borderId="21" xfId="2" applyNumberFormat="1" applyFill="1" applyBorder="1" applyAlignment="1" applyProtection="1">
      <alignment horizontal="center" vertical="center"/>
    </xf>
    <xf numFmtId="0" fontId="4" fillId="0" borderId="17" xfId="3" quotePrefix="1" applyFont="1" applyBorder="1" applyAlignment="1" applyProtection="1">
      <alignment horizontal="right"/>
      <protection locked="0"/>
    </xf>
    <xf numFmtId="0" fontId="4" fillId="0" borderId="7" xfId="7" applyFont="1" applyBorder="1" applyAlignment="1">
      <alignment horizontal="center" wrapText="1"/>
    </xf>
    <xf numFmtId="0" fontId="4" fillId="0" borderId="1" xfId="3" applyFont="1" applyBorder="1" applyAlignment="1">
      <alignment horizontal="justify" wrapText="1"/>
    </xf>
    <xf numFmtId="0" fontId="4" fillId="0" borderId="9" xfId="3" quotePrefix="1" applyFont="1" applyBorder="1" applyAlignment="1" applyProtection="1">
      <alignment horizontal="right"/>
      <protection locked="0"/>
    </xf>
    <xf numFmtId="0" fontId="4" fillId="0" borderId="7" xfId="7" applyFont="1" applyBorder="1" applyAlignment="1">
      <alignment horizontal="center" vertical="top" wrapText="1"/>
    </xf>
    <xf numFmtId="0" fontId="4" fillId="0" borderId="1" xfId="7" applyFont="1" applyBorder="1" applyAlignment="1">
      <alignment horizontal="left" vertical="top" wrapText="1"/>
    </xf>
    <xf numFmtId="3" fontId="3" fillId="0" borderId="9" xfId="1" applyNumberFormat="1" applyFont="1" applyBorder="1" applyAlignment="1" applyProtection="1">
      <alignment vertical="top"/>
      <protection locked="0"/>
    </xf>
    <xf numFmtId="0" fontId="4" fillId="0" borderId="26" xfId="7" applyFont="1" applyBorder="1" applyAlignment="1">
      <alignment horizontal="center" vertical="top" wrapText="1"/>
    </xf>
    <xf numFmtId="0" fontId="3" fillId="0" borderId="6" xfId="3" applyBorder="1" applyAlignment="1">
      <alignment vertical="top" wrapText="1"/>
    </xf>
    <xf numFmtId="3" fontId="3" fillId="0" borderId="14" xfId="1" applyNumberFormat="1" applyFont="1" applyBorder="1" applyAlignment="1" applyProtection="1">
      <alignment vertical="top"/>
      <protection locked="0"/>
    </xf>
    <xf numFmtId="0" fontId="4" fillId="0" borderId="10" xfId="7" applyFont="1" applyBorder="1" applyAlignment="1">
      <alignment horizontal="center" vertical="top" wrapText="1"/>
    </xf>
    <xf numFmtId="0" fontId="4" fillId="0" borderId="2" xfId="7" applyFont="1" applyBorder="1" applyAlignment="1">
      <alignment horizontal="left" vertical="top" wrapText="1"/>
    </xf>
    <xf numFmtId="3" fontId="3" fillId="0" borderId="28" xfId="1" applyNumberFormat="1" applyFont="1" applyBorder="1" applyAlignment="1" applyProtection="1">
      <alignment vertical="top"/>
      <protection locked="0"/>
    </xf>
    <xf numFmtId="0" fontId="4" fillId="0" borderId="2" xfId="7" applyFont="1" applyBorder="1" applyAlignment="1">
      <alignment horizontal="left" vertical="top"/>
    </xf>
    <xf numFmtId="0" fontId="4" fillId="0" borderId="1" xfId="7" applyFont="1" applyBorder="1" applyAlignment="1">
      <alignment vertical="center" wrapText="1"/>
    </xf>
    <xf numFmtId="168" fontId="3" fillId="0" borderId="2" xfId="1" applyNumberFormat="1" applyFont="1" applyFill="1" applyBorder="1" applyAlignment="1">
      <alignment horizontal="center" vertical="center"/>
    </xf>
    <xf numFmtId="168" fontId="3" fillId="0" borderId="11" xfId="1" applyNumberFormat="1" applyFont="1" applyFill="1" applyBorder="1" applyAlignment="1">
      <alignment horizontal="center" vertical="center"/>
    </xf>
    <xf numFmtId="0" fontId="12" fillId="0" borderId="23" xfId="0" applyFont="1" applyBorder="1"/>
    <xf numFmtId="0" fontId="12" fillId="0" borderId="23" xfId="0" applyFont="1" applyBorder="1" applyAlignment="1">
      <alignment wrapText="1"/>
    </xf>
    <xf numFmtId="0" fontId="0" fillId="0" borderId="29" xfId="0" applyBorder="1"/>
    <xf numFmtId="0" fontId="4" fillId="0" borderId="30" xfId="3" quotePrefix="1" applyFont="1" applyBorder="1" applyAlignment="1" applyProtection="1">
      <alignment horizontal="right"/>
      <protection locked="0"/>
    </xf>
    <xf numFmtId="0" fontId="24" fillId="0" borderId="0" xfId="0" applyFont="1"/>
    <xf numFmtId="1" fontId="23" fillId="6" borderId="31" xfId="9" applyNumberFormat="1" applyAlignment="1">
      <alignment horizontal="center" vertical="center"/>
    </xf>
    <xf numFmtId="166" fontId="22" fillId="0" borderId="31" xfId="8" applyNumberFormat="1" applyFill="1" applyAlignment="1" applyProtection="1">
      <alignment horizontal="right" vertical="center"/>
    </xf>
    <xf numFmtId="0" fontId="23" fillId="6" borderId="31" xfId="9" applyAlignment="1">
      <alignment horizontal="center" vertical="center" wrapText="1"/>
    </xf>
    <xf numFmtId="0" fontId="22" fillId="0" borderId="31" xfId="8" applyFill="1" applyAlignment="1">
      <alignment horizontal="center" vertical="center" wrapText="1"/>
    </xf>
    <xf numFmtId="0" fontId="1" fillId="4" borderId="16" xfId="10" applyFill="1" applyBorder="1" applyAlignment="1">
      <alignment horizontal="center" vertical="center"/>
    </xf>
    <xf numFmtId="0" fontId="1" fillId="4" borderId="15" xfId="10" applyFill="1" applyBorder="1"/>
    <xf numFmtId="0" fontId="1" fillId="4" borderId="15" xfId="10" applyFill="1" applyBorder="1" applyAlignment="1">
      <alignment horizontal="center" vertical="center"/>
    </xf>
    <xf numFmtId="0" fontId="1" fillId="4" borderId="15" xfId="10" applyFill="1" applyBorder="1" applyAlignment="1">
      <alignment vertical="center"/>
    </xf>
    <xf numFmtId="0" fontId="1" fillId="4" borderId="17" xfId="10" applyFill="1" applyBorder="1" applyAlignment="1">
      <alignment horizontal="center" vertical="center"/>
    </xf>
    <xf numFmtId="0" fontId="1" fillId="0" borderId="0" xfId="10"/>
    <xf numFmtId="0" fontId="1" fillId="4" borderId="26" xfId="10" applyFill="1" applyBorder="1" applyAlignment="1">
      <alignment horizontal="center" vertical="center"/>
    </xf>
    <xf numFmtId="0" fontId="1" fillId="4" borderId="0" xfId="10" applyFill="1"/>
    <xf numFmtId="0" fontId="1" fillId="4" borderId="0" xfId="10" applyFill="1" applyAlignment="1">
      <alignment horizontal="center" vertical="center"/>
    </xf>
    <xf numFmtId="0" fontId="1" fillId="4" borderId="0" xfId="10" applyFill="1" applyAlignment="1">
      <alignment vertical="center"/>
    </xf>
    <xf numFmtId="0" fontId="1" fillId="4" borderId="14" xfId="10" applyFill="1" applyBorder="1" applyAlignment="1">
      <alignment horizontal="center" vertical="center"/>
    </xf>
    <xf numFmtId="0" fontId="1" fillId="4" borderId="20" xfId="10" applyFill="1" applyBorder="1" applyAlignment="1">
      <alignment horizontal="center" vertical="center"/>
    </xf>
    <xf numFmtId="0" fontId="1" fillId="4" borderId="3" xfId="10" applyFill="1" applyBorder="1"/>
    <xf numFmtId="0" fontId="1" fillId="4" borderId="3" xfId="10" applyFill="1" applyBorder="1" applyAlignment="1">
      <alignment horizontal="center" vertical="center"/>
    </xf>
    <xf numFmtId="0" fontId="1" fillId="4" borderId="3" xfId="10" applyFill="1" applyBorder="1" applyAlignment="1">
      <alignment vertical="center"/>
    </xf>
    <xf numFmtId="0" fontId="1" fillId="4" borderId="21" xfId="10" applyFill="1" applyBorder="1" applyAlignment="1">
      <alignment horizontal="center" vertical="center"/>
    </xf>
    <xf numFmtId="0" fontId="2" fillId="0" borderId="16" xfId="6" applyFont="1" applyBorder="1" applyAlignment="1">
      <alignment vertical="top" wrapText="1"/>
    </xf>
    <xf numFmtId="0" fontId="2" fillId="0" borderId="15" xfId="6" applyFont="1" applyBorder="1" applyAlignment="1">
      <alignment vertical="top" wrapText="1"/>
    </xf>
    <xf numFmtId="16" fontId="2" fillId="0" borderId="17" xfId="6" quotePrefix="1" applyNumberFormat="1" applyFont="1" applyBorder="1" applyAlignment="1">
      <alignment horizontal="right" wrapText="1"/>
    </xf>
    <xf numFmtId="168" fontId="3" fillId="0" borderId="26" xfId="1" applyNumberFormat="1" applyFont="1" applyFill="1" applyBorder="1" applyAlignment="1">
      <alignment horizontal="center" vertical="center"/>
    </xf>
    <xf numFmtId="0" fontId="3" fillId="0" borderId="6" xfId="0" applyFont="1" applyBorder="1" applyAlignment="1">
      <alignment horizontal="left" vertical="top" wrapText="1"/>
    </xf>
    <xf numFmtId="1" fontId="3" fillId="0" borderId="0" xfId="0" applyNumberFormat="1" applyFont="1" applyAlignment="1">
      <alignment horizontal="center" vertical="center"/>
    </xf>
    <xf numFmtId="0" fontId="3" fillId="0" borderId="32" xfId="0" applyFont="1" applyBorder="1" applyAlignment="1">
      <alignment vertical="top" wrapText="1"/>
    </xf>
    <xf numFmtId="166" fontId="22" fillId="0" borderId="33" xfId="8" applyNumberFormat="1" applyFill="1" applyBorder="1" applyAlignment="1" applyProtection="1">
      <alignment horizontal="right" vertical="center"/>
    </xf>
    <xf numFmtId="168" fontId="3" fillId="0" borderId="34" xfId="1" applyNumberFormat="1" applyFont="1" applyFill="1" applyBorder="1" applyAlignment="1">
      <alignment horizontal="center" vertical="center"/>
    </xf>
    <xf numFmtId="0" fontId="3" fillId="0" borderId="18" xfId="0" applyFont="1" applyBorder="1" applyAlignment="1">
      <alignment horizontal="center" vertical="center" wrapText="1"/>
    </xf>
    <xf numFmtId="166" fontId="22" fillId="0" borderId="35" xfId="8" applyNumberFormat="1" applyFill="1" applyBorder="1" applyAlignment="1" applyProtection="1">
      <alignment horizontal="right" vertical="center"/>
    </xf>
    <xf numFmtId="166" fontId="3" fillId="0" borderId="36" xfId="2" applyNumberFormat="1" applyFill="1" applyBorder="1" applyAlignment="1" applyProtection="1">
      <alignment horizontal="center" vertical="center"/>
    </xf>
    <xf numFmtId="0" fontId="8" fillId="0" borderId="7" xfId="0" applyFont="1" applyBorder="1" applyAlignment="1">
      <alignment horizontal="left" wrapText="1"/>
    </xf>
    <xf numFmtId="0" fontId="8" fillId="0" borderId="37" xfId="0" applyFont="1" applyBorder="1" applyAlignment="1">
      <alignment horizontal="left" wrapText="1"/>
    </xf>
    <xf numFmtId="0" fontId="0" fillId="0" borderId="38" xfId="0" applyBorder="1" applyAlignment="1">
      <alignment horizontal="left" wrapText="1"/>
    </xf>
    <xf numFmtId="168" fontId="3" fillId="0" borderId="40" xfId="1" applyNumberFormat="1" applyFont="1" applyFill="1" applyBorder="1" applyAlignment="1">
      <alignment horizontal="center" vertical="center"/>
    </xf>
    <xf numFmtId="0" fontId="3" fillId="0" borderId="39" xfId="0" applyFont="1" applyBorder="1" applyAlignment="1">
      <alignment horizontal="left" vertical="top" wrapText="1"/>
    </xf>
    <xf numFmtId="0" fontId="3" fillId="0" borderId="39" xfId="0" applyFont="1" applyBorder="1" applyAlignment="1">
      <alignment horizontal="center" vertical="center" wrapText="1"/>
    </xf>
    <xf numFmtId="1" fontId="3" fillId="0" borderId="41" xfId="0" applyNumberFormat="1" applyFont="1" applyBorder="1" applyAlignment="1">
      <alignment horizontal="center" vertical="center"/>
    </xf>
    <xf numFmtId="0" fontId="4" fillId="3" borderId="8" xfId="0" quotePrefix="1" applyFont="1" applyFill="1" applyBorder="1" applyAlignment="1">
      <alignment horizontal="center" vertical="center"/>
    </xf>
    <xf numFmtId="0" fontId="4" fillId="3" borderId="9" xfId="0" quotePrefix="1" applyFont="1" applyFill="1" applyBorder="1" applyAlignment="1">
      <alignment horizontal="center" vertical="center"/>
    </xf>
    <xf numFmtId="0" fontId="0" fillId="0" borderId="43" xfId="0" applyBorder="1"/>
    <xf numFmtId="4" fontId="28" fillId="0" borderId="44" xfId="11" applyNumberFormat="1" applyFont="1" applyFill="1" applyBorder="1" applyAlignment="1" applyProtection="1">
      <alignment wrapText="1"/>
      <protection locked="0"/>
    </xf>
    <xf numFmtId="0" fontId="0" fillId="0" borderId="26" xfId="0" applyBorder="1" applyAlignment="1">
      <alignment horizontal="center" vertical="top"/>
    </xf>
    <xf numFmtId="0" fontId="0" fillId="0" borderId="0" xfId="0" applyAlignment="1">
      <alignment horizontal="center"/>
    </xf>
    <xf numFmtId="4" fontId="28" fillId="0" borderId="14" xfId="11" applyNumberFormat="1" applyFont="1" applyFill="1" applyBorder="1" applyAlignment="1" applyProtection="1">
      <alignment wrapText="1"/>
      <protection locked="0"/>
    </xf>
    <xf numFmtId="0" fontId="0" fillId="0" borderId="45" xfId="0" applyBorder="1" applyAlignment="1">
      <alignment horizontal="justify"/>
    </xf>
    <xf numFmtId="0" fontId="0" fillId="0" borderId="6" xfId="0" applyBorder="1" applyAlignment="1">
      <alignment horizontal="justify"/>
    </xf>
    <xf numFmtId="0" fontId="0" fillId="0" borderId="46" xfId="0" applyBorder="1" applyAlignment="1">
      <alignment horizontal="justify"/>
    </xf>
    <xf numFmtId="0" fontId="3" fillId="0" borderId="41" xfId="0" applyFont="1" applyBorder="1" applyAlignment="1">
      <alignment horizontal="center" vertical="center" wrapText="1"/>
    </xf>
    <xf numFmtId="0" fontId="8" fillId="0" borderId="47" xfId="0" applyFont="1" applyBorder="1" applyAlignment="1">
      <alignment horizontal="center"/>
    </xf>
    <xf numFmtId="0" fontId="8" fillId="0" borderId="42" xfId="0" applyFont="1" applyBorder="1" applyAlignment="1">
      <alignment horizontal="center"/>
    </xf>
    <xf numFmtId="1" fontId="3" fillId="0" borderId="40" xfId="0" applyNumberFormat="1" applyFont="1" applyBorder="1" applyAlignment="1">
      <alignment horizontal="center" vertical="center"/>
    </xf>
    <xf numFmtId="0" fontId="8" fillId="0" borderId="48" xfId="0" applyFont="1" applyBorder="1" applyAlignment="1">
      <alignment horizontal="center"/>
    </xf>
    <xf numFmtId="0" fontId="0" fillId="0" borderId="49" xfId="0" applyBorder="1"/>
    <xf numFmtId="0" fontId="29" fillId="4" borderId="0" xfId="6" applyFont="1" applyFill="1" applyAlignment="1">
      <alignment vertical="center"/>
    </xf>
    <xf numFmtId="0" fontId="1" fillId="4" borderId="14" xfId="6" applyFill="1" applyBorder="1" applyAlignment="1">
      <alignment horizontal="left" vertical="center"/>
    </xf>
    <xf numFmtId="0" fontId="5" fillId="4" borderId="0" xfId="6" applyFont="1" applyFill="1" applyAlignment="1">
      <alignment horizontal="center" vertical="center"/>
    </xf>
    <xf numFmtId="164" fontId="3" fillId="7" borderId="6" xfId="2" applyNumberFormat="1" applyFill="1" applyBorder="1" applyAlignment="1" applyProtection="1">
      <alignment horizontal="center" vertical="center"/>
    </xf>
    <xf numFmtId="0" fontId="16" fillId="4" borderId="26" xfId="10" applyFont="1" applyFill="1" applyBorder="1" applyAlignment="1">
      <alignment horizontal="center" wrapText="1"/>
    </xf>
    <xf numFmtId="0" fontId="16" fillId="4" borderId="0" xfId="10" applyFont="1" applyFill="1" applyAlignment="1">
      <alignment horizontal="center" wrapText="1"/>
    </xf>
    <xf numFmtId="0" fontId="16" fillId="4" borderId="14" xfId="10" applyFont="1" applyFill="1" applyBorder="1" applyAlignment="1">
      <alignment horizontal="center" wrapText="1"/>
    </xf>
    <xf numFmtId="0" fontId="16" fillId="4" borderId="26" xfId="10" applyFont="1" applyFill="1" applyBorder="1" applyAlignment="1">
      <alignment horizontal="center" vertical="center"/>
    </xf>
    <xf numFmtId="0" fontId="16" fillId="4" borderId="0" xfId="10" applyFont="1" applyFill="1" applyAlignment="1">
      <alignment horizontal="center" vertical="center"/>
    </xf>
    <xf numFmtId="0" fontId="16" fillId="4" borderId="14" xfId="10" applyFont="1" applyFill="1" applyBorder="1" applyAlignment="1">
      <alignment horizontal="center" vertical="center"/>
    </xf>
    <xf numFmtId="0" fontId="21" fillId="4" borderId="26" xfId="6" applyFont="1" applyFill="1" applyBorder="1" applyAlignment="1">
      <alignment horizontal="center" wrapText="1"/>
    </xf>
    <xf numFmtId="0" fontId="21" fillId="4" borderId="0" xfId="6" applyFont="1" applyFill="1" applyAlignment="1">
      <alignment horizontal="center" wrapText="1"/>
    </xf>
    <xf numFmtId="0" fontId="21" fillId="4" borderId="14" xfId="6" applyFont="1" applyFill="1" applyBorder="1" applyAlignment="1">
      <alignment horizontal="center" wrapText="1"/>
    </xf>
    <xf numFmtId="17" fontId="1" fillId="4" borderId="26" xfId="6" applyNumberFormat="1" applyFill="1" applyBorder="1" applyAlignment="1">
      <alignment horizontal="center" vertical="center"/>
    </xf>
    <xf numFmtId="17" fontId="1" fillId="4" borderId="0" xfId="6" applyNumberFormat="1" applyFill="1" applyAlignment="1">
      <alignment horizontal="center" vertical="center"/>
    </xf>
    <xf numFmtId="17" fontId="1" fillId="4" borderId="14" xfId="6" applyNumberFormat="1" applyFill="1" applyBorder="1" applyAlignment="1">
      <alignment horizontal="center" vertical="center"/>
    </xf>
    <xf numFmtId="0" fontId="5" fillId="4" borderId="26" xfId="6" applyFont="1" applyFill="1" applyBorder="1" applyAlignment="1">
      <alignment horizontal="center" vertical="center"/>
    </xf>
    <xf numFmtId="0" fontId="5" fillId="4" borderId="0" xfId="6" applyFont="1" applyFill="1" applyAlignment="1">
      <alignment horizontal="center" vertical="center"/>
    </xf>
    <xf numFmtId="0" fontId="5" fillId="4" borderId="14" xfId="6" applyFont="1" applyFill="1" applyBorder="1" applyAlignment="1">
      <alignment horizontal="center" vertical="center"/>
    </xf>
    <xf numFmtId="0" fontId="5" fillId="0" borderId="23" xfId="0" applyFont="1" applyBorder="1" applyAlignment="1">
      <alignment horizontal="center" vertical="center" wrapText="1"/>
    </xf>
    <xf numFmtId="0" fontId="5" fillId="0" borderId="23" xfId="0" applyFont="1" applyBorder="1" applyAlignment="1">
      <alignment vertical="center" wrapText="1"/>
    </xf>
    <xf numFmtId="0" fontId="4" fillId="0" borderId="16" xfId="7" applyFont="1" applyBorder="1" applyAlignment="1">
      <alignment horizontal="left" wrapText="1"/>
    </xf>
    <xf numFmtId="0" fontId="3" fillId="0" borderId="15" xfId="3" applyBorder="1" applyAlignment="1">
      <alignment horizontal="justify"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4" fillId="3" borderId="7" xfId="0" quotePrefix="1" applyFont="1" applyFill="1" applyBorder="1" applyAlignment="1">
      <alignment horizontal="center" vertical="center"/>
    </xf>
    <xf numFmtId="0" fontId="4" fillId="3" borderId="8" xfId="0" quotePrefix="1" applyFont="1" applyFill="1" applyBorder="1" applyAlignment="1">
      <alignment horizontal="center" vertical="center"/>
    </xf>
    <xf numFmtId="0" fontId="4" fillId="3" borderId="9" xfId="0" quotePrefix="1" applyFont="1" applyFill="1" applyBorder="1" applyAlignment="1">
      <alignment horizontal="center" vertical="center"/>
    </xf>
    <xf numFmtId="0" fontId="15" fillId="3" borderId="24"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3" fillId="3" borderId="7" xfId="0" quotePrefix="1" applyFont="1" applyFill="1" applyBorder="1" applyAlignment="1">
      <alignment horizontal="center" vertical="center"/>
    </xf>
    <xf numFmtId="0" fontId="3" fillId="3" borderId="8" xfId="0" quotePrefix="1" applyFont="1" applyFill="1" applyBorder="1" applyAlignment="1">
      <alignment horizontal="center" vertical="center"/>
    </xf>
    <xf numFmtId="0" fontId="3" fillId="3" borderId="9" xfId="0" quotePrefix="1" applyFont="1" applyFill="1" applyBorder="1" applyAlignment="1">
      <alignment horizontal="center" vertical="center"/>
    </xf>
  </cellXfs>
  <cellStyles count="14">
    <cellStyle name="Calculation" xfId="9" builtinId="22"/>
    <cellStyle name="Comma" xfId="1" builtinId="3"/>
    <cellStyle name="Comma 10" xfId="12"/>
    <cellStyle name="Comma 2" xfId="2"/>
    <cellStyle name="Comma 2 2 2" xfId="11"/>
    <cellStyle name="Comma 3" xfId="4"/>
    <cellStyle name="Input" xfId="8" builtinId="20"/>
    <cellStyle name="Normal" xfId="0" builtinId="0"/>
    <cellStyle name="Normal 10" xfId="3"/>
    <cellStyle name="Normal 2" xfId="6"/>
    <cellStyle name="Normal 2 22" xfId="10"/>
    <cellStyle name="Normal 4" xfId="5"/>
    <cellStyle name="Normal 7" xfId="13"/>
    <cellStyle name="Normal_0.5   Bills of Quantities Section - Summit View"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314325</xdr:colOff>
      <xdr:row>3</xdr:row>
      <xdr:rowOff>28193</xdr:rowOff>
    </xdr:to>
    <xdr:pic>
      <xdr:nvPicPr>
        <xdr:cNvPr id="2" name="Picture 1">
          <a:extLst>
            <a:ext uri="{FF2B5EF4-FFF2-40B4-BE49-F238E27FC236}">
              <a16:creationId xmlns:a16="http://schemas.microsoft.com/office/drawing/2014/main" id="{32C1A325-D37E-4817-AEC0-F26B2CC131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390650" cy="4894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EW%20PORTFOLIO\1.%20General\Fort%20Portal%20office\System%20design_fp%20solar%20S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NEW%20PORTFOLIO\Jinja%20office\Solar%20powrr%20backup%20design%20opt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fo"/>
      <sheetName val="1. Appliances"/>
      <sheetName val="2. System"/>
      <sheetName val="2bis. Panels"/>
      <sheetName val="2bis. Batteries"/>
      <sheetName val="2bis. Hyb. Inverter"/>
      <sheetName val="3. Design performances"/>
    </sheetNames>
    <sheetDataSet>
      <sheetData sheetId="0"/>
      <sheetData sheetId="1"/>
      <sheetData sheetId="2">
        <row r="18">
          <cell r="B18">
            <v>1</v>
          </cell>
        </row>
        <row r="22">
          <cell r="B22">
            <v>12</v>
          </cell>
        </row>
        <row r="29">
          <cell r="B29">
            <v>6</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0. Info"/>
      <sheetName val="1. Appliances"/>
      <sheetName val="2. System"/>
      <sheetName val="2bis. Panels"/>
      <sheetName val="2bis. Batteries"/>
      <sheetName val="2bis. Hyb. Inverter"/>
      <sheetName val="3. Design performances"/>
      <sheetName val="3. BoQ"/>
      <sheetName val="3. BoQ_tech_specs"/>
    </sheetNames>
    <sheetDataSet>
      <sheetData sheetId="0" refreshError="1"/>
      <sheetData sheetId="1" refreshError="1"/>
      <sheetData sheetId="2" refreshError="1"/>
      <sheetData sheetId="3" refreshError="1">
        <row r="10">
          <cell r="B10" t="str">
            <v>risen  RSM150-8-485M</v>
          </cell>
        </row>
        <row r="33">
          <cell r="B33">
            <v>2</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view="pageBreakPreview" topLeftCell="A7" zoomScale="80" zoomScaleNormal="100" zoomScaleSheetLayoutView="80" workbookViewId="0">
      <selection activeCell="F17" sqref="F17"/>
    </sheetView>
  </sheetViews>
  <sheetFormatPr defaultColWidth="9.26953125" defaultRowHeight="14.5" x14ac:dyDescent="0.35"/>
  <cols>
    <col min="1" max="5" width="9.26953125" style="118"/>
    <col min="6" max="6" width="40.26953125" style="118" customWidth="1"/>
    <col min="7" max="16384" width="9.26953125" style="118"/>
  </cols>
  <sheetData>
    <row r="1" spans="1:6" x14ac:dyDescent="0.35">
      <c r="A1" s="113"/>
      <c r="B1" s="114"/>
      <c r="C1" s="115"/>
      <c r="D1" s="116"/>
      <c r="E1" s="116"/>
      <c r="F1" s="117"/>
    </row>
    <row r="2" spans="1:6" x14ac:dyDescent="0.35">
      <c r="A2" s="119"/>
      <c r="B2" s="120"/>
      <c r="C2" s="121"/>
      <c r="D2" s="122"/>
      <c r="E2" s="122"/>
      <c r="F2" s="123"/>
    </row>
    <row r="3" spans="1:6" x14ac:dyDescent="0.35">
      <c r="A3" s="119"/>
      <c r="B3" s="120"/>
      <c r="C3" s="121"/>
      <c r="D3" s="122"/>
      <c r="E3" s="122"/>
      <c r="F3" s="123"/>
    </row>
    <row r="4" spans="1:6" x14ac:dyDescent="0.35">
      <c r="A4" s="119"/>
      <c r="B4" s="120"/>
      <c r="C4" s="121"/>
      <c r="D4" s="122"/>
      <c r="E4" s="122"/>
      <c r="F4" s="123"/>
    </row>
    <row r="5" spans="1:6" x14ac:dyDescent="0.35">
      <c r="A5" s="119"/>
      <c r="B5" s="120"/>
      <c r="C5" s="121"/>
      <c r="D5" s="122"/>
      <c r="E5" s="122"/>
      <c r="F5" s="123"/>
    </row>
    <row r="6" spans="1:6" x14ac:dyDescent="0.35">
      <c r="A6" s="168"/>
      <c r="B6" s="169"/>
      <c r="C6" s="169"/>
      <c r="D6" s="169"/>
      <c r="E6" s="169"/>
      <c r="F6" s="170"/>
    </row>
    <row r="7" spans="1:6" x14ac:dyDescent="0.35">
      <c r="A7" s="168"/>
      <c r="B7" s="169"/>
      <c r="C7" s="169"/>
      <c r="D7" s="169"/>
      <c r="E7" s="169"/>
      <c r="F7" s="170"/>
    </row>
    <row r="8" spans="1:6" x14ac:dyDescent="0.35">
      <c r="A8" s="168"/>
      <c r="B8" s="169"/>
      <c r="C8" s="169"/>
      <c r="D8" s="169"/>
      <c r="E8" s="169"/>
      <c r="F8" s="170"/>
    </row>
    <row r="9" spans="1:6" x14ac:dyDescent="0.35">
      <c r="A9" s="119"/>
      <c r="B9" s="120"/>
      <c r="C9" s="121"/>
      <c r="D9" s="122"/>
      <c r="E9" s="122"/>
      <c r="F9" s="123"/>
    </row>
    <row r="10" spans="1:6" ht="26" x14ac:dyDescent="0.35">
      <c r="A10" s="171" t="s">
        <v>199</v>
      </c>
      <c r="B10" s="172"/>
      <c r="C10" s="172"/>
      <c r="D10" s="172"/>
      <c r="E10" s="172"/>
      <c r="F10" s="173"/>
    </row>
    <row r="11" spans="1:6" x14ac:dyDescent="0.35">
      <c r="A11" s="119"/>
      <c r="B11" s="120"/>
      <c r="C11" s="121"/>
      <c r="D11" s="122"/>
      <c r="E11" s="122"/>
      <c r="F11" s="123"/>
    </row>
    <row r="12" spans="1:6" ht="15" customHeight="1" x14ac:dyDescent="0.35">
      <c r="A12" s="174" t="s">
        <v>200</v>
      </c>
      <c r="B12" s="175"/>
      <c r="C12" s="175"/>
      <c r="D12" s="175"/>
      <c r="E12" s="175"/>
      <c r="F12" s="176"/>
    </row>
    <row r="13" spans="1:6" ht="15" customHeight="1" x14ac:dyDescent="0.35">
      <c r="A13" s="174"/>
      <c r="B13" s="175"/>
      <c r="C13" s="175"/>
      <c r="D13" s="175"/>
      <c r="E13" s="175"/>
      <c r="F13" s="176"/>
    </row>
    <row r="14" spans="1:6" ht="81.75" customHeight="1" x14ac:dyDescent="0.35">
      <c r="A14" s="174"/>
      <c r="B14" s="175"/>
      <c r="C14" s="175"/>
      <c r="D14" s="175"/>
      <c r="E14" s="175"/>
      <c r="F14" s="176"/>
    </row>
    <row r="15" spans="1:6" x14ac:dyDescent="0.35">
      <c r="A15" s="58"/>
      <c r="B15" s="55"/>
      <c r="C15" s="56"/>
      <c r="D15" s="57"/>
      <c r="E15" s="57"/>
      <c r="F15" s="59"/>
    </row>
    <row r="16" spans="1:6" x14ac:dyDescent="0.35">
      <c r="A16" s="58"/>
      <c r="B16" s="55"/>
      <c r="C16" s="56"/>
      <c r="D16" s="57"/>
      <c r="E16" s="57"/>
      <c r="F16" s="59"/>
    </row>
    <row r="17" spans="1:6" ht="23.5" x14ac:dyDescent="0.35">
      <c r="A17" s="58"/>
      <c r="B17" s="55"/>
      <c r="C17" s="56"/>
      <c r="D17" s="57"/>
      <c r="E17" s="164" t="s">
        <v>217</v>
      </c>
      <c r="F17" s="59"/>
    </row>
    <row r="18" spans="1:6" x14ac:dyDescent="0.35">
      <c r="A18" s="58"/>
      <c r="B18" s="55"/>
      <c r="C18" s="56"/>
      <c r="D18" s="57"/>
      <c r="E18" s="57"/>
      <c r="F18" s="59"/>
    </row>
    <row r="19" spans="1:6" x14ac:dyDescent="0.35">
      <c r="A19" s="58"/>
      <c r="B19" s="55"/>
      <c r="C19" s="56"/>
      <c r="D19" s="57"/>
      <c r="E19" s="166" t="s">
        <v>216</v>
      </c>
      <c r="F19" s="165"/>
    </row>
    <row r="20" spans="1:6" x14ac:dyDescent="0.35">
      <c r="A20" s="58"/>
      <c r="B20" s="55"/>
      <c r="C20" s="56"/>
      <c r="D20" s="57"/>
      <c r="E20" s="57"/>
      <c r="F20" s="59"/>
    </row>
    <row r="21" spans="1:6" x14ac:dyDescent="0.35">
      <c r="A21" s="58"/>
      <c r="B21" s="55"/>
      <c r="C21" s="56"/>
      <c r="D21" s="57"/>
      <c r="E21" s="57"/>
      <c r="F21" s="59"/>
    </row>
    <row r="22" spans="1:6" x14ac:dyDescent="0.35">
      <c r="A22" s="177"/>
      <c r="B22" s="178"/>
      <c r="C22" s="178"/>
      <c r="D22" s="178"/>
      <c r="E22" s="178"/>
      <c r="F22" s="179"/>
    </row>
    <row r="23" spans="1:6" x14ac:dyDescent="0.35">
      <c r="A23" s="58"/>
      <c r="B23" s="55"/>
      <c r="C23" s="56"/>
      <c r="D23" s="57"/>
      <c r="E23" s="57"/>
      <c r="F23" s="59"/>
    </row>
    <row r="24" spans="1:6" x14ac:dyDescent="0.35">
      <c r="A24" s="180" t="s">
        <v>159</v>
      </c>
      <c r="B24" s="181"/>
      <c r="C24" s="181"/>
      <c r="D24" s="181"/>
      <c r="E24" s="181"/>
      <c r="F24" s="182"/>
    </row>
    <row r="25" spans="1:6" x14ac:dyDescent="0.35">
      <c r="A25" s="58"/>
      <c r="B25" s="55"/>
      <c r="C25" s="56"/>
      <c r="D25" s="57"/>
      <c r="E25" s="57"/>
      <c r="F25" s="59"/>
    </row>
    <row r="26" spans="1:6" x14ac:dyDescent="0.35">
      <c r="A26" s="58"/>
      <c r="B26" s="55"/>
      <c r="C26" s="56"/>
      <c r="D26" s="57"/>
      <c r="E26" s="57"/>
      <c r="F26" s="59"/>
    </row>
    <row r="27" spans="1:6" x14ac:dyDescent="0.35">
      <c r="A27" s="58"/>
      <c r="B27" s="55"/>
      <c r="C27" s="56"/>
      <c r="D27" s="57"/>
      <c r="E27" s="57"/>
      <c r="F27" s="59"/>
    </row>
    <row r="28" spans="1:6" x14ac:dyDescent="0.35">
      <c r="A28" s="177">
        <v>45383</v>
      </c>
      <c r="B28" s="178"/>
      <c r="C28" s="178"/>
      <c r="D28" s="178"/>
      <c r="E28" s="178"/>
      <c r="F28" s="179"/>
    </row>
    <row r="29" spans="1:6" x14ac:dyDescent="0.35">
      <c r="A29" s="119"/>
      <c r="B29" s="120"/>
      <c r="C29" s="121"/>
      <c r="D29" s="122"/>
      <c r="E29" s="122"/>
      <c r="F29" s="123"/>
    </row>
    <row r="30" spans="1:6" ht="15" thickBot="1" x14ac:dyDescent="0.4">
      <c r="A30" s="124"/>
      <c r="B30" s="125"/>
      <c r="C30" s="126"/>
      <c r="D30" s="127"/>
      <c r="E30" s="127"/>
      <c r="F30" s="128"/>
    </row>
  </sheetData>
  <mergeCells count="6">
    <mergeCell ref="A6:F8"/>
    <mergeCell ref="A10:F10"/>
    <mergeCell ref="A12:F14"/>
    <mergeCell ref="A22:F22"/>
    <mergeCell ref="A28:F28"/>
    <mergeCell ref="A24:F24"/>
  </mergeCells>
  <pageMargins left="0.7" right="0.7" top="0.75" bottom="0.75" header="0.3" footer="0.3"/>
  <pageSetup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showGridLines="0" view="pageBreakPreview" zoomScaleNormal="100" zoomScaleSheetLayoutView="100" workbookViewId="0">
      <selection activeCell="B38" sqref="B38"/>
    </sheetView>
  </sheetViews>
  <sheetFormatPr defaultColWidth="11.453125" defaultRowHeight="14.5" x14ac:dyDescent="0.35"/>
  <cols>
    <col min="1" max="1" width="18.26953125" customWidth="1"/>
    <col min="2" max="2" width="78" style="42" customWidth="1"/>
  </cols>
  <sheetData>
    <row r="1" spans="1:2" x14ac:dyDescent="0.35">
      <c r="A1" s="106"/>
      <c r="B1" s="107"/>
    </row>
    <row r="2" spans="1:2" ht="18.5" x14ac:dyDescent="0.45">
      <c r="A2" s="104" t="s">
        <v>91</v>
      </c>
      <c r="B2" s="105" t="s">
        <v>92</v>
      </c>
    </row>
    <row r="3" spans="1:2" x14ac:dyDescent="0.35">
      <c r="A3" s="183" t="s">
        <v>21</v>
      </c>
      <c r="B3" s="43" t="s">
        <v>27</v>
      </c>
    </row>
    <row r="4" spans="1:2" x14ac:dyDescent="0.35">
      <c r="A4" s="183"/>
      <c r="B4" s="43" t="s">
        <v>22</v>
      </c>
    </row>
    <row r="5" spans="1:2" x14ac:dyDescent="0.35">
      <c r="A5" s="183"/>
      <c r="B5" s="43" t="s">
        <v>23</v>
      </c>
    </row>
    <row r="6" spans="1:2" x14ac:dyDescent="0.35">
      <c r="A6" s="183"/>
      <c r="B6" s="43" t="s">
        <v>24</v>
      </c>
    </row>
    <row r="7" spans="1:2" ht="29" x14ac:dyDescent="0.35">
      <c r="A7" s="183"/>
      <c r="B7" s="43" t="s">
        <v>25</v>
      </c>
    </row>
    <row r="8" spans="1:2" x14ac:dyDescent="0.35">
      <c r="A8" s="183" t="s">
        <v>26</v>
      </c>
      <c r="B8" s="43" t="s">
        <v>27</v>
      </c>
    </row>
    <row r="9" spans="1:2" ht="29" x14ac:dyDescent="0.35">
      <c r="A9" s="183"/>
      <c r="B9" s="43" t="s">
        <v>29</v>
      </c>
    </row>
    <row r="10" spans="1:2" x14ac:dyDescent="0.35">
      <c r="A10" s="183"/>
      <c r="B10" s="43" t="s">
        <v>28</v>
      </c>
    </row>
    <row r="11" spans="1:2" x14ac:dyDescent="0.35">
      <c r="A11" s="183" t="s">
        <v>30</v>
      </c>
      <c r="B11" s="43" t="s">
        <v>31</v>
      </c>
    </row>
    <row r="12" spans="1:2" x14ac:dyDescent="0.35">
      <c r="A12" s="183"/>
      <c r="B12" s="43" t="s">
        <v>32</v>
      </c>
    </row>
    <row r="13" spans="1:2" x14ac:dyDescent="0.35">
      <c r="A13" s="183"/>
      <c r="B13" s="43" t="s">
        <v>33</v>
      </c>
    </row>
    <row r="14" spans="1:2" x14ac:dyDescent="0.35">
      <c r="A14" s="183"/>
      <c r="B14" s="43" t="s">
        <v>34</v>
      </c>
    </row>
    <row r="15" spans="1:2" x14ac:dyDescent="0.35">
      <c r="A15" s="183"/>
      <c r="B15" s="43" t="s">
        <v>35</v>
      </c>
    </row>
    <row r="16" spans="1:2" x14ac:dyDescent="0.35">
      <c r="A16" s="183"/>
      <c r="B16" s="43" t="s">
        <v>36</v>
      </c>
    </row>
    <row r="17" spans="1:2" x14ac:dyDescent="0.35">
      <c r="A17" s="183"/>
      <c r="B17" s="43" t="s">
        <v>37</v>
      </c>
    </row>
    <row r="18" spans="1:2" ht="29" x14ac:dyDescent="0.35">
      <c r="A18" s="183"/>
      <c r="B18" s="43" t="s">
        <v>38</v>
      </c>
    </row>
    <row r="19" spans="1:2" x14ac:dyDescent="0.35">
      <c r="A19" s="183"/>
      <c r="B19" s="43" t="s">
        <v>39</v>
      </c>
    </row>
    <row r="20" spans="1:2" x14ac:dyDescent="0.35">
      <c r="A20" s="184" t="s">
        <v>44</v>
      </c>
      <c r="B20" s="43" t="s">
        <v>40</v>
      </c>
    </row>
    <row r="21" spans="1:2" x14ac:dyDescent="0.35">
      <c r="A21" s="184"/>
      <c r="B21" s="43" t="s">
        <v>41</v>
      </c>
    </row>
    <row r="22" spans="1:2" ht="29" x14ac:dyDescent="0.35">
      <c r="A22" s="184"/>
      <c r="B22" s="43" t="s">
        <v>42</v>
      </c>
    </row>
    <row r="23" spans="1:2" x14ac:dyDescent="0.35">
      <c r="A23" s="184"/>
      <c r="B23" s="43" t="s">
        <v>43</v>
      </c>
    </row>
    <row r="24" spans="1:2" x14ac:dyDescent="0.35">
      <c r="A24" s="183" t="s">
        <v>45</v>
      </c>
      <c r="B24" s="43" t="s">
        <v>40</v>
      </c>
    </row>
    <row r="25" spans="1:2" x14ac:dyDescent="0.35">
      <c r="A25" s="183"/>
      <c r="B25" s="44" t="s">
        <v>49</v>
      </c>
    </row>
    <row r="26" spans="1:2" x14ac:dyDescent="0.35">
      <c r="A26" s="183"/>
      <c r="B26" s="43" t="s">
        <v>46</v>
      </c>
    </row>
    <row r="27" spans="1:2" x14ac:dyDescent="0.35">
      <c r="A27" s="183"/>
      <c r="B27" s="43" t="s">
        <v>47</v>
      </c>
    </row>
    <row r="28" spans="1:2" x14ac:dyDescent="0.35">
      <c r="A28" s="183"/>
      <c r="B28" s="43" t="s">
        <v>48</v>
      </c>
    </row>
    <row r="29" spans="1:2" x14ac:dyDescent="0.35">
      <c r="A29" s="183" t="s">
        <v>50</v>
      </c>
      <c r="B29" s="43" t="s">
        <v>51</v>
      </c>
    </row>
    <row r="30" spans="1:2" x14ac:dyDescent="0.35">
      <c r="A30" s="183"/>
      <c r="B30" s="43" t="s">
        <v>52</v>
      </c>
    </row>
    <row r="31" spans="1:2" ht="20.25" customHeight="1" x14ac:dyDescent="0.35">
      <c r="A31" s="183"/>
      <c r="B31" s="43" t="s">
        <v>53</v>
      </c>
    </row>
    <row r="32" spans="1:2" x14ac:dyDescent="0.35">
      <c r="A32" s="183"/>
      <c r="B32" s="43" t="s">
        <v>54</v>
      </c>
    </row>
    <row r="33" spans="1:2" x14ac:dyDescent="0.35">
      <c r="A33" s="183"/>
      <c r="B33" s="43" t="s">
        <v>55</v>
      </c>
    </row>
    <row r="34" spans="1:2" x14ac:dyDescent="0.35">
      <c r="A34" s="183" t="s">
        <v>56</v>
      </c>
      <c r="B34" s="43" t="s">
        <v>57</v>
      </c>
    </row>
    <row r="35" spans="1:2" x14ac:dyDescent="0.35">
      <c r="A35" s="183"/>
      <c r="B35" s="43" t="s">
        <v>58</v>
      </c>
    </row>
    <row r="36" spans="1:2" ht="29" x14ac:dyDescent="0.35">
      <c r="A36" s="183"/>
      <c r="B36" s="43" t="s">
        <v>59</v>
      </c>
    </row>
    <row r="37" spans="1:2" x14ac:dyDescent="0.35">
      <c r="A37" s="183"/>
      <c r="B37" s="43" t="s">
        <v>60</v>
      </c>
    </row>
    <row r="38" spans="1:2" x14ac:dyDescent="0.35">
      <c r="A38" s="183"/>
      <c r="B38" s="43" t="s">
        <v>61</v>
      </c>
    </row>
    <row r="39" spans="1:2" x14ac:dyDescent="0.35">
      <c r="A39" s="183"/>
      <c r="B39" s="43" t="s">
        <v>62</v>
      </c>
    </row>
    <row r="40" spans="1:2" x14ac:dyDescent="0.35">
      <c r="A40" s="183"/>
      <c r="B40" s="43" t="s">
        <v>63</v>
      </c>
    </row>
    <row r="41" spans="1:2" x14ac:dyDescent="0.35">
      <c r="A41" s="183"/>
      <c r="B41" s="43" t="s">
        <v>64</v>
      </c>
    </row>
    <row r="42" spans="1:2" x14ac:dyDescent="0.35">
      <c r="A42" s="183"/>
      <c r="B42" s="43" t="s">
        <v>65</v>
      </c>
    </row>
    <row r="43" spans="1:2" x14ac:dyDescent="0.35">
      <c r="A43" s="183"/>
      <c r="B43" s="43" t="s">
        <v>66</v>
      </c>
    </row>
    <row r="44" spans="1:2" x14ac:dyDescent="0.35">
      <c r="A44" s="183"/>
      <c r="B44" s="43" t="s">
        <v>67</v>
      </c>
    </row>
    <row r="45" spans="1:2" x14ac:dyDescent="0.35">
      <c r="A45" s="183"/>
      <c r="B45" s="43" t="s">
        <v>68</v>
      </c>
    </row>
    <row r="46" spans="1:2" x14ac:dyDescent="0.35">
      <c r="A46" s="183"/>
      <c r="B46" s="44" t="s">
        <v>70</v>
      </c>
    </row>
    <row r="47" spans="1:2" x14ac:dyDescent="0.35">
      <c r="A47" s="183"/>
      <c r="B47" s="44" t="s">
        <v>71</v>
      </c>
    </row>
    <row r="48" spans="1:2" x14ac:dyDescent="0.35">
      <c r="A48" s="183"/>
      <c r="B48" s="43" t="s">
        <v>69</v>
      </c>
    </row>
    <row r="49" spans="1:2" x14ac:dyDescent="0.35">
      <c r="A49" s="183"/>
      <c r="B49" s="43" t="s">
        <v>72</v>
      </c>
    </row>
    <row r="50" spans="1:2" x14ac:dyDescent="0.35">
      <c r="A50" s="183"/>
      <c r="B50" s="43" t="s">
        <v>73</v>
      </c>
    </row>
    <row r="51" spans="1:2" ht="29" x14ac:dyDescent="0.35">
      <c r="A51" s="183"/>
      <c r="B51" s="43" t="s">
        <v>74</v>
      </c>
    </row>
    <row r="52" spans="1:2" x14ac:dyDescent="0.35">
      <c r="A52" s="183" t="s">
        <v>75</v>
      </c>
      <c r="B52" s="43" t="s">
        <v>76</v>
      </c>
    </row>
    <row r="53" spans="1:2" x14ac:dyDescent="0.35">
      <c r="A53" s="183"/>
      <c r="B53" s="44" t="s">
        <v>123</v>
      </c>
    </row>
    <row r="54" spans="1:2" ht="29" x14ac:dyDescent="0.35">
      <c r="A54" s="183"/>
      <c r="B54" s="44" t="s">
        <v>83</v>
      </c>
    </row>
    <row r="55" spans="1:2" x14ac:dyDescent="0.35">
      <c r="A55" s="183"/>
      <c r="B55" s="43" t="s">
        <v>77</v>
      </c>
    </row>
    <row r="56" spans="1:2" x14ac:dyDescent="0.35">
      <c r="A56" s="183"/>
      <c r="B56" s="43" t="s">
        <v>78</v>
      </c>
    </row>
    <row r="57" spans="1:2" x14ac:dyDescent="0.35">
      <c r="A57" s="183"/>
      <c r="B57" s="43" t="s">
        <v>79</v>
      </c>
    </row>
    <row r="58" spans="1:2" ht="29" x14ac:dyDescent="0.35">
      <c r="A58" s="183"/>
      <c r="B58" s="43" t="s">
        <v>80</v>
      </c>
    </row>
    <row r="59" spans="1:2" x14ac:dyDescent="0.35">
      <c r="A59" s="183"/>
      <c r="B59" s="43" t="s">
        <v>81</v>
      </c>
    </row>
    <row r="60" spans="1:2" x14ac:dyDescent="0.35">
      <c r="A60" s="183"/>
      <c r="B60" s="44" t="s">
        <v>84</v>
      </c>
    </row>
    <row r="61" spans="1:2" x14ac:dyDescent="0.35">
      <c r="A61" s="183"/>
      <c r="B61" s="44" t="s">
        <v>82</v>
      </c>
    </row>
    <row r="62" spans="1:2" x14ac:dyDescent="0.35">
      <c r="A62" s="183" t="s">
        <v>85</v>
      </c>
      <c r="B62" s="43" t="s">
        <v>152</v>
      </c>
    </row>
    <row r="63" spans="1:2" x14ac:dyDescent="0.35">
      <c r="A63" s="183"/>
      <c r="B63" s="43" t="s">
        <v>86</v>
      </c>
    </row>
    <row r="64" spans="1:2" x14ac:dyDescent="0.35">
      <c r="A64" s="183"/>
      <c r="B64" s="43" t="s">
        <v>87</v>
      </c>
    </row>
    <row r="65" spans="1:2" x14ac:dyDescent="0.35">
      <c r="A65" s="183" t="s">
        <v>88</v>
      </c>
      <c r="B65" s="43" t="s">
        <v>89</v>
      </c>
    </row>
    <row r="66" spans="1:2" x14ac:dyDescent="0.35">
      <c r="A66" s="183"/>
      <c r="B66" s="43" t="s">
        <v>90</v>
      </c>
    </row>
  </sheetData>
  <mergeCells count="10">
    <mergeCell ref="A34:A51"/>
    <mergeCell ref="A52:A61"/>
    <mergeCell ref="A62:A64"/>
    <mergeCell ref="A65:A66"/>
    <mergeCell ref="A3:A7"/>
    <mergeCell ref="A8:A10"/>
    <mergeCell ref="A11:A19"/>
    <mergeCell ref="A20:A23"/>
    <mergeCell ref="A24:A28"/>
    <mergeCell ref="A29:A33"/>
  </mergeCells>
  <pageMargins left="0.7" right="0.7" top="0.75" bottom="0.75" header="0.3" footer="0.3"/>
  <pageSetup paperSize="9" scale="81" orientation="portrait" r:id="rId1"/>
  <rowBreaks count="1" manualBreakCount="1">
    <brk id="33"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view="pageBreakPreview" zoomScale="90" zoomScaleNormal="100" zoomScaleSheetLayoutView="90" workbookViewId="0">
      <selection activeCell="B15" sqref="B15"/>
    </sheetView>
  </sheetViews>
  <sheetFormatPr defaultColWidth="9.26953125" defaultRowHeight="14.5" x14ac:dyDescent="0.35"/>
  <cols>
    <col min="2" max="2" width="43.26953125" customWidth="1"/>
    <col min="3" max="3" width="37.7265625" customWidth="1"/>
  </cols>
  <sheetData>
    <row r="1" spans="1:3" ht="15" customHeight="1" x14ac:dyDescent="0.35">
      <c r="A1" s="129" t="s">
        <v>155</v>
      </c>
      <c r="B1" s="130"/>
      <c r="C1" s="131" t="s">
        <v>157</v>
      </c>
    </row>
    <row r="2" spans="1:3" ht="15" thickBot="1" x14ac:dyDescent="0.4">
      <c r="A2" s="85"/>
      <c r="B2" s="60"/>
      <c r="C2" s="86"/>
    </row>
    <row r="3" spans="1:3" ht="19.5" customHeight="1" thickBot="1" x14ac:dyDescent="0.4">
      <c r="A3" s="61" t="s">
        <v>1</v>
      </c>
      <c r="B3" s="62" t="s">
        <v>0</v>
      </c>
      <c r="C3" s="63" t="s">
        <v>129</v>
      </c>
    </row>
    <row r="4" spans="1:3" x14ac:dyDescent="0.35">
      <c r="A4" s="64"/>
      <c r="B4" s="65"/>
      <c r="C4" s="66"/>
    </row>
    <row r="5" spans="1:3" x14ac:dyDescent="0.35">
      <c r="A5" s="67"/>
      <c r="B5" s="68" t="s">
        <v>130</v>
      </c>
      <c r="C5" s="69"/>
    </row>
    <row r="6" spans="1:3" x14ac:dyDescent="0.35">
      <c r="A6" s="67"/>
      <c r="B6" s="70"/>
      <c r="C6" s="69"/>
    </row>
    <row r="7" spans="1:3" x14ac:dyDescent="0.35">
      <c r="A7" s="71">
        <v>1</v>
      </c>
      <c r="B7" s="72" t="s">
        <v>131</v>
      </c>
      <c r="C7" s="73">
        <f>Preliminaries!C15</f>
        <v>0</v>
      </c>
    </row>
    <row r="8" spans="1:3" x14ac:dyDescent="0.35">
      <c r="A8" s="71">
        <v>2</v>
      </c>
      <c r="B8" s="72" t="s">
        <v>156</v>
      </c>
      <c r="C8" s="73">
        <f>'3. BoQ'!F69</f>
        <v>0</v>
      </c>
    </row>
    <row r="9" spans="1:3" ht="15" thickBot="1" x14ac:dyDescent="0.4">
      <c r="A9" s="71"/>
      <c r="B9" s="72"/>
      <c r="C9" s="74"/>
    </row>
    <row r="10" spans="1:3" ht="15" thickBot="1" x14ac:dyDescent="0.4">
      <c r="A10" s="75"/>
      <c r="B10" s="76" t="s">
        <v>132</v>
      </c>
      <c r="C10" s="77">
        <f>SUM(C7:C9)</f>
        <v>0</v>
      </c>
    </row>
    <row r="11" spans="1:3" x14ac:dyDescent="0.35">
      <c r="A11" s="78"/>
      <c r="B11" s="72"/>
      <c r="C11" s="79"/>
    </row>
    <row r="12" spans="1:3" x14ac:dyDescent="0.35">
      <c r="A12" s="78">
        <v>3</v>
      </c>
      <c r="B12" s="80" t="s">
        <v>133</v>
      </c>
      <c r="C12" s="167">
        <f>5%*C10</f>
        <v>0</v>
      </c>
    </row>
    <row r="13" spans="1:3" x14ac:dyDescent="0.35">
      <c r="A13" s="78"/>
      <c r="B13" s="81"/>
      <c r="C13" s="74"/>
    </row>
    <row r="14" spans="1:3" x14ac:dyDescent="0.35">
      <c r="A14" s="78"/>
      <c r="B14" s="81"/>
      <c r="C14" s="74"/>
    </row>
    <row r="15" spans="1:3" ht="15" thickBot="1" x14ac:dyDescent="0.4">
      <c r="A15" s="78"/>
      <c r="B15" s="72"/>
      <c r="C15" s="79"/>
    </row>
    <row r="16" spans="1:3" ht="15" thickBot="1" x14ac:dyDescent="0.4">
      <c r="A16" s="82"/>
      <c r="B16" s="83" t="s">
        <v>4</v>
      </c>
      <c r="C16" s="84">
        <f>SUM(C10:C12)</f>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view="pageBreakPreview" zoomScale="95" zoomScaleNormal="100" zoomScaleSheetLayoutView="95" workbookViewId="0">
      <selection activeCell="C8" sqref="C8"/>
    </sheetView>
  </sheetViews>
  <sheetFormatPr defaultColWidth="9.26953125" defaultRowHeight="30" customHeight="1" x14ac:dyDescent="0.35"/>
  <cols>
    <col min="2" max="2" width="59.26953125" customWidth="1"/>
    <col min="3" max="3" width="17.26953125" customWidth="1"/>
  </cols>
  <sheetData>
    <row r="1" spans="1:3" ht="16.5" customHeight="1" thickBot="1" x14ac:dyDescent="0.4">
      <c r="A1" s="185" t="s">
        <v>134</v>
      </c>
      <c r="B1" s="186"/>
      <c r="C1" s="87" t="s">
        <v>158</v>
      </c>
    </row>
    <row r="2" spans="1:3" ht="17.25" customHeight="1" thickBot="1" x14ac:dyDescent="0.4">
      <c r="A2" s="88" t="s">
        <v>150</v>
      </c>
      <c r="B2" s="89" t="s">
        <v>0</v>
      </c>
      <c r="C2" s="90" t="s">
        <v>151</v>
      </c>
    </row>
    <row r="3" spans="1:3" ht="18.75" customHeight="1" thickBot="1" x14ac:dyDescent="0.4">
      <c r="A3" s="91" t="s">
        <v>101</v>
      </c>
      <c r="B3" s="92" t="s">
        <v>148</v>
      </c>
      <c r="C3" s="93"/>
    </row>
    <row r="4" spans="1:3" ht="18.75" customHeight="1" thickBot="1" x14ac:dyDescent="0.4">
      <c r="A4" s="94"/>
      <c r="B4" s="95" t="s">
        <v>149</v>
      </c>
      <c r="C4" s="96"/>
    </row>
    <row r="5" spans="1:3" ht="18.75" customHeight="1" thickBot="1" x14ac:dyDescent="0.4">
      <c r="A5" s="91" t="s">
        <v>137</v>
      </c>
      <c r="B5" s="92" t="s">
        <v>135</v>
      </c>
      <c r="C5" s="93"/>
    </row>
    <row r="6" spans="1:3" ht="70.5" customHeight="1" x14ac:dyDescent="0.35">
      <c r="A6" s="94"/>
      <c r="B6" s="95" t="s">
        <v>136</v>
      </c>
      <c r="C6" s="96"/>
    </row>
    <row r="7" spans="1:3" ht="18" customHeight="1" x14ac:dyDescent="0.35">
      <c r="A7" s="97" t="s">
        <v>119</v>
      </c>
      <c r="B7" s="98" t="s">
        <v>138</v>
      </c>
      <c r="C7" s="99"/>
    </row>
    <row r="8" spans="1:3" ht="91.5" customHeight="1" x14ac:dyDescent="0.35">
      <c r="A8" s="94"/>
      <c r="B8" s="95" t="s">
        <v>139</v>
      </c>
      <c r="C8" s="96"/>
    </row>
    <row r="9" spans="1:3" ht="16.5" customHeight="1" x14ac:dyDescent="0.35">
      <c r="A9" s="97" t="s">
        <v>120</v>
      </c>
      <c r="B9" s="98" t="s">
        <v>140</v>
      </c>
      <c r="C9" s="99"/>
    </row>
    <row r="10" spans="1:3" ht="105" customHeight="1" x14ac:dyDescent="0.35">
      <c r="A10" s="94"/>
      <c r="B10" s="95" t="s">
        <v>141</v>
      </c>
      <c r="C10" s="96"/>
    </row>
    <row r="11" spans="1:3" ht="19.5" customHeight="1" x14ac:dyDescent="0.35">
      <c r="A11" s="97" t="s">
        <v>124</v>
      </c>
      <c r="B11" s="98" t="s">
        <v>142</v>
      </c>
      <c r="C11" s="99"/>
    </row>
    <row r="12" spans="1:3" ht="43.5" customHeight="1" x14ac:dyDescent="0.35">
      <c r="A12" s="94"/>
      <c r="B12" s="95" t="s">
        <v>143</v>
      </c>
      <c r="C12" s="96"/>
    </row>
    <row r="13" spans="1:3" ht="18.75" customHeight="1" x14ac:dyDescent="0.35">
      <c r="A13" s="97" t="s">
        <v>147</v>
      </c>
      <c r="B13" s="100" t="s">
        <v>144</v>
      </c>
      <c r="C13" s="99"/>
    </row>
    <row r="14" spans="1:3" ht="83.25" customHeight="1" thickBot="1" x14ac:dyDescent="0.4">
      <c r="A14" s="94"/>
      <c r="B14" s="95" t="s">
        <v>146</v>
      </c>
      <c r="C14" s="96"/>
    </row>
    <row r="15" spans="1:3" ht="24" customHeight="1" thickBot="1" x14ac:dyDescent="0.4">
      <c r="A15" s="91"/>
      <c r="B15" s="101" t="s">
        <v>145</v>
      </c>
      <c r="C15" s="93">
        <f>SUM(C4:C14)</f>
        <v>0</v>
      </c>
    </row>
  </sheetData>
  <mergeCells count="1">
    <mergeCell ref="A1:B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showGridLines="0" tabSelected="1" view="pageBreakPreview" topLeftCell="A57" zoomScale="90" zoomScaleNormal="100" zoomScaleSheetLayoutView="90" workbookViewId="0">
      <selection activeCell="E73" sqref="E72:E73"/>
    </sheetView>
  </sheetViews>
  <sheetFormatPr defaultColWidth="11.453125" defaultRowHeight="14.5" x14ac:dyDescent="0.35"/>
  <cols>
    <col min="1" max="1" width="8.7265625" style="3" customWidth="1"/>
    <col min="2" max="2" width="61.26953125" style="5" customWidth="1"/>
    <col min="3" max="3" width="11.453125" style="3" customWidth="1"/>
    <col min="4" max="4" width="7.453125" style="4" customWidth="1"/>
    <col min="5" max="5" width="11.453125" style="4" customWidth="1"/>
    <col min="6" max="6" width="15.26953125" style="3" customWidth="1"/>
  </cols>
  <sheetData>
    <row r="1" spans="1:8" ht="15" thickBot="1" x14ac:dyDescent="0.4">
      <c r="A1" s="196" t="s">
        <v>173</v>
      </c>
      <c r="B1" s="197"/>
      <c r="C1" s="197"/>
      <c r="D1" s="197"/>
      <c r="E1" s="197"/>
      <c r="F1" s="198"/>
    </row>
    <row r="2" spans="1:8" ht="28.5" thickBot="1" x14ac:dyDescent="0.4">
      <c r="A2" s="52" t="s">
        <v>1</v>
      </c>
      <c r="B2" s="52" t="s">
        <v>0</v>
      </c>
      <c r="C2" s="53" t="s">
        <v>2</v>
      </c>
      <c r="D2" s="52" t="s">
        <v>3</v>
      </c>
      <c r="E2" s="54" t="s">
        <v>6</v>
      </c>
      <c r="F2" s="54" t="s">
        <v>7</v>
      </c>
      <c r="H2" s="108"/>
    </row>
    <row r="3" spans="1:8" ht="56.25" customHeight="1" thickBot="1" x14ac:dyDescent="0.4">
      <c r="A3" s="28" t="s">
        <v>101</v>
      </c>
      <c r="B3" s="18" t="s">
        <v>192</v>
      </c>
      <c r="C3" s="19"/>
      <c r="D3" s="19"/>
      <c r="E3" s="19"/>
      <c r="F3" s="29"/>
      <c r="H3" s="108"/>
    </row>
    <row r="4" spans="1:8" x14ac:dyDescent="0.35">
      <c r="A4" s="20" t="s">
        <v>102</v>
      </c>
      <c r="B4" s="1" t="s">
        <v>197</v>
      </c>
      <c r="C4" s="23" t="s">
        <v>8</v>
      </c>
      <c r="D4" s="109">
        <f>'[1]2. System'!$B$22</f>
        <v>12</v>
      </c>
      <c r="E4" s="110"/>
      <c r="F4" s="41">
        <f>E4*D4</f>
        <v>0</v>
      </c>
    </row>
    <row r="5" spans="1:8" ht="25" x14ac:dyDescent="0.35">
      <c r="A5" s="20" t="s">
        <v>103</v>
      </c>
      <c r="B5" s="1" t="s">
        <v>115</v>
      </c>
      <c r="C5" s="23" t="s">
        <v>13</v>
      </c>
      <c r="D5" s="109">
        <v>300</v>
      </c>
      <c r="E5" s="110"/>
      <c r="F5" s="41">
        <f t="shared" ref="F5:F24" si="0">E5*D5</f>
        <v>0</v>
      </c>
    </row>
    <row r="6" spans="1:8" ht="37.5" x14ac:dyDescent="0.35">
      <c r="A6" s="20"/>
      <c r="B6" s="1" t="s">
        <v>116</v>
      </c>
      <c r="C6" s="23" t="s">
        <v>13</v>
      </c>
      <c r="D6" s="109">
        <v>120</v>
      </c>
      <c r="E6" s="110"/>
      <c r="F6" s="41">
        <f t="shared" si="0"/>
        <v>0</v>
      </c>
    </row>
    <row r="7" spans="1:8" ht="37.5" x14ac:dyDescent="0.35">
      <c r="A7" s="20" t="s">
        <v>105</v>
      </c>
      <c r="B7" s="1" t="s">
        <v>100</v>
      </c>
      <c r="C7" s="23" t="s">
        <v>13</v>
      </c>
      <c r="D7" s="111">
        <v>80</v>
      </c>
      <c r="E7" s="110"/>
      <c r="F7" s="41">
        <f t="shared" si="0"/>
        <v>0</v>
      </c>
    </row>
    <row r="8" spans="1:8" ht="25" x14ac:dyDescent="0.35">
      <c r="A8" s="20" t="s">
        <v>106</v>
      </c>
      <c r="B8" s="1" t="s">
        <v>93</v>
      </c>
      <c r="C8" s="23" t="s">
        <v>8</v>
      </c>
      <c r="D8" s="111">
        <f>1*SUM(D11:D11)</f>
        <v>1</v>
      </c>
      <c r="E8" s="110"/>
      <c r="F8" s="41">
        <f t="shared" si="0"/>
        <v>0</v>
      </c>
    </row>
    <row r="9" spans="1:8" x14ac:dyDescent="0.35">
      <c r="A9" s="20" t="s">
        <v>107</v>
      </c>
      <c r="B9" s="1" t="s">
        <v>117</v>
      </c>
      <c r="C9" s="23" t="s">
        <v>13</v>
      </c>
      <c r="D9" s="111">
        <v>100</v>
      </c>
      <c r="E9" s="110"/>
      <c r="F9" s="41">
        <f t="shared" si="0"/>
        <v>0</v>
      </c>
    </row>
    <row r="10" spans="1:8" ht="50" x14ac:dyDescent="0.35">
      <c r="A10" s="20" t="s">
        <v>108</v>
      </c>
      <c r="B10" s="1" t="s">
        <v>94</v>
      </c>
      <c r="C10" s="23" t="s">
        <v>8</v>
      </c>
      <c r="D10" s="111">
        <v>3</v>
      </c>
      <c r="E10" s="110"/>
      <c r="F10" s="41">
        <f>E10*D10</f>
        <v>0</v>
      </c>
    </row>
    <row r="11" spans="1:8" ht="54" customHeight="1" x14ac:dyDescent="0.35">
      <c r="A11" s="20" t="s">
        <v>186</v>
      </c>
      <c r="B11" s="1" t="s">
        <v>215</v>
      </c>
      <c r="C11" s="23" t="s">
        <v>8</v>
      </c>
      <c r="D11" s="111">
        <f>'[1]2. System'!$B$18</f>
        <v>1</v>
      </c>
      <c r="E11" s="110"/>
      <c r="F11" s="41">
        <f t="shared" si="0"/>
        <v>0</v>
      </c>
    </row>
    <row r="12" spans="1:8" ht="25.5" customHeight="1" x14ac:dyDescent="0.35">
      <c r="A12" s="20" t="s">
        <v>109</v>
      </c>
      <c r="B12" s="1" t="s">
        <v>198</v>
      </c>
      <c r="C12" s="23" t="s">
        <v>8</v>
      </c>
      <c r="D12" s="111">
        <f>'[1]2. System'!$B$29</f>
        <v>6</v>
      </c>
      <c r="E12" s="110"/>
      <c r="F12" s="41">
        <f t="shared" si="0"/>
        <v>0</v>
      </c>
    </row>
    <row r="13" spans="1:8" ht="25" x14ac:dyDescent="0.35">
      <c r="A13" s="20" t="s">
        <v>110</v>
      </c>
      <c r="B13" s="1" t="s">
        <v>96</v>
      </c>
      <c r="C13" s="23" t="s">
        <v>8</v>
      </c>
      <c r="D13" s="111">
        <v>2</v>
      </c>
      <c r="E13" s="110"/>
      <c r="F13" s="41">
        <f t="shared" si="0"/>
        <v>0</v>
      </c>
    </row>
    <row r="14" spans="1:8" ht="37.5" x14ac:dyDescent="0.35">
      <c r="A14" s="20" t="s">
        <v>111</v>
      </c>
      <c r="B14" s="1" t="s">
        <v>194</v>
      </c>
      <c r="C14" s="23" t="s">
        <v>8</v>
      </c>
      <c r="D14" s="111">
        <f>ROUND(D12/6,0)</f>
        <v>1</v>
      </c>
      <c r="E14" s="110"/>
      <c r="F14" s="41">
        <f t="shared" si="0"/>
        <v>0</v>
      </c>
    </row>
    <row r="15" spans="1:8" ht="25" x14ac:dyDescent="0.35">
      <c r="A15" s="20" t="s">
        <v>112</v>
      </c>
      <c r="B15" s="1" t="s">
        <v>97</v>
      </c>
      <c r="C15" s="23" t="s">
        <v>13</v>
      </c>
      <c r="D15" s="111">
        <f>10*SUM(D11:D11)</f>
        <v>10</v>
      </c>
      <c r="E15" s="110"/>
      <c r="F15" s="41">
        <f t="shared" ref="F15:F22" si="1">E15*D15</f>
        <v>0</v>
      </c>
    </row>
    <row r="16" spans="1:8" ht="25" x14ac:dyDescent="0.35">
      <c r="A16" s="20" t="s">
        <v>113</v>
      </c>
      <c r="B16" s="1" t="s">
        <v>153</v>
      </c>
      <c r="C16" s="23" t="s">
        <v>8</v>
      </c>
      <c r="D16" s="111">
        <f>2*IF('[2]2. System'!B33&gt;1,1,0)</f>
        <v>2</v>
      </c>
      <c r="E16" s="110"/>
      <c r="F16" s="41">
        <f t="shared" si="1"/>
        <v>0</v>
      </c>
    </row>
    <row r="17" spans="1:6" ht="27.75" customHeight="1" x14ac:dyDescent="0.35">
      <c r="A17" s="20" t="s">
        <v>114</v>
      </c>
      <c r="B17" s="1" t="s">
        <v>174</v>
      </c>
      <c r="C17" s="23" t="s">
        <v>8</v>
      </c>
      <c r="D17" s="111">
        <v>6</v>
      </c>
      <c r="E17" s="110"/>
      <c r="F17" s="41">
        <f t="shared" si="1"/>
        <v>0</v>
      </c>
    </row>
    <row r="18" spans="1:6" ht="27.75" customHeight="1" x14ac:dyDescent="0.35">
      <c r="A18" s="20" t="s">
        <v>168</v>
      </c>
      <c r="B18" s="1" t="s">
        <v>175</v>
      </c>
      <c r="C18" s="23" t="s">
        <v>8</v>
      </c>
      <c r="D18" s="111">
        <v>0</v>
      </c>
      <c r="E18" s="110"/>
      <c r="F18" s="41">
        <f t="shared" si="1"/>
        <v>0</v>
      </c>
    </row>
    <row r="19" spans="1:6" ht="27.75" customHeight="1" x14ac:dyDescent="0.35">
      <c r="A19" s="20" t="s">
        <v>169</v>
      </c>
      <c r="B19" s="1" t="s">
        <v>176</v>
      </c>
      <c r="C19" s="23" t="s">
        <v>8</v>
      </c>
      <c r="D19" s="111">
        <v>0</v>
      </c>
      <c r="E19" s="110"/>
      <c r="F19" s="41">
        <f t="shared" si="1"/>
        <v>0</v>
      </c>
    </row>
    <row r="20" spans="1:6" ht="18.75" customHeight="1" x14ac:dyDescent="0.35">
      <c r="A20" s="20" t="s">
        <v>170</v>
      </c>
      <c r="B20" s="1" t="s">
        <v>171</v>
      </c>
      <c r="C20" s="23" t="s">
        <v>8</v>
      </c>
      <c r="D20" s="111">
        <v>6</v>
      </c>
      <c r="E20" s="110"/>
      <c r="F20" s="41">
        <f t="shared" si="1"/>
        <v>0</v>
      </c>
    </row>
    <row r="21" spans="1:6" ht="27.75" customHeight="1" x14ac:dyDescent="0.35">
      <c r="A21" s="20" t="s">
        <v>172</v>
      </c>
      <c r="B21" s="1" t="s">
        <v>189</v>
      </c>
      <c r="C21" s="23" t="s">
        <v>13</v>
      </c>
      <c r="D21" s="111">
        <v>0</v>
      </c>
      <c r="E21" s="110"/>
      <c r="F21" s="41">
        <f t="shared" si="1"/>
        <v>0</v>
      </c>
    </row>
    <row r="22" spans="1:6" ht="41.25" customHeight="1" x14ac:dyDescent="0.35">
      <c r="A22" s="20" t="s">
        <v>184</v>
      </c>
      <c r="B22" s="1" t="s">
        <v>185</v>
      </c>
      <c r="C22" s="23" t="s">
        <v>13</v>
      </c>
      <c r="D22" s="111">
        <v>0</v>
      </c>
      <c r="E22" s="110"/>
      <c r="F22" s="41">
        <f t="shared" si="1"/>
        <v>0</v>
      </c>
    </row>
    <row r="23" spans="1:6" ht="25" x14ac:dyDescent="0.35">
      <c r="A23" s="20" t="s">
        <v>187</v>
      </c>
      <c r="B23" s="1" t="s">
        <v>95</v>
      </c>
      <c r="C23" s="23" t="s">
        <v>8</v>
      </c>
      <c r="D23" s="111">
        <f>1*SUM(D11:D11)</f>
        <v>1</v>
      </c>
      <c r="E23" s="110"/>
      <c r="F23" s="41">
        <f t="shared" si="0"/>
        <v>0</v>
      </c>
    </row>
    <row r="24" spans="1:6" ht="15" thickBot="1" x14ac:dyDescent="0.4">
      <c r="A24" s="137" t="s">
        <v>188</v>
      </c>
      <c r="B24" s="1" t="s">
        <v>9</v>
      </c>
      <c r="C24" s="23" t="s">
        <v>8</v>
      </c>
      <c r="D24" s="24">
        <v>1</v>
      </c>
      <c r="E24" s="110"/>
      <c r="F24" s="41">
        <f t="shared" si="0"/>
        <v>0</v>
      </c>
    </row>
    <row r="25" spans="1:6" ht="15" thickBot="1" x14ac:dyDescent="0.4">
      <c r="A25" s="28"/>
      <c r="B25" s="22" t="s">
        <v>5</v>
      </c>
      <c r="C25" s="199"/>
      <c r="D25" s="200"/>
      <c r="E25" s="201"/>
      <c r="F25" s="25">
        <f>SUM(F4:F24)</f>
        <v>0</v>
      </c>
    </row>
    <row r="26" spans="1:6" ht="80.5" customHeight="1" thickBot="1" x14ac:dyDescent="0.4">
      <c r="A26" s="28"/>
      <c r="B26" s="18" t="s">
        <v>209</v>
      </c>
      <c r="C26" s="19"/>
      <c r="D26" s="141"/>
      <c r="E26" s="142"/>
      <c r="F26" s="143"/>
    </row>
    <row r="27" spans="1:6" ht="15" customHeight="1" x14ac:dyDescent="0.35">
      <c r="A27" s="144"/>
      <c r="B27" s="145"/>
      <c r="C27" s="146"/>
      <c r="D27" s="147"/>
      <c r="E27" s="139"/>
      <c r="F27" s="140"/>
    </row>
    <row r="28" spans="1:6" ht="84.65" customHeight="1" x14ac:dyDescent="0.35">
      <c r="A28" s="144" t="s">
        <v>137</v>
      </c>
      <c r="B28" s="145" t="s">
        <v>201</v>
      </c>
      <c r="C28" s="146"/>
      <c r="D28" s="147"/>
      <c r="E28" s="139"/>
      <c r="F28" s="140"/>
    </row>
    <row r="29" spans="1:6" ht="27" customHeight="1" x14ac:dyDescent="0.35">
      <c r="A29" s="144"/>
      <c r="B29" s="145" t="s">
        <v>210</v>
      </c>
      <c r="C29" s="146"/>
      <c r="D29" s="147"/>
      <c r="E29" s="139"/>
      <c r="F29" s="140"/>
    </row>
    <row r="30" spans="1:6" ht="27" customHeight="1" x14ac:dyDescent="0.35">
      <c r="A30" s="144"/>
      <c r="B30" s="145" t="s">
        <v>211</v>
      </c>
      <c r="C30" s="146"/>
      <c r="D30" s="147"/>
      <c r="E30" s="139"/>
      <c r="F30" s="140"/>
    </row>
    <row r="31" spans="1:6" ht="27" customHeight="1" x14ac:dyDescent="0.35">
      <c r="A31" s="144"/>
      <c r="B31" s="145" t="s">
        <v>202</v>
      </c>
      <c r="C31" s="146"/>
      <c r="D31" s="147"/>
      <c r="E31" s="139"/>
      <c r="F31" s="140"/>
    </row>
    <row r="32" spans="1:6" ht="27" customHeight="1" x14ac:dyDescent="0.35">
      <c r="A32" s="144"/>
      <c r="B32" s="145" t="s">
        <v>203</v>
      </c>
      <c r="C32" s="146"/>
      <c r="D32" s="147"/>
      <c r="E32" s="139"/>
      <c r="F32" s="140"/>
    </row>
    <row r="33" spans="1:6" ht="13.15" customHeight="1" x14ac:dyDescent="0.35">
      <c r="A33" s="144"/>
      <c r="B33" s="145"/>
      <c r="C33" s="146"/>
      <c r="D33" s="147"/>
      <c r="E33" s="139"/>
      <c r="F33" s="140"/>
    </row>
    <row r="34" spans="1:6" ht="27" customHeight="1" x14ac:dyDescent="0.35">
      <c r="A34" s="144" t="s">
        <v>213</v>
      </c>
      <c r="B34" s="145" t="s">
        <v>212</v>
      </c>
      <c r="C34" s="146" t="s">
        <v>204</v>
      </c>
      <c r="D34" s="147">
        <v>0</v>
      </c>
      <c r="E34" s="139"/>
      <c r="F34" s="140">
        <f>E34*D34</f>
        <v>0</v>
      </c>
    </row>
    <row r="35" spans="1:6" ht="13.15" customHeight="1" x14ac:dyDescent="0.35">
      <c r="A35" s="144"/>
      <c r="B35" s="145"/>
      <c r="C35" s="146"/>
      <c r="D35" s="147"/>
      <c r="E35" s="139"/>
      <c r="F35" s="140"/>
    </row>
    <row r="36" spans="1:6" ht="25.15" customHeight="1" x14ac:dyDescent="0.35">
      <c r="A36" s="152"/>
      <c r="B36" s="155" t="s">
        <v>205</v>
      </c>
      <c r="C36" s="153"/>
      <c r="D36" s="159"/>
      <c r="E36" s="150"/>
      <c r="F36" s="151"/>
    </row>
    <row r="37" spans="1:6" ht="25.15" customHeight="1" x14ac:dyDescent="0.35">
      <c r="A37" s="152" t="s">
        <v>190</v>
      </c>
      <c r="B37" s="156" t="s">
        <v>206</v>
      </c>
      <c r="C37" s="153" t="s">
        <v>208</v>
      </c>
      <c r="D37" s="160">
        <v>0</v>
      </c>
      <c r="E37" s="150"/>
      <c r="F37" s="151">
        <f>E37*D37</f>
        <v>0</v>
      </c>
    </row>
    <row r="38" spans="1:6" ht="22.15" customHeight="1" x14ac:dyDescent="0.35">
      <c r="A38" s="144"/>
      <c r="B38" s="145"/>
      <c r="C38" s="158"/>
      <c r="D38" s="161"/>
      <c r="E38" s="139"/>
      <c r="F38" s="140"/>
    </row>
    <row r="39" spans="1:6" ht="22.15" customHeight="1" x14ac:dyDescent="0.35">
      <c r="A39" s="152" t="s">
        <v>191</v>
      </c>
      <c r="B39" s="156" t="s">
        <v>207</v>
      </c>
      <c r="C39" s="153" t="s">
        <v>150</v>
      </c>
      <c r="D39" s="160">
        <v>0</v>
      </c>
      <c r="E39" s="150"/>
      <c r="F39" s="151">
        <f>E39*D39</f>
        <v>0</v>
      </c>
    </row>
    <row r="40" spans="1:6" ht="22.15" customHeight="1" x14ac:dyDescent="0.35">
      <c r="A40" s="152"/>
      <c r="B40" s="157"/>
      <c r="C40" s="153"/>
      <c r="D40" s="162"/>
      <c r="E40" s="163"/>
      <c r="F40" s="154"/>
    </row>
    <row r="41" spans="1:6" ht="42" customHeight="1" x14ac:dyDescent="0.35">
      <c r="A41" s="144" t="s">
        <v>118</v>
      </c>
      <c r="B41" s="145" t="s">
        <v>193</v>
      </c>
      <c r="C41" s="146" t="s">
        <v>150</v>
      </c>
      <c r="D41" s="147">
        <v>0</v>
      </c>
      <c r="E41" s="139"/>
      <c r="F41" s="140">
        <f t="shared" ref="F41" si="2">E41*D41</f>
        <v>0</v>
      </c>
    </row>
    <row r="42" spans="1:6" ht="82.9" customHeight="1" thickBot="1" x14ac:dyDescent="0.4">
      <c r="A42" s="132" t="s">
        <v>214</v>
      </c>
      <c r="B42" s="133" t="s">
        <v>196</v>
      </c>
      <c r="C42" s="138" t="s">
        <v>195</v>
      </c>
      <c r="D42" s="134">
        <v>0</v>
      </c>
      <c r="E42" s="136"/>
      <c r="F42" s="41">
        <f t="shared" ref="F42" si="3">E42*D42</f>
        <v>0</v>
      </c>
    </row>
    <row r="43" spans="1:6" ht="15" thickBot="1" x14ac:dyDescent="0.4">
      <c r="A43" s="28"/>
      <c r="B43" s="22" t="s">
        <v>5</v>
      </c>
      <c r="C43" s="199"/>
      <c r="D43" s="200"/>
      <c r="E43" s="201"/>
      <c r="F43" s="25">
        <f>SUM(F34:F42)</f>
        <v>0</v>
      </c>
    </row>
    <row r="44" spans="1:6" ht="39.5" thickBot="1" x14ac:dyDescent="0.4">
      <c r="A44" s="28" t="s">
        <v>119</v>
      </c>
      <c r="B44" s="40" t="s">
        <v>154</v>
      </c>
      <c r="C44" s="187"/>
      <c r="D44" s="188"/>
      <c r="E44" s="188"/>
      <c r="F44" s="189"/>
    </row>
    <row r="45" spans="1:6" ht="150" x14ac:dyDescent="0.35">
      <c r="A45" s="6" t="s">
        <v>160</v>
      </c>
      <c r="B45" s="39" t="s">
        <v>18</v>
      </c>
      <c r="C45" s="13" t="s">
        <v>8</v>
      </c>
      <c r="D45" s="12">
        <v>1</v>
      </c>
      <c r="E45" s="110"/>
      <c r="F45" s="2">
        <f>E45*D45</f>
        <v>0</v>
      </c>
    </row>
    <row r="46" spans="1:6" ht="115.5" customHeight="1" x14ac:dyDescent="0.35">
      <c r="A46" s="6" t="s">
        <v>161</v>
      </c>
      <c r="B46" s="38" t="s">
        <v>19</v>
      </c>
      <c r="C46" s="13" t="s">
        <v>10</v>
      </c>
      <c r="D46" s="12">
        <v>1</v>
      </c>
      <c r="E46" s="110"/>
      <c r="F46" s="2">
        <f t="shared" ref="F46:F48" si="4">E46*D46</f>
        <v>0</v>
      </c>
    </row>
    <row r="47" spans="1:6" ht="62.5" x14ac:dyDescent="0.35">
      <c r="A47" s="6" t="s">
        <v>162</v>
      </c>
      <c r="B47" s="7" t="s">
        <v>98</v>
      </c>
      <c r="C47" s="23" t="s">
        <v>8</v>
      </c>
      <c r="D47" s="24">
        <v>1</v>
      </c>
      <c r="E47" s="110"/>
      <c r="F47" s="2">
        <f t="shared" si="4"/>
        <v>0</v>
      </c>
    </row>
    <row r="48" spans="1:6" ht="63" thickBot="1" x14ac:dyDescent="0.4">
      <c r="A48" s="6" t="s">
        <v>118</v>
      </c>
      <c r="B48" s="50" t="s">
        <v>20</v>
      </c>
      <c r="C48" s="36" t="s">
        <v>8</v>
      </c>
      <c r="D48" s="37">
        <v>1</v>
      </c>
      <c r="E48" s="110"/>
      <c r="F48" s="2">
        <f t="shared" si="4"/>
        <v>0</v>
      </c>
    </row>
    <row r="49" spans="1:6" ht="15" thickBot="1" x14ac:dyDescent="0.4">
      <c r="A49" s="21"/>
      <c r="B49" s="22" t="s">
        <v>5</v>
      </c>
      <c r="C49" s="199"/>
      <c r="D49" s="200"/>
      <c r="E49" s="201"/>
      <c r="F49" s="25">
        <f>SUM(F45:F48)</f>
        <v>0</v>
      </c>
    </row>
    <row r="50" spans="1:6" ht="55.5" customHeight="1" thickBot="1" x14ac:dyDescent="0.4">
      <c r="A50" s="28" t="s">
        <v>119</v>
      </c>
      <c r="B50" s="17" t="s">
        <v>128</v>
      </c>
      <c r="C50" s="187"/>
      <c r="D50" s="188"/>
      <c r="E50" s="188"/>
      <c r="F50" s="189"/>
    </row>
    <row r="51" spans="1:6" x14ac:dyDescent="0.35">
      <c r="A51" s="102" t="s">
        <v>160</v>
      </c>
      <c r="B51" s="11" t="s">
        <v>11</v>
      </c>
      <c r="C51" s="30" t="s">
        <v>8</v>
      </c>
      <c r="D51" s="31">
        <v>1</v>
      </c>
      <c r="E51" s="110"/>
      <c r="F51" s="32">
        <f>E51*D51</f>
        <v>0</v>
      </c>
    </row>
    <row r="52" spans="1:6" ht="43.5" x14ac:dyDescent="0.35">
      <c r="A52" s="102" t="s">
        <v>161</v>
      </c>
      <c r="B52" s="43" t="s">
        <v>99</v>
      </c>
      <c r="C52" s="30" t="s">
        <v>8</v>
      </c>
      <c r="D52" s="31">
        <v>1</v>
      </c>
      <c r="E52" s="110"/>
      <c r="F52" s="32">
        <f>E52*D52</f>
        <v>0</v>
      </c>
    </row>
    <row r="53" spans="1:6" x14ac:dyDescent="0.35">
      <c r="A53" s="102" t="s">
        <v>162</v>
      </c>
      <c r="B53" s="8" t="s">
        <v>12</v>
      </c>
      <c r="C53" s="9" t="s">
        <v>13</v>
      </c>
      <c r="D53" s="10">
        <v>20</v>
      </c>
      <c r="E53" s="110"/>
      <c r="F53" s="32">
        <f t="shared" ref="F53:F58" si="5">E53*D53</f>
        <v>0</v>
      </c>
    </row>
    <row r="54" spans="1:6" ht="25" x14ac:dyDescent="0.35">
      <c r="A54" s="102" t="s">
        <v>163</v>
      </c>
      <c r="B54" s="8" t="s">
        <v>14</v>
      </c>
      <c r="C54" s="9" t="s">
        <v>8</v>
      </c>
      <c r="D54" s="10">
        <v>3</v>
      </c>
      <c r="E54" s="110"/>
      <c r="F54" s="32">
        <f t="shared" si="5"/>
        <v>0</v>
      </c>
    </row>
    <row r="55" spans="1:6" x14ac:dyDescent="0.35">
      <c r="A55" s="102" t="s">
        <v>164</v>
      </c>
      <c r="B55" s="1" t="s">
        <v>15</v>
      </c>
      <c r="C55" s="9" t="s">
        <v>8</v>
      </c>
      <c r="D55" s="10">
        <v>2</v>
      </c>
      <c r="E55" s="110"/>
      <c r="F55" s="32">
        <f t="shared" si="5"/>
        <v>0</v>
      </c>
    </row>
    <row r="56" spans="1:6" ht="62.5" x14ac:dyDescent="0.35">
      <c r="A56" s="102" t="s">
        <v>165</v>
      </c>
      <c r="B56" s="15" t="s">
        <v>17</v>
      </c>
      <c r="C56" s="9" t="s">
        <v>8</v>
      </c>
      <c r="D56" s="16">
        <v>2</v>
      </c>
      <c r="E56" s="110"/>
      <c r="F56" s="32">
        <f t="shared" si="5"/>
        <v>0</v>
      </c>
    </row>
    <row r="57" spans="1:6" x14ac:dyDescent="0.35">
      <c r="A57" s="102" t="s">
        <v>166</v>
      </c>
      <c r="B57" s="14" t="s">
        <v>16</v>
      </c>
      <c r="C57" s="9" t="s">
        <v>8</v>
      </c>
      <c r="D57" s="16">
        <v>10</v>
      </c>
      <c r="E57" s="110"/>
      <c r="F57" s="32">
        <f t="shared" si="5"/>
        <v>0</v>
      </c>
    </row>
    <row r="58" spans="1:6" ht="15" thickBot="1" x14ac:dyDescent="0.4">
      <c r="A58" s="102" t="s">
        <v>167</v>
      </c>
      <c r="B58" s="33" t="s">
        <v>9</v>
      </c>
      <c r="C58" s="35" t="s">
        <v>10</v>
      </c>
      <c r="D58" s="34">
        <v>1</v>
      </c>
      <c r="E58" s="110"/>
      <c r="F58" s="32">
        <f t="shared" si="5"/>
        <v>0</v>
      </c>
    </row>
    <row r="59" spans="1:6" ht="15" thickBot="1" x14ac:dyDescent="0.4">
      <c r="A59" s="26"/>
      <c r="B59" s="22" t="s">
        <v>5</v>
      </c>
      <c r="C59" s="190"/>
      <c r="D59" s="191"/>
      <c r="E59" s="192"/>
      <c r="F59" s="27">
        <f>SUM(F51:F58)</f>
        <v>0</v>
      </c>
    </row>
    <row r="60" spans="1:6" ht="39.5" thickBot="1" x14ac:dyDescent="0.4">
      <c r="A60" s="28" t="s">
        <v>120</v>
      </c>
      <c r="B60" s="17" t="s">
        <v>125</v>
      </c>
      <c r="C60" s="187"/>
      <c r="D60" s="188"/>
      <c r="E60" s="188"/>
      <c r="F60" s="189"/>
    </row>
    <row r="61" spans="1:6" ht="25" x14ac:dyDescent="0.35">
      <c r="A61" s="103" t="s">
        <v>121</v>
      </c>
      <c r="B61" s="8" t="s">
        <v>126</v>
      </c>
      <c r="C61" s="30" t="s">
        <v>8</v>
      </c>
      <c r="D61" s="112">
        <v>0</v>
      </c>
      <c r="E61" s="110"/>
      <c r="F61" s="32">
        <f>E61*D61</f>
        <v>0</v>
      </c>
    </row>
    <row r="62" spans="1:6" ht="25" x14ac:dyDescent="0.35">
      <c r="A62" s="102" t="s">
        <v>104</v>
      </c>
      <c r="B62" s="8" t="s">
        <v>181</v>
      </c>
      <c r="C62" s="30" t="s">
        <v>8</v>
      </c>
      <c r="D62" s="112">
        <v>0</v>
      </c>
      <c r="E62" s="110"/>
      <c r="F62" s="32">
        <f>E62*D62</f>
        <v>0</v>
      </c>
    </row>
    <row r="63" spans="1:6" ht="30.75" customHeight="1" x14ac:dyDescent="0.35">
      <c r="A63" s="102" t="s">
        <v>122</v>
      </c>
      <c r="B63" s="8" t="s">
        <v>183</v>
      </c>
      <c r="C63" s="30" t="s">
        <v>8</v>
      </c>
      <c r="D63" s="112">
        <v>10</v>
      </c>
      <c r="E63" s="110"/>
      <c r="F63" s="32">
        <f>E63*D63</f>
        <v>0</v>
      </c>
    </row>
    <row r="64" spans="1:6" x14ac:dyDescent="0.35">
      <c r="A64" s="102" t="s">
        <v>178</v>
      </c>
      <c r="B64" s="135" t="s">
        <v>177</v>
      </c>
      <c r="C64" s="30" t="s">
        <v>13</v>
      </c>
      <c r="D64" s="112">
        <v>50</v>
      </c>
      <c r="E64" s="110"/>
      <c r="F64" s="32">
        <f>E64*D64</f>
        <v>0</v>
      </c>
    </row>
    <row r="65" spans="1:6" x14ac:dyDescent="0.35">
      <c r="A65" s="102" t="s">
        <v>180</v>
      </c>
      <c r="B65" s="135" t="s">
        <v>179</v>
      </c>
      <c r="C65" s="30" t="s">
        <v>13</v>
      </c>
      <c r="D65" s="112">
        <v>50</v>
      </c>
      <c r="E65" s="110"/>
      <c r="F65" s="32">
        <f>E65*D65</f>
        <v>0</v>
      </c>
    </row>
    <row r="66" spans="1:6" ht="15" thickBot="1" x14ac:dyDescent="0.4">
      <c r="A66" s="102" t="s">
        <v>182</v>
      </c>
      <c r="B66" s="33" t="s">
        <v>127</v>
      </c>
      <c r="C66" s="9" t="s">
        <v>8</v>
      </c>
      <c r="D66" s="34">
        <v>1</v>
      </c>
      <c r="E66" s="110"/>
      <c r="F66" s="32">
        <f t="shared" ref="F66" si="6">E66*D66</f>
        <v>0</v>
      </c>
    </row>
    <row r="67" spans="1:6" ht="15" thickBot="1" x14ac:dyDescent="0.4">
      <c r="A67" s="26"/>
      <c r="B67" s="22" t="s">
        <v>5</v>
      </c>
      <c r="C67" s="190"/>
      <c r="D67" s="191"/>
      <c r="E67" s="192"/>
      <c r="F67" s="27">
        <f>SUM(F61:F66)</f>
        <v>0</v>
      </c>
    </row>
    <row r="68" spans="1:6" ht="15" thickBot="1" x14ac:dyDescent="0.4">
      <c r="A68" s="47"/>
      <c r="B68" s="48"/>
      <c r="C68" s="148"/>
      <c r="D68" s="148"/>
      <c r="E68" s="149"/>
      <c r="F68" s="49"/>
    </row>
    <row r="69" spans="1:6" ht="16" thickBot="1" x14ac:dyDescent="0.4">
      <c r="A69" s="45"/>
      <c r="B69" s="51" t="s">
        <v>4</v>
      </c>
      <c r="C69" s="193"/>
      <c r="D69" s="194"/>
      <c r="E69" s="195"/>
      <c r="F69" s="46">
        <f>SUM(F67,F59,F49,F43,F25)</f>
        <v>0</v>
      </c>
    </row>
  </sheetData>
  <mergeCells count="10">
    <mergeCell ref="C60:F60"/>
    <mergeCell ref="C67:E67"/>
    <mergeCell ref="C69:E69"/>
    <mergeCell ref="A1:F1"/>
    <mergeCell ref="C43:E43"/>
    <mergeCell ref="C44:F44"/>
    <mergeCell ref="C49:E49"/>
    <mergeCell ref="C50:F50"/>
    <mergeCell ref="C59:E59"/>
    <mergeCell ref="C25:E25"/>
  </mergeCells>
  <phoneticPr fontId="25" type="noConversion"/>
  <pageMargins left="0.7" right="0.7" top="0.75" bottom="0.75" header="0.3" footer="0.3"/>
  <pageSetup scale="77" orientation="portrait" r:id="rId1"/>
  <rowBreaks count="3" manualBreakCount="3">
    <brk id="25" max="16383" man="1"/>
    <brk id="43" max="16383" man="1"/>
    <brk id="4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vt:lpstr>
      <vt:lpstr>Technical specifications</vt:lpstr>
      <vt:lpstr>Summary</vt:lpstr>
      <vt:lpstr>Preliminaries</vt:lpstr>
      <vt:lpstr>3. BoQ</vt:lpstr>
      <vt:lpstr>Cover!Print_Area</vt:lpstr>
      <vt:lpstr>'Technical specifications'!Print_Area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LSP</dc:creator>
  <cp:lastModifiedBy>Personal</cp:lastModifiedBy>
  <cp:lastPrinted>2024-04-03T11:02:13Z</cp:lastPrinted>
  <dcterms:created xsi:type="dcterms:W3CDTF">2015-06-05T18:17:20Z</dcterms:created>
  <dcterms:modified xsi:type="dcterms:W3CDTF">2024-04-12T08:14:59Z</dcterms:modified>
</cp:coreProperties>
</file>