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enabelbe.sharepoint.com/sites/PSE/Contracts/21_Public_Contracts/PSE22001_SO1/PSE22001-10077_Works_Al-Dawha school/3_Launch/"/>
    </mc:Choice>
  </mc:AlternateContent>
  <xr:revisionPtr revIDLastSave="181" documentId="13_ncr:1_{B728A34C-90DC-4DE4-B758-36161EEB5D5F}" xr6:coauthVersionLast="47" xr6:coauthVersionMax="47" xr10:uidLastSave="{F4FDC1F6-DA4B-4A33-87EC-F63D790857A5}"/>
  <bookViews>
    <workbookView xWindow="-110" yWindow="-110" windowWidth="19420" windowHeight="10300" tabRatio="667" xr2:uid="{00000000-000D-0000-FFFF-FFFF00000000}"/>
  </bookViews>
  <sheets>
    <sheet name="BoQ" sheetId="21" r:id="rId1"/>
    <sheet name="Mechanical-preambles " sheetId="19" r:id="rId2"/>
    <sheet name="preambles" sheetId="20" r:id="rId3"/>
    <sheet name="units" sheetId="3" state="hidden" r:id="rId4"/>
    <sheet name="category" sheetId="4" state="hidden" r:id="rId5"/>
  </sheets>
  <externalReferences>
    <externalReference r:id="rId6"/>
    <externalReference r:id="rId7"/>
  </externalReferences>
  <definedNames>
    <definedName name="_xlnm._FilterDatabase" localSheetId="0" hidden="1">BoQ!#REF!</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 localSheetId="0">#REF!</definedName>
    <definedName name="needsplit1" localSheetId="1">#REF!</definedName>
    <definedName name="needsplit1" localSheetId="2">#REF!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BoQ!$A$3:$J$246</definedName>
    <definedName name="_xlnm.Print_Area" localSheetId="1">'Mechanical-preambles '!$A$1:$A$68</definedName>
    <definedName name="_xlnm.Print_Titles" localSheetId="0">BoQ!$3:$9</definedName>
    <definedName name="rented" localSheetId="0">'[1]room parameters'!#REF!</definedName>
    <definedName name="rented" localSheetId="1">'[2]room parameters'!#REF!</definedName>
    <definedName name="rented" localSheetId="2">'[2]room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Works_Category">#REF!</definedName>
    <definedName name="YESNO" localSheetId="0">'[1]room parameters'!#REF!</definedName>
    <definedName name="YESNO" localSheetId="1">'[2]room parameters'!#REF!</definedName>
    <definedName name="YESNO" localSheetId="2">'[2]room parameters'!#REF!</definedName>
    <definedName name="YESNO">'[2]room parameters'!#REF!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21" l="1"/>
  <c r="G27" i="21"/>
  <c r="G10" i="21"/>
  <c r="G65" i="21" l="1"/>
  <c r="G46" i="21" l="1"/>
  <c r="G63" i="21" l="1"/>
  <c r="G48" i="21" s="1"/>
  <c r="G24" i="21" l="1"/>
  <c r="G222" i="21"/>
  <c r="G11" i="21" l="1"/>
  <c r="A12" i="21"/>
  <c r="A13" i="21" s="1"/>
  <c r="A14" i="21" s="1"/>
  <c r="A15" i="21" s="1"/>
  <c r="A16" i="21" s="1"/>
  <c r="A17" i="21" s="1"/>
  <c r="A18" i="21" s="1"/>
  <c r="A19" i="21" s="1"/>
  <c r="A20" i="21" s="1"/>
  <c r="A21" i="21" s="1"/>
  <c r="A22" i="21" s="1"/>
  <c r="A23" i="21" s="1"/>
  <c r="G12" i="21"/>
  <c r="G13" i="21"/>
  <c r="G14" i="21"/>
  <c r="G15" i="21"/>
  <c r="G16" i="21"/>
  <c r="G17" i="21"/>
  <c r="G18" i="21"/>
  <c r="G19" i="21"/>
  <c r="G20" i="21"/>
  <c r="G21" i="21"/>
  <c r="G22" i="21"/>
  <c r="G23" i="21"/>
  <c r="G25" i="21"/>
  <c r="G28" i="21"/>
  <c r="A29" i="21"/>
  <c r="A30" i="21" s="1"/>
  <c r="A31" i="21" s="1"/>
  <c r="A32" i="21" s="1"/>
  <c r="G29" i="21"/>
  <c r="G30" i="21"/>
  <c r="G31" i="21"/>
  <c r="G32" i="21"/>
  <c r="G35" i="21"/>
  <c r="G34" i="21" s="1"/>
  <c r="G39" i="21"/>
  <c r="A40" i="21"/>
  <c r="A41" i="21" s="1"/>
  <c r="A42" i="21" s="1"/>
  <c r="A43" i="21" s="1"/>
  <c r="A44" i="21" s="1"/>
  <c r="A45" i="21" s="1"/>
  <c r="G40" i="21"/>
  <c r="G41" i="21"/>
  <c r="G42" i="21"/>
  <c r="G43" i="21"/>
  <c r="G44" i="21"/>
  <c r="G45" i="21"/>
  <c r="A49" i="21"/>
  <c r="A50" i="21" s="1"/>
  <c r="A51" i="21" s="1"/>
  <c r="A52" i="21" s="1"/>
  <c r="A53" i="21" s="1"/>
  <c r="A54" i="21" s="1"/>
  <c r="A55" i="21" s="1"/>
  <c r="A56" i="21" s="1"/>
  <c r="A57" i="21" s="1"/>
  <c r="A58" i="21" s="1"/>
  <c r="A59" i="21" s="1"/>
  <c r="A60" i="21" s="1"/>
  <c r="A61" i="21" s="1"/>
  <c r="A62" i="21" s="1"/>
  <c r="G49" i="21"/>
  <c r="G50" i="21"/>
  <c r="G51" i="21"/>
  <c r="G52" i="21"/>
  <c r="G53" i="21"/>
  <c r="G54" i="21"/>
  <c r="G55" i="21"/>
  <c r="G56" i="21"/>
  <c r="G57" i="21"/>
  <c r="G58" i="21"/>
  <c r="G59" i="21"/>
  <c r="G60" i="21"/>
  <c r="G61" i="21"/>
  <c r="G62" i="21"/>
  <c r="A68" i="2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G68" i="21"/>
  <c r="G69" i="21"/>
  <c r="G70" i="21"/>
  <c r="G71" i="21"/>
  <c r="G72" i="21"/>
  <c r="G73" i="21"/>
  <c r="G74" i="21"/>
  <c r="G75" i="21"/>
  <c r="G76" i="21"/>
  <c r="G77" i="21"/>
  <c r="G78" i="21"/>
  <c r="G79" i="21"/>
  <c r="G80" i="21"/>
  <c r="G81" i="21"/>
  <c r="G82" i="21"/>
  <c r="G83" i="21"/>
  <c r="G84" i="21"/>
  <c r="G85" i="21"/>
  <c r="G86" i="21"/>
  <c r="G87" i="21"/>
  <c r="G88" i="21"/>
  <c r="G89"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2" i="21"/>
  <c r="A123" i="21"/>
  <c r="A124" i="21" s="1"/>
  <c r="A125" i="21" s="1"/>
  <c r="A126" i="21" s="1"/>
  <c r="A127" i="21" s="1"/>
  <c r="A128" i="21" s="1"/>
  <c r="A129" i="21" s="1"/>
  <c r="A130" i="21" s="1"/>
  <c r="A131" i="21" s="1"/>
  <c r="A132" i="21" s="1"/>
  <c r="G123" i="21"/>
  <c r="G124" i="21"/>
  <c r="G125" i="21"/>
  <c r="G126" i="21"/>
  <c r="G127" i="21"/>
  <c r="G128" i="21"/>
  <c r="G129" i="21"/>
  <c r="G130" i="21"/>
  <c r="G131" i="21"/>
  <c r="G132" i="21"/>
  <c r="G133" i="21"/>
  <c r="G136" i="21"/>
  <c r="G135" i="21" s="1"/>
  <c r="G141" i="21"/>
  <c r="A142" i="21"/>
  <c r="A143" i="21" s="1"/>
  <c r="G142" i="21"/>
  <c r="G143" i="21"/>
  <c r="G145" i="21"/>
  <c r="A146" i="21"/>
  <c r="A147" i="21" s="1"/>
  <c r="A148" i="21" s="1"/>
  <c r="A149" i="21" s="1"/>
  <c r="A150" i="21" s="1"/>
  <c r="A151" i="21" s="1"/>
  <c r="A152" i="21" s="1"/>
  <c r="A153" i="21" s="1"/>
  <c r="A154" i="21" s="1"/>
  <c r="A155" i="21" s="1"/>
  <c r="A156" i="21" s="1"/>
  <c r="G146" i="21"/>
  <c r="G147" i="21"/>
  <c r="G148" i="21"/>
  <c r="G149" i="21"/>
  <c r="G150" i="21"/>
  <c r="G151" i="21"/>
  <c r="G152" i="21"/>
  <c r="G153" i="21"/>
  <c r="G154" i="21"/>
  <c r="G155" i="21"/>
  <c r="G156" i="21"/>
  <c r="G158" i="21"/>
  <c r="G159" i="21"/>
  <c r="G160" i="21"/>
  <c r="G161" i="21"/>
  <c r="G162" i="21"/>
  <c r="G163" i="21"/>
  <c r="G165" i="21"/>
  <c r="A166" i="21"/>
  <c r="A167" i="21" s="1"/>
  <c r="A168" i="21" s="1"/>
  <c r="A169" i="21" s="1"/>
  <c r="A170" i="21" s="1"/>
  <c r="A171" i="21" s="1"/>
  <c r="A172" i="21" s="1"/>
  <c r="G166" i="21"/>
  <c r="G167" i="21"/>
  <c r="G168" i="21"/>
  <c r="G169" i="21"/>
  <c r="G170" i="21"/>
  <c r="G171" i="21"/>
  <c r="G172" i="21"/>
  <c r="G174" i="21"/>
  <c r="A175" i="21"/>
  <c r="G175" i="21"/>
  <c r="G177" i="21"/>
  <c r="A178" i="21"/>
  <c r="A179" i="21" s="1"/>
  <c r="A180" i="21" s="1"/>
  <c r="A181" i="21" s="1"/>
  <c r="A182" i="21" s="1"/>
  <c r="A183" i="21" s="1"/>
  <c r="A184" i="21" s="1"/>
  <c r="A185" i="21" s="1"/>
  <c r="A186" i="21" s="1"/>
  <c r="A187" i="21" s="1"/>
  <c r="G178" i="21"/>
  <c r="G179" i="21"/>
  <c r="G180" i="21"/>
  <c r="G181" i="21"/>
  <c r="G182" i="21"/>
  <c r="G183" i="21"/>
  <c r="G184" i="21"/>
  <c r="G185" i="21"/>
  <c r="G186" i="21"/>
  <c r="G187" i="21"/>
  <c r="G190" i="21"/>
  <c r="A191" i="2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G191" i="21"/>
  <c r="G192" i="21"/>
  <c r="G193" i="21"/>
  <c r="G194" i="21"/>
  <c r="G195" i="21"/>
  <c r="G196" i="21"/>
  <c r="G197" i="21"/>
  <c r="G198" i="21"/>
  <c r="G199" i="21"/>
  <c r="G200" i="21"/>
  <c r="G201" i="21"/>
  <c r="G202" i="21"/>
  <c r="G203" i="21"/>
  <c r="G204" i="21"/>
  <c r="G205" i="21"/>
  <c r="G206" i="21"/>
  <c r="G207" i="21"/>
  <c r="G208" i="21"/>
  <c r="G209" i="21"/>
  <c r="G210" i="21"/>
  <c r="G211" i="21"/>
  <c r="G212" i="21"/>
  <c r="G213" i="21"/>
  <c r="G214" i="21"/>
  <c r="G215" i="21"/>
  <c r="G216" i="21"/>
  <c r="G217" i="21"/>
  <c r="G218" i="21"/>
  <c r="G219" i="21"/>
  <c r="G220" i="21"/>
  <c r="G221" i="21"/>
  <c r="B227" i="21"/>
  <c r="C227" i="21"/>
  <c r="B228" i="21"/>
  <c r="C228" i="21"/>
  <c r="B229" i="21"/>
  <c r="C229" i="21"/>
  <c r="B230" i="21"/>
  <c r="C230" i="21"/>
  <c r="B231" i="21"/>
  <c r="C231" i="21"/>
  <c r="B232" i="21"/>
  <c r="C232" i="21"/>
  <c r="B233" i="21"/>
  <c r="C233" i="21"/>
  <c r="B234" i="21"/>
  <c r="C234" i="21"/>
  <c r="B235" i="21"/>
  <c r="C235" i="21"/>
  <c r="B236" i="21"/>
  <c r="C236" i="21"/>
  <c r="C244" i="21"/>
  <c r="D244" i="21"/>
  <c r="G229" i="21" l="1"/>
  <c r="G139" i="21"/>
  <c r="G235" i="21" s="1"/>
  <c r="G189" i="21"/>
  <c r="G236" i="21" s="1"/>
  <c r="G230" i="21"/>
  <c r="G228" i="21"/>
  <c r="G234" i="21"/>
  <c r="G227" i="21"/>
  <c r="G67" i="21"/>
  <c r="G232" i="21" s="1"/>
  <c r="G231" i="21"/>
  <c r="G121" i="21"/>
  <c r="G233" i="21" s="1"/>
  <c r="G238" i="21" l="1"/>
</calcChain>
</file>

<file path=xl/sharedStrings.xml><?xml version="1.0" encoding="utf-8"?>
<sst xmlns="http://schemas.openxmlformats.org/spreadsheetml/2006/main" count="1050" uniqueCount="440">
  <si>
    <t>B</t>
  </si>
  <si>
    <t>F</t>
  </si>
  <si>
    <t>R</t>
  </si>
  <si>
    <t>Works Category</t>
  </si>
  <si>
    <t>job</t>
  </si>
  <si>
    <t xml:space="preserve">Demolition </t>
  </si>
  <si>
    <t>m2</t>
  </si>
  <si>
    <t xml:space="preserve">Concrete </t>
  </si>
  <si>
    <t xml:space="preserve">Tiling and Flooring </t>
  </si>
  <si>
    <t>no.</t>
  </si>
  <si>
    <t xml:space="preserve">Carpentry and Joinery </t>
  </si>
  <si>
    <t xml:space="preserve">Steel and Aluminium </t>
  </si>
  <si>
    <t xml:space="preserve">Plastering </t>
  </si>
  <si>
    <t xml:space="preserve">Painting </t>
  </si>
  <si>
    <t>m.l</t>
  </si>
  <si>
    <t xml:space="preserve">Electrical </t>
  </si>
  <si>
    <t xml:space="preserve">Mechanical </t>
  </si>
  <si>
    <t>Insulation and Roofing</t>
  </si>
  <si>
    <t xml:space="preserve">Outdoor Public address speaker surface mount 10W </t>
  </si>
  <si>
    <t>Cables, Conduits and cable ducts</t>
  </si>
  <si>
    <t>N2XY 3x1.5 cable</t>
  </si>
  <si>
    <t>N2XY 3x2.5 cable</t>
  </si>
  <si>
    <t>N2XY 5x1.5 cable</t>
  </si>
  <si>
    <t>1" merriron pipe</t>
  </si>
  <si>
    <t>Earth connection</t>
  </si>
  <si>
    <t>l.s</t>
  </si>
  <si>
    <t xml:space="preserve">Stone </t>
  </si>
  <si>
    <t>Equipment</t>
  </si>
  <si>
    <t>Public address speaker 6w surface  or recessed mounted</t>
  </si>
  <si>
    <t>Internal siren</t>
  </si>
  <si>
    <t xml:space="preserve">Wireless Microphone table mount unit with PTT </t>
  </si>
  <si>
    <t>External siren</t>
  </si>
  <si>
    <t>m3</t>
  </si>
  <si>
    <t>No</t>
  </si>
  <si>
    <t>Job</t>
  </si>
  <si>
    <t>Auto dialer</t>
  </si>
  <si>
    <t>Manual break glass unit</t>
  </si>
  <si>
    <t>Smoke detector</t>
  </si>
  <si>
    <t>Mr</t>
  </si>
  <si>
    <t>No.</t>
  </si>
  <si>
    <t xml:space="preserve">Drilling 2" and/or 3" in concrete walls using HILTY </t>
  </si>
  <si>
    <t>General Items</t>
  </si>
  <si>
    <t>Sound system point to include Φ20 self extinguishing conduit, cables as required &amp; all needed accessories.</t>
  </si>
  <si>
    <t>Electronic School bell to be connected to sound system</t>
  </si>
  <si>
    <t>School bell point</t>
  </si>
  <si>
    <t>Power and Low Voltage Points:</t>
  </si>
  <si>
    <t>The price include, check, test the earth ground resistance, all works need to reach the standard value of the ground resistance .</t>
  </si>
  <si>
    <t>ELECTRICAL WORKS</t>
  </si>
  <si>
    <t>Sub3</t>
  </si>
  <si>
    <t>Sub1</t>
  </si>
  <si>
    <t>PAINTING WORKS</t>
  </si>
  <si>
    <t>PLASTERING WORKS</t>
  </si>
  <si>
    <t>no</t>
  </si>
  <si>
    <t>UNIT</t>
  </si>
  <si>
    <t>DESCRIPTION OF WORK NEEDED</t>
  </si>
  <si>
    <t xml:space="preserve">Disconnect, dismantle and remove all existing un-needed electrical and low voltages installations, lighting fixtures, plates, switches, sockets, conduits, cables, wires, boxes, trays, fans…etc. </t>
  </si>
  <si>
    <t>ITEM</t>
  </si>
  <si>
    <t xml:space="preserve"> Drainage and Rain Water  Systems</t>
  </si>
  <si>
    <t>Supply, install, test and commission 4"/2" Floor Trap (FT). The rate include Floor Collector  with vertical outlet 4"/2"  (Class A) , adjustable 15 x15 cm  heavy duty  stainless steel floor drain cover with fixed grill and cap  (Class A) . The rate shall include  all mechanical connections with drain pipes and fixtures, concrete coring for creating openings by coring machine if needed  ,all other fittings and accessories needed to complete the work as per dwgs, specification and direction of supervisor engineer.</t>
  </si>
  <si>
    <t>Connection  to the existing  pipes. The  rate include  coring , ,concrete embedment  and all other fittings and accessories needed  to complete the work as per dwgs, specification and direction of supervisor engineer.</t>
  </si>
  <si>
    <t xml:space="preserve">Removing the all existing drainage  pipes,  domestic hot and cold water pipes,  heating pipes , Sanitary fixtures , all other mechanical equipment, for all buildings as one job.  All work  should be according to direction of supervisor engineer </t>
  </si>
  <si>
    <t>Coring For Pipe Size 2"</t>
  </si>
  <si>
    <t>Coring For Pipe Size 6"</t>
  </si>
  <si>
    <t>Sanitary Fixture and their accessories.</t>
  </si>
  <si>
    <t>3/8" / 1/2" Angle Valve European Union  type (Class A)</t>
  </si>
  <si>
    <t>Domestic hot and cold water system.</t>
  </si>
  <si>
    <t>Supply, install and test Hot and Cold Water Collectors  European  union type (Class A) ,complete with special hangers for collectors, end pieces , automatic air vents , shut of valve at each outlet, copper elbows, plugs, reducers, main shut of valve 3/4",1" ,11/4" , labels to indicate each outlet function and all other fittings and accessories needed  to complete the work as per dwgs, specification and direction of supervisor engineer.(The Fittings Should be of approved quality) size  3/4''  for 5 Eye</t>
  </si>
  <si>
    <t>Fabricate, supply and install Galvanized steel cabinet  oven painted     (High Quality )  for water collector , (length from 40 to 150 cm to suit with the collector dimension, height 60 cm ,depth 20 cm)</t>
  </si>
  <si>
    <t xml:space="preserve">Supply, install and test cross linked Pex Pipe with rigid  plastic pipe sleeve . The rate shall include all fittings such as female copper elbow inside walls 16 mm  European  union type (Class A) ,16 mm male and female adaptors and all needed accessories for connection between copper collectors and fixtures with one piece of pipe. The rate  include  covering the pipe with concrete cover  as per dwgs, specification and direction of supervisor engineer. The rate include connection to existing pipes. Pex  Pipe 32/ 50 mm </t>
  </si>
  <si>
    <t xml:space="preserve">Supply, install and test cross linked Pex Pipe with rigid  plastic pipe sleeve . The rate shall include all fittings such as female copper elbow inside walls 16 mm  European  union type (Class A) ,16 mm male and female adaptors and all needed accessories for connection between copper collectors and fixtures with one piece of pipe. The rate  include  covering the pipe with concrete cover  as per dwgs, specification and direction of supervisor engineer. The rate include connection to existing pipes. Pex  Pipe 25/ 40 mm </t>
  </si>
  <si>
    <t xml:space="preserve">Supply, install and test cross linked Pex Pipe with rigid  plastic pipe sleeve . The rate shall include all fittings such as female copper elbow inside walls 16 mm  European  union type (Class A) ,16 mm male and female adaptors and all needed accessories for connection between copper collectors and fixtures with one piece of pipe. The rate  include  covering the pipe with concrete cover  as per dwgs, specification and direction of supervisor engineer. The rate include connection to existing pipes.  Pex  Pipe 20/ 32 mm </t>
  </si>
  <si>
    <t xml:space="preserve">Supply, install and test cross linked Pex Pipe with rigid  plastic pipe sleeve . The rate shall include all fittings such as female copper elbow inside walls 16 mm  European  union type (Class A) ,16 mm male and female adaptors and all needed accessories for connection between copper collectors and fixtures with one piece of pipe. The rate  include  covering the pipe with concrete cover  as per dwgs, specification and direction of supervisor engineer. The rate include connection to existing pipes. Pex  Pipe 16/ 25 mm </t>
  </si>
  <si>
    <t>Supply, install, test and commission Galvanized Pipes  Sch40 Seamless pipes for  cold and hot water  complete with all type of fittings and for all pipe's diameter size (1/2",3/4",1", 11/4", etc..) such as elbows 45 deg, or 90 deg, reducers , plugs, tees , joint adaptors, rubber expansion - flexible joints ,shut off valve, copper non return valves swing type ,float valve, hangers and supports .The rate shall include connection to existing Pipes  and all other accessories needed to complete the work as per dwgs, specification and direction of supervisor engineer. (The Fittings Should be of approved quality) size 3/4"</t>
  </si>
  <si>
    <t>Supply, install, test and commission Galvanized Pipes  Sch40 Seamless pipes for  cold and hot water  complete with all type of fittings and for all pipe's diameter size (1/2",3/4",1", 11/4", etc..) such as elbows 45 deg, or 90 deg, reducers , plugs, tees , joint adaptors, rubber expansion - flexible joints ,shut off valve, copper non return valves swing type ,float valve, hangers and supports .The rate shall include connection to existing Pipes  and all other accessories needed to complete the work as per dwgs, specification and direction of supervisor engineer. (The Fittings Should be of approved quality) size 1"</t>
  </si>
  <si>
    <t>Connection  to the existing main pipe or collector. The  rate include  coring ,valves, testing, concrete embedment  and all other fittings and accessories needed  to complete the work as per dwgs, specification and direction of supervisor engineer.</t>
  </si>
  <si>
    <t>Air Conditioning Systems</t>
  </si>
  <si>
    <t>Supply, install, test and commission  high density polyethylene (HDPE)  Pipes  ( Class A and approved by Teken for waste water, sanitary water stand pipes and split units drain , running exposed along partitions, false ceiling, walls, shafts, under tiles, laid in walls, including all type of fittings same types ( Y , elbow 45 deg, elbow 90 deg, tee, reducers , end caps, gasket, etc.), supports type Hilti, hooks, concrete coring for creating openings by Hilti , excavation, concrete embedment ,sand embedment and back filling, Connection to existing drainage network  and all other fittings and accessories needed  to complete the work as per dwgs, specification and direction of supervisor engineer. Size 32-50 mm</t>
  </si>
  <si>
    <t>Supply, install, test and commission  high density polyethylene (HDPE)  Pipes  ( Class A and approved by Teken for waste water, sanitary water stand pipes and split units drain , running exposed along partitions, false ceiling, walls, shafts, under tiles, laid in walls, including all type of fittings same types ( Y , elbow 45 deg, elbow 90 deg, tee, reducers , end caps, gasket, etc.), supports type Hilti, hooks, concrete coring for creating openings by Hilti , excavation, concrete embedment ,sand embedment and back filling, Connection to existing drainage network  and all other fittings and accessories needed  to complete the work as per dwgs, specification and direction of supervisor engineer. Size 110 mm</t>
  </si>
  <si>
    <t>Bill of Quantities</t>
  </si>
  <si>
    <t>Preamble</t>
  </si>
  <si>
    <t>1-</t>
  </si>
  <si>
    <t xml:space="preserve"> The quantities shown in this bill are not fixed and are liable to variation. Any quantity shown in the bill of quantities (BOQ) may vary 30% without any adjustment or additional to the unit prices.</t>
  </si>
  <si>
    <t>2-</t>
  </si>
  <si>
    <t xml:space="preserve"> The contractor shall read the General Technical Specification for Water Supply Networks (GTS) and visit the site. Acquaint him or her self fully with the employer's requirements and with mutual obligations, the method of measurements and the detailing of unit price.</t>
  </si>
  <si>
    <t>3-</t>
  </si>
  <si>
    <t xml:space="preserve"> Final payment for each item will be according to the measured quantities in the presence of the contractor and the supervisor.</t>
  </si>
  <si>
    <t>4-</t>
  </si>
  <si>
    <t>5-</t>
  </si>
  <si>
    <t xml:space="preserve"> In the Bill of Quantities, Only the general description of the work is to be carried out is given, without specification all the contractor's obligations set out in the relevant items of the (GTS)</t>
  </si>
  <si>
    <t>6-</t>
  </si>
  <si>
    <t xml:space="preserve"> The contractor is  not entitled to claim changes in the unit prices in the event that there will be change in the route of the pipelines for technical reasons that will appear during execution. </t>
  </si>
  <si>
    <t>7-</t>
  </si>
  <si>
    <t>8-</t>
  </si>
  <si>
    <t>The contractor shall submit to the engineer shop drawings and materials submittals for approval before supplying any material needed as mentioned in the (BOQ).</t>
  </si>
  <si>
    <t>9-</t>
  </si>
  <si>
    <t xml:space="preserve"> The contractor has to submit to the engineer a shipment certificate for all materials with origin certificate for each shipment. </t>
  </si>
  <si>
    <t>10-</t>
  </si>
  <si>
    <t xml:space="preserve"> The diameter of the needed in this (BOQ) is the nominal diameter of the pipe. The outside and inside diameters shall be according to the Palestinian standard (P.S) No.186</t>
  </si>
  <si>
    <t>11-</t>
  </si>
  <si>
    <t>Canceling ,increasing or decreasing of any item is not subject  to any variation what so ever, and do not affect the price .</t>
  </si>
  <si>
    <t>12-</t>
  </si>
  <si>
    <t>The contactor must inform the consultant  during or before pricing about any misunderstanding of any item ,specification ,availability in market ,or any notes, if the contactor submit his price  he is responsible to supply and install these items without any changing in the price ,and the owner has the right to select the required items without any change in price.</t>
  </si>
  <si>
    <t xml:space="preserve">13- Abbreviations
GTS: General Technical Specifications
M.R:  Meter Run
M2: Square Meter
M3: Cubic Meter
L.S: Lump Sum
M: Meter
MM: Millimeter
BOQ: Bill of Quantity
S: Standard Specification
W.P: Working Pressure </t>
  </si>
  <si>
    <t>PREAMBLES</t>
  </si>
  <si>
    <t>MECHANICAL INSTALLATIONS</t>
  </si>
  <si>
    <t>The Bills of Quantities, Specifications, Schedule of Equipment and Drawings and all other Contract documents are complementary to each other.</t>
  </si>
  <si>
    <t>It is the responsibility of the Contractor to check the locations and quantities of the materials and equipment to be executed in accordance with the contract drawings.</t>
  </si>
  <si>
    <t>The unit rate of the materials and equipment shall be based on the Specification, all components as required and specified under each item concerned in the Specifications, Technical Data and Notes on the Schedules of Equipment Sheet, Contract Drawings, and all other Contract documents.</t>
  </si>
  <si>
    <t>All materials and equipment specified in this Volume shall of be of a quality equivalent to/or better than furnished or manufactured by the following:</t>
  </si>
  <si>
    <r>
      <t>Equipment</t>
    </r>
    <r>
      <rPr>
        <b/>
        <sz val="12"/>
        <color indexed="8"/>
        <rFont val="Calibri"/>
        <family val="2"/>
      </rPr>
      <t xml:space="preserve"> &amp; </t>
    </r>
    <r>
      <rPr>
        <b/>
        <u/>
        <sz val="12"/>
        <color indexed="8"/>
        <rFont val="Calibri"/>
        <family val="2"/>
      </rPr>
      <t xml:space="preserve">Trade Mark </t>
    </r>
  </si>
  <si>
    <t xml:space="preserve">Fans </t>
  </si>
  <si>
    <t>- Vortice</t>
  </si>
  <si>
    <t>- S&amp;P</t>
  </si>
  <si>
    <t>- Rosenburg</t>
  </si>
  <si>
    <t xml:space="preserve">Hangers ,Anchors &amp; Supports for pipes &amp; ducts                                        </t>
  </si>
  <si>
    <t>- Hilti</t>
  </si>
  <si>
    <t>Steel pipes (Galvanized  Steel )</t>
  </si>
  <si>
    <r>
      <t xml:space="preserve">- </t>
    </r>
    <r>
      <rPr>
        <sz val="10"/>
        <rFont val="Arial"/>
        <family val="2"/>
      </rPr>
      <t>Nippon Steel</t>
    </r>
  </si>
  <si>
    <r>
      <t>-</t>
    </r>
    <r>
      <rPr>
        <sz val="10"/>
        <rFont val="Arial"/>
        <family val="2"/>
      </rPr>
      <t>Sumitomo</t>
    </r>
  </si>
  <si>
    <r>
      <t>-</t>
    </r>
    <r>
      <rPr>
        <sz val="10"/>
        <rFont val="Arial"/>
        <family val="2"/>
      </rPr>
      <t>US Steel Co.</t>
    </r>
  </si>
  <si>
    <t xml:space="preserve">Pumps  </t>
  </si>
  <si>
    <t>- Grundfos</t>
  </si>
  <si>
    <t>-  Lowara</t>
  </si>
  <si>
    <t>wilo</t>
  </si>
  <si>
    <t>- Ebara</t>
  </si>
  <si>
    <t>Valves  &amp; Strainers</t>
  </si>
  <si>
    <t>- Hakohav</t>
  </si>
  <si>
    <t>- Raphael</t>
  </si>
  <si>
    <t xml:space="preserve">PVC drain pipe &amp; fittings                           </t>
  </si>
  <si>
    <t xml:space="preserve"> Holiot</t>
  </si>
  <si>
    <t>- Redi</t>
  </si>
  <si>
    <t xml:space="preserve">HDPE drain pipe &amp; fittings                          </t>
  </si>
  <si>
    <t>- Wavin</t>
  </si>
  <si>
    <t>- Geberit</t>
  </si>
  <si>
    <t>PPR Pipes and Fittings</t>
  </si>
  <si>
    <t>-  Aquatherm</t>
  </si>
  <si>
    <t>Air grills &amp; diffusers,  volume &amp; fire dampers</t>
  </si>
  <si>
    <t>-  Metal press</t>
  </si>
  <si>
    <t>-  Cooling industries company</t>
  </si>
  <si>
    <t>Pipe insulation</t>
  </si>
  <si>
    <t>Vidoflex</t>
  </si>
  <si>
    <t>Heat Pump</t>
  </si>
  <si>
    <t>- ORAN</t>
  </si>
  <si>
    <t>VRV System</t>
  </si>
  <si>
    <t>- Daiken</t>
  </si>
  <si>
    <t>- Mitsubishi</t>
  </si>
  <si>
    <t>- Samsung</t>
  </si>
  <si>
    <t xml:space="preserve">In addition to the above mentioned requirements, the Unit Rate shall include the following:
(The following requirements are complementary to the mentioned items in the B.O.Q.).
</t>
  </si>
  <si>
    <t>A. General</t>
  </si>
  <si>
    <t>1. Supply of materials and equipment. (unless mentioned to be supplied by the owner)</t>
  </si>
  <si>
    <t>2. Off loading and handling from trucks on site to place of installation.</t>
  </si>
  <si>
    <t>3. Installation of materials and equipment.</t>
  </si>
  <si>
    <t>4. All civil work required and connected with the mechanical installations, such as: equipment concrete bases and supports, cutting through walls and slabs for passage of pipes and conduits and ducts, pipe sleeves, repatching, fixing of pipe and duct hangers and supports to structure, wooden frames for air outlets and louvers and wall mounted fans, excavation and backfilling, riggings, hoisting, water proofing, cleaning, protection and painting.</t>
  </si>
  <si>
    <t>5. All testing, balancing, adjusting, commissioning and handling to client complete operational systems.</t>
  </si>
  <si>
    <t>6. Allowance for cleaning and for proper protection of all equipment plants, electrical installations and structures during insulation  and paintings.</t>
  </si>
  <si>
    <t>7. Disinfection, flushing and water treatment.</t>
  </si>
  <si>
    <t>8. All labor, materials, tools, instruments, electric power supply fuel and water required for installation, testing, balancing, adjusting, disinfection, flushing, operation and commissioning.</t>
  </si>
  <si>
    <t>9. Thermal insulation for all equipment, valves, trimming and accessories.</t>
  </si>
  <si>
    <t>10. System identifications, tags, labels, nameplates, and charts.</t>
  </si>
  <si>
    <t>11. Shop-drawings and record drawings.</t>
  </si>
  <si>
    <t>12. Spare parts and components for ideal running of all services and equipment.</t>
  </si>
  <si>
    <t>13. Spare parts information and tools, as recommended by the manufacturer</t>
  </si>
  <si>
    <t>14. Operation and maintenance manuals.</t>
  </si>
  <si>
    <t>15. Training of nominated staff</t>
  </si>
  <si>
    <t>16. Samples as required by the Engineer.</t>
  </si>
  <si>
    <t xml:space="preserve">17. Inspection, testing , rejection , adjusting, balancing, commissioning, and handling to client of all materials, equipment and workmanship.   </t>
  </si>
  <si>
    <t>18. Maintenance of all items supplied by contractor as per Contract Conditions</t>
  </si>
  <si>
    <t>19. Electrical wiring between equipment and power panel</t>
  </si>
  <si>
    <t>20. For pipe works: Steel, PPR, HDPE, UPVC for all services.</t>
  </si>
  <si>
    <t xml:space="preserve">The unit price shall include all pipe fittings and joints such as elbows, bends, tees, reducers, unions, expansion joints, flanges, anchoring, sleeves, floor plates, flanges, sockets and all joining materials,  pipe hangers and supports, expansion bellows loops and joints, fire retardant and protection sealants for all pipes crossing fire rated structures,  adapters and dielectric unions for connecting dissimilar materials, excavation and back-filling, chasing in walls, painting, pipe protection against corrosion, pipe coating, as required per specifications and drawings. </t>
  </si>
  <si>
    <t>Pipe work shall be measured in meter run (MR).</t>
  </si>
  <si>
    <t>Dismantle floor tiles</t>
  </si>
  <si>
    <t>SWAN</t>
  </si>
  <si>
    <t>The contractor is responsible for guarding and for all the insurance of the work and against accidents .. etc.</t>
  </si>
  <si>
    <t>After finishing all the works and before the final payment, the contractor has to submit as built drawings for the project on the form of computer disk, and one copy which must be checked by licensed surveyor and approved by the supervising engineer
No payment for these items to the contractor.</t>
  </si>
  <si>
    <t>Authorized person to sign</t>
  </si>
  <si>
    <t>In the Capacity of</t>
  </si>
  <si>
    <t>Date</t>
  </si>
  <si>
    <t>Stamp</t>
  </si>
  <si>
    <t>Signature</t>
  </si>
  <si>
    <t>European made</t>
  </si>
  <si>
    <t>sub4</t>
  </si>
  <si>
    <t>m.r</t>
  </si>
  <si>
    <t>TILING, FLOORING AND MARBLE WORKS</t>
  </si>
  <si>
    <t>colored plaster</t>
  </si>
  <si>
    <t>Supply and install flexible acrylic plaster coating. Surface preparation: make sure that the surface was prepared in accordance with IS 1920 part1 &amp;2 , application: apply using brush or roller one coat of special colored bonding primer ,apply one coat of the flexible acrylic plaster using metal spatula and move the spatula to get the desired uniform texture, manufacturer tambour acrylic shlicht system or equivalent, color to be selected by the engineer.</t>
  </si>
  <si>
    <t>Maintenance of Aluminum windows</t>
  </si>
  <si>
    <t>Maintenance of existing aluminum windows specified by the engineer, works include supply and install new mosquito mesh screen, supply and install new window frame, new handles if needed, replacing broken glass….etc, quantity to be measured by window number.</t>
  </si>
  <si>
    <t>Move existing furniture</t>
  </si>
  <si>
    <t>Demolition</t>
  </si>
  <si>
    <t>Annex 1 - Bill of Quantities</t>
  </si>
  <si>
    <t>CONSULTANT:  ATELIER ARLETTE</t>
  </si>
  <si>
    <t>Nr.</t>
  </si>
  <si>
    <t>QUANTITY</t>
  </si>
  <si>
    <t>RATE €</t>
  </si>
  <si>
    <t>TOTAL 
ESTIMATION
EURO</t>
  </si>
  <si>
    <t>SUMMARY</t>
  </si>
  <si>
    <t>Name of Tenderer (Company)</t>
  </si>
  <si>
    <t>Total Excluding VAT</t>
  </si>
  <si>
    <t>Mechanical</t>
  </si>
  <si>
    <t>Supply and install  and commissioning  Mult split  air conditioning systems , system of type Tadiran or equivalent, complete with the outdoor and indoor units, piping network, control system and all necessary parts needed, and as per the following Outdoor unit modular, type scroll compressors with fully  inverter for each compressor , with all necessary connections, galvanized steel base with all necessary parts to keep low vibration, fittings, distribution joints, cutoff valves. The price shall include shielded control cable between indoor and outdoor units, copper pipe network, and all the works to complete the job, and as per the following "nominal" cooling capacities, but considering that the units shall be capable of providing the actual cooling .capacities as per equipment schedules as following. OUT.02 - 75.0 KW with 8 indoor units (wall Mounted with external drain pump for each one)</t>
  </si>
  <si>
    <t>Supply and install  and commissioning  Mult split  air conditioning systems , system of type Tadiran or equivalent, complete with the outdoor and indoor units, piping network, control system and all necessary parts needed, and as per the following Outdoor unit modular, type scroll compressors with fully  inverter for each compressor , with all necessary connections, galvanized steel base with all necessary parts to keep low vibration, fittings, distribution joints, cutoff valves. The price shall include shielded control cable between indoor and outdoor units, copper pipe network, and all the works to complete the job, and as per the following "nominal" cooling capacities, but considering that the units shall be capable of providing the actual cooling .capacities as per equipment schedules as following. OUT.01 - 22.0 KW with 2 indoor units (wall Mounted with external drain pump for each one)</t>
  </si>
  <si>
    <t>Supply and install of approved quality 60liter hot water Boiler cylinder including electrical heater. The price includes all fittings, valves and accessories needed to complete the job.</t>
  </si>
  <si>
    <t>Siphon heavy duty for Kitchen Sink  Class A (B1-FAB LAB-141)</t>
  </si>
  <si>
    <t>Supply, install, test and commission  Porcelain Counter Hang Kitchen Sink complete with the following items and all type of fittings and accessories needed to complete the work as per specification and direction of the supervisor engineer. kitchen Sink, Price includes supply and install  of water mixer, all accessories, fittings, and all related works as described in the BOQ preamble. Porcelain sink bowl (40cm x 40cm) complete with deck mounted mixer, angle valves and flexible connections.  Price includes drain pipe up to floor drain.</t>
  </si>
  <si>
    <t>Coring For Pipe Size 4"</t>
  </si>
  <si>
    <t xml:space="preserve">Roof drain of 6"/4" 20cmx20cm </t>
  </si>
  <si>
    <t xml:space="preserve">Cutting in floor tiles or asphalt or any kind of flooring by means of saw  and excavation for pipe laying and backfilling of pipe using sand, compacted Base course and reinstatement of Asphalt  as before cutting .The trench width not less than 40cm and depth not less than 100cm </t>
  </si>
  <si>
    <t>Supply, install, test and commission  4" HDPE  Floor Clean Out (CO)    complete  4" elbow,  adjustable 15 x15 cm  heavy duty  stainless steel Clean out  cover with fixed cap (Class A) . The rate shall include for all mechanical connections with drain pipes, all other fittings and accessories needed  to complete the work as per dwgs, specification and direction of supervisor engineer.</t>
  </si>
  <si>
    <t>Supply, install, test and commission 4" Floor Drain(FD) complete with heavy duty Siphon 4"Type redi red colour (Class A),floor collector  with vertical outlet 4"/2"  (Class A) , adjustable 15 x15 cm  heavy duty  stainless steel floor drain cover with fixed grill and cap (Class A) . The rate shall include  all mechanical connections with drain pipes and fixtures, concrete coring for creating openings by coring machine if ended  ,all other fittings and accessories needed to complete the work as per dwgs, specification and direction of supervisor engineer.</t>
  </si>
  <si>
    <t>Supply, install, test and commission  high density polyethylene (HDPE)  Pipes  ( Class A and approved by Teken for waste water, sanitary water stand pipes and split units drain , running exposed along partitions, false ceiling, walls, shafts, under tiles, laid in walls, including all type of fittings same types ( Y , elbow 45 deg, elbow 90 deg, tee, reducers , end caps, gasket, etc.), supports type Hilti, hooks, concrete coring for creating openings by Hilti , excavation, concrete embedment ,sand embedment and back filling, Connection to existing drainage network  and all other fittings and accessories needed  to complete the work as per dwgs, specification and direction of supervisor engineer. Size 63 mm</t>
  </si>
  <si>
    <t>PLUMBING, SANITARY &amp; MECHANICAL WORKS</t>
  </si>
  <si>
    <t>sub10</t>
  </si>
  <si>
    <t>Electrical</t>
  </si>
  <si>
    <t>reinstalling all existing electrical systems (projectors, smart boards, Wi-Fi modems, etc.)</t>
  </si>
  <si>
    <t xml:space="preserve">240 Watt Mixer amplifier built-in MP3 and weekly timer, Controller with Speaker Selector ,  paging microphone, 24 volt Battery with automatic charger, as per ITC or equal . Price includes installation connection and all wiring required for the operation of the system </t>
  </si>
  <si>
    <t xml:space="preserve"> Amplifier </t>
  </si>
  <si>
    <t>Batteries and charger are included. ADR 3000 -127 addresses  TELEFIRE</t>
  </si>
  <si>
    <t xml:space="preserve">Main Analogue Addressable fire Alarm Control Panel. </t>
  </si>
  <si>
    <t>TELEFIRE</t>
  </si>
  <si>
    <t>Fire &amp; Sound  Systems:</t>
  </si>
  <si>
    <r>
      <t>15W LED emergency light fixture with EXIT sign</t>
    </r>
    <r>
      <rPr>
        <sz val="11"/>
        <color indexed="10"/>
        <rFont val="Calibri"/>
        <family val="2"/>
        <scheme val="minor"/>
      </rPr>
      <t xml:space="preserve"> (206912.2G)</t>
    </r>
    <r>
      <rPr>
        <sz val="11"/>
        <rFont val="Calibri"/>
        <family val="2"/>
        <scheme val="minor"/>
      </rPr>
      <t xml:space="preserve"> from Electrozen (suitable for ceiling &amp; wall)</t>
    </r>
  </si>
  <si>
    <t>Emergency surface mount light fixture, 1x3W LED from Gaash.</t>
  </si>
  <si>
    <t xml:space="preserve">ALL fluorescent fixtures should be supplied  with electronic ballast PHILIPS OR OSRAM ORIGINAL all bulbs should be OSRAM or PHILIPS 840 or 830   , Equivalent fixtures can be accepted if  a LOCAL STANDARD documentation was presented and approved by Architect.
</t>
  </si>
  <si>
    <t>Light Fixtures:</t>
  </si>
  <si>
    <t xml:space="preserve">Price to include installation and all needed accessories </t>
  </si>
  <si>
    <t>70x60 PVC cable duct as Professional ducts from PALGAL. Price to include cover, joints, Tees, corners and all needed accessories.</t>
  </si>
  <si>
    <t>140x60 Divided PVC cable duct as Psystem from PALGAL. Price to include cover, adaptor accessories, joints, Tees, corners and all needed accessories.</t>
  </si>
  <si>
    <t>as Professional from PALGAL. Price to include cover, adaptor accessories, joints, Tees, corners and all needed accessories.</t>
  </si>
  <si>
    <t xml:space="preserve">17x17 PVC cable duct </t>
  </si>
  <si>
    <t xml:space="preserve">Mushroom head emergency push button </t>
  </si>
  <si>
    <t>Testing, numbering &amp; labeling all circuits in the building</t>
  </si>
  <si>
    <t>Maintenance for the existing burglary alarm system in the school</t>
  </si>
  <si>
    <t xml:space="preserve">Check all power sockets and light points and switches and do the necessary maintenance </t>
  </si>
  <si>
    <t>Keep and reinstall any needed existing systems depending on the electrical design plans .</t>
  </si>
  <si>
    <t xml:space="preserve"> (N2XY 5x1.5) to include Φ20 self extinguish conduit</t>
  </si>
  <si>
    <t>Ventilation point</t>
  </si>
  <si>
    <t>Sound system point</t>
  </si>
  <si>
    <t>Fire system point to include Φ20 self extinguishing conduit, 2x0.8 or 4x0.8 cables as required &amp; all needed accessories.</t>
  </si>
  <si>
    <t>Fire alarm point</t>
  </si>
  <si>
    <t xml:space="preserve"> to include Φ20 self extinguish conduit, cable and connection box</t>
  </si>
  <si>
    <t>Projector Point</t>
  </si>
  <si>
    <t>Computer point</t>
  </si>
  <si>
    <t>NISKO office box to include 4 power sockets, 3 computer outlets . Price to include conduits and cables (N2XY 3x2.5, CAT6)</t>
  </si>
  <si>
    <t>Nisko office box (6 modules)</t>
  </si>
  <si>
    <t xml:space="preserve"> (N2XY 3x2.5) to include Φ20 self extinguish conduit and double pole switch with indication lamp</t>
  </si>
  <si>
    <t>Water Heater point</t>
  </si>
  <si>
    <t>1x16A Power socket (N2XY 3x2.5) to include Φ20 self extinguish conduit. Price to include opening grooves in walls and ceiling, plaster over the conduits and all needed accessories.</t>
  </si>
  <si>
    <t>16APower socket</t>
  </si>
  <si>
    <t>16A surface mount triple Power socket</t>
  </si>
  <si>
    <t>Wall or ceiling mounted lighting point (N2XY  5x1.5) to include Φ20 / Φ25 self extinguish Conduit. Price to include opening grooves in walls and ceiling, plaster over the conduits and all needed accessories.</t>
  </si>
  <si>
    <t>Emergency light point</t>
  </si>
  <si>
    <t>Earth Bus bar 40x4 mm 40cm length</t>
  </si>
  <si>
    <t xml:space="preserve">1x16mm2 copper to be connected to the main electrical switch board panel including all the cable trays, cold and hot water piping fuel piping, air condition piping, ducts, false ceiling,...etc. </t>
  </si>
  <si>
    <t>Ground point for metallic bodies  conductors</t>
  </si>
  <si>
    <t>check earthing system</t>
  </si>
  <si>
    <t>p1</t>
  </si>
  <si>
    <t>sub9</t>
  </si>
  <si>
    <t xml:space="preserve">9th Generation Intel Core i5-9500 Processor
Integrated Graphics
8GB DDR4, 2666MHz
256GB SSD NVMe
DVD-RW Drive
Integrated 10/100/1000M Gigabit Ethernet LAN
Wireless LAN 802.11a/b/g/n/ac + Bluetooth 4.2
Keyboard &amp; Mouse
Free Dos
22” Monitor Full HD with HDMI connector
One Year Warranty
</t>
  </si>
  <si>
    <t>EQUIPMENT</t>
  </si>
  <si>
    <t>sub1</t>
  </si>
  <si>
    <t>Steel</t>
  </si>
  <si>
    <t>Supply and install metal composite sheets roof, 10cm thick (0.5mm metal sheet + 10cm insulation material + 0.5mm corrugated metal sheet) on the existing structure of the science lab. , the price includes installing sheet metal flashing between the roof and the adjacent walls, and U shaped sheet metal end pieces to cover the sides of the composite panels, price includes also supply and install factory made water gutter and drop pipes and all according to engineer's instructions.</t>
  </si>
  <si>
    <t>Metal composite sheets for the science Lab.</t>
  </si>
  <si>
    <t>Supply and install high quality roller blinds for all windows, to be fire retardant BS 5867 and child safety BS EN13120, color to be selected by the engineer, a sample has to be submitted for approval</t>
  </si>
  <si>
    <t>blinds for windows</t>
  </si>
  <si>
    <t>sub5</t>
  </si>
  <si>
    <t>Maintenance of existing aluminum windows where specified by the engineer, works include replace the broken glass with laminated glass double glass to fit in the existing aluminum section, works include also replacing the screen if needed, replacing handles and replacing any damaged part of the windows, and all according to engineer's instructions</t>
  </si>
  <si>
    <t>Maintenance of existing aluminum windows</t>
  </si>
  <si>
    <t>Supply and install aluminum window from Kalil 2000 to be installed on the wall at the passage leading to the toilets, works include supply and install polycarbonate multi wall sheets 10mm thick with different colors to be specified by the architect and all according to engineer's instructions.</t>
  </si>
  <si>
    <t>aluminum window</t>
  </si>
  <si>
    <t>sub2</t>
  </si>
  <si>
    <t>Supply  and  install factory made multi lock steel door 90cm x 210cm with frame like Reshafim or equivalent with all necessary accessories hinges locks, exit device fire &amp; smoke proof doors. Price includes painting fixing and all accessories (a Sample &amp; shop drawing  has to be given for approval), works include plastering works around the frame after installation, works include also painting around the frame with color similar to the existing color of walls, price includes supply and install aluminum window 60cm x 70cm  from Kalil 2000 one leaf with securite glass 8mm thick, price includes supply and install one pair of folding shelf bracket to hold 250kg to be spring loaded, one handed release lever with a wooden shelf fixed on the brackets 2.5cm thick made from solid wood (butchers board) size 25cm x 70cm to be fixed on the door, and all according to engineer's instructions.</t>
  </si>
  <si>
    <t>Supply &amp; install new multi-lock door</t>
  </si>
  <si>
    <t>STEEL &amp; ALUMINUM WORKS &amp; ACCESSORIES</t>
  </si>
  <si>
    <t>sub6</t>
  </si>
  <si>
    <t>Carpentry</t>
  </si>
  <si>
    <t>Supply and install chairs with four legs 40cm high ,from galvanized steel structure (electrostatic painted metal structure) not less than 1.5mm thick, seat and back to be from PVC and one unit,  color to be selected by the engineer, a sample has to be submitted for approval</t>
  </si>
  <si>
    <t>Chairs</t>
  </si>
  <si>
    <t>Supply and install chairs , structure from plywood 20mm thick and to be upholstered with padding webbing 10cm thick and high quality  layer of 16oz/squared yard colored vinyl cover is stapled over the face  meeting NFPA701 and ASTM E84,  diameter of the chairs 40cm and 50cm and 60cm, height is 40cm, color of the vinyl to be selected by the engineer, a sample has to be submitted for approval.</t>
  </si>
  <si>
    <t>rounded chairs</t>
  </si>
  <si>
    <t>Supply and install tree truck and branches to be made from plywood 20mm thick and covered with laminated veneer (Formica) color to be selected by the engineer, size of the truck 60cm length x 328 cm high, all according to attached drawings and to engineer's instructions.</t>
  </si>
  <si>
    <t>Tree trunk and branches</t>
  </si>
  <si>
    <t>Supply and install wooden cabinet made from plywood 20mm thick and covered with laminated veneer (Formica) 0.8mm thick color to be selected by the engineer, price includes the shelves from plywood 20mm thick and covered with laminated veneer (Formica) 0.8mm thick for all sides color to be selected by the engineer, leaves to be from Green panel MDF 20mm thick and covered with laminated veneer 0.8mm thick, color to be selected by the engineer, price includes all the hinges according to specifications and integrated handles, size of the cabinet 300cm length x 328cm high x 45cm depth, all according to attached drawings and to engineer's instructions.</t>
  </si>
  <si>
    <t>Wooden Cabinet</t>
  </si>
  <si>
    <t>Supply and install wooden computers station composed of plywood 20mm structure 341cm length x 260cm high and 40cm depth and covered with laminated veneer (Formica) 0.8mm thick, the table to be made of plywood 20mm thick and covered with laminated veneer (Formica) 0.8mm thick with painted solid beech wood edges 20/50mm,lenght of table 341cm x 56cm depth, price includes all supports needed for the table, the shelves to be made of plywood 20mm thick and covered with laminated veneer (Formica) 0.8mm thick, the frames holding shelves to be from steel SHS 30/3 and to be painted according to specifications, color of the paint is according to engineer's selection, the color of the laminated veneer for the table and the station to be selected by the engineer, different colors may be used , and all according to attached drawings and to engineer's instructions.</t>
  </si>
  <si>
    <t>wooden computers station</t>
  </si>
  <si>
    <t>sub3</t>
  </si>
  <si>
    <t>Supply and install wall carpets European origin like Beaulieu Real or equivalent, 4mm thick and anti fire to meet  the Israeli's standards : (degree of flare=3, degree of smoke density = 3, degree of shape distortion and dipping =1), color to be specified by the architect, different colors will be used on the same surface , and to be cut into different shapes according to attached drawings, works include prepare well the surface before installation and use the appropriate adhesive according to manufacturer's specifications, samples have to be submitted for approval, and all according to engineer's instructions.</t>
  </si>
  <si>
    <t>Fabric pads</t>
  </si>
  <si>
    <t>Supply and install fixed window for resources room ,the frame to be made from MDF and assembled as per the detail in "A17", the price includes installing a laminated 6+6 clear glass ,the price also includes installing an MDF frame to hold the glass with 6 screws and copper nuts that can be removable. the price includes shlive painting for the MDF with color selected by the architect, and all according to engineer's instructions.</t>
  </si>
  <si>
    <t>Wooden window</t>
  </si>
  <si>
    <t>Reduce the height of the seats and the tables for 2nd grade desks by cutting the legs and rewelding and repainting according to the new dimensions and all according to engineer's instructions, a sample has to be done for approval.</t>
  </si>
  <si>
    <t>maintenance for students' desks in 2nd grade classroom</t>
  </si>
  <si>
    <t>Supply and install cabinets 40cm depth, 254.5cm length and 270cm high, constructed from plywood 20mm thick , leaves to be from MDF painted with shlive paint for all sides, the color to be selected by the engineer, works include the shelves from plywood 20mm thick covered with laminated white veneer (Formica) from all sides for the internal shelves and painted with shlive for the exposed shelves, works include also slow motion closing hinges from an approved company and the hinges to fit according to the leave's size and weight, and all as per the attached  drawings and instructed by the site engineer.</t>
  </si>
  <si>
    <t>Cabinet for the secretary</t>
  </si>
  <si>
    <t>Supply and install magnetic white board polyester coated steel surface  240cm * 120cm fixed on MDF board 11 mm thick, the frame to be from high quality aluminum and four plastic angles to cover the bolts, the board to include the pen and eraser holder, works include all that is needed to install the board from screws ....etc., and all according to engineer's instructions, a sample has to be submitted for approval</t>
  </si>
  <si>
    <t>Magnetic white boards</t>
  </si>
  <si>
    <t>Supply and install magnetic white board polyester coated steel surface  180cm * 120cm fixed on MDF board 11 mm thick, the frame to be from high quality aluminum and four plastic angles to cover the bolts, the board to include the pen and eraser holder, works include all that is needed to install the board from screws ....etc., and all according to engineer's instructions, a sample has to be submitted for approval</t>
  </si>
  <si>
    <t>supply and put pillows made of high quality fabric to be cut and sewed and filled with polyester or cotton ,size 30cm x 45cm, a sample has to be submitted for approval, color to be selected by the architect</t>
  </si>
  <si>
    <t>Pillows</t>
  </si>
  <si>
    <t>Ditto but the size is 125cm x 70cm</t>
  </si>
  <si>
    <t>Floor cushions</t>
  </si>
  <si>
    <t xml:space="preserve">Supply and install floor cushions made of high quality fabrics to be cut and sewed and filled with high quality and high density 10cm thick sponge , color to be selected by the architect, a sample has to be submitted for approval , size of each 70cm x 80cm x 10cm </t>
  </si>
  <si>
    <t xml:space="preserve">Supply and install chairs :Height: 38 cm
Dimension of plastic seat: 33.5 x 34.5 cm
Dimension of plastic back: 19.5 x 34.5 cm
Plastic thickness: 5 - 8 mm
Plastic color: as per architect's instructions
Diameter of iron pipes: 22 mm,10/20mm
Thickness of iron pipes: 1.5 mm,1.25mm
Width of chair: 40 cm
</t>
  </si>
  <si>
    <t>chair for teacher</t>
  </si>
  <si>
    <t>Supply and install cabinets 60cm depth,90cm length and 210cm high, constructed from plywood 20mm thick , leaves to be from MDF painted with shlive paint for all sides, the color to be selected by the engineer ,  works include the shelves from plywood 20mm thick covered with laminated white veneer (Formica) from all sides ,works include also slow motion closing hinges from an approved company and the hinges to fit according to the leave's size and weight, and all as per the attached  drawings and instructed by the site engineer.</t>
  </si>
  <si>
    <t>teacher table for counselor room</t>
  </si>
  <si>
    <t>Supply and install cabinets 50cm depth, 267cm length and 260cm high, constructed from plywood 20mm thick , leaves to be from MDF painted with shlive paint for all sides, the color to be selected by the engineer ,  works include the shelves from plywood 20mm thick covered with laminated white veneer (Formica) from all sides for the internal shelves and painted with shlive for the exposed shelves, works include also slow motion closing hinges from an approved company and the hinges to fit according to the leave's size and weight, and all as per the attached  drawings and instructed by the site engineer.</t>
  </si>
  <si>
    <t xml:space="preserve">Cabinet </t>
  </si>
  <si>
    <t>Supply and install circular cabinet 60cm depth, 392cm length and 265cm high, constructed from plywood 20mm thick , leaves to be from MDF painted with "shlive" paint for all sides, the color to be selected by the engineer, the other sides with  laminated veneer, the veneer to be from an approved company, works include the shelves from plywood 20mm thick covered with laminated white veneer (Formica) from all sides for the internal shelves and painted with shlive for the exposed shelves, works include also slow motion closing hinges from an approved company and the hinges to fit according to the leave's size and weight, the drawers tracks to be high quality from an approved company up to 50-60kg,and all as per the attached  drawings and instructed by the site engineer, works include taking into consideration the existing electrical trunks to be adjusted inside the cupboards.</t>
  </si>
  <si>
    <t>cabinet</t>
  </si>
  <si>
    <t>Supply and install teacher's table 90cm length,60cm depth and 75cm high, structure of the  table from birch plywood 20mm thick, sides of the table from birch plywood 20mm thick and the surface to be from birch plywood 5cm thick, the table from all sides to be covered with laminated veneer (Formica) 0.8mm thick ,color to be selected by the engineer,  more than one color will be used, and all according to engineer's instructions.</t>
  </si>
  <si>
    <t>teacher's table</t>
  </si>
  <si>
    <t xml:space="preserve">Supply and install chair for teacher, Height: 46 cm
Dimension of plastic seat: 42 x 43 cm
Dimension of plastic back: 22 x 43 cm
Plastic thickness: 5 - 8 mm
Plastic color: grey .
Diameter of iron profile: (20x20) mm
Thickness of iron profile: 1.25mm
</t>
  </si>
  <si>
    <t>Teacher's chair</t>
  </si>
  <si>
    <t>Chairs for students</t>
  </si>
  <si>
    <t>Supply and install tables as per attached drawings 97.7cm diameter and 60cm high, structure to be from steel 2mm thick, the surface of the tables to be from plywood 20mm thick and painted with shlive paint according to specifications, color to be selected by the architect, a sample has to submitted for approval, and all according to engineer's instructions.</t>
  </si>
  <si>
    <t>tables</t>
  </si>
  <si>
    <r>
      <t>Supply and install the following 45 mm. thick solid plywood doors covered with laminated veneer 0.8mm thick,  with beech hardwood lipping frame 35X45 mm. tongued and grooved to 27* 95 mm pine wood. The price shall include fixing ironmongery, 3 stainless steel hinges per leaf of a door, a stainless steel plates and kick plates U shape screwed with tempered screws and all accessories needed as per specification and architect's instructions. The frame should be from galvanized steel 1.5mm thick at the whole depth of the wall taking into consideration the plaster of the wall, works include first installing of the galvanized steel frame and casting reinforced concrete around the frame not less than 10cm width using steel reinforcement 4</t>
    </r>
    <r>
      <rPr>
        <sz val="10"/>
        <rFont val="Calibri"/>
        <family val="2"/>
      </rPr>
      <t>ø</t>
    </r>
    <r>
      <rPr>
        <sz val="10"/>
        <rFont val="Arial"/>
        <family val="2"/>
      </rPr>
      <t>10</t>
    </r>
    <r>
      <rPr>
        <sz val="11"/>
        <rFont val="Arial"/>
        <family val="2"/>
      </rPr>
      <t xml:space="preserve"> and 6mm stirrups each 25cm for lintel and jambs, price includes painting one coat using special paint for galvanized steel and three coats of polior paint ,color to be chosen by engineer, works include also laminated glass for the door window 3+3 with frame from beech wood 35*35cm painted according to specifications, and all according to engineer's instructions, the cylinder of the door to be half cylinder from an approved company</t>
    </r>
  </si>
  <si>
    <t>new wooden doors</t>
  </si>
  <si>
    <t>Supply and install wooden shelves , structure from plywood 17mm thick, 88cm length and 85cm high, to be painted using shlive paint according to specifications, color to be selected by the architect, all according attached drawings (A09), works include all that is needed to do the installation and all according to engineer's instructions.</t>
  </si>
  <si>
    <t xml:space="preserve">Wooden shelves </t>
  </si>
  <si>
    <t>Supply and install teacher's table 90cm length,60cm depth and 75cm high, structure from galvanized steel not less than 1.5mm thick and painted by electrostatic painted metal structure 80 micron thick, the structure with an X shape support, the tables legs should have rubber edges , the table's surface from birch plywood 34mm thick and painted with shlive paint according to specifications, a sample has to be submitted and approved by the engineer, color to be selected by the architect.</t>
  </si>
  <si>
    <t>Supply and install cabinets 30cm depth, 235cm length and 110cm high, constructed from plywood 20mm thick , works include the shelves from plywood 20mm thick painted with shlive paint according to specifications and color to be selected by the engineer, the cabinet to be painted with shlive paint according to specifications, different colors will be used ,</t>
  </si>
  <si>
    <t>Wooden cabinet</t>
  </si>
  <si>
    <t>Supply and install cabinets 40cm depth, 214cm length and 280cm high, constructed from plywood 20mm thick , leaves to be from MDF painted with shlive paint for all sides, the color to be selected by the engineer, works include the shelves from plywood 20mm thick covered with laminated white veneer (Formica) from all sides for the internal shelves and painted with shlive for the exposed shelves, works include also slow motion closing hinges from an approved company and the hinges to fit according to the leave's size and weight, the drawers tracks to be high quality from an approved company up to 50-60kg,and all as per the attached  drawings and instructed by the site engineer.</t>
  </si>
  <si>
    <t xml:space="preserve">Chairs for KG </t>
  </si>
  <si>
    <t>Supply and install circular tables 70cm diameter and 60cm high, structure to be from steel 2mm thick, the surface of the tables to be from plywood 20mm thick and painted with shlive paint according to specifications, color to be selected by the architect, a sample has to submitted for approval, and all according to engineer's instructions.</t>
  </si>
  <si>
    <t>Circular tables</t>
  </si>
  <si>
    <t>mr.</t>
  </si>
  <si>
    <t>Supply and install wooden cabinets 39cm depth and 78cm high, structure from  plywood 17mm thick, door leaves to be from MDF covered with laminated veneer (Formica) for all sides  color to be selected by the architect. Internal shelves and partitions should be from plywood 17mm thick, all accessories and specific details to be as indicated in the preambles. And all according to engineer's instructions</t>
  </si>
  <si>
    <t>Wooden  cabinets</t>
  </si>
  <si>
    <t>Supply and install upper cabinets not less than 40cm depth, constructed from plywood 20mm thick , leaves to be from MDF covered with laminated veneer (Formica) for all sides, the external sides to be selected by the engineer, the other sides with white laminated veneer, the veneer to be from an approved company, works include the shelves from plywood 20mm thick covered with laminated white veneer (Formica) from all sides ,works include also slow motion closing hinges from an approved company and the hinges to fit according to the leave's size and weight, and all as per the attached  drawings and instructed by the site engineer.</t>
  </si>
  <si>
    <t>Supply and install lower cabinets not less than 60cm depth, constructed from plywood 20mm thick , leaves to be from MDF covered with laminated veneer (Formica) for all sides, the external sides to be selected by the engineer, the other sides with white laminated veneer, the veneer to be from an approved company, works include the shelves from plywood 20mm thick covered with laminated white veneer (Formica) from all sides ,works include also slow motion closing hinges from an approved company and the hinges to fit according to the leave's size and weight, the drawers tracks to be high quality from an approved company up to 50-60kg,and all as per the attached  drawings and instructed by the site engineer.</t>
  </si>
  <si>
    <t>Supply and install cabinet not less than 30cm depth, 168cm length and 270cm high, constructed from plywood 20mm thick , leaves to be from MDF covered with laminated veneer (Formica) for all sides, the external sides to be selected by the engineer, the other sides with white laminated veneer, the veneer to be from an approved company, works include the shelves from plywood 20mm thick covered with laminated white veneer (Formica) from all sides ,works include also slow motion closing hinges from an approved company and the hinges to fit according to the leave's size and weight, ,and all as per the attached  drawings and instructed by the site engineer.</t>
  </si>
  <si>
    <t>Supply and install cabinets not less than 30cm depth, constructed from plywood 20mm thick , leaves to be from MDF covered with laminated veneer (Formica) for all sides, the external sides to be selected by the engineer, the other sides with white laminated veneer, the veneer to be from an approved company, works include the shelves from plywood 20mm thick covered with laminated white veneer (Formica) from all sides ,works include also slow motion closing hinges from an approved company and the hinges to fit according to the leave's size and weight, the drawers tracks to be high quality from an approved company up to 50-60kg,and all as per the attached  drawings and instructed by the site engineer.</t>
  </si>
  <si>
    <t>Supply and install lower kitchen cabinets not less than 60cm depth, constructed from plywood 20mm thick , leaves to be from MDF covered with laminated veneer (Formica) for all sides, the external sides to be selected by the engineer, the other sides with white laminated veneer, the veneer to be from an approved company, works include the shelves from plywood 20mm thick covered with laminated white veneer (Formica) from all sides ,works include also slow motion closing hinges from an approved company and the hinges to fit according to the leave's size and weight, the drawers tracks to be high quality from an approved company up to 50-60kg,and all as per the attached  drawings and instructed by the site engineer.</t>
  </si>
  <si>
    <t>Maintenance for the existing wooden wall guards, works include painting the wood after removing totally the old paint and painting with polior paint ,color to be selected by the engineer, works include replacing the veneer if the surface of the wall guards was from any kind of veneer like Formica, color of the veneer to be selected by the engineer, works include also dismantle the wall guards and do all the maintenance needed according to engineer's instructions and then reinstalling them, works include all that is needed to do the installation and all according to engineer's instructions.</t>
  </si>
  <si>
    <t>Maintenance of existing wall guards</t>
  </si>
  <si>
    <t>MR</t>
  </si>
  <si>
    <t>Supply and install wooden wall guards from plywood (Birch) 20mm thick, and 20cm high, covered with Formica (Veneer).Color to be determined by engineer, works include dismantle the old ones if existed.</t>
  </si>
  <si>
    <t>Install Wooden Wall Guards</t>
  </si>
  <si>
    <t>CARPENTRY &amp; FURNITURE WORKS</t>
  </si>
  <si>
    <t>Tiling</t>
  </si>
  <si>
    <t>Supply and install tiles for skirting similar to the existing floor tiles in color and pattern, works include the mortar for installing the tiles and all that is needed and all according to engineer's instructions</t>
  </si>
  <si>
    <t>skirting for teachers room wall same as floor tiles</t>
  </si>
  <si>
    <t>Supply and install window sill from local marble first class 3cm thick and 20cm depth, works include all that is needed to install the sill from mortar and all according to engineer's instructions</t>
  </si>
  <si>
    <t>window sills from local marble</t>
  </si>
  <si>
    <t>Supply and install eco friendly linoleum flooring (Farbo Marmoleum solid or equivalent)  Marmoleum sheets 2.5mm thick , works include all that is needed to install the sheets according to manufacturer's instructions , works include also using more than one color and according to the design submitted by the architect, works include also skirting 10cm high and all according to engineer's instructions.</t>
  </si>
  <si>
    <t>Linoleum flooring</t>
  </si>
  <si>
    <t>sub7</t>
  </si>
  <si>
    <t>P1</t>
  </si>
  <si>
    <t>Supply and install porcelain laser granite tiles R11, 12mm thick 100*100cm or 80*80cm or as specified by the engineer using tiles adhesive, works include grout from mapei ultra color plus "water repelant", price includes also 10cm skirting over surrounding walls and around planteries and where needed in the playground, all according to engineer's instructions, the contractor has to follow the slope of the existing playground when installing the tiles.</t>
  </si>
  <si>
    <t>Porcelain granite - external tiles</t>
  </si>
  <si>
    <t xml:space="preserve">Supply and install counter top from Caesar 2cm thick and 60cm depth, color to be chosen by the architect, price includes openings for the sinks </t>
  </si>
  <si>
    <t xml:space="preserve">Caesar countertop </t>
  </si>
  <si>
    <t>Ditto but 30cm depth</t>
  </si>
  <si>
    <t>Caesar countertop</t>
  </si>
  <si>
    <t>Supply and Install Non-Slip porcelain R9 floor tiles  first choice and free from all defects  with 3mm spacing and to be pointed with a water resistant  grout  like   Mapei ultra color plus and cleaning on site. Price to include the white cement mortar (1:3) and concrete bedding, sand with cement filling (Grade B-100).The type and color shall be approved by Engineer (quantities shall be measured as on site not as bought from store)</t>
  </si>
  <si>
    <t>floor tiles for canteen</t>
  </si>
  <si>
    <t xml:space="preserve">Supply and install new floor tiles Granite porcelain </t>
  </si>
  <si>
    <t xml:space="preserve">Supply and Install Ceramic or porcelain wall Tiles in patterns first choice and free from all defects. with 3mm spacing and to be grouted with a water resistant  grout  like   Mapei ultra color plus and cleaning on site. Price to include the white cement mortar (1:3). The type, color and size shall be approved by Engineer </t>
  </si>
  <si>
    <t>install new ceramic wall tiles in Canteen</t>
  </si>
  <si>
    <t>install new ceramic wall tiles in kitchen</t>
  </si>
  <si>
    <t>Painting</t>
  </si>
  <si>
    <t>Supply  all materials needed and apply polior paint for the wooden ceiling, work includes removal of old paint  with special materials, fixing the surface with special putty and applying two coats of primer and   three coats of polior paint from Tambour or equivalent. Color to be determined by engineers and all according to engineers' instructions and specifications</t>
  </si>
  <si>
    <t>wood painting</t>
  </si>
  <si>
    <t>Supply  all materials needed and apply oil paint for the steel windows shutters, work includes removal of old paint and rust if existed with special materials, fixing the surface with special putty and applying two coats or more of FD22 paint from Tambour or equivalent. Color to be determined by engineers and all according to engineers' instructions and specifications.</t>
  </si>
  <si>
    <t>steel painting</t>
  </si>
  <si>
    <t>Supply all kinds of raw material and apply oil paint for  internal walls ,  the price should include preparing surface, clean, remove dust and foreign matter, sanding with sand paper and remove all layers of existing paint, checking the walls with Calcimo X and putty, applying one coat of PAINT FILL  Product from an approved company, laying two coats of putty from an approved company, applying one coat of SUPER BOND ROLL and applying three coats of oil paint from an approved company and all according to engineer's instructions.</t>
  </si>
  <si>
    <t>Internal oil painting</t>
  </si>
  <si>
    <t>Supply and apply 3 layers of polycid paint with all needed materials for the ceilings , all according to engineer's instruction and specifications.</t>
  </si>
  <si>
    <t>Supply all kinds of raw material and apply paint for  internal walls ,  the price should include preparing surface, clean, remove dust and foreign matter, sanding with sand paper and remove all layers of existing paint, checking the walls with Calcimo X and putty, applying one coat of PAINT FILL  Product from an approved company, laying two coats of putty from an approved company, applying one coat of SUPER BOND ROLL and applying three coats acrylic paint from an approved company and all according to engineer's instructions.</t>
  </si>
  <si>
    <t>plastering</t>
  </si>
  <si>
    <t xml:space="preserve">Patching works on previously plastered walls for electro mechanical installations  price includes installation of metal lathe 200mm wide to all chases of electrical works </t>
  </si>
  <si>
    <t>Gypsum</t>
  </si>
  <si>
    <t>Supply and install 60*60cm Olympia Armstrong edge board ceiling tiles  on the existing grid to be installed in the science laboratory, and all according to engineer's instructions.</t>
  </si>
  <si>
    <t>60*60cm false ceiling</t>
  </si>
  <si>
    <r>
      <t xml:space="preserve">Supply &amp; install gypsum boards 12.7mm thick , one board from one side with horizontal studs on floors and ceilings and vertical ones every 40cm ,the gypsum boards are fire resistant, and all according to specifications, price includes installing corner beads and joint tape using putty according to specifications.          </t>
    </r>
    <r>
      <rPr>
        <sz val="11"/>
        <color rgb="FFFF0000"/>
        <rFont val="Calibri"/>
        <family val="2"/>
        <scheme val="minor"/>
      </rPr>
      <t>https://www.usg.com/content/usgcom/en_CA_east/resource-center/gypsum-construction-handbook.html</t>
    </r>
    <r>
      <rPr>
        <sz val="11"/>
        <rFont val="Calibri"/>
        <family val="2"/>
        <scheme val="minor"/>
      </rPr>
      <t xml:space="preserve"> </t>
    </r>
    <r>
      <rPr>
        <sz val="11"/>
        <color rgb="FFFF0000"/>
        <rFont val="Calibri"/>
        <family val="2"/>
        <scheme val="minor"/>
      </rPr>
      <t>)</t>
    </r>
    <r>
      <rPr>
        <sz val="11"/>
        <rFont val="Calibri"/>
        <family val="2"/>
        <scheme val="minor"/>
      </rPr>
      <t xml:space="preserve"> and to engineer's instructions.</t>
    </r>
  </si>
  <si>
    <t>Gypsum walls</t>
  </si>
  <si>
    <t>Supply &amp; install gypsum boards 12.7mm thick each board, two boards from each side with horizontal studs on floors and ceilings and vertical ones every 40cm ,the gypsum boards are water resistant (green), the gap between the gypsum boards to be filled with wool rock 5cm thick and 80kg/m3 density ,price includes installing corner beads and joint tape using putty according to specifications. and all according to specifications and to engineer's instructions.</t>
  </si>
  <si>
    <t>close a door opening</t>
  </si>
  <si>
    <t>Supply &amp; install gypsum boards 12.7mm thick each board, two boards from each side with horizontal studs on floors and ceilings and vertical ones every 40cm ,the gypsum boards are water resistant (green), the gap between the gypsum boards to be filled with wool rock 5cm thick and 80kg/m3 density, price includes installing corner beads and joint tape using putty according to specifications. and all according to specifications and to engineer's instructions.</t>
  </si>
  <si>
    <t>close opening in the resource room</t>
  </si>
  <si>
    <t>Supply  and  install  waterproof  gypsum board  MR, for false ceilings with studs at every 40cm in both directions including decorations, forms, trims with all connections supports, fixing, putty sealer, wire mesh and special angles for edge of boards and all  necessary accessories needed for the best completion of works from 30 to 40cm width. The price shall include for all opening of air condition grills, light fixture and  the like. The contractor shall provide a shop drawing for architects approval, works include painting with acrylic paint three coats of supercryl2000 or equivalent after preparing the surface according to specifications, and all according to engineer's instructions.</t>
  </si>
  <si>
    <t>New Internal false ceilings</t>
  </si>
  <si>
    <t>GYPSUM BOARDS &amp; FALSE CEILING</t>
  </si>
  <si>
    <t>Dismantle and remove existing external wall skirting tiles and remove all dismantled materials outside the site in a legal manner and all according to engineer's instructions.</t>
  </si>
  <si>
    <t>Dismantle external tiles skirting</t>
  </si>
  <si>
    <t>Dismantle and remove only the composite sheet panels over the science laboratory, keeping the metal structure intact , the price includes removal of any insulation layer or metal sheets connected to the walls, works include also removing the 60*60cm false ceiling tiles without damaging the false ceiling grid, and remove outside the site in a legal manner and all according to engineer's instructions.</t>
  </si>
  <si>
    <t>Dismantle roof of science lab.</t>
  </si>
  <si>
    <t>Dismantle and remove the window in the teacher's room , works include dismantle and remove the frame and remove all outside the site in a legal manner and all according to engineer's instructions.</t>
  </si>
  <si>
    <t>Dismantle window</t>
  </si>
  <si>
    <t>Dismantle and remove the existing white boards in coordination with the school's administration and remove them outside the site in a legal manner and all according to engineer's instructions.</t>
  </si>
  <si>
    <t>Dismantle white boards</t>
  </si>
  <si>
    <t>Dismantle and remove all that is located on the walls from all the rooms and corridors  from all materials and remove them outside the site in a legal manner and all according to engineer's instructions and in coordination with the school's administration.</t>
  </si>
  <si>
    <t>Dismantle fabric pads on walls</t>
  </si>
  <si>
    <t>Dismantle and remove all the curtains located on all the windows in the school in coordination with the school's administration.</t>
  </si>
  <si>
    <t xml:space="preserve">Dismantle all curtains </t>
  </si>
  <si>
    <t>Dismantle the existing window and window frame and all materials used to close the window opening in the resources room, works include removing all dismantled materials outside the site in a legal manner and all according to engineer's instructions</t>
  </si>
  <si>
    <t>Dismantle existing window</t>
  </si>
  <si>
    <t>Dismantle the existing finger protectors, keep them in a safe place and reinstall after installing the new doors, the contractor will be responsible for any missing or any one that was damaged and will be responsible to supply and install new ones instead, and all according to engineer's instructions.</t>
  </si>
  <si>
    <t>Dismantle and reinstall finger protectors</t>
  </si>
  <si>
    <t>Dig the existing wall of the canteen to open a window 100cm * 100cm , works include all the finishing works after opening the window like plastering around the window according to specifications, and all according to engineer's instructions.</t>
  </si>
  <si>
    <t>Open a window</t>
  </si>
  <si>
    <t>Dismantle and remove the existing cabinets and countertop in the kitchen, works include dismantle the sink and all pipes and accessories and water taps and all, and remove all dismantled materials outside the site and all according to engineer's instructions.</t>
  </si>
  <si>
    <t xml:space="preserve">Dismantle cabinets and sink </t>
  </si>
  <si>
    <t>Dismantle floor tiles and remove fill underneath to reach the desired level according to engineer's instructions and remove all outside the site in a legal manner.</t>
  </si>
  <si>
    <t>Dismantle floor tiles in canteen</t>
  </si>
  <si>
    <t>Dismantle of kitchen floor tiles</t>
  </si>
  <si>
    <t>dismantle of steel or wooden doors  according to engineer's instructions, works include dismantle and remove the frames of the doors.</t>
  </si>
  <si>
    <t>dismantle doors</t>
  </si>
  <si>
    <t>EXCAVATION &amp; DEMOLITION WORKS</t>
  </si>
  <si>
    <t>Sub lot</t>
  </si>
  <si>
    <t>Site Selection Schools Palestine</t>
  </si>
  <si>
    <t>Total to be reported on summary sheet</t>
  </si>
  <si>
    <r>
      <rPr>
        <b/>
        <sz val="11"/>
        <rFont val="Calibri"/>
        <family val="2"/>
        <scheme val="minor"/>
      </rPr>
      <t>Provisional item:</t>
    </r>
    <r>
      <rPr>
        <sz val="11"/>
        <rFont val="Calibri"/>
        <family val="2"/>
        <scheme val="minor"/>
      </rPr>
      <t xml:space="preserve"> Disconnect, dismantle and remove all existing un-needed electrical and low voltages installations, lighting fixtures, plates, switches, sockets, conduits, cables, wires, boxes, trays, fans…etc. </t>
    </r>
  </si>
  <si>
    <r>
      <rPr>
        <b/>
        <sz val="11"/>
        <rFont val="Calibri"/>
        <family val="2"/>
        <scheme val="minor"/>
      </rPr>
      <t>Provisional item:</t>
    </r>
    <r>
      <rPr>
        <sz val="11"/>
        <rFont val="Calibri"/>
        <family val="2"/>
        <scheme val="minor"/>
      </rPr>
      <t xml:space="preserve"> Keep and reinstall any needed existing systems depending on the electrical design plans .</t>
    </r>
  </si>
  <si>
    <r>
      <rPr>
        <b/>
        <sz val="11"/>
        <color theme="1"/>
        <rFont val="Calibri"/>
        <family val="2"/>
        <scheme val="minor"/>
      </rPr>
      <t>provisional item:</t>
    </r>
    <r>
      <rPr>
        <sz val="11"/>
        <color theme="1"/>
        <rFont val="Calibri"/>
        <family val="2"/>
        <scheme val="minor"/>
      </rPr>
      <t xml:space="preserve"> computers</t>
    </r>
  </si>
  <si>
    <t>Provisional item: Internal plastering on  block walls</t>
  </si>
  <si>
    <t>Local.</t>
  </si>
  <si>
    <t>Dismantle and remove floor tiles in playground and remove fill underneath, works include remove all debris and dismantled tiles outside the site in a legal manner, all according to engineer's instructions.</t>
  </si>
  <si>
    <t>Price to include dismantle the existing radiators , paint the walls where they were installed according to specifications, and reinstall them.</t>
  </si>
  <si>
    <t>Supply and install stainless steel drainage grills ,and floor traps in the playground after tiling, all according to engineer's instructions.</t>
  </si>
  <si>
    <t>Playground drainage</t>
  </si>
  <si>
    <t>Version: v240430</t>
  </si>
  <si>
    <t>AL-DAWHA SCHOOL</t>
  </si>
  <si>
    <t>TENDER NO. PSE22001-10077</t>
  </si>
  <si>
    <t>PUBLIC WORKS CONTRACT FOR “THE REHABILITATION OF AL-DAWHA SCHOOL IN WADI AL-JOZ IN EAST JERUSALEM</t>
  </si>
  <si>
    <t>Policid paint</t>
  </si>
  <si>
    <t>Provisional item: PVC floor</t>
  </si>
  <si>
    <t>Move the existing furniture where works to be performed to one of the nearby schools in the street; all according to the instructions given by the school's administration.</t>
  </si>
  <si>
    <t>Unit price rate shall include for surface preparation, leveling, positioning, applying of primer glue (shall be compatible with vinyl flooring material) rolling out using cork smooth press and a 50kg roller when installation is complete, trimming the edges in perfectly straight edges, welding, putting into service and furniting the space to ensure ends of chairs/tables do not damage the space.
The Unit Price includes for skirting quantities. Furthermore, the skirting work must be continuous with minimum number of joints and according to the supervisor engineer instructions. The skirting shall include for PVC capping strip clip system - see picture below for illustration - for watertightseal and an internal corner system, including both in and out as needed.</t>
  </si>
  <si>
    <t>PVC Skirting</t>
  </si>
  <si>
    <t>Supply and install waterproof PVC skirting, made of recycled material. The height 7-10 cm. The price includes removing the existing skirting and all material needed to install the skirting on the walls. The contractor should submit samples for color and shape.</t>
  </si>
  <si>
    <t>M.L</t>
  </si>
  <si>
    <t>Supply and install Vinyl flooring of 2mm thickness (adhesive PVC) of a first-class quality conforming to EN Standard EN ISO 10874 Class 34-43 for areas considered for public and commercial/light industry use. The flooring shall comply to the follow criteria:
1. Fire resistant class B-S1 in accordance with EN 13501-1.
2. Slip resistent class R9 in accordance with DIN 51130/BGR 181.
3. Resistent to chemical products and water – spills can easily be wiped or mopped away without causing damage to your floor. 
4. TVOC after 28days shall be &lt;10 µg/ m3 in accordance with ISO 16000-6.
The Contractor shall submit datasheet and color selection for approval by Engineer. More than one color as per the drawings. Installation shall be performed only by a Certified Worker.
Note: All angles shall be cut at 45 degrees using a proper angle cutter guide by a Certified Worker.</t>
  </si>
  <si>
    <t>Maintenance of existing benches</t>
  </si>
  <si>
    <t xml:space="preserve">Supply  all materials needed and apply polior paint to maintain the fixed wooden benches (seat and back as one unit to be measured in meter run) in the playground, work includes removal of old paint  with special materials, fixing the surface with special putty and applying two coats of primer and   three coats of polior paint from Tambour or equivalent. Color to be determined by engineers and all according to engineers' instructions and specifications.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</si>
</sst>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
    <numFmt numFmtId="165" formatCode="_-[$€-2]\ * #,##0.00_-;\-[$€-2]\ * #,##0.00_-;_-[$€-2]\ * &quot;-&quot;??_-;_-@_-"/>
    <numFmt numFmtId="166" formatCode="_ [$€-2]\ * #,##0.00_ ;_ [$€-2]\ * \-#,##0.00_ ;_ [$€-2]\ * &quot;-&quot;??_ ;_ @_ "/>
    <numFmt numFmtId="167" formatCode="_([$€-2]\ * #,##0.00_);_([$€-2]\ * \(#,##0.00\);_([$€-2]\ * &quot;-&quot;??_);_(@_)"/>
    <numFmt numFmtId="168" formatCode="[$€-2]\ #,##0.00"/>
    <numFmt numFmtId="169" formatCode="[$]dddd\,\ d\ mmmm\ yyyy;@"/>
    <numFmt numFmtId="170" formatCode="[$]h:mm;@"/>
  </numFmts>
  <fonts count="43" x14ac:knownFonts="1">
    <font>
      <sz val="11"/>
      <color theme="1"/>
      <name val="Calibri"/>
      <family val="2"/>
      <scheme val="minor"/>
    </font>
    <font>
      <b/>
      <sz val="15"/>
      <color theme="3"/>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4"/>
      <color theme="1"/>
      <name val="Calibri"/>
      <family val="2"/>
      <scheme val="minor"/>
    </font>
    <font>
      <b/>
      <sz val="14"/>
      <name val="Calibri"/>
      <family val="2"/>
      <scheme val="minor"/>
    </font>
    <font>
      <b/>
      <sz val="11"/>
      <name val="Calibri"/>
      <family val="2"/>
      <scheme val="minor"/>
    </font>
    <font>
      <b/>
      <sz val="12"/>
      <name val="Calibri"/>
      <family val="2"/>
      <scheme val="minor"/>
    </font>
    <font>
      <b/>
      <sz val="10"/>
      <name val="Arial"/>
      <family val="2"/>
    </font>
    <font>
      <sz val="10"/>
      <color rgb="FF000000"/>
      <name val="Arial"/>
      <family val="2"/>
    </font>
    <font>
      <sz val="10"/>
      <color theme="1"/>
      <name val="Arial"/>
      <family val="2"/>
    </font>
    <font>
      <b/>
      <sz val="14"/>
      <name val="Arial Narrow"/>
      <family val="2"/>
    </font>
    <font>
      <sz val="11"/>
      <name val="Arial"/>
      <family val="2"/>
    </font>
    <font>
      <sz val="12"/>
      <name val="Arial Narrow"/>
      <family val="2"/>
    </font>
    <font>
      <b/>
      <sz val="13"/>
      <name val="Calibri"/>
      <family val="2"/>
    </font>
    <font>
      <b/>
      <sz val="12"/>
      <color rgb="FF000000"/>
      <name val="Calibri"/>
      <family val="2"/>
      <scheme val="minor"/>
    </font>
    <font>
      <sz val="12"/>
      <color rgb="FF000000"/>
      <name val="Calibri"/>
      <family val="2"/>
      <scheme val="minor"/>
    </font>
    <font>
      <b/>
      <u/>
      <sz val="12"/>
      <color rgb="FF000000"/>
      <name val="Calibri"/>
      <family val="2"/>
      <scheme val="minor"/>
    </font>
    <font>
      <b/>
      <sz val="12"/>
      <color indexed="8"/>
      <name val="Calibri"/>
      <family val="2"/>
    </font>
    <font>
      <b/>
      <u/>
      <sz val="12"/>
      <color indexed="8"/>
      <name val="Calibri"/>
      <family val="2"/>
    </font>
    <font>
      <b/>
      <sz val="11.5"/>
      <name val="Calibri"/>
      <family val="2"/>
    </font>
    <font>
      <sz val="12"/>
      <name val="Calibri"/>
      <family val="2"/>
      <scheme val="minor"/>
    </font>
    <font>
      <sz val="11"/>
      <color theme="1"/>
      <name val="Calibri"/>
      <family val="2"/>
      <scheme val="minor"/>
    </font>
    <font>
      <b/>
      <sz val="12"/>
      <color theme="1"/>
      <name val="Arial"/>
      <family val="2"/>
    </font>
    <font>
      <b/>
      <sz val="12"/>
      <name val="Arial"/>
      <family val="2"/>
    </font>
    <font>
      <sz val="11"/>
      <color theme="1"/>
      <name val="Arial"/>
      <family val="2"/>
    </font>
    <font>
      <b/>
      <sz val="14"/>
      <color theme="1"/>
      <name val="Arial"/>
      <family val="2"/>
    </font>
    <font>
      <sz val="16"/>
      <color theme="1"/>
      <name val="Arial"/>
      <family val="2"/>
    </font>
    <font>
      <sz val="11"/>
      <color rgb="FFFF0000"/>
      <name val="Calibri"/>
      <family val="2"/>
      <scheme val="minor"/>
    </font>
    <font>
      <b/>
      <sz val="12"/>
      <name val="Times New Roman"/>
      <family val="1"/>
    </font>
    <font>
      <b/>
      <sz val="16"/>
      <name val="Times New Roman"/>
      <family val="1"/>
    </font>
    <font>
      <b/>
      <sz val="14"/>
      <name val="Times New Roman"/>
      <family val="1"/>
    </font>
    <font>
      <b/>
      <sz val="11"/>
      <color theme="1"/>
      <name val="Times New Roman"/>
      <family val="1"/>
    </font>
    <font>
      <b/>
      <sz val="16"/>
      <color theme="1"/>
      <name val="Calibri"/>
      <family val="2"/>
      <scheme val="minor"/>
    </font>
    <font>
      <b/>
      <sz val="14"/>
      <color rgb="FFFF0000"/>
      <name val="Times New Roman"/>
      <family val="1"/>
    </font>
    <font>
      <sz val="11"/>
      <color theme="6"/>
      <name val="Arial"/>
      <family val="2"/>
    </font>
    <font>
      <sz val="11"/>
      <color theme="1"/>
      <name val="Calibri"/>
      <family val="2"/>
    </font>
    <font>
      <sz val="11"/>
      <color indexed="10"/>
      <name val="Calibri"/>
      <family val="2"/>
      <scheme val="minor"/>
    </font>
    <font>
      <sz val="10"/>
      <name val="Calibri"/>
      <family val="2"/>
    </font>
    <font>
      <b/>
      <sz val="14"/>
      <color theme="3"/>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indexed="64"/>
      </left>
      <right/>
      <top style="medium">
        <color indexed="64"/>
      </top>
      <bottom/>
      <diagonal/>
    </border>
    <border>
      <left style="thin">
        <color auto="1"/>
      </left>
      <right/>
      <top style="thin">
        <color auto="1"/>
      </top>
      <bottom/>
      <diagonal/>
    </border>
    <border>
      <left/>
      <right/>
      <top style="thin">
        <color indexed="64"/>
      </top>
      <bottom/>
      <diagonal/>
    </border>
    <border>
      <left/>
      <right style="medium">
        <color indexed="64"/>
      </right>
      <top style="thin">
        <color indexed="64"/>
      </top>
      <bottom/>
      <diagonal/>
    </border>
    <border>
      <left style="medium">
        <color auto="1"/>
      </left>
      <right style="thin">
        <color auto="1"/>
      </right>
      <top style="thin">
        <color auto="1"/>
      </top>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medium">
        <color indexed="64"/>
      </left>
      <right/>
      <top style="thin">
        <color auto="1"/>
      </top>
      <bottom/>
      <diagonal/>
    </border>
    <border>
      <left style="medium">
        <color auto="1"/>
      </left>
      <right style="thin">
        <color auto="1"/>
      </right>
      <top style="medium">
        <color indexed="64"/>
      </top>
      <bottom style="medium">
        <color auto="1"/>
      </bottom>
      <diagonal/>
    </border>
    <border>
      <left style="thin">
        <color auto="1"/>
      </left>
      <right/>
      <top style="medium">
        <color indexed="64"/>
      </top>
      <bottom style="medium">
        <color auto="1"/>
      </bottom>
      <diagonal/>
    </border>
    <border>
      <left style="thin">
        <color indexed="64"/>
      </left>
      <right style="thin">
        <color indexed="64"/>
      </right>
      <top style="medium">
        <color indexed="64"/>
      </top>
      <bottom style="medium">
        <color auto="1"/>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auto="1"/>
      </bottom>
      <diagonal/>
    </border>
    <border>
      <left/>
      <right style="thin">
        <color auto="1"/>
      </right>
      <top style="medium">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1" fillId="0" borderId="1" applyNumberFormat="0" applyFill="0" applyAlignment="0" applyProtection="0"/>
    <xf numFmtId="0" fontId="5" fillId="0" borderId="0"/>
    <xf numFmtId="0" fontId="14" fillId="0" borderId="0"/>
    <xf numFmtId="9" fontId="24" fillId="0" borderId="0" applyFont="0" applyFill="0" applyBorder="0" applyAlignment="0" applyProtection="0"/>
    <xf numFmtId="44" fontId="24" fillId="0" borderId="0" applyFont="0" applyFill="0" applyBorder="0" applyAlignment="0" applyProtection="0"/>
  </cellStyleXfs>
  <cellXfs count="318">
    <xf numFmtId="0" fontId="0" fillId="0" borderId="0" xfId="0"/>
    <xf numFmtId="0" fontId="0" fillId="2" borderId="0" xfId="0" applyFill="1"/>
    <xf numFmtId="0" fontId="5" fillId="2" borderId="3" xfId="0" applyFont="1" applyFill="1" applyBorder="1" applyAlignment="1">
      <alignment horizontal="left" vertical="top" wrapText="1"/>
    </xf>
    <xf numFmtId="0" fontId="0" fillId="0" borderId="14" xfId="0" applyBorder="1"/>
    <xf numFmtId="0" fontId="0" fillId="0" borderId="17" xfId="0" applyBorder="1"/>
    <xf numFmtId="0" fontId="14" fillId="0" borderId="11" xfId="0" applyFont="1" applyBorder="1" applyAlignment="1">
      <alignment vertical="top"/>
    </xf>
    <xf numFmtId="0" fontId="0" fillId="0" borderId="24" xfId="0" applyBorder="1"/>
    <xf numFmtId="0" fontId="0" fillId="0" borderId="13" xfId="0" applyBorder="1"/>
    <xf numFmtId="0" fontId="0" fillId="0" borderId="10" xfId="0" applyBorder="1"/>
    <xf numFmtId="0" fontId="0" fillId="0" borderId="9" xfId="0" applyBorder="1"/>
    <xf numFmtId="0" fontId="16" fillId="2" borderId="3" xfId="0" applyFont="1" applyFill="1" applyBorder="1" applyAlignment="1">
      <alignment horizontal="center" vertical="center"/>
    </xf>
    <xf numFmtId="0" fontId="16" fillId="2" borderId="0" xfId="0" applyFont="1" applyFill="1"/>
    <xf numFmtId="0" fontId="5" fillId="0" borderId="0" xfId="0" applyFont="1"/>
    <xf numFmtId="0" fontId="17" fillId="0" borderId="3" xfId="2" applyFont="1" applyBorder="1" applyAlignment="1">
      <alignment horizontal="center" vertical="center" wrapText="1"/>
    </xf>
    <xf numFmtId="0" fontId="5" fillId="0" borderId="0" xfId="2"/>
    <xf numFmtId="0" fontId="5" fillId="0" borderId="0" xfId="2" applyAlignment="1">
      <alignment horizontal="center"/>
    </xf>
    <xf numFmtId="0" fontId="18" fillId="0" borderId="3" xfId="2" applyFont="1" applyBorder="1" applyAlignment="1">
      <alignment horizontal="left" vertical="center" wrapText="1"/>
    </xf>
    <xf numFmtId="0" fontId="19" fillId="0" borderId="3" xfId="2" applyFont="1" applyBorder="1" applyAlignment="1">
      <alignment horizontal="left" vertical="center" wrapText="1"/>
    </xf>
    <xf numFmtId="0" fontId="17" fillId="0" borderId="3" xfId="2" applyFont="1" applyBorder="1" applyAlignment="1">
      <alignment horizontal="left" vertical="center" wrapText="1"/>
    </xf>
    <xf numFmtId="0" fontId="18" fillId="0" borderId="3" xfId="2" quotePrefix="1" applyFont="1" applyBorder="1" applyAlignment="1">
      <alignment horizontal="left" vertical="center" wrapText="1"/>
    </xf>
    <xf numFmtId="0" fontId="22" fillId="0" borderId="0" xfId="2" applyFont="1"/>
    <xf numFmtId="0" fontId="22" fillId="0" borderId="0" xfId="2" applyFont="1" applyAlignment="1">
      <alignment horizontal="center"/>
    </xf>
    <xf numFmtId="0" fontId="10" fillId="0" borderId="0" xfId="2" applyFont="1" applyAlignment="1">
      <alignment horizontal="center" vertical="center"/>
    </xf>
    <xf numFmtId="3" fontId="10" fillId="0" borderId="0" xfId="2" applyNumberFormat="1" applyFont="1" applyAlignment="1">
      <alignment horizontal="center" vertical="center"/>
    </xf>
    <xf numFmtId="49" fontId="9" fillId="0" borderId="3" xfId="0" applyNumberFormat="1" applyFont="1" applyBorder="1" applyAlignment="1">
      <alignment vertical="center" wrapText="1"/>
    </xf>
    <xf numFmtId="0" fontId="17" fillId="0" borderId="3" xfId="2" quotePrefix="1" applyFont="1" applyBorder="1" applyAlignment="1">
      <alignment horizontal="left" vertical="center" wrapText="1"/>
    </xf>
    <xf numFmtId="0" fontId="23" fillId="0" borderId="3" xfId="2" applyFont="1" applyBorder="1" applyAlignment="1">
      <alignment horizontal="left" vertical="center" wrapText="1"/>
    </xf>
    <xf numFmtId="2" fontId="25" fillId="0" borderId="6" xfId="0" applyNumberFormat="1" applyFont="1" applyBorder="1" applyAlignment="1">
      <alignment horizontal="center" vertical="center" wrapText="1"/>
    </xf>
    <xf numFmtId="0" fontId="26" fillId="0" borderId="4" xfId="0" applyFont="1" applyBorder="1" applyAlignment="1">
      <alignment horizontal="left" vertical="top" wrapText="1"/>
    </xf>
    <xf numFmtId="0" fontId="27" fillId="0" borderId="0" xfId="0" applyFont="1"/>
    <xf numFmtId="49" fontId="27" fillId="0" borderId="27" xfId="0" applyNumberFormat="1" applyFont="1" applyBorder="1" applyAlignment="1">
      <alignment horizontal="center" vertical="center" wrapText="1"/>
    </xf>
    <xf numFmtId="2" fontId="27" fillId="0" borderId="26" xfId="0" applyNumberFormat="1" applyFont="1" applyBorder="1"/>
    <xf numFmtId="166" fontId="27" fillId="0" borderId="0" xfId="0" applyNumberFormat="1" applyFont="1"/>
    <xf numFmtId="1" fontId="27" fillId="0" borderId="0" xfId="0" applyNumberFormat="1" applyFont="1"/>
    <xf numFmtId="165" fontId="27" fillId="0" borderId="0" xfId="0" applyNumberFormat="1" applyFont="1"/>
    <xf numFmtId="0" fontId="27" fillId="0" borderId="27" xfId="0" applyFont="1" applyBorder="1"/>
    <xf numFmtId="0" fontId="28" fillId="0" borderId="0" xfId="0" applyFont="1" applyAlignment="1">
      <alignment horizontal="left" vertical="top" wrapText="1"/>
    </xf>
    <xf numFmtId="0" fontId="28" fillId="0" borderId="0" xfId="0" applyFont="1"/>
    <xf numFmtId="165" fontId="28" fillId="0" borderId="0" xfId="0" applyNumberFormat="1" applyFont="1"/>
    <xf numFmtId="165" fontId="3" fillId="0" borderId="0" xfId="0" applyNumberFormat="1" applyFont="1"/>
    <xf numFmtId="0" fontId="29" fillId="0" borderId="18" xfId="0" applyFont="1" applyBorder="1" applyAlignment="1">
      <alignment horizontal="left" vertical="top" wrapText="1"/>
    </xf>
    <xf numFmtId="0" fontId="0" fillId="2" borderId="3" xfId="0" applyFill="1" applyBorder="1" applyAlignment="1">
      <alignment horizontal="center" vertical="center"/>
    </xf>
    <xf numFmtId="165" fontId="0" fillId="2" borderId="3" xfId="0" applyNumberFormat="1" applyFill="1" applyBorder="1" applyAlignment="1">
      <alignment horizontal="center" vertical="center"/>
    </xf>
    <xf numFmtId="1" fontId="0" fillId="2" borderId="3" xfId="0" applyNumberFormat="1" applyFill="1" applyBorder="1" applyAlignment="1">
      <alignment horizontal="center" vertical="center"/>
    </xf>
    <xf numFmtId="0" fontId="0" fillId="2" borderId="3" xfId="0" applyFill="1" applyBorder="1" applyAlignment="1">
      <alignment horizontal="left" vertical="top" wrapText="1"/>
    </xf>
    <xf numFmtId="0" fontId="0" fillId="2" borderId="6" xfId="0" applyFill="1" applyBorder="1" applyAlignment="1">
      <alignment horizontal="left" vertical="top" wrapText="1"/>
    </xf>
    <xf numFmtId="0" fontId="4" fillId="2" borderId="6" xfId="0" applyFont="1" applyFill="1" applyBorder="1" applyAlignment="1">
      <alignment vertical="top"/>
    </xf>
    <xf numFmtId="0" fontId="4" fillId="2" borderId="31" xfId="0" applyFont="1" applyFill="1" applyBorder="1" applyAlignment="1">
      <alignment vertical="top"/>
    </xf>
    <xf numFmtId="0" fontId="0" fillId="2" borderId="31" xfId="0" applyFill="1" applyBorder="1" applyAlignment="1">
      <alignment horizontal="left" vertical="top" wrapText="1"/>
    </xf>
    <xf numFmtId="0" fontId="0" fillId="2" borderId="31" xfId="0" applyFill="1" applyBorder="1" applyAlignment="1">
      <alignment horizontal="center" vertical="center"/>
    </xf>
    <xf numFmtId="165" fontId="0" fillId="2" borderId="31" xfId="0" applyNumberFormat="1" applyFill="1" applyBorder="1" applyAlignment="1">
      <alignment horizontal="center" vertical="center"/>
    </xf>
    <xf numFmtId="1" fontId="0" fillId="2" borderId="31" xfId="0" applyNumberFormat="1" applyFill="1" applyBorder="1" applyAlignment="1">
      <alignment horizontal="center" vertical="center"/>
    </xf>
    <xf numFmtId="0" fontId="0" fillId="2" borderId="0" xfId="0" applyFill="1" applyAlignment="1">
      <alignment vertical="center"/>
    </xf>
    <xf numFmtId="165" fontId="0" fillId="2" borderId="21" xfId="0" applyNumberFormat="1" applyFill="1" applyBorder="1" applyAlignment="1">
      <alignment horizontal="center" vertical="center"/>
    </xf>
    <xf numFmtId="0" fontId="12" fillId="0" borderId="21" xfId="0" applyFont="1" applyBorder="1" applyAlignment="1">
      <alignment horizontal="left" vertical="top" wrapText="1"/>
    </xf>
    <xf numFmtId="164" fontId="4" fillId="2" borderId="28" xfId="0" applyNumberFormat="1" applyFont="1" applyFill="1" applyBorder="1" applyAlignment="1">
      <alignment horizontal="center" vertical="center"/>
    </xf>
    <xf numFmtId="0" fontId="0" fillId="2" borderId="0" xfId="0" applyFill="1" applyAlignment="1">
      <alignment horizontal="left" vertical="top" wrapText="1"/>
    </xf>
    <xf numFmtId="0" fontId="0" fillId="3" borderId="0" xfId="0" applyFill="1"/>
    <xf numFmtId="0" fontId="0" fillId="3" borderId="0" xfId="0" applyFill="1" applyAlignment="1">
      <alignment vertical="center"/>
    </xf>
    <xf numFmtId="1" fontId="0" fillId="0" borderId="0" xfId="0" applyNumberFormat="1"/>
    <xf numFmtId="0" fontId="36" fillId="2" borderId="0" xfId="0" applyFont="1" applyFill="1" applyAlignment="1">
      <alignment horizontal="right" vertical="center" wrapText="1"/>
    </xf>
    <xf numFmtId="0" fontId="36" fillId="2" borderId="0" xfId="0" applyFont="1" applyFill="1" applyAlignment="1">
      <alignment horizontal="right" vertical="center"/>
    </xf>
    <xf numFmtId="0" fontId="29" fillId="0" borderId="0" xfId="0" applyFont="1" applyAlignment="1">
      <alignment horizontal="right" vertical="center" wrapText="1"/>
    </xf>
    <xf numFmtId="169" fontId="29" fillId="2" borderId="12" xfId="0" applyNumberFormat="1" applyFont="1" applyFill="1" applyBorder="1" applyAlignment="1">
      <alignment horizontal="center" vertical="center" wrapText="1"/>
    </xf>
    <xf numFmtId="170" fontId="37" fillId="0" borderId="0" xfId="0" applyNumberFormat="1" applyFont="1" applyAlignment="1">
      <alignment horizontal="center" vertical="center"/>
    </xf>
    <xf numFmtId="0" fontId="29" fillId="6" borderId="12" xfId="0" applyFont="1" applyFill="1" applyBorder="1" applyAlignment="1">
      <alignment vertical="center" wrapText="1"/>
    </xf>
    <xf numFmtId="0" fontId="27" fillId="0" borderId="18" xfId="0" applyFont="1" applyBorder="1" applyAlignment="1">
      <alignment horizontal="left" wrapText="1"/>
    </xf>
    <xf numFmtId="165" fontId="0" fillId="0" borderId="0" xfId="0" applyNumberFormat="1" applyAlignment="1">
      <alignment horizontal="center"/>
    </xf>
    <xf numFmtId="2" fontId="0" fillId="0" borderId="0" xfId="0" applyNumberFormat="1"/>
    <xf numFmtId="167" fontId="0" fillId="0" borderId="0" xfId="5" applyNumberFormat="1" applyFont="1"/>
    <xf numFmtId="0" fontId="28" fillId="0" borderId="0" xfId="0" applyFont="1" applyAlignment="1">
      <alignment horizontal="left" wrapText="1"/>
    </xf>
    <xf numFmtId="167" fontId="27" fillId="0" borderId="0" xfId="5" applyNumberFormat="1" applyFont="1" applyBorder="1"/>
    <xf numFmtId="0" fontId="11" fillId="0" borderId="0" xfId="0" applyFont="1" applyAlignment="1">
      <alignment horizontal="left" wrapText="1"/>
    </xf>
    <xf numFmtId="164" fontId="4" fillId="2" borderId="10" xfId="0" applyNumberFormat="1" applyFont="1" applyFill="1" applyBorder="1" applyAlignment="1">
      <alignment horizontal="center" vertical="center"/>
    </xf>
    <xf numFmtId="165" fontId="0" fillId="2" borderId="10" xfId="0" applyNumberFormat="1" applyFill="1" applyBorder="1" applyAlignment="1">
      <alignment horizontal="center" vertical="center"/>
    </xf>
    <xf numFmtId="1" fontId="0" fillId="2" borderId="10" xfId="0" applyNumberFormat="1" applyFill="1" applyBorder="1" applyAlignment="1">
      <alignment horizontal="center" vertical="center"/>
    </xf>
    <xf numFmtId="165" fontId="0" fillId="0" borderId="10" xfId="5" applyNumberFormat="1" applyFont="1" applyFill="1" applyBorder="1" applyAlignment="1" applyProtection="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left" vertical="top" wrapText="1"/>
    </xf>
    <xf numFmtId="0" fontId="4" fillId="2" borderId="10" xfId="0" applyFont="1" applyFill="1" applyBorder="1" applyAlignment="1">
      <alignment vertical="top"/>
    </xf>
    <xf numFmtId="2" fontId="0" fillId="2" borderId="10" xfId="0" applyNumberFormat="1" applyFill="1" applyBorder="1" applyAlignment="1">
      <alignment horizontal="left" vertical="top"/>
    </xf>
    <xf numFmtId="0" fontId="6" fillId="3" borderId="43" xfId="0" applyFont="1" applyFill="1" applyBorder="1" applyAlignment="1">
      <alignment vertical="center"/>
    </xf>
    <xf numFmtId="165" fontId="3" fillId="3" borderId="2" xfId="0" applyNumberFormat="1" applyFont="1" applyFill="1" applyBorder="1" applyAlignment="1">
      <alignment horizontal="center" vertical="center"/>
    </xf>
    <xf numFmtId="1" fontId="3" fillId="3" borderId="2" xfId="0" applyNumberFormat="1" applyFont="1" applyFill="1" applyBorder="1" applyAlignment="1">
      <alignment horizontal="center" vertical="center"/>
    </xf>
    <xf numFmtId="0" fontId="6" fillId="3" borderId="2" xfId="0" applyFont="1" applyFill="1" applyBorder="1" applyAlignment="1">
      <alignment vertical="center"/>
    </xf>
    <xf numFmtId="2" fontId="3" fillId="3" borderId="11" xfId="0" applyNumberFormat="1" applyFont="1" applyFill="1" applyBorder="1" applyAlignment="1">
      <alignment horizontal="center" vertical="center"/>
    </xf>
    <xf numFmtId="1" fontId="0" fillId="0" borderId="10" xfId="0" applyNumberFormat="1" applyBorder="1"/>
    <xf numFmtId="0" fontId="38" fillId="0" borderId="10" xfId="0" applyFont="1" applyBorder="1"/>
    <xf numFmtId="2" fontId="0" fillId="0" borderId="13" xfId="0" applyNumberFormat="1" applyBorder="1"/>
    <xf numFmtId="164" fontId="0" fillId="2" borderId="32" xfId="0" applyNumberFormat="1" applyFill="1" applyBorder="1" applyAlignment="1">
      <alignment horizontal="center" vertical="center"/>
    </xf>
    <xf numFmtId="165" fontId="0" fillId="2" borderId="21" xfId="0" applyNumberFormat="1" applyFill="1" applyBorder="1" applyAlignment="1">
      <alignment horizontal="center" vertical="center" wrapText="1"/>
    </xf>
    <xf numFmtId="0" fontId="0" fillId="2" borderId="21" xfId="0" applyFill="1" applyBorder="1" applyAlignment="1">
      <alignment horizontal="center" vertical="center"/>
    </xf>
    <xf numFmtId="0" fontId="0" fillId="2" borderId="21" xfId="0" applyFill="1" applyBorder="1" applyAlignment="1">
      <alignment horizontal="center" vertical="center" wrapText="1"/>
    </xf>
    <xf numFmtId="0" fontId="0" fillId="2" borderId="21" xfId="0" applyFill="1" applyBorder="1" applyAlignment="1">
      <alignment horizontal="left" vertical="top" wrapText="1"/>
    </xf>
    <xf numFmtId="0" fontId="4" fillId="2" borderId="21" xfId="0" applyFont="1" applyFill="1" applyBorder="1" applyAlignment="1">
      <alignment horizontal="left" vertical="center"/>
    </xf>
    <xf numFmtId="2" fontId="4" fillId="2" borderId="33" xfId="0" applyNumberFormat="1" applyFont="1" applyFill="1" applyBorder="1" applyAlignment="1">
      <alignment horizontal="center" vertical="center"/>
    </xf>
    <xf numFmtId="164" fontId="0" fillId="2" borderId="28" xfId="0" applyNumberFormat="1" applyFill="1" applyBorder="1" applyAlignment="1">
      <alignment horizontal="center" vertical="center"/>
    </xf>
    <xf numFmtId="165" fontId="0" fillId="2" borderId="6" xfId="0" applyNumberFormat="1" applyFill="1" applyBorder="1" applyAlignment="1">
      <alignment horizontal="center" vertical="center" wrapText="1"/>
    </xf>
    <xf numFmtId="0" fontId="0" fillId="2" borderId="6" xfId="0" applyFill="1" applyBorder="1" applyAlignment="1">
      <alignment horizontal="center" vertical="center"/>
    </xf>
    <xf numFmtId="0" fontId="0" fillId="2" borderId="6" xfId="0" applyFill="1" applyBorder="1" applyAlignment="1">
      <alignment horizontal="center" vertical="center" wrapText="1"/>
    </xf>
    <xf numFmtId="0" fontId="4" fillId="2" borderId="6" xfId="0" applyFont="1" applyFill="1" applyBorder="1" applyAlignment="1">
      <alignment horizontal="left" vertical="center"/>
    </xf>
    <xf numFmtId="2" fontId="4" fillId="2" borderId="29" xfId="0" applyNumberFormat="1" applyFont="1" applyFill="1" applyBorder="1" applyAlignment="1">
      <alignment horizontal="center" vertical="center"/>
    </xf>
    <xf numFmtId="0" fontId="0" fillId="2" borderId="6" xfId="0" applyFill="1" applyBorder="1" applyAlignment="1">
      <alignment horizontal="left" vertical="center" wrapText="1"/>
    </xf>
    <xf numFmtId="0" fontId="0" fillId="2" borderId="0" xfId="0" applyFill="1" applyAlignment="1">
      <alignment horizontal="left" vertical="center" wrapText="1"/>
    </xf>
    <xf numFmtId="0" fontId="0" fillId="2" borderId="28" xfId="0" applyFill="1" applyBorder="1" applyAlignment="1">
      <alignment horizontal="left" vertical="center" wrapText="1"/>
    </xf>
    <xf numFmtId="0" fontId="0" fillId="2" borderId="32" xfId="0" applyFill="1" applyBorder="1" applyAlignment="1">
      <alignment horizontal="center" vertical="center"/>
    </xf>
    <xf numFmtId="2" fontId="0" fillId="2" borderId="24" xfId="0" applyNumberFormat="1" applyFill="1" applyBorder="1" applyAlignment="1">
      <alignment horizontal="left" vertical="top"/>
    </xf>
    <xf numFmtId="0" fontId="0" fillId="2" borderId="28" xfId="0" applyFill="1" applyBorder="1" applyAlignment="1">
      <alignment horizontal="center" vertical="center"/>
    </xf>
    <xf numFmtId="1" fontId="0" fillId="2" borderId="6" xfId="0" applyNumberFormat="1" applyFill="1" applyBorder="1" applyAlignment="1">
      <alignment horizontal="center" vertical="center" wrapText="1"/>
    </xf>
    <xf numFmtId="0" fontId="0" fillId="2" borderId="3" xfId="0" applyFill="1" applyBorder="1" applyAlignment="1">
      <alignment horizontal="center" vertical="center" wrapText="1"/>
    </xf>
    <xf numFmtId="0" fontId="4" fillId="2" borderId="3" xfId="0" applyFont="1" applyFill="1" applyBorder="1" applyAlignment="1">
      <alignment horizontal="left" vertical="center" wrapText="1"/>
    </xf>
    <xf numFmtId="2" fontId="0" fillId="2" borderId="7" xfId="0" applyNumberFormat="1" applyFill="1" applyBorder="1" applyAlignment="1">
      <alignment horizontal="left" vertical="top"/>
    </xf>
    <xf numFmtId="0" fontId="0" fillId="2" borderId="3" xfId="0" applyFill="1" applyBorder="1" applyAlignment="1">
      <alignment horizontal="left" vertical="center" wrapText="1"/>
    </xf>
    <xf numFmtId="0" fontId="2" fillId="2" borderId="3" xfId="0" applyFont="1" applyFill="1" applyBorder="1" applyAlignment="1">
      <alignment horizontal="left" vertical="center" wrapText="1"/>
    </xf>
    <xf numFmtId="0" fontId="4" fillId="2" borderId="6" xfId="0" applyFont="1" applyFill="1" applyBorder="1" applyAlignment="1">
      <alignment horizontal="left" vertical="center" wrapText="1" shrinkToFit="1"/>
    </xf>
    <xf numFmtId="0" fontId="4" fillId="2" borderId="3" xfId="0" applyFont="1" applyFill="1" applyBorder="1" applyAlignment="1">
      <alignment horizontal="left" vertical="center" wrapText="1" shrinkToFit="1"/>
    </xf>
    <xf numFmtId="0" fontId="4" fillId="2" borderId="6" xfId="0" applyFont="1" applyFill="1" applyBorder="1" applyAlignment="1">
      <alignment horizontal="left" wrapText="1"/>
    </xf>
    <xf numFmtId="0" fontId="0" fillId="2" borderId="43" xfId="0" applyFill="1" applyBorder="1" applyAlignment="1">
      <alignment horizontal="center" vertical="center"/>
    </xf>
    <xf numFmtId="165" fontId="0" fillId="2" borderId="2" xfId="0" applyNumberFormat="1" applyFill="1" applyBorder="1" applyAlignment="1">
      <alignment horizontal="center" vertical="center" wrapText="1"/>
    </xf>
    <xf numFmtId="1" fontId="0" fillId="2" borderId="8" xfId="0" applyNumberFormat="1" applyFill="1" applyBorder="1" applyAlignment="1">
      <alignment horizontal="center" vertical="center" wrapText="1"/>
    </xf>
    <xf numFmtId="165" fontId="0" fillId="2" borderId="8"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4" fillId="2" borderId="2" xfId="0" applyFont="1" applyFill="1" applyBorder="1" applyAlignment="1">
      <alignment horizontal="left" vertical="top" wrapText="1" shrinkToFit="1"/>
    </xf>
    <xf numFmtId="0" fontId="14" fillId="2" borderId="6" xfId="0" applyFont="1" applyFill="1" applyBorder="1" applyAlignment="1">
      <alignment vertical="top" wrapText="1"/>
    </xf>
    <xf numFmtId="0" fontId="0" fillId="2" borderId="6" xfId="0" applyFill="1" applyBorder="1" applyAlignment="1">
      <alignment vertical="center" wrapText="1"/>
    </xf>
    <xf numFmtId="0" fontId="0" fillId="2" borderId="6" xfId="0" applyFill="1" applyBorder="1" applyAlignment="1">
      <alignment vertical="top" wrapText="1"/>
    </xf>
    <xf numFmtId="0" fontId="4" fillId="2" borderId="6" xfId="0" applyFont="1" applyFill="1" applyBorder="1" applyAlignment="1">
      <alignment horizontal="left" vertical="top" wrapText="1"/>
    </xf>
    <xf numFmtId="0" fontId="2" fillId="2" borderId="2" xfId="0" applyFont="1" applyFill="1" applyBorder="1" applyAlignment="1">
      <alignment horizontal="left" vertical="center" wrapText="1"/>
    </xf>
    <xf numFmtId="2" fontId="0" fillId="2" borderId="11" xfId="0" applyNumberFormat="1" applyFill="1" applyBorder="1" applyAlignment="1">
      <alignment horizontal="left" vertical="top"/>
    </xf>
    <xf numFmtId="0" fontId="6" fillId="3" borderId="44" xfId="0" applyFont="1" applyFill="1" applyBorder="1" applyAlignment="1">
      <alignment vertical="center"/>
    </xf>
    <xf numFmtId="165" fontId="3" fillId="3" borderId="36" xfId="0" applyNumberFormat="1" applyFont="1" applyFill="1" applyBorder="1" applyAlignment="1">
      <alignment horizontal="center" vertical="center"/>
    </xf>
    <xf numFmtId="1" fontId="3" fillId="3" borderId="36" xfId="0" applyNumberFormat="1" applyFont="1" applyFill="1" applyBorder="1" applyAlignment="1">
      <alignment horizontal="center" vertical="center"/>
    </xf>
    <xf numFmtId="168" fontId="6" fillId="3" borderId="36" xfId="0" applyNumberFormat="1" applyFont="1" applyFill="1" applyBorder="1" applyAlignment="1">
      <alignment vertical="center"/>
    </xf>
    <xf numFmtId="0" fontId="6" fillId="3" borderId="36" xfId="0" applyFont="1" applyFill="1" applyBorder="1" applyAlignment="1">
      <alignment vertical="center"/>
    </xf>
    <xf numFmtId="0" fontId="6" fillId="3" borderId="35" xfId="0" applyFont="1" applyFill="1" applyBorder="1" applyAlignment="1">
      <alignment horizontal="left" vertical="center" wrapText="1"/>
    </xf>
    <xf numFmtId="0" fontId="7" fillId="3" borderId="35" xfId="0" applyFont="1" applyFill="1" applyBorder="1" applyAlignment="1">
      <alignment horizontal="left" vertical="center"/>
    </xf>
    <xf numFmtId="2" fontId="3" fillId="3" borderId="34" xfId="0" applyNumberFormat="1" applyFont="1" applyFill="1" applyBorder="1" applyAlignment="1">
      <alignment horizontal="center" vertical="center"/>
    </xf>
    <xf numFmtId="0" fontId="0" fillId="2" borderId="9" xfId="0" applyFill="1" applyBorder="1" applyAlignment="1">
      <alignment horizontal="center" vertical="center"/>
    </xf>
    <xf numFmtId="168" fontId="0" fillId="2" borderId="10" xfId="0" applyNumberFormat="1" applyFill="1" applyBorder="1" applyAlignment="1">
      <alignment horizontal="center" vertical="center"/>
    </xf>
    <xf numFmtId="0" fontId="0" fillId="2" borderId="10" xfId="0" applyFill="1" applyBorder="1" applyAlignment="1">
      <alignment horizontal="left" vertical="top"/>
    </xf>
    <xf numFmtId="2" fontId="0" fillId="2" borderId="13" xfId="0" applyNumberFormat="1" applyFill="1" applyBorder="1" applyAlignment="1">
      <alignment horizontal="left" vertical="top"/>
    </xf>
    <xf numFmtId="0" fontId="4" fillId="2" borderId="21" xfId="0" applyFont="1" applyFill="1" applyBorder="1" applyAlignment="1">
      <alignment vertical="top"/>
    </xf>
    <xf numFmtId="0" fontId="0" fillId="2" borderId="6" xfId="0" applyFill="1" applyBorder="1" applyAlignment="1">
      <alignment horizontal="left" vertical="top"/>
    </xf>
    <xf numFmtId="165" fontId="0" fillId="2" borderId="2" xfId="0" applyNumberFormat="1" applyFill="1" applyBorder="1" applyAlignment="1">
      <alignment horizontal="center" vertical="center"/>
    </xf>
    <xf numFmtId="1"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8" xfId="0" applyFill="1" applyBorder="1" applyAlignment="1">
      <alignment horizontal="left" vertical="top" wrapText="1"/>
    </xf>
    <xf numFmtId="0" fontId="4" fillId="2" borderId="8" xfId="0" applyFont="1" applyFill="1" applyBorder="1" applyAlignment="1">
      <alignment vertical="top"/>
    </xf>
    <xf numFmtId="0" fontId="0" fillId="2" borderId="21" xfId="0" applyFill="1" applyBorder="1" applyAlignment="1">
      <alignment horizontal="left" vertical="top"/>
    </xf>
    <xf numFmtId="0" fontId="0" fillId="2" borderId="8" xfId="0" applyFill="1" applyBorder="1" applyAlignment="1">
      <alignment horizontal="left" vertical="top"/>
    </xf>
    <xf numFmtId="164" fontId="0" fillId="2" borderId="46" xfId="0" applyNumberFormat="1" applyFill="1" applyBorder="1" applyAlignment="1">
      <alignment horizontal="center" vertical="center"/>
    </xf>
    <xf numFmtId="1" fontId="0" fillId="2" borderId="5" xfId="0" applyNumberFormat="1" applyFill="1" applyBorder="1" applyAlignment="1">
      <alignment horizontal="center" vertical="center"/>
    </xf>
    <xf numFmtId="0" fontId="4" fillId="2" borderId="6" xfId="0" applyFont="1" applyFill="1" applyBorder="1" applyAlignment="1">
      <alignment vertical="top" wrapText="1"/>
    </xf>
    <xf numFmtId="0" fontId="6" fillId="3" borderId="28" xfId="0" applyFont="1" applyFill="1" applyBorder="1" applyAlignment="1">
      <alignment vertical="center"/>
    </xf>
    <xf numFmtId="165" fontId="3" fillId="3" borderId="3" xfId="0" applyNumberFormat="1" applyFont="1" applyFill="1" applyBorder="1" applyAlignment="1">
      <alignment horizontal="center" vertical="center"/>
    </xf>
    <xf numFmtId="1" fontId="3" fillId="3" borderId="3" xfId="0" applyNumberFormat="1" applyFont="1" applyFill="1" applyBorder="1" applyAlignment="1">
      <alignment horizontal="center" vertical="center"/>
    </xf>
    <xf numFmtId="0" fontId="6" fillId="3" borderId="3" xfId="0" applyFont="1" applyFill="1" applyBorder="1" applyAlignment="1">
      <alignment vertical="center"/>
    </xf>
    <xf numFmtId="0" fontId="6" fillId="3" borderId="6" xfId="0" applyFont="1" applyFill="1" applyBorder="1" applyAlignment="1">
      <alignment horizontal="left" vertical="center" wrapText="1"/>
    </xf>
    <xf numFmtId="0" fontId="7" fillId="3" borderId="6" xfId="0" applyFont="1" applyFill="1" applyBorder="1" applyAlignment="1">
      <alignment vertical="center"/>
    </xf>
    <xf numFmtId="2" fontId="3" fillId="3" borderId="7" xfId="0" applyNumberFormat="1" applyFont="1" applyFill="1" applyBorder="1" applyAlignment="1">
      <alignment horizontal="center" vertical="center"/>
    </xf>
    <xf numFmtId="0" fontId="0" fillId="2" borderId="30" xfId="0" applyFill="1" applyBorder="1" applyAlignment="1">
      <alignment horizontal="center" vertical="center"/>
    </xf>
    <xf numFmtId="165" fontId="0" fillId="2" borderId="4" xfId="0" applyNumberFormat="1" applyFill="1" applyBorder="1" applyAlignment="1">
      <alignment horizontal="center" vertical="center"/>
    </xf>
    <xf numFmtId="1" fontId="0" fillId="2" borderId="4" xfId="0" applyNumberFormat="1"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horizontal="left" vertical="top" wrapText="1"/>
    </xf>
    <xf numFmtId="2" fontId="0" fillId="2" borderId="29" xfId="0" applyNumberFormat="1" applyFill="1" applyBorder="1" applyAlignment="1">
      <alignment horizontal="left" vertical="top"/>
    </xf>
    <xf numFmtId="0" fontId="7" fillId="3" borderId="6" xfId="0" applyFont="1" applyFill="1" applyBorder="1" applyAlignment="1">
      <alignment horizontal="left" vertical="center"/>
    </xf>
    <xf numFmtId="0" fontId="4" fillId="2" borderId="4" xfId="0" applyFont="1" applyFill="1" applyBorder="1" applyAlignment="1">
      <alignment vertical="top"/>
    </xf>
    <xf numFmtId="0" fontId="4" fillId="2" borderId="10" xfId="0" applyFont="1" applyFill="1" applyBorder="1" applyAlignment="1">
      <alignment horizontal="left" vertical="top" wrapText="1"/>
    </xf>
    <xf numFmtId="0" fontId="4" fillId="2" borderId="21" xfId="0" applyFont="1" applyFill="1" applyBorder="1" applyAlignment="1">
      <alignment horizontal="left" vertical="top" wrapText="1"/>
    </xf>
    <xf numFmtId="0" fontId="6" fillId="3" borderId="8" xfId="0" applyFont="1" applyFill="1" applyBorder="1" applyAlignment="1">
      <alignment horizontal="left" vertical="center" wrapText="1"/>
    </xf>
    <xf numFmtId="0" fontId="7" fillId="3" borderId="8" xfId="0" applyFont="1" applyFill="1" applyBorder="1" applyAlignment="1">
      <alignment horizontal="left" vertical="center"/>
    </xf>
    <xf numFmtId="164" fontId="4" fillId="2" borderId="32" xfId="0" applyNumberFormat="1" applyFont="1" applyFill="1" applyBorder="1" applyAlignment="1">
      <alignment horizontal="center" vertical="center"/>
    </xf>
    <xf numFmtId="0" fontId="6" fillId="3" borderId="8" xfId="0" applyFont="1" applyFill="1" applyBorder="1" applyAlignment="1">
      <alignment vertical="center" wrapText="1"/>
    </xf>
    <xf numFmtId="2" fontId="41" fillId="0" borderId="0" xfId="0" applyNumberFormat="1" applyFont="1"/>
    <xf numFmtId="1" fontId="8" fillId="2" borderId="37" xfId="1" applyNumberFormat="1" applyFont="1" applyFill="1" applyBorder="1" applyAlignment="1">
      <alignment horizontal="center" vertical="center"/>
    </xf>
    <xf numFmtId="0" fontId="0" fillId="2" borderId="18" xfId="0" applyFill="1" applyBorder="1" applyAlignment="1">
      <alignment horizontal="center" vertical="center"/>
    </xf>
    <xf numFmtId="0" fontId="0" fillId="2" borderId="4" xfId="0" applyFill="1" applyBorder="1" applyAlignment="1">
      <alignment vertical="top" wrapText="1"/>
    </xf>
    <xf numFmtId="0" fontId="0" fillId="2" borderId="5" xfId="0" applyFill="1" applyBorder="1" applyAlignment="1">
      <alignment vertical="top" wrapText="1"/>
    </xf>
    <xf numFmtId="0" fontId="2" fillId="2" borderId="6"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168" fontId="0" fillId="4" borderId="3" xfId="0" applyNumberFormat="1" applyFill="1" applyBorder="1" applyAlignment="1" applyProtection="1">
      <alignment horizontal="center" vertical="center"/>
      <protection locked="0"/>
    </xf>
    <xf numFmtId="165" fontId="0" fillId="4" borderId="31" xfId="5" applyNumberFormat="1" applyFont="1" applyFill="1" applyBorder="1" applyAlignment="1" applyProtection="1">
      <alignment horizontal="center" vertical="center"/>
      <protection locked="0"/>
    </xf>
    <xf numFmtId="168" fontId="0" fillId="4" borderId="31" xfId="0" applyNumberFormat="1" applyFill="1" applyBorder="1" applyAlignment="1" applyProtection="1">
      <alignment horizontal="center" vertical="center"/>
      <protection locked="0"/>
    </xf>
    <xf numFmtId="168" fontId="0" fillId="4" borderId="2" xfId="0" applyNumberFormat="1" applyFill="1" applyBorder="1" applyAlignment="1" applyProtection="1">
      <alignment horizontal="center" vertical="center"/>
      <protection locked="0"/>
    </xf>
    <xf numFmtId="168" fontId="0" fillId="4" borderId="3" xfId="5" applyNumberFormat="1" applyFont="1" applyFill="1" applyBorder="1" applyAlignment="1" applyProtection="1">
      <alignment horizontal="center" vertical="center"/>
      <protection locked="0"/>
    </xf>
    <xf numFmtId="168" fontId="4" fillId="4" borderId="3" xfId="5" applyNumberFormat="1" applyFont="1" applyFill="1" applyBorder="1" applyAlignment="1" applyProtection="1">
      <alignment horizontal="center" vertical="center"/>
      <protection locked="0"/>
    </xf>
    <xf numFmtId="167" fontId="0" fillId="4" borderId="31" xfId="5" applyNumberFormat="1" applyFont="1" applyFill="1" applyBorder="1" applyAlignment="1" applyProtection="1">
      <alignment horizontal="center" vertical="center"/>
      <protection locked="0"/>
    </xf>
    <xf numFmtId="168" fontId="0" fillId="4" borderId="3" xfId="0" applyNumberFormat="1" applyFill="1" applyBorder="1" applyAlignment="1" applyProtection="1">
      <alignment horizontal="center" vertical="center" wrapText="1"/>
      <protection locked="0"/>
    </xf>
    <xf numFmtId="0" fontId="2" fillId="2" borderId="4" xfId="0" applyFont="1" applyFill="1" applyBorder="1" applyAlignment="1" applyProtection="1">
      <alignment vertical="center" wrapText="1"/>
      <protection locked="0"/>
    </xf>
    <xf numFmtId="0" fontId="0" fillId="2" borderId="4" xfId="0" applyFill="1" applyBorder="1" applyAlignment="1" applyProtection="1">
      <alignment vertical="top" wrapText="1"/>
      <protection locked="0"/>
    </xf>
    <xf numFmtId="168" fontId="0" fillId="4" borderId="2" xfId="0" applyNumberFormat="1" applyFill="1" applyBorder="1" applyAlignment="1" applyProtection="1">
      <alignment horizontal="center" vertical="center" wrapText="1"/>
      <protection locked="0"/>
    </xf>
    <xf numFmtId="168" fontId="0" fillId="4" borderId="4" xfId="0" applyNumberFormat="1" applyFill="1" applyBorder="1" applyAlignment="1" applyProtection="1">
      <alignment horizontal="center" vertical="center" wrapText="1"/>
      <protection locked="0"/>
    </xf>
    <xf numFmtId="168" fontId="0" fillId="4" borderId="6" xfId="0" applyNumberFormat="1" applyFill="1" applyBorder="1" applyAlignment="1" applyProtection="1">
      <alignment horizontal="center" vertical="center" wrapText="1"/>
      <protection locked="0"/>
    </xf>
    <xf numFmtId="1" fontId="0" fillId="0" borderId="3" xfId="0" applyNumberFormat="1" applyBorder="1" applyAlignment="1">
      <alignment horizontal="center" vertical="center"/>
    </xf>
    <xf numFmtId="165" fontId="0" fillId="0" borderId="3" xfId="0" applyNumberFormat="1" applyBorder="1" applyAlignment="1">
      <alignment horizontal="center" vertical="center"/>
    </xf>
    <xf numFmtId="0" fontId="0" fillId="0" borderId="28" xfId="0" applyBorder="1" applyAlignment="1">
      <alignment horizontal="center" vertical="center"/>
    </xf>
    <xf numFmtId="1" fontId="0" fillId="0" borderId="31" xfId="0" applyNumberFormat="1" applyBorder="1" applyAlignment="1">
      <alignment horizontal="center" vertical="center"/>
    </xf>
    <xf numFmtId="165" fontId="0" fillId="0" borderId="31" xfId="0" applyNumberFormat="1" applyBorder="1" applyAlignment="1">
      <alignment horizontal="center" vertical="center"/>
    </xf>
    <xf numFmtId="0" fontId="0" fillId="0" borderId="32" xfId="0" applyBorder="1" applyAlignment="1">
      <alignment horizontal="center" vertical="center"/>
    </xf>
    <xf numFmtId="168" fontId="0" fillId="0" borderId="2" xfId="0" applyNumberFormat="1" applyBorder="1" applyAlignment="1" applyProtection="1">
      <alignment horizontal="center" vertical="center"/>
      <protection locked="0"/>
    </xf>
    <xf numFmtId="0" fontId="0" fillId="0" borderId="21" xfId="0" applyBorder="1" applyAlignment="1">
      <alignment horizontal="center" vertical="center"/>
    </xf>
    <xf numFmtId="165" fontId="0" fillId="0" borderId="21" xfId="0" applyNumberFormat="1" applyBorder="1" applyAlignment="1">
      <alignment horizontal="center" vertical="center" wrapText="1"/>
    </xf>
    <xf numFmtId="164" fontId="0" fillId="0" borderId="32" xfId="0" applyNumberFormat="1" applyBorder="1" applyAlignment="1">
      <alignment horizontal="center" vertical="center"/>
    </xf>
    <xf numFmtId="0" fontId="0" fillId="0" borderId="0" xfId="0" applyAlignment="1">
      <alignment horizontal="left" vertical="top" wrapText="1"/>
    </xf>
    <xf numFmtId="168" fontId="0" fillId="2" borderId="10" xfId="0" applyNumberFormat="1" applyFill="1" applyBorder="1" applyAlignment="1" applyProtection="1">
      <alignment horizontal="center" vertical="center"/>
      <protection locked="0"/>
    </xf>
    <xf numFmtId="168" fontId="6" fillId="3" borderId="2" xfId="0" applyNumberFormat="1" applyFont="1" applyFill="1" applyBorder="1" applyAlignment="1" applyProtection="1">
      <alignment vertical="center"/>
      <protection locked="0"/>
    </xf>
    <xf numFmtId="168" fontId="6" fillId="3" borderId="36" xfId="0" applyNumberFormat="1" applyFont="1" applyFill="1" applyBorder="1" applyAlignment="1" applyProtection="1">
      <alignment vertical="center"/>
      <protection locked="0"/>
    </xf>
    <xf numFmtId="168" fontId="0" fillId="2" borderId="4" xfId="0" applyNumberFormat="1" applyFill="1" applyBorder="1" applyAlignment="1" applyProtection="1">
      <alignment horizontal="center" vertical="center"/>
      <protection locked="0"/>
    </xf>
    <xf numFmtId="168" fontId="6" fillId="3" borderId="3" xfId="0" applyNumberFormat="1" applyFont="1" applyFill="1" applyBorder="1" applyAlignment="1" applyProtection="1">
      <alignment vertical="center"/>
      <protection locked="0"/>
    </xf>
    <xf numFmtId="0" fontId="0" fillId="2" borderId="40" xfId="0" applyFill="1" applyBorder="1" applyAlignment="1">
      <alignment vertical="top" wrapText="1"/>
    </xf>
    <xf numFmtId="0" fontId="0" fillId="2" borderId="41" xfId="0" applyFill="1" applyBorder="1" applyAlignment="1">
      <alignment vertical="top" wrapText="1"/>
    </xf>
    <xf numFmtId="0" fontId="0" fillId="2" borderId="42" xfId="0" applyFill="1" applyBorder="1" applyAlignment="1">
      <alignment vertical="top" wrapText="1"/>
    </xf>
    <xf numFmtId="0" fontId="0" fillId="0" borderId="10" xfId="0" applyBorder="1" applyProtection="1">
      <protection locked="0"/>
    </xf>
    <xf numFmtId="166" fontId="26" fillId="0" borderId="5" xfId="4" applyNumberFormat="1" applyFont="1" applyFill="1" applyBorder="1" applyAlignment="1">
      <alignment horizontal="left" vertical="top" wrapText="1"/>
    </xf>
    <xf numFmtId="2" fontId="4" fillId="0" borderId="33" xfId="0" applyNumberFormat="1" applyFont="1" applyBorder="1" applyAlignment="1">
      <alignment horizontal="center" vertical="center"/>
    </xf>
    <xf numFmtId="0" fontId="4" fillId="0" borderId="21" xfId="0" applyFont="1" applyBorder="1" applyAlignment="1">
      <alignment horizontal="left" vertical="center"/>
    </xf>
    <xf numFmtId="0" fontId="0" fillId="0" borderId="21" xfId="0" applyBorder="1" applyAlignment="1">
      <alignment horizontal="left" vertical="top" wrapText="1"/>
    </xf>
    <xf numFmtId="0" fontId="0" fillId="0" borderId="31" xfId="0" applyBorder="1" applyAlignment="1">
      <alignment horizontal="center" vertical="center"/>
    </xf>
    <xf numFmtId="0" fontId="0" fillId="0" borderId="21" xfId="0" applyBorder="1" applyAlignment="1">
      <alignment horizontal="center" vertical="center" wrapText="1"/>
    </xf>
    <xf numFmtId="2" fontId="0" fillId="0" borderId="24" xfId="0" applyNumberFormat="1" applyBorder="1" applyAlignment="1">
      <alignment horizontal="left" vertical="top"/>
    </xf>
    <xf numFmtId="0" fontId="4" fillId="0" borderId="21" xfId="0" applyFont="1" applyBorder="1" applyAlignment="1">
      <alignment vertical="top"/>
    </xf>
    <xf numFmtId="2" fontId="0" fillId="0" borderId="48" xfId="0" applyNumberFormat="1" applyBorder="1"/>
    <xf numFmtId="0" fontId="0" fillId="0" borderId="18" xfId="0" applyBorder="1"/>
    <xf numFmtId="0" fontId="38" fillId="0" borderId="18" xfId="0" applyFont="1" applyBorder="1"/>
    <xf numFmtId="168" fontId="0" fillId="0" borderId="18" xfId="0" applyNumberFormat="1" applyBorder="1" applyProtection="1">
      <protection locked="0"/>
    </xf>
    <xf numFmtId="165" fontId="0" fillId="0" borderId="18" xfId="0" applyNumberFormat="1" applyBorder="1"/>
    <xf numFmtId="1" fontId="0" fillId="0" borderId="18" xfId="0" applyNumberFormat="1" applyBorder="1"/>
    <xf numFmtId="1" fontId="0" fillId="2" borderId="3" xfId="0" applyNumberFormat="1" applyFill="1" applyBorder="1" applyAlignment="1">
      <alignment horizontal="center" vertical="center" wrapText="1"/>
    </xf>
    <xf numFmtId="2" fontId="0" fillId="2" borderId="48" xfId="0" applyNumberFormat="1" applyFill="1" applyBorder="1" applyAlignment="1">
      <alignment horizontal="left" vertical="top"/>
    </xf>
    <xf numFmtId="0" fontId="4" fillId="2" borderId="18" xfId="0" applyFont="1" applyFill="1" applyBorder="1" applyAlignment="1">
      <alignment vertical="top"/>
    </xf>
    <xf numFmtId="0" fontId="0" fillId="2" borderId="18" xfId="0" applyFill="1" applyBorder="1" applyAlignment="1">
      <alignment horizontal="left" vertical="top" wrapText="1"/>
    </xf>
    <xf numFmtId="168" fontId="0" fillId="2" borderId="18" xfId="0" applyNumberFormat="1" applyFill="1" applyBorder="1" applyAlignment="1" applyProtection="1">
      <alignment horizontal="center" vertical="center"/>
      <protection locked="0"/>
    </xf>
    <xf numFmtId="165" fontId="0" fillId="2" borderId="18" xfId="0" applyNumberFormat="1" applyFill="1" applyBorder="1" applyAlignment="1">
      <alignment horizontal="center" vertical="center"/>
    </xf>
    <xf numFmtId="1" fontId="0" fillId="2" borderId="18" xfId="0" applyNumberFormat="1" applyFill="1" applyBorder="1" applyAlignment="1">
      <alignment horizontal="center" vertical="center"/>
    </xf>
    <xf numFmtId="0" fontId="0" fillId="2" borderId="19" xfId="0" applyFill="1" applyBorder="1" applyAlignment="1">
      <alignment horizontal="center" vertical="center"/>
    </xf>
    <xf numFmtId="164" fontId="0" fillId="2" borderId="3" xfId="0" applyNumberFormat="1" applyFill="1" applyBorder="1" applyAlignment="1">
      <alignment horizontal="left" vertical="top"/>
    </xf>
    <xf numFmtId="0" fontId="4" fillId="2" borderId="3" xfId="0" applyFont="1" applyFill="1" applyBorder="1" applyAlignment="1">
      <alignment vertical="top" wrapText="1"/>
    </xf>
    <xf numFmtId="2" fontId="0" fillId="2" borderId="3" xfId="0" applyNumberFormat="1" applyFill="1" applyBorder="1" applyAlignment="1">
      <alignment horizontal="left" vertical="top"/>
    </xf>
    <xf numFmtId="0" fontId="4" fillId="7" borderId="31" xfId="0" applyFont="1" applyFill="1" applyBorder="1" applyAlignment="1">
      <alignment vertical="top"/>
    </xf>
    <xf numFmtId="2" fontId="3" fillId="3" borderId="14" xfId="0" applyNumberFormat="1" applyFont="1" applyFill="1" applyBorder="1" applyAlignment="1">
      <alignment horizontal="center" vertical="center"/>
    </xf>
    <xf numFmtId="0" fontId="7" fillId="3" borderId="20" xfId="0" applyFont="1" applyFill="1" applyBorder="1" applyAlignment="1">
      <alignment horizontal="left" vertical="center"/>
    </xf>
    <xf numFmtId="0" fontId="6" fillId="3" borderId="20" xfId="0" applyFont="1" applyFill="1" applyBorder="1" applyAlignment="1">
      <alignment horizontal="left" vertical="center" wrapText="1"/>
    </xf>
    <xf numFmtId="0" fontId="6" fillId="3" borderId="38" xfId="0" applyFont="1" applyFill="1" applyBorder="1" applyAlignment="1">
      <alignment vertical="center"/>
    </xf>
    <xf numFmtId="168" fontId="6" fillId="3" borderId="38" xfId="0" applyNumberFormat="1" applyFont="1" applyFill="1" applyBorder="1" applyAlignment="1" applyProtection="1">
      <alignment vertical="center"/>
      <protection locked="0"/>
    </xf>
    <xf numFmtId="165" fontId="3" fillId="3" borderId="38" xfId="0" applyNumberFormat="1" applyFont="1" applyFill="1" applyBorder="1" applyAlignment="1">
      <alignment horizontal="center" vertical="center"/>
    </xf>
    <xf numFmtId="1" fontId="3" fillId="3" borderId="38" xfId="0" applyNumberFormat="1" applyFont="1" applyFill="1" applyBorder="1" applyAlignment="1">
      <alignment horizontal="center" vertical="center"/>
    </xf>
    <xf numFmtId="0" fontId="6" fillId="3" borderId="49" xfId="0" applyFont="1" applyFill="1" applyBorder="1" applyAlignment="1">
      <alignment vertical="center"/>
    </xf>
    <xf numFmtId="0" fontId="4" fillId="7" borderId="3" xfId="0" applyFont="1" applyFill="1" applyBorder="1" applyAlignment="1">
      <alignment vertical="top"/>
    </xf>
    <xf numFmtId="2" fontId="0" fillId="2" borderId="3" xfId="0" applyNumberFormat="1" applyFill="1" applyBorder="1" applyAlignment="1">
      <alignment vertical="top"/>
    </xf>
    <xf numFmtId="0" fontId="0" fillId="7" borderId="3" xfId="0" applyFill="1" applyBorder="1" applyAlignment="1">
      <alignment vertical="top"/>
    </xf>
    <xf numFmtId="0" fontId="0" fillId="0" borderId="3" xfId="0" applyBorder="1" applyAlignment="1">
      <alignment vertical="top"/>
    </xf>
    <xf numFmtId="0" fontId="0" fillId="0" borderId="19" xfId="0" applyBorder="1"/>
    <xf numFmtId="165" fontId="0" fillId="2" borderId="3" xfId="0" applyNumberFormat="1" applyFill="1" applyBorder="1" applyAlignment="1">
      <alignment horizontal="center" vertical="center" wrapText="1"/>
    </xf>
    <xf numFmtId="168" fontId="0" fillId="4" borderId="3" xfId="0" applyNumberFormat="1" applyFill="1" applyBorder="1" applyAlignment="1" applyProtection="1">
      <alignment horizontal="center" vertical="center"/>
      <protection locked="0"/>
    </xf>
    <xf numFmtId="165" fontId="0" fillId="2" borderId="3" xfId="0" applyNumberFormat="1" applyFill="1" applyBorder="1" applyAlignment="1">
      <alignment horizontal="center" vertical="center"/>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3" fontId="8" fillId="2" borderId="38" xfId="0" applyNumberFormat="1" applyFont="1" applyFill="1" applyBorder="1" applyAlignment="1">
      <alignment horizontal="center" vertical="center" wrapText="1"/>
    </xf>
    <xf numFmtId="3" fontId="8" fillId="2" borderId="37" xfId="0" applyNumberFormat="1" applyFont="1" applyFill="1" applyBorder="1" applyAlignment="1">
      <alignment horizontal="center" vertical="center" wrapText="1"/>
    </xf>
    <xf numFmtId="0" fontId="7" fillId="3" borderId="35" xfId="0" applyFont="1" applyFill="1" applyBorder="1" applyAlignment="1">
      <alignment horizontal="left" vertical="center"/>
    </xf>
    <xf numFmtId="0" fontId="0" fillId="0" borderId="45" xfId="0" applyBorder="1" applyAlignment="1">
      <alignment horizontal="left" vertical="center"/>
    </xf>
    <xf numFmtId="0" fontId="8" fillId="0" borderId="40" xfId="0" applyFont="1" applyBorder="1" applyAlignment="1">
      <alignment horizontal="left" vertical="top" wrapText="1"/>
    </xf>
    <xf numFmtId="0" fontId="8" fillId="0" borderId="42" xfId="0" applyFont="1" applyBorder="1" applyAlignment="1">
      <alignment horizontal="left" vertical="top" wrapText="1"/>
    </xf>
    <xf numFmtId="0" fontId="0" fillId="7" borderId="3" xfId="0" applyFill="1" applyBorder="1" applyAlignment="1">
      <alignment horizontal="left" vertical="top"/>
    </xf>
    <xf numFmtId="2" fontId="0" fillId="2" borderId="3" xfId="0" applyNumberFormat="1" applyFill="1" applyBorder="1" applyAlignment="1">
      <alignment horizontal="center" vertical="top"/>
    </xf>
    <xf numFmtId="0" fontId="0" fillId="2" borderId="3" xfId="0" applyFill="1" applyBorder="1" applyAlignment="1">
      <alignment horizontal="center" vertical="center"/>
    </xf>
    <xf numFmtId="0" fontId="31" fillId="2" borderId="26" xfId="0" applyFont="1" applyFill="1" applyBorder="1" applyAlignment="1">
      <alignment horizontal="center" vertical="center" readingOrder="1"/>
    </xf>
    <xf numFmtId="0" fontId="31" fillId="2" borderId="0" xfId="0" applyFont="1" applyFill="1" applyAlignment="1">
      <alignment horizontal="center" vertical="center" readingOrder="1"/>
    </xf>
    <xf numFmtId="0" fontId="31" fillId="2" borderId="27" xfId="0" applyFont="1" applyFill="1" applyBorder="1" applyAlignment="1">
      <alignment horizontal="center" vertical="center" readingOrder="1"/>
    </xf>
    <xf numFmtId="0" fontId="32" fillId="3" borderId="26" xfId="0" applyFont="1" applyFill="1" applyBorder="1" applyAlignment="1">
      <alignment horizontal="center" vertical="center" readingOrder="1"/>
    </xf>
    <xf numFmtId="0" fontId="32" fillId="3" borderId="0" xfId="0" applyFont="1" applyFill="1" applyAlignment="1">
      <alignment horizontal="center" vertical="center" readingOrder="1"/>
    </xf>
    <xf numFmtId="0" fontId="32" fillId="3" borderId="27" xfId="0" applyFont="1" applyFill="1" applyBorder="1" applyAlignment="1">
      <alignment horizontal="center" vertical="center" readingOrder="1"/>
    </xf>
    <xf numFmtId="0" fontId="33" fillId="2" borderId="26" xfId="0" applyFont="1" applyFill="1" applyBorder="1" applyAlignment="1">
      <alignment horizontal="center" vertical="center" readingOrder="1"/>
    </xf>
    <xf numFmtId="0" fontId="33" fillId="2" borderId="0" xfId="0" applyFont="1" applyFill="1" applyAlignment="1">
      <alignment horizontal="center" vertical="center" readingOrder="1"/>
    </xf>
    <xf numFmtId="0" fontId="33" fillId="2" borderId="27" xfId="0" applyFont="1" applyFill="1" applyBorder="1" applyAlignment="1">
      <alignment horizontal="center" vertical="center" readingOrder="1"/>
    </xf>
    <xf numFmtId="2" fontId="34" fillId="0" borderId="18" xfId="0" applyNumberFormat="1" applyFont="1" applyBorder="1" applyAlignment="1">
      <alignment horizontal="left"/>
    </xf>
    <xf numFmtId="0" fontId="29" fillId="4" borderId="13" xfId="0" applyFont="1" applyFill="1" applyBorder="1" applyAlignment="1" applyProtection="1">
      <alignment horizontal="center" vertical="center" wrapText="1"/>
      <protection locked="0"/>
    </xf>
    <xf numFmtId="0" fontId="29" fillId="4" borderId="10" xfId="0" applyFont="1" applyFill="1" applyBorder="1" applyAlignment="1" applyProtection="1">
      <alignment horizontal="center" vertical="center" wrapText="1"/>
      <protection locked="0"/>
    </xf>
    <xf numFmtId="0" fontId="29" fillId="4" borderId="9" xfId="0" applyFont="1" applyFill="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6" borderId="9" xfId="0" applyFont="1" applyFill="1" applyBorder="1" applyAlignment="1">
      <alignment horizontal="center" vertical="center" wrapText="1"/>
    </xf>
    <xf numFmtId="3" fontId="8" fillId="2" borderId="47" xfId="0" applyNumberFormat="1" applyFont="1" applyFill="1" applyBorder="1" applyAlignment="1">
      <alignment horizontal="center" vertical="center" wrapText="1"/>
    </xf>
    <xf numFmtId="3" fontId="8" fillId="2" borderId="28" xfId="0" applyNumberFormat="1" applyFont="1" applyFill="1" applyBorder="1" applyAlignment="1">
      <alignment horizontal="center" vertical="center" wrapText="1"/>
    </xf>
    <xf numFmtId="0" fontId="8" fillId="2" borderId="38" xfId="0" applyFont="1" applyFill="1" applyBorder="1" applyAlignment="1">
      <alignment horizontal="center" vertical="center"/>
    </xf>
    <xf numFmtId="0" fontId="8" fillId="2" borderId="37" xfId="0" applyFont="1" applyFill="1" applyBorder="1" applyAlignment="1">
      <alignment horizontal="center" vertical="center"/>
    </xf>
    <xf numFmtId="1" fontId="8" fillId="2" borderId="39" xfId="0" applyNumberFormat="1" applyFont="1" applyFill="1" applyBorder="1" applyAlignment="1">
      <alignment horizontal="center" vertical="center"/>
    </xf>
    <xf numFmtId="0" fontId="8" fillId="2" borderId="39" xfId="1" applyFont="1" applyFill="1" applyBorder="1" applyAlignment="1">
      <alignment horizontal="center" vertical="center" wrapText="1"/>
    </xf>
    <xf numFmtId="0" fontId="8" fillId="2" borderId="3" xfId="1" applyFont="1" applyFill="1" applyBorder="1" applyAlignment="1">
      <alignment horizontal="center" vertical="center" wrapText="1"/>
    </xf>
    <xf numFmtId="165" fontId="8" fillId="2" borderId="38" xfId="0" applyNumberFormat="1" applyFont="1" applyFill="1" applyBorder="1" applyAlignment="1">
      <alignment horizontal="center" vertical="center" wrapText="1"/>
    </xf>
    <xf numFmtId="165" fontId="8" fillId="2" borderId="37" xfId="0" applyNumberFormat="1" applyFont="1" applyFill="1" applyBorder="1" applyAlignment="1">
      <alignment horizontal="center" vertical="center" wrapText="1"/>
    </xf>
    <xf numFmtId="167" fontId="8" fillId="2" borderId="38" xfId="5" applyNumberFormat="1" applyFont="1" applyFill="1" applyBorder="1" applyAlignment="1">
      <alignment horizontal="center" vertical="center" wrapText="1"/>
    </xf>
    <xf numFmtId="167" fontId="8" fillId="2" borderId="37" xfId="5" applyNumberFormat="1" applyFont="1" applyFill="1" applyBorder="1" applyAlignment="1">
      <alignment horizontal="center" vertical="center" wrapText="1"/>
    </xf>
    <xf numFmtId="0" fontId="7" fillId="3" borderId="8" xfId="0" applyFont="1" applyFill="1" applyBorder="1" applyAlignment="1">
      <alignment horizontal="left" vertical="center"/>
    </xf>
    <xf numFmtId="0" fontId="7" fillId="3" borderId="25" xfId="0" applyFont="1" applyFill="1" applyBorder="1" applyAlignment="1">
      <alignment horizontal="left" vertical="center"/>
    </xf>
    <xf numFmtId="165" fontId="28" fillId="0" borderId="0" xfId="0" applyNumberFormat="1" applyFont="1" applyAlignment="1">
      <alignment horizontal="center"/>
    </xf>
    <xf numFmtId="165" fontId="28" fillId="0" borderId="27" xfId="0" applyNumberFormat="1" applyFont="1" applyBorder="1" applyAlignment="1">
      <alignment horizontal="center"/>
    </xf>
    <xf numFmtId="166" fontId="28" fillId="0" borderId="13" xfId="0" applyNumberFormat="1" applyFont="1" applyBorder="1" applyAlignment="1">
      <alignment horizontal="left" vertical="center"/>
    </xf>
    <xf numFmtId="166" fontId="28" fillId="0" borderId="9" xfId="0" applyNumberFormat="1" applyFont="1" applyBorder="1" applyAlignment="1">
      <alignment horizontal="left" vertical="center"/>
    </xf>
    <xf numFmtId="0" fontId="35" fillId="5" borderId="13" xfId="0" applyFont="1" applyFill="1" applyBorder="1" applyAlignment="1">
      <alignment horizontal="left" vertical="center"/>
    </xf>
    <xf numFmtId="0" fontId="35" fillId="5" borderId="10" xfId="0" applyFont="1" applyFill="1" applyBorder="1" applyAlignment="1">
      <alignment horizontal="left" vertical="center"/>
    </xf>
    <xf numFmtId="0" fontId="35" fillId="5" borderId="16" xfId="0" applyFont="1" applyFill="1" applyBorder="1" applyAlignment="1">
      <alignment horizontal="left" vertical="center"/>
    </xf>
    <xf numFmtId="0" fontId="36" fillId="2" borderId="0" xfId="0" applyFont="1" applyFill="1" applyAlignment="1">
      <alignment horizontal="right" vertical="center" wrapText="1"/>
    </xf>
    <xf numFmtId="0" fontId="36" fillId="2" borderId="0" xfId="0" applyFont="1" applyFill="1" applyAlignment="1">
      <alignment horizontal="right" vertical="center"/>
    </xf>
    <xf numFmtId="0" fontId="15" fillId="0" borderId="21" xfId="2" applyFont="1" applyBorder="1" applyAlignment="1">
      <alignment vertical="top" wrapText="1"/>
    </xf>
    <xf numFmtId="0" fontId="15" fillId="0" borderId="22" xfId="2" applyFont="1" applyBorder="1" applyAlignment="1">
      <alignment vertical="top" wrapText="1"/>
    </xf>
    <xf numFmtId="0" fontId="15" fillId="0" borderId="23" xfId="2" applyFont="1" applyBorder="1" applyAlignment="1">
      <alignment vertical="top" wrapText="1"/>
    </xf>
    <xf numFmtId="0" fontId="13" fillId="0" borderId="15" xfId="2" applyFont="1" applyBorder="1" applyAlignment="1">
      <alignment horizontal="center"/>
    </xf>
    <xf numFmtId="0" fontId="13" fillId="0" borderId="16" xfId="2" applyFont="1" applyBorder="1" applyAlignment="1">
      <alignment horizontal="center"/>
    </xf>
    <xf numFmtId="0" fontId="13" fillId="0" borderId="18" xfId="2" applyFont="1" applyBorder="1" applyAlignment="1">
      <alignment horizontal="center"/>
    </xf>
    <xf numFmtId="0" fontId="13" fillId="0" borderId="19" xfId="2" applyFont="1" applyBorder="1" applyAlignment="1">
      <alignment horizontal="center"/>
    </xf>
    <xf numFmtId="0" fontId="15" fillId="0" borderId="20" xfId="2" applyFont="1" applyBorder="1" applyAlignment="1">
      <alignment vertical="top" wrapText="1"/>
    </xf>
    <xf numFmtId="0" fontId="15" fillId="0" borderId="15" xfId="2" applyFont="1" applyBorder="1" applyAlignment="1">
      <alignment vertical="top" wrapText="1"/>
    </xf>
    <xf numFmtId="0" fontId="15" fillId="0" borderId="16" xfId="2" applyFont="1" applyBorder="1" applyAlignment="1">
      <alignment vertical="top" wrapText="1"/>
    </xf>
  </cellXfs>
  <cellStyles count="6">
    <cellStyle name="Currency 2" xfId="5" xr:uid="{00000000-0005-0000-0000-000001000000}"/>
    <cellStyle name="Heading 1" xfId="1" builtinId="16"/>
    <cellStyle name="Normal" xfId="0" builtinId="0"/>
    <cellStyle name="Normal 2" xfId="2" xr:uid="{00000000-0005-0000-0000-000004000000}"/>
    <cellStyle name="Normal 6" xfId="3" xr:uid="{00000000-0005-0000-0000-000005000000}"/>
    <cellStyle name="Percent" xfId="4"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png"/><Relationship Id="rId1" Type="http://schemas.openxmlformats.org/officeDocument/2006/relationships/image" Target="../media/image13.jpeg"/><Relationship Id="rId4"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png"/><Relationship Id="rId1" Type="http://schemas.openxmlformats.org/officeDocument/2006/relationships/image" Target="../media/image13.jpeg"/><Relationship Id="rId4" Type="http://schemas.openxmlformats.org/officeDocument/2006/relationships/image" Target="../media/image16.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3.jpeg"/><Relationship Id="rId1" Type="http://schemas.openxmlformats.org/officeDocument/2006/relationships/image" Target="../media/image14.png"/><Relationship Id="rId4"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oneCellAnchor>
    <xdr:from>
      <xdr:col>1</xdr:col>
      <xdr:colOff>879140</xdr:colOff>
      <xdr:row>82</xdr:row>
      <xdr:rowOff>995680</xdr:rowOff>
    </xdr:from>
    <xdr:ext cx="1157202" cy="985520"/>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2040" y="14362430"/>
          <a:ext cx="1157202" cy="985520"/>
        </a:xfrm>
        <a:prstGeom prst="rect">
          <a:avLst/>
        </a:prstGeom>
        <a:noFill/>
        <a:ln w="1">
          <a:noFill/>
          <a:miter lim="800000"/>
          <a:headEnd/>
          <a:tailEnd type="none" w="med" len="med"/>
        </a:ln>
        <a:effectLst/>
      </xdr:spPr>
    </xdr:pic>
    <xdr:clientData/>
  </xdr:oneCellAnchor>
  <xdr:oneCellAnchor>
    <xdr:from>
      <xdr:col>1</xdr:col>
      <xdr:colOff>488315</xdr:colOff>
      <xdr:row>86</xdr:row>
      <xdr:rowOff>503555</xdr:rowOff>
    </xdr:from>
    <xdr:ext cx="1259050" cy="1303020"/>
    <xdr:pic>
      <xdr:nvPicPr>
        <xdr:cNvPr id="3" name="Picture 408">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97915" y="15102205"/>
          <a:ext cx="1259050" cy="1303020"/>
        </a:xfrm>
        <a:prstGeom prst="rect">
          <a:avLst/>
        </a:prstGeom>
        <a:noFill/>
        <a:ln w="1">
          <a:noFill/>
          <a:miter lim="800000"/>
          <a:headEnd/>
          <a:tailEnd type="none" w="med" len="med"/>
        </a:ln>
        <a:effectLst/>
      </xdr:spPr>
    </xdr:pic>
    <xdr:clientData/>
  </xdr:oneCellAnchor>
  <xdr:oneCellAnchor>
    <xdr:from>
      <xdr:col>1</xdr:col>
      <xdr:colOff>574040</xdr:colOff>
      <xdr:row>121</xdr:row>
      <xdr:rowOff>373380</xdr:rowOff>
    </xdr:from>
    <xdr:ext cx="1442720" cy="1442720"/>
    <xdr:pic>
      <xdr:nvPicPr>
        <xdr:cNvPr id="4" name="Picture 5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183640" y="21544280"/>
          <a:ext cx="1442720" cy="1442720"/>
        </a:xfrm>
        <a:prstGeom prst="rect">
          <a:avLst/>
        </a:prstGeom>
        <a:noFill/>
        <a:ln w="1">
          <a:noFill/>
          <a:miter lim="800000"/>
          <a:headEnd/>
          <a:tailEnd type="none" w="med" len="med"/>
        </a:ln>
        <a:effectLst/>
      </xdr:spPr>
    </xdr:pic>
    <xdr:clientData/>
  </xdr:oneCellAnchor>
  <xdr:oneCellAnchor>
    <xdr:from>
      <xdr:col>1</xdr:col>
      <xdr:colOff>416368</xdr:colOff>
      <xdr:row>118</xdr:row>
      <xdr:rowOff>312672</xdr:rowOff>
    </xdr:from>
    <xdr:ext cx="1783367" cy="1573845"/>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48330" y="153589691"/>
          <a:ext cx="1783367" cy="1573845"/>
        </a:xfrm>
        <a:prstGeom prst="rect">
          <a:avLst/>
        </a:prstGeom>
        <a:noFill/>
        <a:ln w="1">
          <a:noFill/>
          <a:miter lim="800000"/>
          <a:headEnd/>
          <a:tailEnd type="none" w="med" len="med"/>
        </a:ln>
        <a:effectLst/>
      </xdr:spPr>
    </xdr:pic>
    <xdr:clientData/>
  </xdr:oneCellAnchor>
  <xdr:oneCellAnchor>
    <xdr:from>
      <xdr:col>1</xdr:col>
      <xdr:colOff>60960</xdr:colOff>
      <xdr:row>87</xdr:row>
      <xdr:rowOff>477520</xdr:rowOff>
    </xdr:from>
    <xdr:ext cx="2756402" cy="1889760"/>
    <xdr:pic>
      <xdr:nvPicPr>
        <xdr:cNvPr id="6" name="Picture 249">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670560" y="15285720"/>
          <a:ext cx="2756402" cy="1889760"/>
        </a:xfrm>
        <a:prstGeom prst="rect">
          <a:avLst/>
        </a:prstGeom>
        <a:noFill/>
        <a:ln w="1">
          <a:noFill/>
          <a:miter lim="800000"/>
          <a:headEnd/>
          <a:tailEnd type="none" w="med" len="med"/>
        </a:ln>
        <a:effectLst/>
      </xdr:spPr>
    </xdr:pic>
    <xdr:clientData/>
  </xdr:oneCellAnchor>
  <xdr:oneCellAnchor>
    <xdr:from>
      <xdr:col>1</xdr:col>
      <xdr:colOff>914400</xdr:colOff>
      <xdr:row>114</xdr:row>
      <xdr:rowOff>561975</xdr:rowOff>
    </xdr:from>
    <xdr:ext cx="1924050" cy="2902585"/>
    <xdr:pic>
      <xdr:nvPicPr>
        <xdr:cNvPr id="7" name="Picture 19">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9200" y="20253325"/>
          <a:ext cx="1924050" cy="290258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xdr:spPr>
    </xdr:pic>
    <xdr:clientData/>
  </xdr:oneCellAnchor>
  <xdr:oneCellAnchor>
    <xdr:from>
      <xdr:col>1</xdr:col>
      <xdr:colOff>424671</xdr:colOff>
      <xdr:row>116</xdr:row>
      <xdr:rowOff>226084</xdr:rowOff>
    </xdr:from>
    <xdr:ext cx="1775065" cy="1580537"/>
    <xdr:pic>
      <xdr:nvPicPr>
        <xdr:cNvPr id="8" name="Picture 38">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56633" y="147809669"/>
          <a:ext cx="1775065" cy="1580537"/>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xdr:spPr>
    </xdr:pic>
    <xdr:clientData/>
  </xdr:oneCellAnchor>
  <xdr:oneCellAnchor>
    <xdr:from>
      <xdr:col>1</xdr:col>
      <xdr:colOff>373812</xdr:colOff>
      <xdr:row>116</xdr:row>
      <xdr:rowOff>1888763</xdr:rowOff>
    </xdr:from>
    <xdr:ext cx="1760148" cy="1946313"/>
    <xdr:pic>
      <xdr:nvPicPr>
        <xdr:cNvPr id="9" name="Picture 42">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05774" y="149472348"/>
          <a:ext cx="1760148" cy="194631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xdr:spPr>
    </xdr:pic>
    <xdr:clientData/>
  </xdr:oneCellAnchor>
  <xdr:oneCellAnchor>
    <xdr:from>
      <xdr:col>1</xdr:col>
      <xdr:colOff>1739780</xdr:colOff>
      <xdr:row>2</xdr:row>
      <xdr:rowOff>253800</xdr:rowOff>
    </xdr:from>
    <xdr:ext cx="360" cy="362733"/>
    <xdr:pic>
      <xdr:nvPicPr>
        <xdr:cNvPr id="10" name="Ink 1">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9"/>
        <a:stretch>
          <a:fillRect/>
        </a:stretch>
      </xdr:blipFill>
      <xdr:spPr>
        <a:xfrm>
          <a:off x="2200680" y="244800"/>
          <a:ext cx="18000" cy="18000"/>
        </a:xfrm>
        <a:prstGeom prst="rect">
          <a:avLst/>
        </a:prstGeom>
      </xdr:spPr>
    </xdr:pic>
    <xdr:clientData/>
  </xdr:oneCellAnchor>
  <xdr:oneCellAnchor>
    <xdr:from>
      <xdr:col>1</xdr:col>
      <xdr:colOff>1142900</xdr:colOff>
      <xdr:row>2</xdr:row>
      <xdr:rowOff>196560</xdr:rowOff>
    </xdr:from>
    <xdr:ext cx="360" cy="416073"/>
    <xdr:pic>
      <xdr:nvPicPr>
        <xdr:cNvPr id="11" name="Ink 2">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9"/>
        <a:stretch>
          <a:fillRect/>
        </a:stretch>
      </xdr:blipFill>
      <xdr:spPr>
        <a:xfrm>
          <a:off x="1603800" y="187560"/>
          <a:ext cx="18000" cy="18000"/>
        </a:xfrm>
        <a:prstGeom prst="rect">
          <a:avLst/>
        </a:prstGeom>
      </xdr:spPr>
    </xdr:pic>
    <xdr:clientData/>
  </xdr:oneCellAnchor>
  <xdr:oneCellAnchor>
    <xdr:from>
      <xdr:col>1</xdr:col>
      <xdr:colOff>1739780</xdr:colOff>
      <xdr:row>2</xdr:row>
      <xdr:rowOff>253800</xdr:rowOff>
    </xdr:from>
    <xdr:ext cx="360" cy="281453"/>
    <xdr:pic>
      <xdr:nvPicPr>
        <xdr:cNvPr id="12" name="Ink 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9"/>
        <a:stretch>
          <a:fillRect/>
        </a:stretch>
      </xdr:blipFill>
      <xdr:spPr>
        <a:xfrm>
          <a:off x="2200680" y="244800"/>
          <a:ext cx="18000" cy="18000"/>
        </a:xfrm>
        <a:prstGeom prst="rect">
          <a:avLst/>
        </a:prstGeom>
      </xdr:spPr>
    </xdr:pic>
    <xdr:clientData/>
  </xdr:oneCellAnchor>
  <xdr:oneCellAnchor>
    <xdr:from>
      <xdr:col>1</xdr:col>
      <xdr:colOff>1142900</xdr:colOff>
      <xdr:row>2</xdr:row>
      <xdr:rowOff>196560</xdr:rowOff>
    </xdr:from>
    <xdr:ext cx="360" cy="334793"/>
    <xdr:pic>
      <xdr:nvPicPr>
        <xdr:cNvPr id="13" name="Ink 2">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9"/>
        <a:stretch>
          <a:fillRect/>
        </a:stretch>
      </xdr:blipFill>
      <xdr:spPr>
        <a:xfrm>
          <a:off x="1603800" y="187560"/>
          <a:ext cx="18000" cy="18000"/>
        </a:xfrm>
        <a:prstGeom prst="rect">
          <a:avLst/>
        </a:prstGeom>
      </xdr:spPr>
    </xdr:pic>
    <xdr:clientData/>
  </xdr:oneCellAnchor>
  <xdr:twoCellAnchor>
    <xdr:from>
      <xdr:col>1</xdr:col>
      <xdr:colOff>831476</xdr:colOff>
      <xdr:row>239</xdr:row>
      <xdr:rowOff>607359</xdr:rowOff>
    </xdr:from>
    <xdr:to>
      <xdr:col>1</xdr:col>
      <xdr:colOff>2203076</xdr:colOff>
      <xdr:row>239</xdr:row>
      <xdr:rowOff>2274770</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1218826" y="45482809"/>
          <a:ext cx="0" cy="3711"/>
        </a:xfrm>
        <a:prstGeom prst="rect">
          <a:avLst/>
        </a:prstGeom>
      </xdr:spPr>
    </xdr:pic>
    <xdr:clientData/>
  </xdr:twoCellAnchor>
  <xdr:twoCellAnchor>
    <xdr:from>
      <xdr:col>1</xdr:col>
      <xdr:colOff>1064558</xdr:colOff>
      <xdr:row>241</xdr:row>
      <xdr:rowOff>862853</xdr:rowOff>
    </xdr:from>
    <xdr:to>
      <xdr:col>1</xdr:col>
      <xdr:colOff>2084294</xdr:colOff>
      <xdr:row>241</xdr:row>
      <xdr:rowOff>1916206</xdr:rowOff>
    </xdr:to>
    <xdr:pic>
      <xdr:nvPicPr>
        <xdr:cNvPr id="15" name="Picture 14" descr="\\server\Shared\Engineers\Ismail\New folder (14)\OBL-KS1.jpg">
          <a:extLst>
            <a:ext uri="{FF2B5EF4-FFF2-40B4-BE49-F238E27FC236}">
              <a16:creationId xmlns:a16="http://schemas.microsoft.com/office/drawing/2014/main" id="{00000000-0008-0000-0200-00000F000000}"/>
            </a:ext>
          </a:extLst>
        </xdr:cNvPr>
        <xdr:cNvPicPr/>
      </xdr:nvPicPr>
      <xdr:blipFill rotWithShape="1">
        <a:blip xmlns:r="http://schemas.openxmlformats.org/officeDocument/2006/relationships" r:embed="rId11" cstate="print">
          <a:clrChange>
            <a:clrFrom>
              <a:srgbClr val="FFFFFF"/>
            </a:clrFrom>
            <a:clrTo>
              <a:srgbClr val="FFFFFF">
                <a:alpha val="0"/>
              </a:srgbClr>
            </a:clrTo>
          </a:clrChange>
          <a:extLst>
            <a:ext uri="{BEBA8EAE-BF5A-486C-A8C5-ECC9F3942E4B}">
              <a14:imgProps xmlns:a14="http://schemas.microsoft.com/office/drawing/2010/main">
                <a14:imgLayer>
                  <a14:imgEffect>
                    <a14:sharpenSoften amount="50000"/>
                  </a14:imgEffect>
                </a14:imgLayer>
              </a14:imgProps>
            </a:ext>
            <a:ext uri="{28A0092B-C50C-407E-A947-70E740481C1C}">
              <a14:useLocalDpi xmlns:a14="http://schemas.microsoft.com/office/drawing/2010/main" val="0"/>
            </a:ext>
          </a:extLst>
        </a:blip>
        <a:srcRect l="18264" t="9582" r="19166" b="8117"/>
        <a:stretch/>
      </xdr:blipFill>
      <xdr:spPr bwMode="auto">
        <a:xfrm>
          <a:off x="1216958" y="45852603"/>
          <a:ext cx="3736" cy="0"/>
        </a:xfrm>
        <a:prstGeom prst="rect">
          <a:avLst/>
        </a:prstGeom>
        <a:noFill/>
        <a:ln>
          <a:noFill/>
        </a:ln>
      </xdr:spPr>
    </xdr:pic>
    <xdr:clientData/>
  </xdr:twoCellAnchor>
  <xdr:oneCellAnchor>
    <xdr:from>
      <xdr:col>2</xdr:col>
      <xdr:colOff>1026160</xdr:colOff>
      <xdr:row>239</xdr:row>
      <xdr:rowOff>822960</xdr:rowOff>
    </xdr:from>
    <xdr:ext cx="1371600" cy="14420"/>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rotWithShape="1">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1826260" y="45482510"/>
          <a:ext cx="1371600" cy="14420"/>
        </a:xfrm>
        <a:prstGeom prst="rect">
          <a:avLst/>
        </a:prstGeom>
      </xdr:spPr>
    </xdr:pic>
    <xdr:clientData/>
  </xdr:oneCellAnchor>
  <xdr:twoCellAnchor editAs="oneCell">
    <xdr:from>
      <xdr:col>2</xdr:col>
      <xdr:colOff>330723</xdr:colOff>
      <xdr:row>63</xdr:row>
      <xdr:rowOff>3477219</xdr:rowOff>
    </xdr:from>
    <xdr:to>
      <xdr:col>2</xdr:col>
      <xdr:colOff>837047</xdr:colOff>
      <xdr:row>63</xdr:row>
      <xdr:rowOff>4139711</xdr:rowOff>
    </xdr:to>
    <xdr:pic>
      <xdr:nvPicPr>
        <xdr:cNvPr id="17" name="Picture 16">
          <a:extLst>
            <a:ext uri="{FF2B5EF4-FFF2-40B4-BE49-F238E27FC236}">
              <a16:creationId xmlns:a16="http://schemas.microsoft.com/office/drawing/2014/main" id="{4BF1D7EA-16DD-41B9-B076-1989A9570E7B}"/>
            </a:ext>
          </a:extLst>
        </xdr:cNvPr>
        <xdr:cNvPicPr>
          <a:picLocks noChangeAspect="1"/>
        </xdr:cNvPicPr>
      </xdr:nvPicPr>
      <xdr:blipFill rotWithShape="1">
        <a:blip xmlns:r="http://schemas.openxmlformats.org/officeDocument/2006/relationships" r:embed="rId12"/>
        <a:srcRect l="21422" t="10608" r="24739" b="14723"/>
        <a:stretch/>
      </xdr:blipFill>
      <xdr:spPr>
        <a:xfrm>
          <a:off x="4025268" y="79244264"/>
          <a:ext cx="506324" cy="6624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3/Assessment%20Arlette%20Draft/aytam%20-b-/Copy%20of%20AL-Aytam%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Al Aytam B"/>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outlinePr summaryBelow="0" summaryRight="0"/>
  </sheetPr>
  <dimension ref="A1:DA246"/>
  <sheetViews>
    <sheetView tabSelected="1" view="pageBreakPreview" topLeftCell="A3" zoomScale="22" zoomScaleNormal="75" zoomScaleSheetLayoutView="25" workbookViewId="0">
      <selection activeCell="E63" sqref="E63:E64"/>
    </sheetView>
  </sheetViews>
  <sheetFormatPr defaultColWidth="8.81640625" defaultRowHeight="14.5" outlineLevelRow="1" x14ac:dyDescent="0.35"/>
  <cols>
    <col min="1" max="1" width="7.6328125" style="68" customWidth="1"/>
    <col min="2" max="2" width="45.36328125" customWidth="1"/>
    <col min="3" max="3" width="51.36328125" customWidth="1"/>
    <col min="4" max="4" width="12" customWidth="1"/>
    <col min="5" max="5" width="11.453125" customWidth="1"/>
    <col min="6" max="6" width="17.90625" customWidth="1"/>
    <col min="7" max="7" width="18.81640625" customWidth="1"/>
    <col min="8" max="10" width="4.90625" style="59" customWidth="1"/>
    <col min="11" max="11" width="11.1796875" customWidth="1"/>
    <col min="12" max="12" width="8.54296875" customWidth="1"/>
    <col min="13" max="18" width="11.453125" customWidth="1"/>
  </cols>
  <sheetData>
    <row r="1" spans="1:105" ht="18.5" hidden="1" x14ac:dyDescent="0.45">
      <c r="A1" s="174" t="s">
        <v>415</v>
      </c>
    </row>
    <row r="2" spans="1:105" hidden="1" x14ac:dyDescent="0.35"/>
    <row r="3" spans="1:105" ht="15" x14ac:dyDescent="0.35">
      <c r="A3" s="270" t="s">
        <v>429</v>
      </c>
      <c r="B3" s="271"/>
      <c r="C3" s="271"/>
      <c r="D3" s="271"/>
      <c r="E3" s="271"/>
      <c r="F3" s="271"/>
      <c r="G3" s="271"/>
      <c r="H3" s="271"/>
      <c r="I3" s="271"/>
      <c r="J3" s="272"/>
    </row>
    <row r="4" spans="1:105" ht="20" x14ac:dyDescent="0.35">
      <c r="A4" s="273" t="s">
        <v>428</v>
      </c>
      <c r="B4" s="274"/>
      <c r="C4" s="274"/>
      <c r="D4" s="274"/>
      <c r="E4" s="274"/>
      <c r="F4" s="274"/>
      <c r="G4" s="274"/>
      <c r="H4" s="274"/>
      <c r="I4" s="274"/>
      <c r="J4" s="275"/>
    </row>
    <row r="5" spans="1:105" ht="15" x14ac:dyDescent="0.35">
      <c r="A5" s="270" t="s">
        <v>427</v>
      </c>
      <c r="B5" s="271"/>
      <c r="C5" s="271"/>
      <c r="D5" s="271"/>
      <c r="E5" s="271"/>
      <c r="F5" s="271"/>
      <c r="G5" s="271"/>
      <c r="H5" s="271"/>
      <c r="I5" s="271"/>
      <c r="J5" s="272"/>
    </row>
    <row r="6" spans="1:105" ht="17.5" x14ac:dyDescent="0.35">
      <c r="A6" s="276" t="s">
        <v>190</v>
      </c>
      <c r="B6" s="277"/>
      <c r="C6" s="277"/>
      <c r="D6" s="277"/>
      <c r="E6" s="277"/>
      <c r="F6" s="277"/>
      <c r="G6" s="277"/>
      <c r="H6" s="277"/>
      <c r="I6" s="277"/>
      <c r="J6" s="278"/>
    </row>
    <row r="7" spans="1:105" ht="15" thickBot="1" x14ac:dyDescent="0.4">
      <c r="A7" s="279" t="s">
        <v>191</v>
      </c>
      <c r="B7" s="279"/>
      <c r="F7" s="69"/>
      <c r="G7" s="67" t="s">
        <v>426</v>
      </c>
    </row>
    <row r="8" spans="1:105" ht="15.65" customHeight="1" x14ac:dyDescent="0.35">
      <c r="A8" s="257" t="s">
        <v>192</v>
      </c>
      <c r="B8" s="259" t="s">
        <v>56</v>
      </c>
      <c r="C8" s="288" t="s">
        <v>54</v>
      </c>
      <c r="D8" s="261" t="s">
        <v>53</v>
      </c>
      <c r="E8" s="261" t="s">
        <v>193</v>
      </c>
      <c r="F8" s="295" t="s">
        <v>194</v>
      </c>
      <c r="G8" s="293" t="s">
        <v>195</v>
      </c>
      <c r="H8" s="290" t="s">
        <v>421</v>
      </c>
      <c r="I8" s="290"/>
      <c r="J8" s="290"/>
      <c r="K8" s="291" t="s">
        <v>3</v>
      </c>
      <c r="L8" s="286" t="s">
        <v>414</v>
      </c>
    </row>
    <row r="9" spans="1:105" s="1" customFormat="1" ht="46.75" customHeight="1" thickBot="1" x14ac:dyDescent="0.4">
      <c r="A9" s="258"/>
      <c r="B9" s="260"/>
      <c r="C9" s="289"/>
      <c r="D9" s="262"/>
      <c r="E9" s="262"/>
      <c r="F9" s="296"/>
      <c r="G9" s="294"/>
      <c r="H9" s="175" t="s">
        <v>0</v>
      </c>
      <c r="I9" s="175" t="s">
        <v>1</v>
      </c>
      <c r="J9" s="175" t="s">
        <v>2</v>
      </c>
      <c r="K9" s="292"/>
      <c r="L9" s="287"/>
    </row>
    <row r="10" spans="1:105" s="58" customFormat="1" ht="21.5" customHeight="1" x14ac:dyDescent="0.35">
      <c r="A10" s="85">
        <v>1</v>
      </c>
      <c r="B10" s="171" t="s">
        <v>413</v>
      </c>
      <c r="C10" s="173"/>
      <c r="D10" s="84"/>
      <c r="E10" s="84"/>
      <c r="F10" s="84"/>
      <c r="G10" s="82">
        <f>SUM(G11:G25)</f>
        <v>0</v>
      </c>
      <c r="H10" s="83"/>
      <c r="I10" s="83"/>
      <c r="J10" s="83"/>
      <c r="K10" s="82"/>
      <c r="L10" s="81"/>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row>
    <row r="11" spans="1:105" s="1" customFormat="1" ht="48" customHeight="1" outlineLevel="1" x14ac:dyDescent="0.35">
      <c r="A11" s="111">
        <v>1.01</v>
      </c>
      <c r="B11" s="46" t="s">
        <v>412</v>
      </c>
      <c r="C11" s="126" t="s">
        <v>411</v>
      </c>
      <c r="D11" s="41" t="s">
        <v>52</v>
      </c>
      <c r="E11" s="41">
        <v>14</v>
      </c>
      <c r="F11" s="182"/>
      <c r="G11" s="42">
        <f t="shared" ref="G11:G25" si="0">F11*E11</f>
        <v>0</v>
      </c>
      <c r="H11" s="43"/>
      <c r="I11" s="43"/>
      <c r="J11" s="43"/>
      <c r="K11" s="42" t="s">
        <v>189</v>
      </c>
      <c r="L11" s="107" t="s">
        <v>260</v>
      </c>
    </row>
    <row r="12" spans="1:105" s="1" customFormat="1" ht="59" customHeight="1" outlineLevel="1" x14ac:dyDescent="0.35">
      <c r="A12" s="111">
        <f t="shared" ref="A12:A23" si="1">A11+0.01</f>
        <v>1.02</v>
      </c>
      <c r="B12" s="46" t="s">
        <v>410</v>
      </c>
      <c r="C12" s="45" t="s">
        <v>408</v>
      </c>
      <c r="D12" s="41" t="s">
        <v>6</v>
      </c>
      <c r="E12" s="41">
        <v>4</v>
      </c>
      <c r="F12" s="182"/>
      <c r="G12" s="42">
        <f t="shared" si="0"/>
        <v>0</v>
      </c>
      <c r="H12" s="43">
        <v>1</v>
      </c>
      <c r="I12" s="43">
        <v>1</v>
      </c>
      <c r="J12" s="43">
        <v>3</v>
      </c>
      <c r="K12" s="42" t="s">
        <v>189</v>
      </c>
      <c r="L12" s="107" t="s">
        <v>260</v>
      </c>
    </row>
    <row r="13" spans="1:105" s="1" customFormat="1" ht="65" customHeight="1" outlineLevel="1" x14ac:dyDescent="0.35">
      <c r="A13" s="111">
        <f t="shared" si="1"/>
        <v>1.03</v>
      </c>
      <c r="B13" s="46" t="s">
        <v>409</v>
      </c>
      <c r="C13" s="45" t="s">
        <v>408</v>
      </c>
      <c r="D13" s="41" t="s">
        <v>6</v>
      </c>
      <c r="E13" s="41">
        <v>8</v>
      </c>
      <c r="F13" s="182"/>
      <c r="G13" s="42">
        <f t="shared" si="0"/>
        <v>0</v>
      </c>
      <c r="H13" s="43">
        <v>1</v>
      </c>
      <c r="I13" s="43">
        <v>1</v>
      </c>
      <c r="J13" s="43">
        <v>19</v>
      </c>
      <c r="K13" s="42" t="s">
        <v>189</v>
      </c>
      <c r="L13" s="107" t="s">
        <v>271</v>
      </c>
    </row>
    <row r="14" spans="1:105" s="1" customFormat="1" ht="106.25" customHeight="1" outlineLevel="1" x14ac:dyDescent="0.35">
      <c r="A14" s="111">
        <f t="shared" si="1"/>
        <v>1.04</v>
      </c>
      <c r="B14" s="46" t="s">
        <v>407</v>
      </c>
      <c r="C14" s="45" t="s">
        <v>406</v>
      </c>
      <c r="D14" s="41" t="s">
        <v>4</v>
      </c>
      <c r="E14" s="41">
        <v>1</v>
      </c>
      <c r="F14" s="182"/>
      <c r="G14" s="42">
        <f t="shared" si="0"/>
        <v>0</v>
      </c>
      <c r="H14" s="43">
        <v>1</v>
      </c>
      <c r="I14" s="43">
        <v>1</v>
      </c>
      <c r="J14" s="43">
        <v>3</v>
      </c>
      <c r="K14" s="42" t="s">
        <v>189</v>
      </c>
      <c r="L14" s="107" t="s">
        <v>260</v>
      </c>
    </row>
    <row r="15" spans="1:105" s="1" customFormat="1" ht="80" customHeight="1" outlineLevel="1" x14ac:dyDescent="0.35">
      <c r="A15" s="111">
        <f t="shared" si="1"/>
        <v>1.05</v>
      </c>
      <c r="B15" s="152" t="s">
        <v>405</v>
      </c>
      <c r="C15" s="45" t="s">
        <v>404</v>
      </c>
      <c r="D15" s="41" t="s">
        <v>4</v>
      </c>
      <c r="E15" s="41">
        <v>1</v>
      </c>
      <c r="F15" s="182"/>
      <c r="G15" s="42">
        <f t="shared" si="0"/>
        <v>0</v>
      </c>
      <c r="H15" s="43">
        <v>1</v>
      </c>
      <c r="I15" s="43">
        <v>1</v>
      </c>
      <c r="J15" s="43">
        <v>19</v>
      </c>
      <c r="K15" s="42" t="s">
        <v>189</v>
      </c>
      <c r="L15" s="107" t="s">
        <v>271</v>
      </c>
    </row>
    <row r="16" spans="1:105" s="1" customFormat="1" ht="106.75" customHeight="1" outlineLevel="1" x14ac:dyDescent="0.35">
      <c r="A16" s="111">
        <f t="shared" si="1"/>
        <v>1.06</v>
      </c>
      <c r="B16" s="46" t="s">
        <v>403</v>
      </c>
      <c r="C16" s="45" t="s">
        <v>402</v>
      </c>
      <c r="D16" s="41" t="s">
        <v>52</v>
      </c>
      <c r="E16" s="41">
        <v>14</v>
      </c>
      <c r="F16" s="182"/>
      <c r="G16" s="42">
        <f t="shared" si="0"/>
        <v>0</v>
      </c>
      <c r="H16" s="43"/>
      <c r="I16" s="43"/>
      <c r="J16" s="43"/>
      <c r="K16" s="42" t="s">
        <v>189</v>
      </c>
      <c r="L16" s="107" t="s">
        <v>260</v>
      </c>
    </row>
    <row r="17" spans="1:105" s="1" customFormat="1" ht="96" customHeight="1" outlineLevel="1" x14ac:dyDescent="0.35">
      <c r="A17" s="111">
        <f t="shared" si="1"/>
        <v>1.07</v>
      </c>
      <c r="B17" s="46" t="s">
        <v>401</v>
      </c>
      <c r="C17" s="45" t="s">
        <v>400</v>
      </c>
      <c r="D17" s="41" t="s">
        <v>4</v>
      </c>
      <c r="E17" s="41">
        <v>1</v>
      </c>
      <c r="F17" s="182"/>
      <c r="G17" s="42">
        <f t="shared" si="0"/>
        <v>0</v>
      </c>
      <c r="H17" s="43">
        <v>1</v>
      </c>
      <c r="I17" s="43">
        <v>1</v>
      </c>
      <c r="J17" s="43">
        <v>11</v>
      </c>
      <c r="K17" s="42" t="s">
        <v>189</v>
      </c>
      <c r="L17" s="107" t="s">
        <v>287</v>
      </c>
    </row>
    <row r="18" spans="1:105" s="1" customFormat="1" ht="66" customHeight="1" outlineLevel="1" x14ac:dyDescent="0.35">
      <c r="A18" s="111">
        <f t="shared" si="1"/>
        <v>1.08</v>
      </c>
      <c r="B18" s="46" t="s">
        <v>399</v>
      </c>
      <c r="C18" s="45" t="s">
        <v>398</v>
      </c>
      <c r="D18" s="41" t="s">
        <v>4</v>
      </c>
      <c r="E18" s="41">
        <v>1</v>
      </c>
      <c r="F18" s="182"/>
      <c r="G18" s="42">
        <f t="shared" si="0"/>
        <v>0</v>
      </c>
      <c r="H18" s="43"/>
      <c r="I18" s="43"/>
      <c r="J18" s="43"/>
      <c r="K18" s="42" t="s">
        <v>189</v>
      </c>
      <c r="L18" s="107" t="s">
        <v>260</v>
      </c>
    </row>
    <row r="19" spans="1:105" s="1" customFormat="1" ht="82.25" customHeight="1" outlineLevel="1" x14ac:dyDescent="0.35">
      <c r="A19" s="111">
        <f t="shared" si="1"/>
        <v>1.0900000000000001</v>
      </c>
      <c r="B19" s="46" t="s">
        <v>397</v>
      </c>
      <c r="C19" s="45" t="s">
        <v>396</v>
      </c>
      <c r="D19" s="41" t="s">
        <v>4</v>
      </c>
      <c r="E19" s="41">
        <v>1</v>
      </c>
      <c r="F19" s="182"/>
      <c r="G19" s="42">
        <f t="shared" si="0"/>
        <v>0</v>
      </c>
      <c r="H19" s="43"/>
      <c r="I19" s="43"/>
      <c r="J19" s="43"/>
      <c r="K19" s="42" t="s">
        <v>189</v>
      </c>
      <c r="L19" s="107" t="s">
        <v>260</v>
      </c>
    </row>
    <row r="20" spans="1:105" s="1" customFormat="1" ht="87" customHeight="1" outlineLevel="1" x14ac:dyDescent="0.35">
      <c r="A20" s="111">
        <f t="shared" si="1"/>
        <v>1.1000000000000001</v>
      </c>
      <c r="B20" s="46" t="s">
        <v>395</v>
      </c>
      <c r="C20" s="45" t="s">
        <v>394</v>
      </c>
      <c r="D20" s="41" t="s">
        <v>52</v>
      </c>
      <c r="E20" s="41">
        <v>6</v>
      </c>
      <c r="F20" s="182"/>
      <c r="G20" s="42">
        <f t="shared" si="0"/>
        <v>0</v>
      </c>
      <c r="H20" s="43"/>
      <c r="I20" s="43"/>
      <c r="J20" s="43"/>
      <c r="K20" s="42" t="s">
        <v>189</v>
      </c>
      <c r="L20" s="107" t="s">
        <v>260</v>
      </c>
    </row>
    <row r="21" spans="1:105" s="1" customFormat="1" ht="84.65" customHeight="1" outlineLevel="1" x14ac:dyDescent="0.35">
      <c r="A21" s="111">
        <f t="shared" si="1"/>
        <v>1.1100000000000001</v>
      </c>
      <c r="B21" s="46" t="s">
        <v>393</v>
      </c>
      <c r="C21" s="45" t="s">
        <v>392</v>
      </c>
      <c r="D21" s="41" t="s">
        <v>52</v>
      </c>
      <c r="E21" s="41">
        <v>1</v>
      </c>
      <c r="F21" s="182"/>
      <c r="G21" s="42">
        <f t="shared" si="0"/>
        <v>0</v>
      </c>
      <c r="H21" s="43">
        <v>1</v>
      </c>
      <c r="I21" s="43">
        <v>1</v>
      </c>
      <c r="J21" s="43">
        <v>9</v>
      </c>
      <c r="K21" s="42" t="s">
        <v>189</v>
      </c>
      <c r="L21" s="107" t="s">
        <v>260</v>
      </c>
    </row>
    <row r="22" spans="1:105" s="1" customFormat="1" ht="168" customHeight="1" outlineLevel="1" x14ac:dyDescent="0.35">
      <c r="A22" s="111">
        <f t="shared" si="1"/>
        <v>1.1200000000000001</v>
      </c>
      <c r="B22" s="46" t="s">
        <v>391</v>
      </c>
      <c r="C22" s="45" t="s">
        <v>390</v>
      </c>
      <c r="D22" s="41" t="s">
        <v>4</v>
      </c>
      <c r="E22" s="41">
        <v>1</v>
      </c>
      <c r="F22" s="182"/>
      <c r="G22" s="42">
        <f t="shared" si="0"/>
        <v>0</v>
      </c>
      <c r="H22" s="43"/>
      <c r="I22" s="43"/>
      <c r="J22" s="43"/>
      <c r="K22" s="42" t="s">
        <v>189</v>
      </c>
      <c r="L22" s="107" t="s">
        <v>260</v>
      </c>
    </row>
    <row r="23" spans="1:105" s="1" customFormat="1" ht="78" customHeight="1" outlineLevel="1" x14ac:dyDescent="0.35">
      <c r="A23" s="111">
        <f t="shared" si="1"/>
        <v>1.1300000000000001</v>
      </c>
      <c r="B23" s="46" t="s">
        <v>389</v>
      </c>
      <c r="C23" s="45" t="s">
        <v>388</v>
      </c>
      <c r="D23" s="41" t="s">
        <v>4</v>
      </c>
      <c r="E23" s="41">
        <v>1</v>
      </c>
      <c r="F23" s="182"/>
      <c r="G23" s="42">
        <f t="shared" si="0"/>
        <v>0</v>
      </c>
      <c r="H23" s="195" t="s">
        <v>256</v>
      </c>
      <c r="I23" s="195"/>
      <c r="J23" s="195"/>
      <c r="K23" s="196" t="s">
        <v>189</v>
      </c>
      <c r="L23" s="197" t="s">
        <v>260</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row>
    <row r="24" spans="1:105" ht="90" customHeight="1" outlineLevel="1" x14ac:dyDescent="0.35">
      <c r="A24" s="221">
        <v>1.1399999999999999</v>
      </c>
      <c r="B24" s="222" t="s">
        <v>171</v>
      </c>
      <c r="C24" s="218" t="s">
        <v>422</v>
      </c>
      <c r="D24" s="219" t="s">
        <v>6</v>
      </c>
      <c r="E24" s="219">
        <v>169</v>
      </c>
      <c r="F24" s="182"/>
      <c r="G24" s="42">
        <f t="shared" si="0"/>
        <v>0</v>
      </c>
      <c r="H24" s="198"/>
      <c r="I24" s="198"/>
      <c r="J24" s="198"/>
      <c r="K24" s="199"/>
      <c r="L24" s="200"/>
    </row>
    <row r="25" spans="1:105" s="1" customFormat="1" ht="76.75" customHeight="1" outlineLevel="1" thickBot="1" x14ac:dyDescent="0.4">
      <c r="A25" s="106">
        <v>1.1499999999999999</v>
      </c>
      <c r="B25" s="240" t="s">
        <v>188</v>
      </c>
      <c r="C25" s="48" t="s">
        <v>432</v>
      </c>
      <c r="D25" s="49" t="s">
        <v>34</v>
      </c>
      <c r="E25" s="49">
        <v>1</v>
      </c>
      <c r="F25" s="183"/>
      <c r="G25" s="42">
        <f t="shared" si="0"/>
        <v>0</v>
      </c>
      <c r="H25" s="51"/>
      <c r="I25" s="51"/>
      <c r="J25" s="51"/>
      <c r="K25" s="50" t="s">
        <v>189</v>
      </c>
      <c r="L25" s="172"/>
    </row>
    <row r="26" spans="1:105" s="1" customFormat="1" ht="21.65" customHeight="1" outlineLevel="1" thickBot="1" x14ac:dyDescent="0.4">
      <c r="A26" s="140"/>
      <c r="B26" s="79"/>
      <c r="C26" s="78"/>
      <c r="D26" s="77"/>
      <c r="E26" s="77"/>
      <c r="F26" s="206"/>
      <c r="G26" s="74"/>
      <c r="H26" s="75"/>
      <c r="I26" s="75"/>
      <c r="J26" s="75"/>
      <c r="K26" s="74"/>
      <c r="L26" s="137"/>
    </row>
    <row r="27" spans="1:105" s="58" customFormat="1" ht="21.5" customHeight="1" x14ac:dyDescent="0.35">
      <c r="A27" s="85">
        <v>2</v>
      </c>
      <c r="B27" s="171" t="s">
        <v>387</v>
      </c>
      <c r="C27" s="170"/>
      <c r="D27" s="84"/>
      <c r="E27" s="84"/>
      <c r="F27" s="207"/>
      <c r="G27" s="82">
        <f>SUM(G28:G32)</f>
        <v>0</v>
      </c>
      <c r="H27" s="83"/>
      <c r="I27" s="83"/>
      <c r="J27" s="83"/>
      <c r="K27" s="82"/>
      <c r="L27" s="81"/>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row>
    <row r="28" spans="1:105" s="1" customFormat="1" ht="268.75" customHeight="1" outlineLevel="1" x14ac:dyDescent="0.35">
      <c r="A28" s="111">
        <v>2.0099999999999998</v>
      </c>
      <c r="B28" s="46" t="s">
        <v>386</v>
      </c>
      <c r="C28" s="126" t="s">
        <v>385</v>
      </c>
      <c r="D28" s="41" t="s">
        <v>182</v>
      </c>
      <c r="E28" s="41">
        <v>64</v>
      </c>
      <c r="F28" s="182"/>
      <c r="G28" s="42">
        <f>F28*E28</f>
        <v>0</v>
      </c>
      <c r="H28" s="43"/>
      <c r="I28" s="43"/>
      <c r="J28" s="43"/>
      <c r="K28" s="42" t="s">
        <v>376</v>
      </c>
      <c r="L28" s="107" t="s">
        <v>49</v>
      </c>
    </row>
    <row r="29" spans="1:105" s="1" customFormat="1" ht="189.65" customHeight="1" outlineLevel="1" x14ac:dyDescent="0.35">
      <c r="A29" s="111">
        <f>A28+0.01</f>
        <v>2.0199999999999996</v>
      </c>
      <c r="B29" s="46" t="s">
        <v>384</v>
      </c>
      <c r="C29" s="45" t="s">
        <v>383</v>
      </c>
      <c r="D29" s="41" t="s">
        <v>6</v>
      </c>
      <c r="E29" s="41">
        <v>2.2000000000000002</v>
      </c>
      <c r="F29" s="182"/>
      <c r="G29" s="42">
        <f>F29*E29</f>
        <v>0</v>
      </c>
      <c r="H29" s="43">
        <v>1</v>
      </c>
      <c r="I29" s="43">
        <v>1</v>
      </c>
      <c r="J29" s="43">
        <v>11</v>
      </c>
      <c r="K29" s="42" t="s">
        <v>376</v>
      </c>
      <c r="L29" s="107" t="s">
        <v>287</v>
      </c>
    </row>
    <row r="30" spans="1:105" s="1" customFormat="1" ht="187.75" customHeight="1" outlineLevel="1" x14ac:dyDescent="0.35">
      <c r="A30" s="111">
        <f>A29+0.01</f>
        <v>2.0299999999999994</v>
      </c>
      <c r="B30" s="46" t="s">
        <v>382</v>
      </c>
      <c r="C30" s="126" t="s">
        <v>381</v>
      </c>
      <c r="D30" s="41" t="s">
        <v>6</v>
      </c>
      <c r="E30" s="41">
        <v>2</v>
      </c>
      <c r="F30" s="182"/>
      <c r="G30" s="42">
        <f>F30*E30</f>
        <v>0</v>
      </c>
      <c r="H30" s="43">
        <v>1</v>
      </c>
      <c r="I30" s="43">
        <v>1</v>
      </c>
      <c r="J30" s="43">
        <v>17</v>
      </c>
      <c r="K30" s="42" t="s">
        <v>376</v>
      </c>
      <c r="L30" s="107" t="s">
        <v>260</v>
      </c>
    </row>
    <row r="31" spans="1:105" s="1" customFormat="1" ht="188.4" customHeight="1" outlineLevel="1" x14ac:dyDescent="0.35">
      <c r="A31" s="111">
        <f>A30+0.01</f>
        <v>2.0399999999999991</v>
      </c>
      <c r="B31" s="46" t="s">
        <v>380</v>
      </c>
      <c r="C31" s="45" t="s">
        <v>379</v>
      </c>
      <c r="D31" s="41" t="s">
        <v>6</v>
      </c>
      <c r="E31" s="41">
        <v>6</v>
      </c>
      <c r="F31" s="182"/>
      <c r="G31" s="42">
        <f>F31*E31</f>
        <v>0</v>
      </c>
      <c r="H31" s="43">
        <v>1</v>
      </c>
      <c r="I31" s="43">
        <v>1</v>
      </c>
      <c r="J31" s="43">
        <v>2</v>
      </c>
      <c r="K31" s="42" t="s">
        <v>376</v>
      </c>
      <c r="L31" s="107" t="s">
        <v>275</v>
      </c>
    </row>
    <row r="32" spans="1:105" s="1" customFormat="1" ht="75.650000000000006" customHeight="1" outlineLevel="1" thickBot="1" x14ac:dyDescent="0.4">
      <c r="A32" s="106">
        <f>A31+0.01</f>
        <v>2.0499999999999989</v>
      </c>
      <c r="B32" s="141" t="s">
        <v>378</v>
      </c>
      <c r="C32" s="169" t="s">
        <v>377</v>
      </c>
      <c r="D32" s="49" t="s">
        <v>52</v>
      </c>
      <c r="E32" s="49">
        <v>30</v>
      </c>
      <c r="F32" s="184"/>
      <c r="G32" s="50">
        <f>F32*E32</f>
        <v>0</v>
      </c>
      <c r="H32" s="51"/>
      <c r="I32" s="51"/>
      <c r="J32" s="51"/>
      <c r="K32" s="50" t="s">
        <v>376</v>
      </c>
      <c r="L32" s="105" t="s">
        <v>260</v>
      </c>
    </row>
    <row r="33" spans="1:105" s="1" customFormat="1" ht="28.25" customHeight="1" outlineLevel="1" thickBot="1" x14ac:dyDescent="0.4">
      <c r="A33" s="140"/>
      <c r="B33" s="79"/>
      <c r="C33" s="168"/>
      <c r="D33" s="77"/>
      <c r="E33" s="77"/>
      <c r="F33" s="206"/>
      <c r="G33" s="74"/>
      <c r="H33" s="75"/>
      <c r="I33" s="75"/>
      <c r="J33" s="75"/>
      <c r="K33" s="74"/>
      <c r="L33" s="137"/>
    </row>
    <row r="34" spans="1:105" s="58" customFormat="1" ht="21.5" customHeight="1" x14ac:dyDescent="0.35">
      <c r="A34" s="241">
        <v>3</v>
      </c>
      <c r="B34" s="242" t="s">
        <v>51</v>
      </c>
      <c r="C34" s="243"/>
      <c r="D34" s="244"/>
      <c r="E34" s="244"/>
      <c r="F34" s="245"/>
      <c r="G34" s="246">
        <f>SUM(G35:G35)</f>
        <v>0</v>
      </c>
      <c r="H34" s="247"/>
      <c r="I34" s="247"/>
      <c r="J34" s="247"/>
      <c r="K34" s="246"/>
      <c r="L34" s="248"/>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row>
    <row r="35" spans="1:105" s="1" customFormat="1" ht="58" customHeight="1" outlineLevel="1" x14ac:dyDescent="0.35">
      <c r="A35" s="237">
        <v>3.1</v>
      </c>
      <c r="B35" s="238" t="s">
        <v>420</v>
      </c>
      <c r="C35" s="44" t="s">
        <v>375</v>
      </c>
      <c r="D35" s="41" t="s">
        <v>182</v>
      </c>
      <c r="E35" s="41">
        <v>15</v>
      </c>
      <c r="F35" s="182"/>
      <c r="G35" s="42">
        <f>F35*E35</f>
        <v>0</v>
      </c>
      <c r="H35" s="43"/>
      <c r="I35" s="43"/>
      <c r="J35" s="43"/>
      <c r="K35" s="42" t="s">
        <v>374</v>
      </c>
      <c r="L35" s="41" t="s">
        <v>49</v>
      </c>
    </row>
    <row r="36" spans="1:105" s="1" customFormat="1" ht="29" customHeight="1" outlineLevel="1" thickBot="1" x14ac:dyDescent="0.4">
      <c r="A36" s="230"/>
      <c r="B36" s="231"/>
      <c r="C36" s="232"/>
      <c r="D36" s="176"/>
      <c r="E36" s="176"/>
      <c r="F36" s="233"/>
      <c r="G36" s="234"/>
      <c r="H36" s="235"/>
      <c r="I36" s="235"/>
      <c r="J36" s="235"/>
      <c r="K36" s="234"/>
      <c r="L36" s="236"/>
    </row>
    <row r="37" spans="1:105" s="58" customFormat="1" ht="21.5" customHeight="1" thickBot="1" x14ac:dyDescent="0.4">
      <c r="A37" s="136">
        <v>4</v>
      </c>
      <c r="B37" s="135" t="s">
        <v>50</v>
      </c>
      <c r="C37" s="134"/>
      <c r="D37" s="133"/>
      <c r="E37" s="133"/>
      <c r="F37" s="208"/>
      <c r="G37" s="130">
        <f>SUM(G39:G46)</f>
        <v>0</v>
      </c>
      <c r="H37" s="131"/>
      <c r="I37" s="131"/>
      <c r="J37" s="131"/>
      <c r="K37" s="130"/>
      <c r="L37" s="129"/>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row>
    <row r="38" spans="1:105" s="1" customFormat="1" ht="44.4" customHeight="1" outlineLevel="1" x14ac:dyDescent="0.35">
      <c r="A38" s="128"/>
      <c r="B38" s="265" t="s">
        <v>423</v>
      </c>
      <c r="C38" s="266"/>
      <c r="D38" s="145"/>
      <c r="E38" s="145"/>
      <c r="F38" s="201"/>
      <c r="G38" s="143"/>
      <c r="H38" s="144"/>
      <c r="I38" s="144"/>
      <c r="J38" s="144"/>
      <c r="K38" s="143"/>
      <c r="L38" s="117"/>
    </row>
    <row r="39" spans="1:105" s="1" customFormat="1" ht="203.4" customHeight="1" outlineLevel="1" x14ac:dyDescent="0.35">
      <c r="A39" s="128">
        <v>4.01</v>
      </c>
      <c r="B39" s="147"/>
      <c r="C39" s="146" t="s">
        <v>373</v>
      </c>
      <c r="D39" s="145" t="s">
        <v>6</v>
      </c>
      <c r="E39" s="145">
        <v>475</v>
      </c>
      <c r="F39" s="185"/>
      <c r="G39" s="143">
        <f t="shared" ref="G39:G46" si="2">F39*E39</f>
        <v>0</v>
      </c>
      <c r="H39" s="144"/>
      <c r="I39" s="144"/>
      <c r="J39" s="144"/>
      <c r="K39" s="143" t="s">
        <v>365</v>
      </c>
      <c r="L39" s="117"/>
    </row>
    <row r="40" spans="1:105" s="1" customFormat="1" ht="71.400000000000006" customHeight="1" outlineLevel="1" x14ac:dyDescent="0.35">
      <c r="A40" s="111">
        <f t="shared" ref="A40:A45" si="3">A39+0.01</f>
        <v>4.0199999999999996</v>
      </c>
      <c r="B40" s="46" t="s">
        <v>430</v>
      </c>
      <c r="C40" s="45" t="s">
        <v>372</v>
      </c>
      <c r="D40" s="41" t="s">
        <v>6</v>
      </c>
      <c r="E40" s="41">
        <v>225</v>
      </c>
      <c r="F40" s="182"/>
      <c r="G40" s="42">
        <f t="shared" si="2"/>
        <v>0</v>
      </c>
      <c r="H40" s="43"/>
      <c r="I40" s="43"/>
      <c r="J40" s="43"/>
      <c r="K40" s="42" t="s">
        <v>365</v>
      </c>
      <c r="L40" s="107"/>
    </row>
    <row r="41" spans="1:105" s="1" customFormat="1" ht="204" customHeight="1" outlineLevel="1" x14ac:dyDescent="0.35">
      <c r="A41" s="111">
        <f t="shared" si="3"/>
        <v>4.0299999999999994</v>
      </c>
      <c r="B41" s="46" t="s">
        <v>371</v>
      </c>
      <c r="C41" s="45" t="s">
        <v>370</v>
      </c>
      <c r="D41" s="41" t="s">
        <v>6</v>
      </c>
      <c r="E41" s="41">
        <v>220</v>
      </c>
      <c r="F41" s="186"/>
      <c r="G41" s="42">
        <f t="shared" si="2"/>
        <v>0</v>
      </c>
      <c r="H41" s="151"/>
      <c r="I41" s="151"/>
      <c r="J41" s="151"/>
      <c r="K41" s="42" t="s">
        <v>365</v>
      </c>
      <c r="L41" s="55"/>
    </row>
    <row r="42" spans="1:105" s="1" customFormat="1" ht="174.65" customHeight="1" outlineLevel="1" x14ac:dyDescent="0.35">
      <c r="A42" s="111">
        <f t="shared" si="3"/>
        <v>4.0399999999999991</v>
      </c>
      <c r="B42" s="46" t="s">
        <v>184</v>
      </c>
      <c r="C42" s="48" t="s">
        <v>185</v>
      </c>
      <c r="D42" s="41" t="s">
        <v>6</v>
      </c>
      <c r="E42" s="41">
        <v>150</v>
      </c>
      <c r="F42" s="182"/>
      <c r="G42" s="42">
        <f t="shared" si="2"/>
        <v>0</v>
      </c>
      <c r="H42" s="43" t="s">
        <v>256</v>
      </c>
      <c r="I42" s="43"/>
      <c r="J42" s="43"/>
      <c r="K42" s="42" t="s">
        <v>365</v>
      </c>
      <c r="L42" s="107" t="s">
        <v>351</v>
      </c>
    </row>
    <row r="43" spans="1:105" s="1" customFormat="1" ht="154.75" customHeight="1" outlineLevel="1" x14ac:dyDescent="0.35">
      <c r="A43" s="111">
        <f t="shared" si="3"/>
        <v>4.0499999999999989</v>
      </c>
      <c r="B43" s="46" t="s">
        <v>369</v>
      </c>
      <c r="C43" s="45" t="s">
        <v>368</v>
      </c>
      <c r="D43" s="41" t="s">
        <v>52</v>
      </c>
      <c r="E43" s="41">
        <v>14</v>
      </c>
      <c r="F43" s="182"/>
      <c r="G43" s="42">
        <f t="shared" si="2"/>
        <v>0</v>
      </c>
      <c r="H43" s="43"/>
      <c r="I43" s="43"/>
      <c r="J43" s="43"/>
      <c r="K43" s="42" t="s">
        <v>365</v>
      </c>
      <c r="L43" s="107" t="s">
        <v>260</v>
      </c>
    </row>
    <row r="44" spans="1:105" s="1" customFormat="1" ht="155.4" customHeight="1" outlineLevel="1" x14ac:dyDescent="0.35">
      <c r="A44" s="111">
        <f t="shared" si="3"/>
        <v>4.0599999999999987</v>
      </c>
      <c r="B44" s="46" t="s">
        <v>369</v>
      </c>
      <c r="C44" s="45" t="s">
        <v>368</v>
      </c>
      <c r="D44" s="41" t="s">
        <v>6</v>
      </c>
      <c r="E44" s="41">
        <v>9</v>
      </c>
      <c r="F44" s="182"/>
      <c r="G44" s="42">
        <f t="shared" si="2"/>
        <v>0</v>
      </c>
      <c r="H44" s="43"/>
      <c r="I44" s="43"/>
      <c r="J44" s="43"/>
      <c r="K44" s="42" t="s">
        <v>365</v>
      </c>
      <c r="L44" s="107" t="s">
        <v>260</v>
      </c>
    </row>
    <row r="45" spans="1:105" s="1" customFormat="1" ht="136.75" customHeight="1" outlineLevel="1" x14ac:dyDescent="0.35">
      <c r="A45" s="111">
        <f t="shared" si="3"/>
        <v>4.0699999999999985</v>
      </c>
      <c r="B45" s="46" t="s">
        <v>367</v>
      </c>
      <c r="C45" s="45" t="s">
        <v>366</v>
      </c>
      <c r="D45" s="41" t="s">
        <v>6</v>
      </c>
      <c r="E45" s="41">
        <v>15</v>
      </c>
      <c r="F45" s="182"/>
      <c r="G45" s="42">
        <f t="shared" si="2"/>
        <v>0</v>
      </c>
      <c r="H45" s="43"/>
      <c r="I45" s="43"/>
      <c r="J45" s="43"/>
      <c r="K45" s="42" t="s">
        <v>365</v>
      </c>
      <c r="L45" s="107" t="s">
        <v>260</v>
      </c>
    </row>
    <row r="46" spans="1:105" s="1" customFormat="1" ht="136.75" customHeight="1" outlineLevel="1" x14ac:dyDescent="0.35">
      <c r="A46" s="239">
        <v>4.08</v>
      </c>
      <c r="B46" s="249" t="s">
        <v>438</v>
      </c>
      <c r="C46" s="44" t="s">
        <v>439</v>
      </c>
      <c r="D46" s="41" t="s">
        <v>182</v>
      </c>
      <c r="E46" s="41">
        <v>10</v>
      </c>
      <c r="F46" s="182"/>
      <c r="G46" s="42">
        <f t="shared" si="2"/>
        <v>0</v>
      </c>
      <c r="H46" s="43"/>
      <c r="I46" s="43"/>
      <c r="J46" s="43"/>
      <c r="K46" s="42"/>
      <c r="L46" s="41"/>
    </row>
    <row r="47" spans="1:105" s="1" customFormat="1" ht="24" customHeight="1" outlineLevel="1" x14ac:dyDescent="0.35">
      <c r="A47" s="165"/>
      <c r="B47" s="167"/>
      <c r="C47" s="164"/>
      <c r="D47" s="163"/>
      <c r="E47" s="163"/>
      <c r="F47" s="209"/>
      <c r="G47" s="161"/>
      <c r="H47" s="162"/>
      <c r="I47" s="162"/>
      <c r="J47" s="162"/>
      <c r="K47" s="161"/>
      <c r="L47" s="160"/>
    </row>
    <row r="48" spans="1:105" s="58" customFormat="1" ht="21.5" customHeight="1" x14ac:dyDescent="0.35">
      <c r="A48" s="159">
        <v>5</v>
      </c>
      <c r="B48" s="166" t="s">
        <v>183</v>
      </c>
      <c r="C48" s="157"/>
      <c r="D48" s="156"/>
      <c r="E48" s="156"/>
      <c r="F48" s="210"/>
      <c r="G48" s="154">
        <f>SUM(G49:G65)</f>
        <v>0</v>
      </c>
      <c r="H48" s="155"/>
      <c r="I48" s="155"/>
      <c r="J48" s="155"/>
      <c r="K48" s="154"/>
      <c r="L48" s="153"/>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row>
    <row r="49" spans="1:12" s="1" customFormat="1" ht="117" customHeight="1" outlineLevel="1" x14ac:dyDescent="0.35">
      <c r="A49" s="111">
        <f>5.01</f>
        <v>5.01</v>
      </c>
      <c r="B49" s="46" t="s">
        <v>364</v>
      </c>
      <c r="C49" s="45" t="s">
        <v>362</v>
      </c>
      <c r="D49" s="41" t="s">
        <v>6</v>
      </c>
      <c r="E49" s="41">
        <v>2</v>
      </c>
      <c r="F49" s="182"/>
      <c r="G49" s="42">
        <f t="shared" ref="G49:G63" si="4">F49*E49</f>
        <v>0</v>
      </c>
      <c r="H49" s="43">
        <v>1</v>
      </c>
      <c r="I49" s="43">
        <v>1</v>
      </c>
      <c r="J49" s="43">
        <v>3</v>
      </c>
      <c r="K49" s="42" t="s">
        <v>344</v>
      </c>
      <c r="L49" s="107" t="s">
        <v>260</v>
      </c>
    </row>
    <row r="50" spans="1:12" s="1" customFormat="1" ht="119.4" customHeight="1" outlineLevel="1" x14ac:dyDescent="0.35">
      <c r="A50" s="111">
        <f t="shared" ref="A50:A62" si="5">A49+0.01</f>
        <v>5.0199999999999996</v>
      </c>
      <c r="B50" s="46" t="s">
        <v>363</v>
      </c>
      <c r="C50" s="45" t="s">
        <v>362</v>
      </c>
      <c r="D50" s="41" t="s">
        <v>6</v>
      </c>
      <c r="E50" s="41">
        <v>4.5</v>
      </c>
      <c r="F50" s="182"/>
      <c r="G50" s="42">
        <f t="shared" si="4"/>
        <v>0</v>
      </c>
      <c r="H50" s="43">
        <v>1</v>
      </c>
      <c r="I50" s="43">
        <v>1</v>
      </c>
      <c r="J50" s="43">
        <v>19</v>
      </c>
      <c r="K50" s="42" t="s">
        <v>344</v>
      </c>
      <c r="L50" s="107" t="s">
        <v>271</v>
      </c>
    </row>
    <row r="51" spans="1:12" s="1" customFormat="1" ht="187.25" customHeight="1" outlineLevel="1" x14ac:dyDescent="0.35">
      <c r="A51" s="111">
        <f t="shared" si="5"/>
        <v>5.0299999999999994</v>
      </c>
      <c r="B51" s="45" t="s">
        <v>361</v>
      </c>
      <c r="C51" s="45" t="s">
        <v>359</v>
      </c>
      <c r="D51" s="41" t="s">
        <v>6</v>
      </c>
      <c r="E51" s="41">
        <v>4</v>
      </c>
      <c r="F51" s="182"/>
      <c r="G51" s="42">
        <f t="shared" si="4"/>
        <v>0</v>
      </c>
      <c r="H51" s="43">
        <v>1</v>
      </c>
      <c r="I51" s="43">
        <v>1</v>
      </c>
      <c r="J51" s="43">
        <v>3</v>
      </c>
      <c r="K51" s="42" t="s">
        <v>344</v>
      </c>
      <c r="L51" s="107" t="s">
        <v>260</v>
      </c>
    </row>
    <row r="52" spans="1:12" s="1" customFormat="1" ht="154.25" customHeight="1" outlineLevel="1" x14ac:dyDescent="0.35">
      <c r="A52" s="111">
        <f t="shared" si="5"/>
        <v>5.0399999999999991</v>
      </c>
      <c r="B52" s="46" t="s">
        <v>360</v>
      </c>
      <c r="C52" s="45" t="s">
        <v>359</v>
      </c>
      <c r="D52" s="41" t="s">
        <v>6</v>
      </c>
      <c r="E52" s="41">
        <v>8</v>
      </c>
      <c r="F52" s="182"/>
      <c r="G52" s="42">
        <f t="shared" si="4"/>
        <v>0</v>
      </c>
      <c r="H52" s="43">
        <v>1</v>
      </c>
      <c r="I52" s="43">
        <v>1</v>
      </c>
      <c r="J52" s="43">
        <v>9</v>
      </c>
      <c r="K52" s="42" t="s">
        <v>344</v>
      </c>
      <c r="L52" s="107" t="s">
        <v>271</v>
      </c>
    </row>
    <row r="53" spans="1:12" s="1" customFormat="1" ht="69" customHeight="1" outlineLevel="1" x14ac:dyDescent="0.35">
      <c r="A53" s="111">
        <f t="shared" si="5"/>
        <v>5.0499999999999989</v>
      </c>
      <c r="B53" s="142" t="s">
        <v>356</v>
      </c>
      <c r="C53" s="45" t="s">
        <v>355</v>
      </c>
      <c r="D53" s="41" t="s">
        <v>182</v>
      </c>
      <c r="E53" s="41">
        <v>1.05</v>
      </c>
      <c r="F53" s="182"/>
      <c r="G53" s="42">
        <f t="shared" si="4"/>
        <v>0</v>
      </c>
      <c r="H53" s="43">
        <v>1</v>
      </c>
      <c r="I53" s="43">
        <v>1</v>
      </c>
      <c r="J53" s="43">
        <v>3</v>
      </c>
      <c r="K53" s="42" t="s">
        <v>344</v>
      </c>
      <c r="L53" s="107" t="s">
        <v>260</v>
      </c>
    </row>
    <row r="54" spans="1:12" s="1" customFormat="1" ht="22.25" customHeight="1" outlineLevel="1" x14ac:dyDescent="0.35">
      <c r="A54" s="111">
        <f t="shared" si="5"/>
        <v>5.0599999999999987</v>
      </c>
      <c r="B54" s="142" t="s">
        <v>358</v>
      </c>
      <c r="C54" s="45" t="s">
        <v>357</v>
      </c>
      <c r="D54" s="41" t="s">
        <v>182</v>
      </c>
      <c r="E54" s="41">
        <v>1.4</v>
      </c>
      <c r="F54" s="182"/>
      <c r="G54" s="42">
        <f t="shared" si="4"/>
        <v>0</v>
      </c>
      <c r="H54" s="43">
        <v>1</v>
      </c>
      <c r="I54" s="43">
        <v>1</v>
      </c>
      <c r="J54" s="43">
        <v>3</v>
      </c>
      <c r="K54" s="42" t="s">
        <v>344</v>
      </c>
      <c r="L54" s="107" t="s">
        <v>260</v>
      </c>
    </row>
    <row r="55" spans="1:12" s="1" customFormat="1" ht="73.25" customHeight="1" outlineLevel="1" x14ac:dyDescent="0.35">
      <c r="A55" s="111">
        <f t="shared" si="5"/>
        <v>5.0699999999999985</v>
      </c>
      <c r="B55" s="46" t="s">
        <v>356</v>
      </c>
      <c r="C55" s="45" t="s">
        <v>355</v>
      </c>
      <c r="D55" s="41" t="s">
        <v>182</v>
      </c>
      <c r="E55" s="41">
        <v>3.4</v>
      </c>
      <c r="F55" s="182"/>
      <c r="G55" s="42">
        <f t="shared" si="4"/>
        <v>0</v>
      </c>
      <c r="H55" s="43">
        <v>1</v>
      </c>
      <c r="I55" s="43">
        <v>1</v>
      </c>
      <c r="J55" s="43">
        <v>19</v>
      </c>
      <c r="K55" s="42" t="s">
        <v>344</v>
      </c>
      <c r="L55" s="107" t="s">
        <v>271</v>
      </c>
    </row>
    <row r="56" spans="1:12" s="1" customFormat="1" ht="195.65" customHeight="1" outlineLevel="1" x14ac:dyDescent="0.35">
      <c r="A56" s="111">
        <f t="shared" si="5"/>
        <v>5.0799999999999983</v>
      </c>
      <c r="B56" s="46" t="s">
        <v>354</v>
      </c>
      <c r="C56" s="44" t="s">
        <v>353</v>
      </c>
      <c r="D56" s="41" t="s">
        <v>6</v>
      </c>
      <c r="E56" s="41">
        <v>169</v>
      </c>
      <c r="F56" s="182"/>
      <c r="G56" s="42">
        <f t="shared" si="4"/>
        <v>0</v>
      </c>
      <c r="H56" s="43" t="s">
        <v>352</v>
      </c>
      <c r="I56" s="43"/>
      <c r="J56" s="43"/>
      <c r="K56" s="42" t="s">
        <v>344</v>
      </c>
      <c r="L56" s="107" t="s">
        <v>351</v>
      </c>
    </row>
    <row r="57" spans="1:12" s="1" customFormat="1" ht="170.4" customHeight="1" outlineLevel="1" x14ac:dyDescent="0.35">
      <c r="A57" s="111">
        <f t="shared" si="5"/>
        <v>5.0899999999999981</v>
      </c>
      <c r="B57" s="126" t="s">
        <v>350</v>
      </c>
      <c r="C57" s="146" t="s">
        <v>349</v>
      </c>
      <c r="D57" s="41" t="s">
        <v>6</v>
      </c>
      <c r="E57" s="41">
        <v>13</v>
      </c>
      <c r="F57" s="187"/>
      <c r="G57" s="42">
        <f t="shared" si="4"/>
        <v>0</v>
      </c>
      <c r="H57" s="151">
        <v>1</v>
      </c>
      <c r="I57" s="151">
        <v>1</v>
      </c>
      <c r="J57" s="151">
        <v>16</v>
      </c>
      <c r="K57" s="42" t="s">
        <v>344</v>
      </c>
      <c r="L57" s="55" t="s">
        <v>181</v>
      </c>
    </row>
    <row r="58" spans="1:12" s="1" customFormat="1" ht="160.25" customHeight="1" outlineLevel="1" x14ac:dyDescent="0.35">
      <c r="A58" s="111">
        <f t="shared" si="5"/>
        <v>5.0999999999999979</v>
      </c>
      <c r="B58" s="46" t="s">
        <v>350</v>
      </c>
      <c r="C58" s="45" t="s">
        <v>349</v>
      </c>
      <c r="D58" s="41" t="s">
        <v>6</v>
      </c>
      <c r="E58" s="41">
        <v>14</v>
      </c>
      <c r="F58" s="182"/>
      <c r="G58" s="42">
        <f t="shared" si="4"/>
        <v>0</v>
      </c>
      <c r="H58" s="43">
        <v>1</v>
      </c>
      <c r="I58" s="43">
        <v>1</v>
      </c>
      <c r="J58" s="43">
        <v>11</v>
      </c>
      <c r="K58" s="42" t="s">
        <v>344</v>
      </c>
      <c r="L58" s="107" t="s">
        <v>287</v>
      </c>
    </row>
    <row r="59" spans="1:12" s="1" customFormat="1" ht="157.25" customHeight="1" outlineLevel="1" x14ac:dyDescent="0.35">
      <c r="A59" s="111">
        <f t="shared" si="5"/>
        <v>5.1099999999999977</v>
      </c>
      <c r="B59" s="46" t="s">
        <v>350</v>
      </c>
      <c r="C59" s="45" t="s">
        <v>349</v>
      </c>
      <c r="D59" s="41" t="s">
        <v>6</v>
      </c>
      <c r="E59" s="41">
        <v>13</v>
      </c>
      <c r="F59" s="182"/>
      <c r="G59" s="42">
        <f t="shared" si="4"/>
        <v>0</v>
      </c>
      <c r="H59" s="43">
        <v>1</v>
      </c>
      <c r="I59" s="43">
        <v>1</v>
      </c>
      <c r="J59" s="43">
        <v>13</v>
      </c>
      <c r="K59" s="42" t="s">
        <v>344</v>
      </c>
      <c r="L59" s="107" t="s">
        <v>266</v>
      </c>
    </row>
    <row r="60" spans="1:12" s="1" customFormat="1" ht="158.4" customHeight="1" outlineLevel="1" x14ac:dyDescent="0.35">
      <c r="A60" s="111">
        <f t="shared" si="5"/>
        <v>5.1199999999999974</v>
      </c>
      <c r="B60" s="46" t="s">
        <v>350</v>
      </c>
      <c r="C60" s="45" t="s">
        <v>349</v>
      </c>
      <c r="D60" s="41" t="s">
        <v>6</v>
      </c>
      <c r="E60" s="41">
        <v>26</v>
      </c>
      <c r="F60" s="182"/>
      <c r="G60" s="42">
        <f t="shared" si="4"/>
        <v>0</v>
      </c>
      <c r="H60" s="43">
        <v>1</v>
      </c>
      <c r="I60" s="43">
        <v>1</v>
      </c>
      <c r="J60" s="43">
        <v>2</v>
      </c>
      <c r="K60" s="42" t="s">
        <v>344</v>
      </c>
      <c r="L60" s="107" t="s">
        <v>275</v>
      </c>
    </row>
    <row r="61" spans="1:12" s="1" customFormat="1" ht="78" customHeight="1" outlineLevel="1" x14ac:dyDescent="0.35">
      <c r="A61" s="111">
        <f t="shared" si="5"/>
        <v>5.1299999999999972</v>
      </c>
      <c r="B61" s="46" t="s">
        <v>348</v>
      </c>
      <c r="C61" s="45" t="s">
        <v>347</v>
      </c>
      <c r="D61" s="41" t="s">
        <v>182</v>
      </c>
      <c r="E61" s="41">
        <v>1</v>
      </c>
      <c r="F61" s="182"/>
      <c r="G61" s="42">
        <f t="shared" si="4"/>
        <v>0</v>
      </c>
      <c r="H61" s="43">
        <v>1</v>
      </c>
      <c r="I61" s="43">
        <v>1</v>
      </c>
      <c r="J61" s="43">
        <v>19</v>
      </c>
      <c r="K61" s="42" t="s">
        <v>344</v>
      </c>
      <c r="L61" s="107" t="s">
        <v>271</v>
      </c>
    </row>
    <row r="62" spans="1:12" s="1" customFormat="1" ht="88.75" customHeight="1" outlineLevel="1" x14ac:dyDescent="0.35">
      <c r="A62" s="111">
        <f t="shared" si="5"/>
        <v>5.139999999999997</v>
      </c>
      <c r="B62" s="142" t="s">
        <v>346</v>
      </c>
      <c r="C62" s="45" t="s">
        <v>345</v>
      </c>
      <c r="D62" s="41" t="s">
        <v>182</v>
      </c>
      <c r="E62" s="41">
        <v>4</v>
      </c>
      <c r="F62" s="182"/>
      <c r="G62" s="42">
        <f t="shared" si="4"/>
        <v>0</v>
      </c>
      <c r="H62" s="43">
        <v>1</v>
      </c>
      <c r="I62" s="43">
        <v>1</v>
      </c>
      <c r="J62" s="43">
        <v>9</v>
      </c>
      <c r="K62" s="42" t="s">
        <v>344</v>
      </c>
      <c r="L62" s="107" t="s">
        <v>260</v>
      </c>
    </row>
    <row r="63" spans="1:12" s="1" customFormat="1" ht="328.5" customHeight="1" outlineLevel="1" x14ac:dyDescent="0.35">
      <c r="A63" s="268">
        <v>5.15</v>
      </c>
      <c r="B63" s="267" t="s">
        <v>431</v>
      </c>
      <c r="C63" s="44" t="s">
        <v>437</v>
      </c>
      <c r="D63" s="269" t="s">
        <v>6</v>
      </c>
      <c r="E63" s="269">
        <v>66</v>
      </c>
      <c r="F63" s="255"/>
      <c r="G63" s="256">
        <f t="shared" si="4"/>
        <v>0</v>
      </c>
      <c r="H63" s="43"/>
      <c r="I63" s="43"/>
      <c r="J63" s="43"/>
      <c r="K63" s="42" t="s">
        <v>344</v>
      </c>
      <c r="L63" s="41" t="s">
        <v>260</v>
      </c>
    </row>
    <row r="64" spans="1:12" s="1" customFormat="1" ht="339.5" customHeight="1" outlineLevel="1" x14ac:dyDescent="0.35">
      <c r="A64" s="268"/>
      <c r="B64" s="267"/>
      <c r="C64" s="44" t="s">
        <v>433</v>
      </c>
      <c r="D64" s="269"/>
      <c r="E64" s="269"/>
      <c r="F64" s="255"/>
      <c r="G64" s="256"/>
      <c r="H64" s="43"/>
      <c r="I64" s="43"/>
      <c r="J64" s="43"/>
      <c r="K64" s="42"/>
      <c r="L64" s="41"/>
    </row>
    <row r="65" spans="1:105" s="1" customFormat="1" ht="94" customHeight="1" outlineLevel="1" x14ac:dyDescent="0.35">
      <c r="A65" s="250">
        <v>3.2</v>
      </c>
      <c r="B65" s="251" t="s">
        <v>434</v>
      </c>
      <c r="C65" s="45" t="s">
        <v>435</v>
      </c>
      <c r="D65" s="41" t="s">
        <v>436</v>
      </c>
      <c r="E65" s="41">
        <v>60</v>
      </c>
      <c r="F65" s="182"/>
      <c r="G65" s="42">
        <f>E65*F65</f>
        <v>0</v>
      </c>
      <c r="H65" s="43"/>
      <c r="I65" s="43"/>
      <c r="J65" s="43"/>
      <c r="K65" s="42"/>
      <c r="L65" s="41"/>
    </row>
    <row r="66" spans="1:105" s="1" customFormat="1" ht="27" customHeight="1" outlineLevel="1" x14ac:dyDescent="0.35">
      <c r="A66" s="250"/>
      <c r="B66" s="252"/>
      <c r="C66" s="164"/>
      <c r="D66" s="163"/>
      <c r="E66" s="163"/>
      <c r="F66" s="209"/>
      <c r="G66" s="161"/>
      <c r="H66" s="162"/>
      <c r="I66" s="162"/>
      <c r="J66" s="162"/>
      <c r="K66" s="161"/>
      <c r="L66" s="160"/>
    </row>
    <row r="67" spans="1:105" s="58" customFormat="1" ht="21.5" customHeight="1" x14ac:dyDescent="0.35">
      <c r="A67" s="159">
        <v>6</v>
      </c>
      <c r="B67" s="158" t="s">
        <v>343</v>
      </c>
      <c r="C67" s="157"/>
      <c r="D67" s="156"/>
      <c r="E67" s="156"/>
      <c r="F67" s="210"/>
      <c r="G67" s="154">
        <f>SUM(G68:G119)</f>
        <v>0</v>
      </c>
      <c r="H67" s="155"/>
      <c r="I67" s="155"/>
      <c r="J67" s="155"/>
      <c r="K67" s="154"/>
      <c r="L67" s="153"/>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row>
    <row r="68" spans="1:105" s="1" customFormat="1" ht="86.4" customHeight="1" outlineLevel="1" x14ac:dyDescent="0.35">
      <c r="A68" s="111">
        <f>6.01</f>
        <v>6.01</v>
      </c>
      <c r="B68" s="46" t="s">
        <v>342</v>
      </c>
      <c r="C68" s="45" t="s">
        <v>341</v>
      </c>
      <c r="D68" s="41" t="s">
        <v>340</v>
      </c>
      <c r="E68" s="41">
        <v>20</v>
      </c>
      <c r="F68" s="182"/>
      <c r="G68" s="42">
        <f t="shared" ref="G68:G99" si="6">F68*E68</f>
        <v>0</v>
      </c>
      <c r="H68" s="43"/>
      <c r="I68" s="43"/>
      <c r="J68" s="43"/>
      <c r="K68" s="42" t="s">
        <v>276</v>
      </c>
      <c r="L68" s="107" t="s">
        <v>260</v>
      </c>
    </row>
    <row r="69" spans="1:105" s="1" customFormat="1" ht="216" customHeight="1" outlineLevel="1" x14ac:dyDescent="0.35">
      <c r="A69" s="111">
        <f t="shared" ref="A69:A100" si="7">A68+0.01</f>
        <v>6.02</v>
      </c>
      <c r="B69" s="46" t="s">
        <v>339</v>
      </c>
      <c r="C69" s="45" t="s">
        <v>338</v>
      </c>
      <c r="D69" s="41" t="s">
        <v>34</v>
      </c>
      <c r="E69" s="41">
        <v>1</v>
      </c>
      <c r="F69" s="182"/>
      <c r="G69" s="42">
        <f t="shared" si="6"/>
        <v>0</v>
      </c>
      <c r="H69" s="43"/>
      <c r="I69" s="43"/>
      <c r="J69" s="43"/>
      <c r="K69" s="42" t="s">
        <v>276</v>
      </c>
      <c r="L69" s="107" t="s">
        <v>260</v>
      </c>
    </row>
    <row r="70" spans="1:105" s="1" customFormat="1" ht="289.25" customHeight="1" outlineLevel="1" x14ac:dyDescent="0.35">
      <c r="A70" s="111">
        <f t="shared" si="7"/>
        <v>6.0299999999999994</v>
      </c>
      <c r="B70" s="46" t="s">
        <v>332</v>
      </c>
      <c r="C70" s="45" t="s">
        <v>337</v>
      </c>
      <c r="D70" s="41" t="s">
        <v>330</v>
      </c>
      <c r="E70" s="41">
        <v>1.05</v>
      </c>
      <c r="F70" s="182"/>
      <c r="G70" s="42">
        <f t="shared" si="6"/>
        <v>0</v>
      </c>
      <c r="H70" s="43">
        <v>1</v>
      </c>
      <c r="I70" s="43">
        <v>1</v>
      </c>
      <c r="J70" s="43">
        <v>3</v>
      </c>
      <c r="K70" s="42" t="s">
        <v>276</v>
      </c>
      <c r="L70" s="107" t="s">
        <v>260</v>
      </c>
    </row>
    <row r="71" spans="1:105" s="1" customFormat="1" ht="271.75" customHeight="1" outlineLevel="1" x14ac:dyDescent="0.35">
      <c r="A71" s="111">
        <f t="shared" si="7"/>
        <v>6.0399999999999991</v>
      </c>
      <c r="B71" s="46" t="s">
        <v>332</v>
      </c>
      <c r="C71" s="45" t="s">
        <v>336</v>
      </c>
      <c r="D71" s="41" t="s">
        <v>330</v>
      </c>
      <c r="E71" s="41">
        <v>3</v>
      </c>
      <c r="F71" s="182"/>
      <c r="G71" s="42">
        <f t="shared" si="6"/>
        <v>0</v>
      </c>
      <c r="H71" s="43">
        <v>1</v>
      </c>
      <c r="I71" s="43">
        <v>1</v>
      </c>
      <c r="J71" s="43">
        <v>3</v>
      </c>
      <c r="K71" s="42" t="s">
        <v>276</v>
      </c>
      <c r="L71" s="107" t="s">
        <v>260</v>
      </c>
    </row>
    <row r="72" spans="1:105" s="1" customFormat="1" ht="249" customHeight="1" outlineLevel="1" x14ac:dyDescent="0.35">
      <c r="A72" s="111">
        <f t="shared" si="7"/>
        <v>6.0499999999999989</v>
      </c>
      <c r="B72" s="46" t="s">
        <v>332</v>
      </c>
      <c r="C72" s="45" t="s">
        <v>335</v>
      </c>
      <c r="D72" s="41" t="s">
        <v>9</v>
      </c>
      <c r="E72" s="41">
        <v>1</v>
      </c>
      <c r="F72" s="182"/>
      <c r="G72" s="42">
        <f t="shared" si="6"/>
        <v>0</v>
      </c>
      <c r="H72" s="43">
        <v>1</v>
      </c>
      <c r="I72" s="43">
        <v>1</v>
      </c>
      <c r="J72" s="43">
        <v>3</v>
      </c>
      <c r="K72" s="42" t="s">
        <v>276</v>
      </c>
      <c r="L72" s="107" t="s">
        <v>260</v>
      </c>
    </row>
    <row r="73" spans="1:105" s="1" customFormat="1" ht="268.75" customHeight="1" outlineLevel="1" x14ac:dyDescent="0.35">
      <c r="A73" s="111">
        <f t="shared" si="7"/>
        <v>6.0599999999999987</v>
      </c>
      <c r="B73" s="142" t="s">
        <v>332</v>
      </c>
      <c r="C73" s="45" t="s">
        <v>334</v>
      </c>
      <c r="D73" s="41" t="s">
        <v>330</v>
      </c>
      <c r="E73" s="41">
        <v>3.3</v>
      </c>
      <c r="F73" s="182"/>
      <c r="G73" s="42">
        <f t="shared" si="6"/>
        <v>0</v>
      </c>
      <c r="H73" s="43">
        <v>1</v>
      </c>
      <c r="I73" s="43">
        <v>1</v>
      </c>
      <c r="J73" s="43">
        <v>19</v>
      </c>
      <c r="K73" s="42" t="s">
        <v>276</v>
      </c>
      <c r="L73" s="107" t="s">
        <v>271</v>
      </c>
    </row>
    <row r="74" spans="1:105" s="1" customFormat="1" ht="257.39999999999998" customHeight="1" outlineLevel="1" x14ac:dyDescent="0.35">
      <c r="A74" s="111">
        <f t="shared" si="7"/>
        <v>6.0699999999999985</v>
      </c>
      <c r="B74" s="142" t="s">
        <v>332</v>
      </c>
      <c r="C74" s="45" t="s">
        <v>333</v>
      </c>
      <c r="D74" s="41" t="s">
        <v>330</v>
      </c>
      <c r="E74" s="41">
        <v>3.6</v>
      </c>
      <c r="F74" s="182"/>
      <c r="G74" s="42">
        <f t="shared" si="6"/>
        <v>0</v>
      </c>
      <c r="H74" s="43">
        <v>1</v>
      </c>
      <c r="I74" s="43">
        <v>1</v>
      </c>
      <c r="J74" s="43">
        <v>19</v>
      </c>
      <c r="K74" s="42" t="s">
        <v>276</v>
      </c>
      <c r="L74" s="107" t="s">
        <v>271</v>
      </c>
    </row>
    <row r="75" spans="1:105" s="1" customFormat="1" ht="138" customHeight="1" outlineLevel="1" x14ac:dyDescent="0.35">
      <c r="A75" s="111">
        <f t="shared" si="7"/>
        <v>6.0799999999999983</v>
      </c>
      <c r="B75" s="142" t="s">
        <v>332</v>
      </c>
      <c r="C75" s="2" t="s">
        <v>331</v>
      </c>
      <c r="D75" s="41" t="s">
        <v>330</v>
      </c>
      <c r="E75" s="41">
        <v>2.5</v>
      </c>
      <c r="F75" s="182"/>
      <c r="G75" s="42">
        <f t="shared" si="6"/>
        <v>0</v>
      </c>
      <c r="H75" s="43">
        <v>1</v>
      </c>
      <c r="I75" s="43">
        <v>1</v>
      </c>
      <c r="J75" s="43">
        <v>5</v>
      </c>
      <c r="K75" s="42" t="s">
        <v>276</v>
      </c>
      <c r="L75" s="107" t="s">
        <v>260</v>
      </c>
    </row>
    <row r="76" spans="1:105" s="1" customFormat="1" ht="124.75" customHeight="1" outlineLevel="1" x14ac:dyDescent="0.35">
      <c r="A76" s="111">
        <f t="shared" si="7"/>
        <v>6.0899999999999981</v>
      </c>
      <c r="B76" s="46" t="s">
        <v>329</v>
      </c>
      <c r="C76" s="45" t="s">
        <v>328</v>
      </c>
      <c r="D76" s="41" t="s">
        <v>9</v>
      </c>
      <c r="E76" s="41">
        <v>2</v>
      </c>
      <c r="F76" s="182"/>
      <c r="G76" s="42">
        <f t="shared" si="6"/>
        <v>0</v>
      </c>
      <c r="H76" s="43">
        <v>1</v>
      </c>
      <c r="I76" s="43">
        <v>1</v>
      </c>
      <c r="J76" s="43">
        <v>13</v>
      </c>
      <c r="K76" s="42" t="s">
        <v>276</v>
      </c>
      <c r="L76" s="107" t="s">
        <v>266</v>
      </c>
    </row>
    <row r="77" spans="1:105" s="1" customFormat="1" ht="138" customHeight="1" outlineLevel="1" x14ac:dyDescent="0.35">
      <c r="A77" s="111">
        <f t="shared" si="7"/>
        <v>6.0999999999999979</v>
      </c>
      <c r="B77" s="46" t="s">
        <v>327</v>
      </c>
      <c r="C77" s="45" t="s">
        <v>304</v>
      </c>
      <c r="D77" s="41" t="s">
        <v>9</v>
      </c>
      <c r="E77" s="41">
        <v>10</v>
      </c>
      <c r="F77" s="182"/>
      <c r="G77" s="42">
        <f t="shared" si="6"/>
        <v>0</v>
      </c>
      <c r="H77" s="43">
        <v>1</v>
      </c>
      <c r="I77" s="43">
        <v>1</v>
      </c>
      <c r="J77" s="43">
        <v>13</v>
      </c>
      <c r="K77" s="42" t="s">
        <v>276</v>
      </c>
      <c r="L77" s="107" t="s">
        <v>266</v>
      </c>
    </row>
    <row r="78" spans="1:105" s="1" customFormat="1" ht="266.39999999999998" customHeight="1" outlineLevel="1" x14ac:dyDescent="0.35">
      <c r="A78" s="111">
        <f t="shared" si="7"/>
        <v>6.1099999999999977</v>
      </c>
      <c r="B78" s="46" t="s">
        <v>325</v>
      </c>
      <c r="C78" s="45" t="s">
        <v>326</v>
      </c>
      <c r="D78" s="41" t="s">
        <v>9</v>
      </c>
      <c r="E78" s="41">
        <v>1</v>
      </c>
      <c r="F78" s="182"/>
      <c r="G78" s="42">
        <f t="shared" si="6"/>
        <v>0</v>
      </c>
      <c r="H78" s="43">
        <v>1</v>
      </c>
      <c r="I78" s="43">
        <v>1</v>
      </c>
      <c r="J78" s="43">
        <v>13</v>
      </c>
      <c r="K78" s="42" t="s">
        <v>276</v>
      </c>
      <c r="L78" s="107" t="s">
        <v>266</v>
      </c>
    </row>
    <row r="79" spans="1:105" s="1" customFormat="1" ht="150" customHeight="1" outlineLevel="1" x14ac:dyDescent="0.35">
      <c r="A79" s="111">
        <f t="shared" si="7"/>
        <v>6.1199999999999974</v>
      </c>
      <c r="B79" s="46" t="s">
        <v>325</v>
      </c>
      <c r="C79" s="45" t="s">
        <v>324</v>
      </c>
      <c r="D79" s="41" t="s">
        <v>9</v>
      </c>
      <c r="E79" s="41">
        <v>1</v>
      </c>
      <c r="F79" s="182"/>
      <c r="G79" s="42">
        <f t="shared" si="6"/>
        <v>0</v>
      </c>
      <c r="H79" s="43">
        <v>1</v>
      </c>
      <c r="I79" s="43">
        <v>1</v>
      </c>
      <c r="J79" s="43">
        <v>13</v>
      </c>
      <c r="K79" s="42" t="s">
        <v>276</v>
      </c>
      <c r="L79" s="107" t="s">
        <v>266</v>
      </c>
    </row>
    <row r="80" spans="1:105" s="1" customFormat="1" ht="196.75" customHeight="1" outlineLevel="1" x14ac:dyDescent="0.35">
      <c r="A80" s="111">
        <f t="shared" si="7"/>
        <v>6.1299999999999972</v>
      </c>
      <c r="B80" s="46" t="s">
        <v>313</v>
      </c>
      <c r="C80" s="45" t="s">
        <v>323</v>
      </c>
      <c r="D80" s="41" t="s">
        <v>9</v>
      </c>
      <c r="E80" s="41">
        <v>1</v>
      </c>
      <c r="F80" s="182"/>
      <c r="G80" s="42">
        <f t="shared" si="6"/>
        <v>0</v>
      </c>
      <c r="H80" s="43">
        <v>1</v>
      </c>
      <c r="I80" s="43">
        <v>1</v>
      </c>
      <c r="J80" s="43">
        <v>13</v>
      </c>
      <c r="K80" s="42" t="s">
        <v>276</v>
      </c>
      <c r="L80" s="107" t="s">
        <v>266</v>
      </c>
    </row>
    <row r="81" spans="1:12" s="1" customFormat="1" ht="136.25" customHeight="1" outlineLevel="1" x14ac:dyDescent="0.35">
      <c r="A81" s="111">
        <f t="shared" si="7"/>
        <v>6.139999999999997</v>
      </c>
      <c r="B81" s="46" t="s">
        <v>315</v>
      </c>
      <c r="C81" s="45" t="s">
        <v>314</v>
      </c>
      <c r="D81" s="41" t="s">
        <v>9</v>
      </c>
      <c r="E81" s="41">
        <v>1</v>
      </c>
      <c r="F81" s="182"/>
      <c r="G81" s="42">
        <f t="shared" si="6"/>
        <v>0</v>
      </c>
      <c r="H81" s="43">
        <v>1</v>
      </c>
      <c r="I81" s="43">
        <v>1</v>
      </c>
      <c r="J81" s="43">
        <v>13</v>
      </c>
      <c r="K81" s="42" t="s">
        <v>276</v>
      </c>
      <c r="L81" s="107" t="s">
        <v>266</v>
      </c>
    </row>
    <row r="82" spans="1:12" s="1" customFormat="1" ht="142.75" customHeight="1" outlineLevel="1" x14ac:dyDescent="0.35">
      <c r="A82" s="111">
        <f t="shared" si="7"/>
        <v>6.1499999999999968</v>
      </c>
      <c r="B82" s="46" t="s">
        <v>322</v>
      </c>
      <c r="C82" s="45" t="s">
        <v>321</v>
      </c>
      <c r="D82" s="41" t="s">
        <v>9</v>
      </c>
      <c r="E82" s="41">
        <v>1</v>
      </c>
      <c r="F82" s="182"/>
      <c r="G82" s="42">
        <f t="shared" si="6"/>
        <v>0</v>
      </c>
      <c r="H82" s="43">
        <v>1</v>
      </c>
      <c r="I82" s="43">
        <v>1</v>
      </c>
      <c r="J82" s="43">
        <v>13</v>
      </c>
      <c r="K82" s="42" t="s">
        <v>276</v>
      </c>
      <c r="L82" s="107" t="s">
        <v>266</v>
      </c>
    </row>
    <row r="83" spans="1:12" s="1" customFormat="1" ht="409.6" customHeight="1" outlineLevel="1" x14ac:dyDescent="0.35">
      <c r="A83" s="111">
        <f t="shared" si="7"/>
        <v>6.1599999999999966</v>
      </c>
      <c r="B83" s="46" t="s">
        <v>320</v>
      </c>
      <c r="C83" s="126" t="s">
        <v>319</v>
      </c>
      <c r="D83" s="41" t="s">
        <v>9</v>
      </c>
      <c r="E83" s="41">
        <v>10</v>
      </c>
      <c r="F83" s="182"/>
      <c r="G83" s="42">
        <f t="shared" si="6"/>
        <v>0</v>
      </c>
      <c r="H83" s="43"/>
      <c r="I83" s="43"/>
      <c r="J83" s="43"/>
      <c r="K83" s="42" t="s">
        <v>276</v>
      </c>
      <c r="L83" s="107" t="s">
        <v>260</v>
      </c>
    </row>
    <row r="84" spans="1:12" s="1" customFormat="1" ht="144" customHeight="1" outlineLevel="1" x14ac:dyDescent="0.35">
      <c r="A84" s="111">
        <f t="shared" si="7"/>
        <v>6.1699999999999964</v>
      </c>
      <c r="B84" s="46" t="s">
        <v>318</v>
      </c>
      <c r="C84" s="45" t="s">
        <v>317</v>
      </c>
      <c r="D84" s="41" t="s">
        <v>9</v>
      </c>
      <c r="E84" s="41">
        <v>5</v>
      </c>
      <c r="F84" s="182"/>
      <c r="G84" s="42">
        <f t="shared" si="6"/>
        <v>0</v>
      </c>
      <c r="H84" s="43">
        <v>1</v>
      </c>
      <c r="I84" s="43">
        <v>1</v>
      </c>
      <c r="J84" s="43">
        <v>13</v>
      </c>
      <c r="K84" s="42" t="s">
        <v>276</v>
      </c>
      <c r="L84" s="107" t="s">
        <v>287</v>
      </c>
    </row>
    <row r="85" spans="1:12" s="1" customFormat="1" ht="139.75" customHeight="1" outlineLevel="1" x14ac:dyDescent="0.35">
      <c r="A85" s="111">
        <f t="shared" si="7"/>
        <v>6.1799999999999962</v>
      </c>
      <c r="B85" s="46" t="s">
        <v>316</v>
      </c>
      <c r="C85" s="45" t="s">
        <v>304</v>
      </c>
      <c r="D85" s="41" t="s">
        <v>9</v>
      </c>
      <c r="E85" s="41">
        <v>5</v>
      </c>
      <c r="F85" s="182"/>
      <c r="G85" s="42">
        <f t="shared" si="6"/>
        <v>0</v>
      </c>
      <c r="H85" s="43">
        <v>1</v>
      </c>
      <c r="I85" s="43">
        <v>1</v>
      </c>
      <c r="J85" s="43">
        <v>13</v>
      </c>
      <c r="K85" s="42" t="s">
        <v>276</v>
      </c>
      <c r="L85" s="107" t="s">
        <v>287</v>
      </c>
    </row>
    <row r="86" spans="1:12" s="1" customFormat="1" ht="142.75" customHeight="1" outlineLevel="1" x14ac:dyDescent="0.35">
      <c r="A86" s="111">
        <f t="shared" si="7"/>
        <v>6.1899999999999959</v>
      </c>
      <c r="B86" s="46" t="s">
        <v>315</v>
      </c>
      <c r="C86" s="45" t="s">
        <v>314</v>
      </c>
      <c r="D86" s="41" t="s">
        <v>9</v>
      </c>
      <c r="E86" s="41">
        <v>1</v>
      </c>
      <c r="F86" s="182"/>
      <c r="G86" s="42">
        <f t="shared" si="6"/>
        <v>0</v>
      </c>
      <c r="H86" s="43">
        <v>1</v>
      </c>
      <c r="I86" s="43">
        <v>1</v>
      </c>
      <c r="J86" s="43">
        <v>13</v>
      </c>
      <c r="K86" s="42" t="s">
        <v>276</v>
      </c>
      <c r="L86" s="107" t="s">
        <v>287</v>
      </c>
    </row>
    <row r="87" spans="1:12" s="1" customFormat="1" ht="168.75" customHeight="1" outlineLevel="1" x14ac:dyDescent="0.35">
      <c r="A87" s="111">
        <f t="shared" si="7"/>
        <v>6.1999999999999957</v>
      </c>
      <c r="B87" s="46" t="s">
        <v>313</v>
      </c>
      <c r="C87" s="45" t="s">
        <v>312</v>
      </c>
      <c r="D87" s="41" t="s">
        <v>9</v>
      </c>
      <c r="E87" s="41">
        <v>1</v>
      </c>
      <c r="F87" s="182"/>
      <c r="G87" s="42">
        <f t="shared" si="6"/>
        <v>0</v>
      </c>
      <c r="H87" s="43">
        <v>1</v>
      </c>
      <c r="I87" s="43">
        <v>1</v>
      </c>
      <c r="J87" s="43">
        <v>13</v>
      </c>
      <c r="K87" s="42" t="s">
        <v>276</v>
      </c>
      <c r="L87" s="107" t="s">
        <v>287</v>
      </c>
    </row>
    <row r="88" spans="1:12" s="1" customFormat="1" ht="350.4" customHeight="1" outlineLevel="1" x14ac:dyDescent="0.35">
      <c r="A88" s="111">
        <f t="shared" si="7"/>
        <v>6.2099999999999955</v>
      </c>
      <c r="B88" s="46" t="s">
        <v>311</v>
      </c>
      <c r="C88" s="45" t="s">
        <v>310</v>
      </c>
      <c r="D88" s="41" t="s">
        <v>9</v>
      </c>
      <c r="E88" s="41">
        <v>1</v>
      </c>
      <c r="F88" s="182"/>
      <c r="G88" s="42">
        <f t="shared" si="6"/>
        <v>0</v>
      </c>
      <c r="H88" s="43">
        <v>1</v>
      </c>
      <c r="I88" s="43">
        <v>1</v>
      </c>
      <c r="J88" s="43">
        <v>13</v>
      </c>
      <c r="K88" s="42" t="s">
        <v>276</v>
      </c>
      <c r="L88" s="107" t="s">
        <v>48</v>
      </c>
    </row>
    <row r="89" spans="1:12" s="1" customFormat="1" ht="240.65" customHeight="1" outlineLevel="1" x14ac:dyDescent="0.35">
      <c r="A89" s="111">
        <f t="shared" si="7"/>
        <v>6.2199999999999953</v>
      </c>
      <c r="B89" s="126" t="s">
        <v>309</v>
      </c>
      <c r="C89" s="146" t="s">
        <v>308</v>
      </c>
      <c r="D89" s="41" t="s">
        <v>9</v>
      </c>
      <c r="E89" s="41">
        <v>1</v>
      </c>
      <c r="F89" s="187"/>
      <c r="G89" s="42">
        <f t="shared" si="6"/>
        <v>0</v>
      </c>
      <c r="H89" s="151">
        <v>1</v>
      </c>
      <c r="I89" s="151">
        <v>1</v>
      </c>
      <c r="J89" s="151">
        <v>16</v>
      </c>
      <c r="K89" s="42" t="s">
        <v>276</v>
      </c>
      <c r="L89" s="55" t="s">
        <v>181</v>
      </c>
    </row>
    <row r="90" spans="1:12" s="1" customFormat="1" ht="194.4" customHeight="1" outlineLevel="1" x14ac:dyDescent="0.35">
      <c r="A90" s="111">
        <f t="shared" si="7"/>
        <v>6.2299999999999951</v>
      </c>
      <c r="B90" s="126" t="s">
        <v>307</v>
      </c>
      <c r="C90" s="146" t="s">
        <v>306</v>
      </c>
      <c r="D90" s="41" t="s">
        <v>9</v>
      </c>
      <c r="E90" s="41">
        <v>1</v>
      </c>
      <c r="F90" s="187"/>
      <c r="G90" s="42">
        <f t="shared" si="6"/>
        <v>0</v>
      </c>
      <c r="H90" s="151">
        <v>1</v>
      </c>
      <c r="I90" s="151">
        <v>1</v>
      </c>
      <c r="J90" s="151">
        <v>16</v>
      </c>
      <c r="K90" s="42" t="s">
        <v>276</v>
      </c>
      <c r="L90" s="55" t="s">
        <v>181</v>
      </c>
    </row>
    <row r="91" spans="1:12" s="1" customFormat="1" ht="138.65" customHeight="1" outlineLevel="1" x14ac:dyDescent="0.35">
      <c r="A91" s="111">
        <f t="shared" si="7"/>
        <v>6.2399999999999949</v>
      </c>
      <c r="B91" s="126" t="s">
        <v>305</v>
      </c>
      <c r="C91" s="146" t="s">
        <v>304</v>
      </c>
      <c r="D91" s="41" t="s">
        <v>9</v>
      </c>
      <c r="E91" s="41">
        <v>1</v>
      </c>
      <c r="F91" s="187"/>
      <c r="G91" s="42">
        <f t="shared" si="6"/>
        <v>0</v>
      </c>
      <c r="H91" s="151">
        <v>1</v>
      </c>
      <c r="I91" s="151">
        <v>1</v>
      </c>
      <c r="J91" s="151">
        <v>16</v>
      </c>
      <c r="K91" s="42" t="s">
        <v>276</v>
      </c>
      <c r="L91" s="55" t="s">
        <v>181</v>
      </c>
    </row>
    <row r="92" spans="1:12" s="1" customFormat="1" ht="107.4" customHeight="1" outlineLevel="1" x14ac:dyDescent="0.35">
      <c r="A92" s="111">
        <f t="shared" si="7"/>
        <v>6.2499999999999947</v>
      </c>
      <c r="B92" s="126" t="s">
        <v>302</v>
      </c>
      <c r="C92" s="146" t="s">
        <v>303</v>
      </c>
      <c r="D92" s="41" t="s">
        <v>9</v>
      </c>
      <c r="E92" s="41">
        <v>3</v>
      </c>
      <c r="F92" s="187"/>
      <c r="G92" s="42">
        <f t="shared" si="6"/>
        <v>0</v>
      </c>
      <c r="H92" s="151">
        <v>1</v>
      </c>
      <c r="I92" s="151">
        <v>1</v>
      </c>
      <c r="J92" s="151">
        <v>16</v>
      </c>
      <c r="K92" s="42" t="s">
        <v>276</v>
      </c>
      <c r="L92" s="55" t="s">
        <v>181</v>
      </c>
    </row>
    <row r="93" spans="1:12" s="1" customFormat="1" ht="47" customHeight="1" outlineLevel="1" x14ac:dyDescent="0.35">
      <c r="A93" s="111">
        <f t="shared" si="7"/>
        <v>6.2599999999999945</v>
      </c>
      <c r="B93" s="126" t="s">
        <v>302</v>
      </c>
      <c r="C93" s="146" t="s">
        <v>301</v>
      </c>
      <c r="D93" s="41" t="s">
        <v>9</v>
      </c>
      <c r="E93" s="41">
        <v>1</v>
      </c>
      <c r="F93" s="187"/>
      <c r="G93" s="42">
        <f t="shared" si="6"/>
        <v>0</v>
      </c>
      <c r="H93" s="151">
        <v>1</v>
      </c>
      <c r="I93" s="151">
        <v>1</v>
      </c>
      <c r="J93" s="151">
        <v>16</v>
      </c>
      <c r="K93" s="42" t="s">
        <v>276</v>
      </c>
      <c r="L93" s="55" t="s">
        <v>181</v>
      </c>
    </row>
    <row r="94" spans="1:12" s="1" customFormat="1" ht="82.75" customHeight="1" outlineLevel="1" x14ac:dyDescent="0.35">
      <c r="A94" s="111">
        <f t="shared" si="7"/>
        <v>6.2699999999999942</v>
      </c>
      <c r="B94" s="126" t="s">
        <v>300</v>
      </c>
      <c r="C94" s="146" t="s">
        <v>299</v>
      </c>
      <c r="D94" s="41" t="s">
        <v>9</v>
      </c>
      <c r="E94" s="41">
        <v>6</v>
      </c>
      <c r="F94" s="187"/>
      <c r="G94" s="42">
        <f t="shared" si="6"/>
        <v>0</v>
      </c>
      <c r="H94" s="151">
        <v>1</v>
      </c>
      <c r="I94" s="151">
        <v>1</v>
      </c>
      <c r="J94" s="151">
        <v>16</v>
      </c>
      <c r="K94" s="42" t="s">
        <v>276</v>
      </c>
      <c r="L94" s="55" t="s">
        <v>181</v>
      </c>
    </row>
    <row r="95" spans="1:12" s="1" customFormat="1" ht="244.75" customHeight="1" outlineLevel="1" x14ac:dyDescent="0.35">
      <c r="A95" s="111">
        <f t="shared" si="7"/>
        <v>6.279999999999994</v>
      </c>
      <c r="B95" s="126" t="s">
        <v>289</v>
      </c>
      <c r="C95" s="146" t="s">
        <v>288</v>
      </c>
      <c r="D95" s="41" t="s">
        <v>6</v>
      </c>
      <c r="E95" s="41">
        <v>12</v>
      </c>
      <c r="F95" s="187"/>
      <c r="G95" s="42">
        <f t="shared" si="6"/>
        <v>0</v>
      </c>
      <c r="H95" s="151">
        <v>1</v>
      </c>
      <c r="I95" s="151">
        <v>1</v>
      </c>
      <c r="J95" s="151">
        <v>16</v>
      </c>
      <c r="K95" s="42" t="s">
        <v>276</v>
      </c>
      <c r="L95" s="55" t="s">
        <v>181</v>
      </c>
    </row>
    <row r="96" spans="1:12" s="1" customFormat="1" ht="144.5" customHeight="1" outlineLevel="1" x14ac:dyDescent="0.35">
      <c r="A96" s="111">
        <f t="shared" si="7"/>
        <v>6.2899999999999938</v>
      </c>
      <c r="B96" s="46" t="s">
        <v>297</v>
      </c>
      <c r="C96" s="45" t="s">
        <v>298</v>
      </c>
      <c r="D96" s="41" t="s">
        <v>9</v>
      </c>
      <c r="E96" s="41">
        <v>1</v>
      </c>
      <c r="F96" s="182"/>
      <c r="G96" s="42">
        <f t="shared" si="6"/>
        <v>0</v>
      </c>
      <c r="H96" s="43">
        <v>1</v>
      </c>
      <c r="I96" s="43">
        <v>1</v>
      </c>
      <c r="J96" s="43">
        <v>13</v>
      </c>
      <c r="K96" s="42" t="s">
        <v>276</v>
      </c>
      <c r="L96" s="107" t="s">
        <v>48</v>
      </c>
    </row>
    <row r="97" spans="1:12" s="1" customFormat="1" ht="162" customHeight="1" outlineLevel="1" x14ac:dyDescent="0.35">
      <c r="A97" s="111">
        <f t="shared" si="7"/>
        <v>6.2999999999999936</v>
      </c>
      <c r="B97" s="46" t="s">
        <v>297</v>
      </c>
      <c r="C97" s="45" t="s">
        <v>298</v>
      </c>
      <c r="D97" s="41" t="s">
        <v>9</v>
      </c>
      <c r="E97" s="41">
        <v>1</v>
      </c>
      <c r="F97" s="182"/>
      <c r="G97" s="42">
        <f t="shared" si="6"/>
        <v>0</v>
      </c>
      <c r="H97" s="43">
        <v>1</v>
      </c>
      <c r="I97" s="43">
        <v>1</v>
      </c>
      <c r="J97" s="43">
        <v>12</v>
      </c>
      <c r="K97" s="42" t="s">
        <v>276</v>
      </c>
      <c r="L97" s="107" t="s">
        <v>49</v>
      </c>
    </row>
    <row r="98" spans="1:12" s="1" customFormat="1" ht="168" customHeight="1" outlineLevel="1" x14ac:dyDescent="0.35">
      <c r="A98" s="111">
        <f t="shared" si="7"/>
        <v>6.3099999999999934</v>
      </c>
      <c r="B98" s="46" t="s">
        <v>297</v>
      </c>
      <c r="C98" s="45" t="s">
        <v>298</v>
      </c>
      <c r="D98" s="41" t="s">
        <v>9</v>
      </c>
      <c r="E98" s="41">
        <v>1</v>
      </c>
      <c r="F98" s="182"/>
      <c r="G98" s="42">
        <f t="shared" si="6"/>
        <v>0</v>
      </c>
      <c r="H98" s="43">
        <v>1</v>
      </c>
      <c r="I98" s="43">
        <v>1</v>
      </c>
      <c r="J98" s="43">
        <v>15</v>
      </c>
      <c r="K98" s="42" t="s">
        <v>276</v>
      </c>
      <c r="L98" s="107" t="s">
        <v>49</v>
      </c>
    </row>
    <row r="99" spans="1:12" s="1" customFormat="1" ht="173.4" customHeight="1" outlineLevel="1" x14ac:dyDescent="0.35">
      <c r="A99" s="111">
        <f t="shared" si="7"/>
        <v>6.3199999999999932</v>
      </c>
      <c r="B99" s="46" t="s">
        <v>297</v>
      </c>
      <c r="C99" s="45" t="s">
        <v>298</v>
      </c>
      <c r="D99" s="41" t="s">
        <v>9</v>
      </c>
      <c r="E99" s="41">
        <v>1</v>
      </c>
      <c r="F99" s="182"/>
      <c r="G99" s="42">
        <f t="shared" si="6"/>
        <v>0</v>
      </c>
      <c r="H99" s="43">
        <v>1</v>
      </c>
      <c r="I99" s="43">
        <v>1</v>
      </c>
      <c r="J99" s="43">
        <v>6</v>
      </c>
      <c r="K99" s="42" t="s">
        <v>276</v>
      </c>
      <c r="L99" s="107" t="s">
        <v>49</v>
      </c>
    </row>
    <row r="100" spans="1:12" s="1" customFormat="1" ht="156.65" customHeight="1" outlineLevel="1" x14ac:dyDescent="0.35">
      <c r="A100" s="111">
        <f t="shared" si="7"/>
        <v>6.329999999999993</v>
      </c>
      <c r="B100" s="46" t="s">
        <v>297</v>
      </c>
      <c r="C100" s="45" t="s">
        <v>296</v>
      </c>
      <c r="D100" s="41" t="s">
        <v>9</v>
      </c>
      <c r="E100" s="41">
        <v>1</v>
      </c>
      <c r="F100" s="182"/>
      <c r="G100" s="42">
        <f t="shared" ref="G100:G119" si="8">F100*E100</f>
        <v>0</v>
      </c>
      <c r="H100" s="43">
        <v>1</v>
      </c>
      <c r="I100" s="43">
        <v>1</v>
      </c>
      <c r="J100" s="43">
        <v>17</v>
      </c>
      <c r="K100" s="42" t="s">
        <v>276</v>
      </c>
      <c r="L100" s="107" t="s">
        <v>49</v>
      </c>
    </row>
    <row r="101" spans="1:12" s="1" customFormat="1" ht="164.4" customHeight="1" outlineLevel="1" x14ac:dyDescent="0.35">
      <c r="A101" s="111">
        <f t="shared" ref="A101:A119" si="9">A100+0.01</f>
        <v>6.3399999999999928</v>
      </c>
      <c r="B101" s="46" t="s">
        <v>297</v>
      </c>
      <c r="C101" s="45" t="s">
        <v>296</v>
      </c>
      <c r="D101" s="41" t="s">
        <v>9</v>
      </c>
      <c r="E101" s="41">
        <v>1</v>
      </c>
      <c r="F101" s="182"/>
      <c r="G101" s="42">
        <f t="shared" si="8"/>
        <v>0</v>
      </c>
      <c r="H101" s="43">
        <v>1</v>
      </c>
      <c r="I101" s="43">
        <v>1</v>
      </c>
      <c r="J101" s="43">
        <v>7</v>
      </c>
      <c r="K101" s="42" t="s">
        <v>276</v>
      </c>
      <c r="L101" s="107" t="s">
        <v>49</v>
      </c>
    </row>
    <row r="102" spans="1:12" s="1" customFormat="1" ht="232.25" customHeight="1" outlineLevel="1" x14ac:dyDescent="0.35">
      <c r="A102" s="111">
        <f t="shared" si="9"/>
        <v>6.3499999999999925</v>
      </c>
      <c r="B102" s="46" t="s">
        <v>295</v>
      </c>
      <c r="C102" s="45" t="s">
        <v>294</v>
      </c>
      <c r="D102" s="41" t="s">
        <v>9</v>
      </c>
      <c r="E102" s="41">
        <v>1</v>
      </c>
      <c r="F102" s="182"/>
      <c r="G102" s="42">
        <f t="shared" si="8"/>
        <v>0</v>
      </c>
      <c r="H102" s="43">
        <v>1</v>
      </c>
      <c r="I102" s="43">
        <v>1</v>
      </c>
      <c r="J102" s="43">
        <v>5</v>
      </c>
      <c r="K102" s="42" t="s">
        <v>276</v>
      </c>
      <c r="L102" s="107" t="s">
        <v>49</v>
      </c>
    </row>
    <row r="103" spans="1:12" s="1" customFormat="1" ht="99.65" customHeight="1" outlineLevel="1" x14ac:dyDescent="0.35">
      <c r="A103" s="111">
        <f t="shared" si="9"/>
        <v>6.3599999999999923</v>
      </c>
      <c r="B103" s="152" t="s">
        <v>293</v>
      </c>
      <c r="C103" s="45" t="s">
        <v>292</v>
      </c>
      <c r="D103" s="41" t="s">
        <v>9</v>
      </c>
      <c r="E103" s="41">
        <v>7</v>
      </c>
      <c r="F103" s="182"/>
      <c r="G103" s="42">
        <f t="shared" si="8"/>
        <v>0</v>
      </c>
      <c r="H103" s="43">
        <v>1</v>
      </c>
      <c r="I103" s="43">
        <v>1</v>
      </c>
      <c r="J103" s="43">
        <v>6</v>
      </c>
      <c r="K103" s="42" t="s">
        <v>276</v>
      </c>
      <c r="L103" s="107" t="s">
        <v>260</v>
      </c>
    </row>
    <row r="104" spans="1:12" s="1" customFormat="1" ht="172.25" customHeight="1" outlineLevel="1" x14ac:dyDescent="0.35">
      <c r="A104" s="111">
        <f t="shared" si="9"/>
        <v>6.3699999999999921</v>
      </c>
      <c r="B104" s="46" t="s">
        <v>291</v>
      </c>
      <c r="C104" s="45" t="s">
        <v>290</v>
      </c>
      <c r="D104" s="41" t="s">
        <v>9</v>
      </c>
      <c r="E104" s="41">
        <v>1</v>
      </c>
      <c r="F104" s="182"/>
      <c r="G104" s="42">
        <f t="shared" si="8"/>
        <v>0</v>
      </c>
      <c r="H104" s="43">
        <v>1</v>
      </c>
      <c r="I104" s="43">
        <v>1</v>
      </c>
      <c r="J104" s="43">
        <v>13</v>
      </c>
      <c r="K104" s="42" t="s">
        <v>276</v>
      </c>
      <c r="L104" s="107" t="s">
        <v>48</v>
      </c>
    </row>
    <row r="105" spans="1:12" s="1" customFormat="1" ht="185.4" customHeight="1" outlineLevel="1" x14ac:dyDescent="0.35">
      <c r="A105" s="111">
        <f t="shared" si="9"/>
        <v>6.3799999999999919</v>
      </c>
      <c r="B105" s="46" t="s">
        <v>291</v>
      </c>
      <c r="C105" s="45" t="s">
        <v>290</v>
      </c>
      <c r="D105" s="41" t="s">
        <v>9</v>
      </c>
      <c r="E105" s="41">
        <v>1</v>
      </c>
      <c r="F105" s="182"/>
      <c r="G105" s="42">
        <f t="shared" si="8"/>
        <v>0</v>
      </c>
      <c r="H105" s="43">
        <v>1</v>
      </c>
      <c r="I105" s="43">
        <v>1</v>
      </c>
      <c r="J105" s="43">
        <v>9</v>
      </c>
      <c r="K105" s="42" t="s">
        <v>276</v>
      </c>
      <c r="L105" s="107" t="s">
        <v>49</v>
      </c>
    </row>
    <row r="106" spans="1:12" s="1" customFormat="1" ht="239.4" customHeight="1" outlineLevel="1" x14ac:dyDescent="0.35">
      <c r="A106" s="111">
        <f t="shared" si="9"/>
        <v>6.3899999999999917</v>
      </c>
      <c r="B106" s="126" t="s">
        <v>289</v>
      </c>
      <c r="C106" s="146" t="s">
        <v>288</v>
      </c>
      <c r="D106" s="41" t="s">
        <v>6</v>
      </c>
      <c r="E106" s="41">
        <v>15</v>
      </c>
      <c r="F106" s="187"/>
      <c r="G106" s="42">
        <f t="shared" si="8"/>
        <v>0</v>
      </c>
      <c r="H106" s="151">
        <v>1</v>
      </c>
      <c r="I106" s="151">
        <v>1</v>
      </c>
      <c r="J106" s="151">
        <v>6</v>
      </c>
      <c r="K106" s="42" t="s">
        <v>276</v>
      </c>
      <c r="L106" s="55" t="s">
        <v>260</v>
      </c>
    </row>
    <row r="107" spans="1:12" s="1" customFormat="1" ht="231" customHeight="1" outlineLevel="1" x14ac:dyDescent="0.35">
      <c r="A107" s="111">
        <f t="shared" si="9"/>
        <v>6.3999999999999915</v>
      </c>
      <c r="B107" s="126" t="s">
        <v>289</v>
      </c>
      <c r="C107" s="146" t="s">
        <v>288</v>
      </c>
      <c r="D107" s="41" t="s">
        <v>6</v>
      </c>
      <c r="E107" s="41">
        <v>15</v>
      </c>
      <c r="F107" s="187"/>
      <c r="G107" s="42">
        <f t="shared" si="8"/>
        <v>0</v>
      </c>
      <c r="H107" s="151">
        <v>1</v>
      </c>
      <c r="I107" s="151">
        <v>1</v>
      </c>
      <c r="J107" s="151">
        <v>7</v>
      </c>
      <c r="K107" s="42" t="s">
        <v>276</v>
      </c>
      <c r="L107" s="55" t="s">
        <v>260</v>
      </c>
    </row>
    <row r="108" spans="1:12" s="1" customFormat="1" ht="245.4" customHeight="1" outlineLevel="1" x14ac:dyDescent="0.35">
      <c r="A108" s="111">
        <f t="shared" si="9"/>
        <v>6.4099999999999913</v>
      </c>
      <c r="B108" s="126" t="s">
        <v>289</v>
      </c>
      <c r="C108" s="146" t="s">
        <v>288</v>
      </c>
      <c r="D108" s="41" t="s">
        <v>6</v>
      </c>
      <c r="E108" s="41">
        <v>9</v>
      </c>
      <c r="F108" s="187"/>
      <c r="G108" s="42">
        <f t="shared" si="8"/>
        <v>0</v>
      </c>
      <c r="H108" s="151">
        <v>1</v>
      </c>
      <c r="I108" s="151">
        <v>1</v>
      </c>
      <c r="J108" s="151">
        <v>8</v>
      </c>
      <c r="K108" s="42" t="s">
        <v>276</v>
      </c>
      <c r="L108" s="55" t="s">
        <v>260</v>
      </c>
    </row>
    <row r="109" spans="1:12" s="1" customFormat="1" ht="231.65" customHeight="1" outlineLevel="1" x14ac:dyDescent="0.35">
      <c r="A109" s="111">
        <f t="shared" si="9"/>
        <v>6.419999999999991</v>
      </c>
      <c r="B109" s="126" t="s">
        <v>289</v>
      </c>
      <c r="C109" s="146" t="s">
        <v>288</v>
      </c>
      <c r="D109" s="41" t="s">
        <v>6</v>
      </c>
      <c r="E109" s="41">
        <v>14.5</v>
      </c>
      <c r="F109" s="187"/>
      <c r="G109" s="42">
        <f t="shared" si="8"/>
        <v>0</v>
      </c>
      <c r="H109" s="151">
        <v>1</v>
      </c>
      <c r="I109" s="151">
        <v>1</v>
      </c>
      <c r="J109" s="151">
        <v>12</v>
      </c>
      <c r="K109" s="42" t="s">
        <v>276</v>
      </c>
      <c r="L109" s="55" t="s">
        <v>260</v>
      </c>
    </row>
    <row r="110" spans="1:12" s="1" customFormat="1" ht="262.25" customHeight="1" outlineLevel="1" x14ac:dyDescent="0.35">
      <c r="A110" s="111">
        <f t="shared" si="9"/>
        <v>6.4299999999999908</v>
      </c>
      <c r="B110" s="126" t="s">
        <v>289</v>
      </c>
      <c r="C110" s="146" t="s">
        <v>288</v>
      </c>
      <c r="D110" s="41" t="s">
        <v>6</v>
      </c>
      <c r="E110" s="41">
        <v>11</v>
      </c>
      <c r="F110" s="187"/>
      <c r="G110" s="42">
        <f t="shared" si="8"/>
        <v>0</v>
      </c>
      <c r="H110" s="151">
        <v>1</v>
      </c>
      <c r="I110" s="151">
        <v>1</v>
      </c>
      <c r="J110" s="151">
        <v>15</v>
      </c>
      <c r="K110" s="42" t="s">
        <v>276</v>
      </c>
      <c r="L110" s="55" t="s">
        <v>260</v>
      </c>
    </row>
    <row r="111" spans="1:12" s="1" customFormat="1" ht="239.4" customHeight="1" outlineLevel="1" x14ac:dyDescent="0.35">
      <c r="A111" s="111">
        <f t="shared" si="9"/>
        <v>6.4399999999999906</v>
      </c>
      <c r="B111" s="126" t="s">
        <v>289</v>
      </c>
      <c r="C111" s="146" t="s">
        <v>288</v>
      </c>
      <c r="D111" s="41" t="s">
        <v>6</v>
      </c>
      <c r="E111" s="41">
        <v>17</v>
      </c>
      <c r="F111" s="187"/>
      <c r="G111" s="42">
        <f t="shared" si="8"/>
        <v>0</v>
      </c>
      <c r="H111" s="151">
        <v>1</v>
      </c>
      <c r="I111" s="151">
        <v>1</v>
      </c>
      <c r="J111" s="151">
        <v>17</v>
      </c>
      <c r="K111" s="42" t="s">
        <v>276</v>
      </c>
      <c r="L111" s="55" t="s">
        <v>260</v>
      </c>
    </row>
    <row r="112" spans="1:12" s="1" customFormat="1" ht="246" customHeight="1" outlineLevel="1" x14ac:dyDescent="0.35">
      <c r="A112" s="111">
        <f t="shared" si="9"/>
        <v>6.4499999999999904</v>
      </c>
      <c r="B112" s="126" t="s">
        <v>289</v>
      </c>
      <c r="C112" s="146" t="s">
        <v>288</v>
      </c>
      <c r="D112" s="41" t="s">
        <v>6</v>
      </c>
      <c r="E112" s="41">
        <v>23</v>
      </c>
      <c r="F112" s="187"/>
      <c r="G112" s="42">
        <f t="shared" si="8"/>
        <v>0</v>
      </c>
      <c r="H112" s="151">
        <v>1</v>
      </c>
      <c r="I112" s="151">
        <v>1</v>
      </c>
      <c r="J112" s="151">
        <v>18</v>
      </c>
      <c r="K112" s="42" t="s">
        <v>276</v>
      </c>
      <c r="L112" s="55" t="s">
        <v>260</v>
      </c>
    </row>
    <row r="113" spans="1:105" s="1" customFormat="1" ht="234.65" customHeight="1" outlineLevel="1" x14ac:dyDescent="0.35">
      <c r="A113" s="111">
        <f t="shared" si="9"/>
        <v>6.4599999999999902</v>
      </c>
      <c r="B113" s="46" t="s">
        <v>289</v>
      </c>
      <c r="C113" s="45" t="s">
        <v>288</v>
      </c>
      <c r="D113" s="41" t="s">
        <v>6</v>
      </c>
      <c r="E113" s="41">
        <v>8</v>
      </c>
      <c r="F113" s="182"/>
      <c r="G113" s="42">
        <f t="shared" si="8"/>
        <v>0</v>
      </c>
      <c r="H113" s="43">
        <v>1</v>
      </c>
      <c r="I113" s="43">
        <v>1</v>
      </c>
      <c r="J113" s="43">
        <v>13</v>
      </c>
      <c r="K113" s="42" t="s">
        <v>276</v>
      </c>
      <c r="L113" s="107" t="s">
        <v>266</v>
      </c>
    </row>
    <row r="114" spans="1:105" s="1" customFormat="1" ht="240" customHeight="1" outlineLevel="1" x14ac:dyDescent="0.35">
      <c r="A114" s="111">
        <f t="shared" si="9"/>
        <v>6.46999999999999</v>
      </c>
      <c r="B114" s="46" t="s">
        <v>289</v>
      </c>
      <c r="C114" s="45" t="s">
        <v>288</v>
      </c>
      <c r="D114" s="41" t="s">
        <v>6</v>
      </c>
      <c r="E114" s="41">
        <v>8</v>
      </c>
      <c r="F114" s="182"/>
      <c r="G114" s="42">
        <f t="shared" si="8"/>
        <v>0</v>
      </c>
      <c r="H114" s="43">
        <v>1</v>
      </c>
      <c r="I114" s="43">
        <v>1</v>
      </c>
      <c r="J114" s="43">
        <v>11</v>
      </c>
      <c r="K114" s="42" t="s">
        <v>276</v>
      </c>
      <c r="L114" s="107" t="s">
        <v>287</v>
      </c>
    </row>
    <row r="115" spans="1:105" s="1" customFormat="1" ht="320.39999999999998" customHeight="1" outlineLevel="1" x14ac:dyDescent="0.35">
      <c r="A115" s="111">
        <f t="shared" si="9"/>
        <v>6.4799999999999898</v>
      </c>
      <c r="B115" s="46" t="s">
        <v>286</v>
      </c>
      <c r="C115" s="45" t="s">
        <v>285</v>
      </c>
      <c r="D115" s="41" t="s">
        <v>4</v>
      </c>
      <c r="E115" s="41">
        <v>1</v>
      </c>
      <c r="F115" s="182"/>
      <c r="G115" s="42">
        <f t="shared" si="8"/>
        <v>0</v>
      </c>
      <c r="H115" s="43">
        <v>1</v>
      </c>
      <c r="I115" s="43">
        <v>1</v>
      </c>
      <c r="J115" s="43">
        <v>2</v>
      </c>
      <c r="K115" s="42" t="s">
        <v>276</v>
      </c>
      <c r="L115" s="107" t="s">
        <v>275</v>
      </c>
    </row>
    <row r="116" spans="1:105" s="1" customFormat="1" ht="241.25" customHeight="1" outlineLevel="1" x14ac:dyDescent="0.35">
      <c r="A116" s="111">
        <f t="shared" si="9"/>
        <v>6.4899999999999896</v>
      </c>
      <c r="B116" s="46" t="s">
        <v>284</v>
      </c>
      <c r="C116" s="45" t="s">
        <v>283</v>
      </c>
      <c r="D116" s="41" t="s">
        <v>4</v>
      </c>
      <c r="E116" s="41">
        <v>1</v>
      </c>
      <c r="F116" s="182"/>
      <c r="G116" s="42">
        <f t="shared" si="8"/>
        <v>0</v>
      </c>
      <c r="H116" s="43">
        <v>1</v>
      </c>
      <c r="I116" s="43">
        <v>1</v>
      </c>
      <c r="J116" s="43">
        <v>2</v>
      </c>
      <c r="K116" s="42" t="s">
        <v>276</v>
      </c>
      <c r="L116" s="107" t="s">
        <v>275</v>
      </c>
    </row>
    <row r="117" spans="1:105" s="1" customFormat="1" ht="310.25" customHeight="1" outlineLevel="1" x14ac:dyDescent="0.35">
      <c r="A117" s="111">
        <f t="shared" si="9"/>
        <v>6.4999999999999893</v>
      </c>
      <c r="B117" s="46" t="s">
        <v>282</v>
      </c>
      <c r="C117" s="45" t="s">
        <v>281</v>
      </c>
      <c r="D117" s="41" t="s">
        <v>4</v>
      </c>
      <c r="E117" s="41">
        <v>1</v>
      </c>
      <c r="F117" s="182"/>
      <c r="G117" s="42">
        <f t="shared" si="8"/>
        <v>0</v>
      </c>
      <c r="H117" s="43">
        <v>1</v>
      </c>
      <c r="I117" s="43">
        <v>1</v>
      </c>
      <c r="J117" s="43">
        <v>2</v>
      </c>
      <c r="K117" s="42" t="s">
        <v>276</v>
      </c>
      <c r="L117" s="107" t="s">
        <v>275</v>
      </c>
    </row>
    <row r="118" spans="1:105" s="1" customFormat="1" ht="159.65" customHeight="1" outlineLevel="1" x14ac:dyDescent="0.35">
      <c r="A118" s="111">
        <f t="shared" si="9"/>
        <v>6.5099999999999891</v>
      </c>
      <c r="B118" s="46" t="s">
        <v>280</v>
      </c>
      <c r="C118" s="45" t="s">
        <v>279</v>
      </c>
      <c r="D118" s="41" t="s">
        <v>9</v>
      </c>
      <c r="E118" s="41">
        <v>6</v>
      </c>
      <c r="F118" s="182"/>
      <c r="G118" s="42">
        <f t="shared" si="8"/>
        <v>0</v>
      </c>
      <c r="H118" s="43">
        <v>1</v>
      </c>
      <c r="I118" s="43">
        <v>1</v>
      </c>
      <c r="J118" s="43">
        <v>2</v>
      </c>
      <c r="K118" s="42" t="s">
        <v>276</v>
      </c>
      <c r="L118" s="107" t="s">
        <v>275</v>
      </c>
    </row>
    <row r="119" spans="1:105" s="1" customFormat="1" ht="204" customHeight="1" outlineLevel="1" thickBot="1" x14ac:dyDescent="0.4">
      <c r="A119" s="106">
        <f t="shared" si="9"/>
        <v>6.5199999999999889</v>
      </c>
      <c r="B119" s="141" t="s">
        <v>278</v>
      </c>
      <c r="C119" s="93" t="s">
        <v>277</v>
      </c>
      <c r="D119" s="49" t="s">
        <v>9</v>
      </c>
      <c r="E119" s="49">
        <v>4</v>
      </c>
      <c r="F119" s="184"/>
      <c r="G119" s="50">
        <f t="shared" si="8"/>
        <v>0</v>
      </c>
      <c r="H119" s="51">
        <v>1</v>
      </c>
      <c r="I119" s="51">
        <v>1</v>
      </c>
      <c r="J119" s="51">
        <v>2</v>
      </c>
      <c r="K119" s="50" t="s">
        <v>276</v>
      </c>
      <c r="L119" s="105" t="s">
        <v>275</v>
      </c>
    </row>
    <row r="120" spans="1:105" s="1" customFormat="1" ht="29.4" customHeight="1" outlineLevel="1" thickBot="1" x14ac:dyDescent="0.4">
      <c r="A120" s="140"/>
      <c r="B120" s="79"/>
      <c r="C120" s="78"/>
      <c r="D120" s="77"/>
      <c r="E120" s="77"/>
      <c r="F120" s="206"/>
      <c r="G120" s="74"/>
      <c r="H120" s="75"/>
      <c r="I120" s="75"/>
      <c r="J120" s="75"/>
      <c r="K120" s="74"/>
      <c r="L120" s="137"/>
    </row>
    <row r="121" spans="1:105" s="58" customFormat="1" ht="21.5" customHeight="1" thickBot="1" x14ac:dyDescent="0.4">
      <c r="A121" s="136">
        <v>7</v>
      </c>
      <c r="B121" s="135" t="s">
        <v>274</v>
      </c>
      <c r="C121" s="134"/>
      <c r="D121" s="133"/>
      <c r="E121" s="133"/>
      <c r="F121" s="208"/>
      <c r="G121" s="130">
        <f>SUM(G122:G133)</f>
        <v>0</v>
      </c>
      <c r="H121" s="131"/>
      <c r="I121" s="131"/>
      <c r="J121" s="131"/>
      <c r="K121" s="130"/>
      <c r="L121" s="129"/>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7"/>
      <c r="BS121" s="57"/>
      <c r="BT121" s="57"/>
      <c r="BU121" s="57"/>
      <c r="BV121" s="57"/>
      <c r="BW121" s="57"/>
      <c r="BX121" s="57"/>
      <c r="BY121" s="57"/>
      <c r="BZ121" s="57"/>
      <c r="CA121" s="57"/>
      <c r="CB121" s="57"/>
      <c r="CC121" s="57"/>
      <c r="CD121" s="57"/>
      <c r="CE121" s="57"/>
      <c r="CF121" s="57"/>
      <c r="CG121" s="57"/>
      <c r="CH121" s="57"/>
      <c r="CI121" s="57"/>
      <c r="CJ121" s="57"/>
      <c r="CK121" s="57"/>
      <c r="CL121" s="57"/>
      <c r="CM121" s="57"/>
      <c r="CN121" s="57"/>
      <c r="CO121" s="57"/>
      <c r="CP121" s="57"/>
      <c r="CQ121" s="57"/>
      <c r="CR121" s="57"/>
      <c r="CS121" s="57"/>
      <c r="CT121" s="57"/>
      <c r="CU121" s="57"/>
      <c r="CV121" s="57"/>
      <c r="CW121" s="57"/>
      <c r="CX121" s="57"/>
      <c r="CY121" s="57"/>
      <c r="CZ121" s="57"/>
      <c r="DA121" s="57"/>
    </row>
    <row r="122" spans="1:105" s="1" customFormat="1" ht="332.4" customHeight="1" outlineLevel="1" x14ac:dyDescent="0.35">
      <c r="A122" s="128">
        <v>7.01</v>
      </c>
      <c r="B122" s="149" t="s">
        <v>273</v>
      </c>
      <c r="C122" s="146" t="s">
        <v>272</v>
      </c>
      <c r="D122" s="145" t="s">
        <v>9</v>
      </c>
      <c r="E122" s="145">
        <v>1</v>
      </c>
      <c r="F122" s="185"/>
      <c r="G122" s="143">
        <f t="shared" ref="G122:G133" si="10">F122*E122</f>
        <v>0</v>
      </c>
      <c r="H122" s="144">
        <v>1</v>
      </c>
      <c r="I122" s="144">
        <v>1</v>
      </c>
      <c r="J122" s="144"/>
      <c r="K122" s="143" t="s">
        <v>261</v>
      </c>
      <c r="L122" s="117" t="s">
        <v>271</v>
      </c>
    </row>
    <row r="123" spans="1:105" s="1" customFormat="1" ht="130.75" customHeight="1" outlineLevel="1" x14ac:dyDescent="0.35">
      <c r="A123" s="111">
        <f t="shared" ref="A123:A132" si="11">A122+0.01</f>
        <v>7.02</v>
      </c>
      <c r="B123" s="142" t="s">
        <v>270</v>
      </c>
      <c r="C123" s="45" t="s">
        <v>269</v>
      </c>
      <c r="D123" s="41" t="s">
        <v>6</v>
      </c>
      <c r="E123" s="41">
        <v>5</v>
      </c>
      <c r="F123" s="182"/>
      <c r="G123" s="42">
        <f t="shared" si="10"/>
        <v>0</v>
      </c>
      <c r="H123" s="43"/>
      <c r="I123" s="43"/>
      <c r="J123" s="43"/>
      <c r="K123" s="42" t="s">
        <v>261</v>
      </c>
      <c r="L123" s="107" t="s">
        <v>260</v>
      </c>
    </row>
    <row r="124" spans="1:105" s="1" customFormat="1" ht="152.4" customHeight="1" outlineLevel="1" x14ac:dyDescent="0.35">
      <c r="A124" s="111">
        <f t="shared" si="11"/>
        <v>7.0299999999999994</v>
      </c>
      <c r="B124" s="46" t="s">
        <v>268</v>
      </c>
      <c r="C124" s="45" t="s">
        <v>267</v>
      </c>
      <c r="D124" s="41" t="s">
        <v>9</v>
      </c>
      <c r="E124" s="41">
        <v>1</v>
      </c>
      <c r="F124" s="182"/>
      <c r="G124" s="42">
        <f t="shared" si="10"/>
        <v>0</v>
      </c>
      <c r="H124" s="43">
        <v>1</v>
      </c>
      <c r="I124" s="43">
        <v>1</v>
      </c>
      <c r="J124" s="43">
        <v>13</v>
      </c>
      <c r="K124" s="42" t="s">
        <v>261</v>
      </c>
      <c r="L124" s="107" t="s">
        <v>266</v>
      </c>
    </row>
    <row r="125" spans="1:105" s="1" customFormat="1" ht="92.4" customHeight="1" outlineLevel="1" x14ac:dyDescent="0.35">
      <c r="A125" s="111">
        <f t="shared" si="11"/>
        <v>7.0399999999999991</v>
      </c>
      <c r="B125" s="142" t="s">
        <v>265</v>
      </c>
      <c r="C125" s="45" t="s">
        <v>264</v>
      </c>
      <c r="D125" s="41" t="s">
        <v>6</v>
      </c>
      <c r="E125" s="41">
        <v>6</v>
      </c>
      <c r="F125" s="182"/>
      <c r="G125" s="42">
        <f t="shared" si="10"/>
        <v>0</v>
      </c>
      <c r="H125" s="43">
        <v>1</v>
      </c>
      <c r="I125" s="43">
        <v>1</v>
      </c>
      <c r="J125" s="43">
        <v>6</v>
      </c>
      <c r="K125" s="42" t="s">
        <v>261</v>
      </c>
      <c r="L125" s="107" t="s">
        <v>260</v>
      </c>
    </row>
    <row r="126" spans="1:105" s="1" customFormat="1" ht="82.25" customHeight="1" outlineLevel="1" x14ac:dyDescent="0.35">
      <c r="A126" s="111">
        <f t="shared" si="11"/>
        <v>7.0499999999999989</v>
      </c>
      <c r="B126" s="142" t="s">
        <v>265</v>
      </c>
      <c r="C126" s="45" t="s">
        <v>264</v>
      </c>
      <c r="D126" s="41" t="s">
        <v>6</v>
      </c>
      <c r="E126" s="41">
        <v>5</v>
      </c>
      <c r="F126" s="182"/>
      <c r="G126" s="42">
        <f t="shared" si="10"/>
        <v>0</v>
      </c>
      <c r="H126" s="43">
        <v>1</v>
      </c>
      <c r="I126" s="43">
        <v>1</v>
      </c>
      <c r="J126" s="43">
        <v>7</v>
      </c>
      <c r="K126" s="42" t="s">
        <v>261</v>
      </c>
      <c r="L126" s="107" t="s">
        <v>260</v>
      </c>
    </row>
    <row r="127" spans="1:105" s="1" customFormat="1" ht="75.650000000000006" customHeight="1" outlineLevel="1" x14ac:dyDescent="0.35">
      <c r="A127" s="111">
        <f t="shared" si="11"/>
        <v>7.0599999999999987</v>
      </c>
      <c r="B127" s="142" t="s">
        <v>265</v>
      </c>
      <c r="C127" s="45" t="s">
        <v>264</v>
      </c>
      <c r="D127" s="41" t="s">
        <v>6</v>
      </c>
      <c r="E127" s="41">
        <v>4</v>
      </c>
      <c r="F127" s="182"/>
      <c r="G127" s="42">
        <f t="shared" si="10"/>
        <v>0</v>
      </c>
      <c r="H127" s="43">
        <v>1</v>
      </c>
      <c r="I127" s="43">
        <v>1</v>
      </c>
      <c r="J127" s="43">
        <v>12</v>
      </c>
      <c r="K127" s="42" t="s">
        <v>261</v>
      </c>
      <c r="L127" s="107" t="s">
        <v>260</v>
      </c>
    </row>
    <row r="128" spans="1:105" s="1" customFormat="1" ht="82.25" customHeight="1" outlineLevel="1" x14ac:dyDescent="0.35">
      <c r="A128" s="111">
        <f t="shared" si="11"/>
        <v>7.0699999999999985</v>
      </c>
      <c r="B128" s="46" t="s">
        <v>265</v>
      </c>
      <c r="C128" s="45" t="s">
        <v>264</v>
      </c>
      <c r="D128" s="41" t="s">
        <v>6</v>
      </c>
      <c r="E128" s="41">
        <v>7.5</v>
      </c>
      <c r="F128" s="182"/>
      <c r="G128" s="42">
        <f t="shared" si="10"/>
        <v>0</v>
      </c>
      <c r="H128" s="43">
        <v>1</v>
      </c>
      <c r="I128" s="43">
        <v>1</v>
      </c>
      <c r="J128" s="43">
        <v>13</v>
      </c>
      <c r="K128" s="42" t="s">
        <v>261</v>
      </c>
      <c r="L128" s="107" t="s">
        <v>266</v>
      </c>
    </row>
    <row r="129" spans="1:105" s="1" customFormat="1" ht="76.75" customHeight="1" outlineLevel="1" x14ac:dyDescent="0.35">
      <c r="A129" s="111">
        <f t="shared" si="11"/>
        <v>7.0799999999999983</v>
      </c>
      <c r="B129" s="142" t="s">
        <v>265</v>
      </c>
      <c r="C129" s="45" t="s">
        <v>264</v>
      </c>
      <c r="D129" s="41" t="s">
        <v>6</v>
      </c>
      <c r="E129" s="41">
        <v>7.5</v>
      </c>
      <c r="F129" s="182"/>
      <c r="G129" s="42">
        <f t="shared" si="10"/>
        <v>0</v>
      </c>
      <c r="H129" s="43">
        <v>1</v>
      </c>
      <c r="I129" s="43">
        <v>1</v>
      </c>
      <c r="J129" s="43">
        <v>15</v>
      </c>
      <c r="K129" s="42" t="s">
        <v>261</v>
      </c>
      <c r="L129" s="107" t="s">
        <v>260</v>
      </c>
    </row>
    <row r="130" spans="1:105" s="1" customFormat="1" ht="74.400000000000006" customHeight="1" outlineLevel="1" x14ac:dyDescent="0.35">
      <c r="A130" s="111">
        <f t="shared" si="11"/>
        <v>7.0899999999999981</v>
      </c>
      <c r="B130" s="142" t="s">
        <v>265</v>
      </c>
      <c r="C130" s="45" t="s">
        <v>264</v>
      </c>
      <c r="D130" s="41" t="s">
        <v>6</v>
      </c>
      <c r="E130" s="41">
        <v>4</v>
      </c>
      <c r="F130" s="182"/>
      <c r="G130" s="42">
        <f t="shared" si="10"/>
        <v>0</v>
      </c>
      <c r="H130" s="43">
        <v>1</v>
      </c>
      <c r="I130" s="43">
        <v>1</v>
      </c>
      <c r="J130" s="43">
        <v>16</v>
      </c>
      <c r="K130" s="42" t="s">
        <v>261</v>
      </c>
      <c r="L130" s="107" t="s">
        <v>260</v>
      </c>
    </row>
    <row r="131" spans="1:105" s="1" customFormat="1" ht="75.650000000000006" customHeight="1" outlineLevel="1" x14ac:dyDescent="0.35">
      <c r="A131" s="111">
        <f t="shared" si="11"/>
        <v>7.0999999999999979</v>
      </c>
      <c r="B131" s="142" t="s">
        <v>265</v>
      </c>
      <c r="C131" s="45" t="s">
        <v>264</v>
      </c>
      <c r="D131" s="41" t="s">
        <v>6</v>
      </c>
      <c r="E131" s="41">
        <v>7.5</v>
      </c>
      <c r="F131" s="182"/>
      <c r="G131" s="42">
        <f t="shared" si="10"/>
        <v>0</v>
      </c>
      <c r="H131" s="43">
        <v>1</v>
      </c>
      <c r="I131" s="43">
        <v>1</v>
      </c>
      <c r="J131" s="43">
        <v>17</v>
      </c>
      <c r="K131" s="42" t="s">
        <v>261</v>
      </c>
      <c r="L131" s="107" t="s">
        <v>260</v>
      </c>
    </row>
    <row r="132" spans="1:105" s="1" customFormat="1" ht="226.25" customHeight="1" outlineLevel="1" x14ac:dyDescent="0.35">
      <c r="A132" s="106">
        <f t="shared" si="11"/>
        <v>7.1099999999999977</v>
      </c>
      <c r="B132" s="148" t="s">
        <v>263</v>
      </c>
      <c r="C132" s="93" t="s">
        <v>262</v>
      </c>
      <c r="D132" s="49" t="s">
        <v>6</v>
      </c>
      <c r="E132" s="49">
        <v>30</v>
      </c>
      <c r="F132" s="184"/>
      <c r="G132" s="50">
        <f t="shared" si="10"/>
        <v>0</v>
      </c>
      <c r="H132" s="51"/>
      <c r="I132" s="51"/>
      <c r="J132" s="51"/>
      <c r="K132" s="50" t="s">
        <v>261</v>
      </c>
      <c r="L132" s="105" t="s">
        <v>260</v>
      </c>
    </row>
    <row r="133" spans="1:105" s="1" customFormat="1" ht="90" customHeight="1" outlineLevel="1" thickBot="1" x14ac:dyDescent="0.4">
      <c r="A133" s="106">
        <v>7.12</v>
      </c>
      <c r="B133" s="47" t="s">
        <v>186</v>
      </c>
      <c r="C133" s="54" t="s">
        <v>187</v>
      </c>
      <c r="D133" s="49" t="s">
        <v>33</v>
      </c>
      <c r="E133" s="49">
        <v>14</v>
      </c>
      <c r="F133" s="188"/>
      <c r="G133" s="50">
        <f t="shared" si="10"/>
        <v>0</v>
      </c>
      <c r="H133" s="51">
        <v>1</v>
      </c>
      <c r="I133" s="51"/>
      <c r="J133" s="51"/>
      <c r="K133" s="53"/>
      <c r="L133" s="150"/>
      <c r="M133" s="52"/>
    </row>
    <row r="134" spans="1:105" s="1" customFormat="1" ht="25.75" customHeight="1" outlineLevel="1" thickBot="1" x14ac:dyDescent="0.4">
      <c r="A134" s="140"/>
      <c r="B134" s="139"/>
      <c r="C134" s="78"/>
      <c r="D134" s="77"/>
      <c r="E134" s="77"/>
      <c r="F134" s="206"/>
      <c r="G134" s="74"/>
      <c r="H134" s="75"/>
      <c r="I134" s="75"/>
      <c r="J134" s="75"/>
      <c r="K134" s="74"/>
      <c r="L134" s="137"/>
    </row>
    <row r="135" spans="1:105" s="58" customFormat="1" ht="21.5" customHeight="1" thickBot="1" x14ac:dyDescent="0.4">
      <c r="A135" s="136">
        <v>8</v>
      </c>
      <c r="B135" s="263" t="s">
        <v>259</v>
      </c>
      <c r="C135" s="264"/>
      <c r="D135" s="133"/>
      <c r="E135" s="133"/>
      <c r="F135" s="208"/>
      <c r="G135" s="130">
        <f>G136</f>
        <v>0</v>
      </c>
      <c r="H135" s="131"/>
      <c r="I135" s="131"/>
      <c r="J135" s="131"/>
      <c r="K135" s="130"/>
      <c r="L135" s="129"/>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7"/>
      <c r="BS135" s="57"/>
      <c r="BT135" s="57"/>
      <c r="BU135" s="57"/>
      <c r="BV135" s="57"/>
      <c r="BW135" s="57"/>
      <c r="BX135" s="57"/>
      <c r="BY135" s="57"/>
      <c r="BZ135" s="57"/>
      <c r="CA135" s="57"/>
      <c r="CB135" s="57"/>
      <c r="CC135" s="57"/>
      <c r="CD135" s="57"/>
      <c r="CE135" s="57"/>
      <c r="CF135" s="57"/>
      <c r="CG135" s="57"/>
      <c r="CH135" s="57"/>
      <c r="CI135" s="57"/>
      <c r="CJ135" s="57"/>
      <c r="CK135" s="57"/>
      <c r="CL135" s="57"/>
      <c r="CM135" s="57"/>
      <c r="CN135" s="57"/>
      <c r="CO135" s="57"/>
      <c r="CP135" s="57"/>
      <c r="CQ135" s="57"/>
      <c r="CR135" s="57"/>
      <c r="CS135" s="57"/>
      <c r="CT135" s="57"/>
      <c r="CU135" s="57"/>
      <c r="CV135" s="57"/>
      <c r="CW135" s="57"/>
      <c r="CX135" s="57"/>
      <c r="CY135" s="57"/>
      <c r="CZ135" s="57"/>
      <c r="DA135" s="57"/>
    </row>
    <row r="136" spans="1:105" s="1" customFormat="1" ht="252.65" customHeight="1" outlineLevel="1" thickBot="1" x14ac:dyDescent="0.4">
      <c r="A136" s="106">
        <v>8.01</v>
      </c>
      <c r="B136" s="148" t="s">
        <v>419</v>
      </c>
      <c r="C136" s="93" t="s">
        <v>258</v>
      </c>
      <c r="D136" s="49" t="s">
        <v>52</v>
      </c>
      <c r="E136" s="49">
        <v>4</v>
      </c>
      <c r="F136" s="184"/>
      <c r="G136" s="50">
        <f>F136*E136</f>
        <v>0</v>
      </c>
      <c r="H136" s="51"/>
      <c r="I136" s="51"/>
      <c r="J136" s="51"/>
      <c r="K136" s="50" t="s">
        <v>27</v>
      </c>
      <c r="L136" s="105" t="s">
        <v>257</v>
      </c>
    </row>
    <row r="137" spans="1:105" s="1" customFormat="1" ht="24.65" customHeight="1" outlineLevel="1" thickBot="1" x14ac:dyDescent="0.4">
      <c r="A137" s="140"/>
      <c r="B137" s="139"/>
      <c r="C137" s="78"/>
      <c r="D137" s="77"/>
      <c r="E137" s="77"/>
      <c r="F137" s="206"/>
      <c r="G137" s="74"/>
      <c r="H137" s="75"/>
      <c r="I137" s="75"/>
      <c r="J137" s="75"/>
      <c r="K137" s="74"/>
      <c r="L137" s="137"/>
    </row>
    <row r="138" spans="1:105" s="1" customFormat="1" ht="19.75" customHeight="1" outlineLevel="1" thickBot="1" x14ac:dyDescent="0.4">
      <c r="A138" s="140"/>
      <c r="B138" s="139"/>
      <c r="C138" s="78"/>
      <c r="D138" s="77"/>
      <c r="E138" s="77"/>
      <c r="F138" s="138"/>
      <c r="G138" s="74"/>
      <c r="H138" s="75"/>
      <c r="I138" s="75"/>
      <c r="J138" s="75"/>
      <c r="K138" s="74"/>
      <c r="L138" s="137"/>
    </row>
    <row r="139" spans="1:105" s="58" customFormat="1" ht="21.5" customHeight="1" thickBot="1" x14ac:dyDescent="0.4">
      <c r="A139" s="136">
        <v>10</v>
      </c>
      <c r="B139" s="135" t="s">
        <v>47</v>
      </c>
      <c r="C139" s="134"/>
      <c r="D139" s="133"/>
      <c r="E139" s="133"/>
      <c r="F139" s="132"/>
      <c r="G139" s="130">
        <f>SUM(G141:G187)</f>
        <v>0</v>
      </c>
      <c r="H139" s="131"/>
      <c r="I139" s="131"/>
      <c r="J139" s="131"/>
      <c r="K139" s="130"/>
      <c r="L139" s="129"/>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c r="CF139" s="57"/>
      <c r="CG139" s="57"/>
      <c r="CH139" s="57"/>
      <c r="CI139" s="57"/>
      <c r="CJ139" s="57"/>
      <c r="CK139" s="57"/>
      <c r="CL139" s="57"/>
      <c r="CM139" s="57"/>
      <c r="CN139" s="57"/>
      <c r="CO139" s="57"/>
      <c r="CP139" s="57"/>
      <c r="CQ139" s="57"/>
      <c r="CR139" s="57"/>
      <c r="CS139" s="57"/>
      <c r="CT139" s="57"/>
      <c r="CU139" s="57"/>
      <c r="CV139" s="57"/>
    </row>
    <row r="140" spans="1:105" s="1" customFormat="1" ht="21.75" customHeight="1" outlineLevel="1" x14ac:dyDescent="0.35">
      <c r="A140" s="128"/>
      <c r="B140" s="127" t="s">
        <v>24</v>
      </c>
      <c r="C140" s="211"/>
      <c r="D140" s="212"/>
      <c r="E140" s="212"/>
      <c r="F140" s="212"/>
      <c r="G140" s="213"/>
      <c r="H140" s="119"/>
      <c r="I140" s="119"/>
      <c r="J140" s="119"/>
      <c r="K140" s="120"/>
      <c r="L140" s="117"/>
    </row>
    <row r="141" spans="1:105" s="1" customFormat="1" ht="65.25" customHeight="1" outlineLevel="1" x14ac:dyDescent="0.35">
      <c r="A141" s="111">
        <v>10.01</v>
      </c>
      <c r="B141" s="102" t="s">
        <v>255</v>
      </c>
      <c r="C141" s="45" t="s">
        <v>46</v>
      </c>
      <c r="D141" s="109" t="s">
        <v>34</v>
      </c>
      <c r="E141" s="109">
        <v>1</v>
      </c>
      <c r="F141" s="189"/>
      <c r="G141" s="97">
        <f>E141*F141</f>
        <v>0</v>
      </c>
      <c r="H141" s="108">
        <v>1</v>
      </c>
      <c r="I141" s="108">
        <v>1</v>
      </c>
      <c r="J141" s="108"/>
      <c r="K141" s="97" t="s">
        <v>213</v>
      </c>
      <c r="L141" s="107" t="s">
        <v>212</v>
      </c>
    </row>
    <row r="142" spans="1:105" s="1" customFormat="1" ht="76.5" customHeight="1" outlineLevel="1" x14ac:dyDescent="0.35">
      <c r="A142" s="111">
        <f>A141+0.01</f>
        <v>10.02</v>
      </c>
      <c r="B142" s="115" t="s">
        <v>254</v>
      </c>
      <c r="C142" s="45" t="s">
        <v>253</v>
      </c>
      <c r="D142" s="109" t="s">
        <v>39</v>
      </c>
      <c r="E142" s="109">
        <v>5</v>
      </c>
      <c r="F142" s="189"/>
      <c r="G142" s="97">
        <f>E142*F142</f>
        <v>0</v>
      </c>
      <c r="H142" s="108">
        <v>1</v>
      </c>
      <c r="I142" s="108">
        <v>1</v>
      </c>
      <c r="J142" s="108"/>
      <c r="K142" s="97" t="s">
        <v>213</v>
      </c>
      <c r="L142" s="107" t="s">
        <v>212</v>
      </c>
    </row>
    <row r="143" spans="1:105" s="1" customFormat="1" ht="33" customHeight="1" outlineLevel="1" x14ac:dyDescent="0.35">
      <c r="A143" s="111">
        <f>A142+0.01</f>
        <v>10.029999999999999</v>
      </c>
      <c r="B143" s="115" t="s">
        <v>252</v>
      </c>
      <c r="C143" s="115" t="s">
        <v>252</v>
      </c>
      <c r="D143" s="109" t="s">
        <v>34</v>
      </c>
      <c r="E143" s="109">
        <v>1</v>
      </c>
      <c r="F143" s="189"/>
      <c r="G143" s="97">
        <f>E143*F143</f>
        <v>0</v>
      </c>
      <c r="H143" s="108">
        <v>1</v>
      </c>
      <c r="I143" s="108">
        <v>1</v>
      </c>
      <c r="J143" s="108"/>
      <c r="K143" s="97" t="s">
        <v>213</v>
      </c>
      <c r="L143" s="107" t="s">
        <v>212</v>
      </c>
    </row>
    <row r="144" spans="1:105" s="1" customFormat="1" ht="31.25" customHeight="1" outlineLevel="1" x14ac:dyDescent="0.35">
      <c r="A144" s="111"/>
      <c r="B144" s="113" t="s">
        <v>45</v>
      </c>
      <c r="C144" s="179"/>
      <c r="D144" s="180"/>
      <c r="E144" s="180"/>
      <c r="F144" s="190"/>
      <c r="G144" s="181"/>
      <c r="H144" s="108">
        <v>1</v>
      </c>
      <c r="I144" s="108">
        <v>1</v>
      </c>
      <c r="J144" s="108"/>
      <c r="K144" s="97" t="s">
        <v>213</v>
      </c>
      <c r="L144" s="107" t="s">
        <v>212</v>
      </c>
    </row>
    <row r="145" spans="1:12" s="1" customFormat="1" ht="101.4" customHeight="1" outlineLevel="1" x14ac:dyDescent="0.35">
      <c r="A145" s="111">
        <v>10.039999999999999</v>
      </c>
      <c r="B145" s="112" t="s">
        <v>251</v>
      </c>
      <c r="C145" s="126" t="s">
        <v>250</v>
      </c>
      <c r="D145" s="109" t="s">
        <v>39</v>
      </c>
      <c r="E145" s="109">
        <v>20</v>
      </c>
      <c r="F145" s="189"/>
      <c r="G145" s="97">
        <f t="shared" ref="G145:G156" si="12">E145*F145</f>
        <v>0</v>
      </c>
      <c r="H145" s="108">
        <v>1</v>
      </c>
      <c r="I145" s="108">
        <v>1</v>
      </c>
      <c r="J145" s="108"/>
      <c r="K145" s="97" t="s">
        <v>213</v>
      </c>
      <c r="L145" s="107" t="s">
        <v>212</v>
      </c>
    </row>
    <row r="146" spans="1:12" s="1" customFormat="1" ht="83.4" customHeight="1" outlineLevel="1" x14ac:dyDescent="0.35">
      <c r="A146" s="111">
        <f t="shared" ref="A146:A156" si="13">A145+0.01</f>
        <v>10.049999999999999</v>
      </c>
      <c r="B146" s="112" t="s">
        <v>249</v>
      </c>
      <c r="C146" s="45" t="s">
        <v>247</v>
      </c>
      <c r="D146" s="109" t="s">
        <v>39</v>
      </c>
      <c r="E146" s="109">
        <v>2</v>
      </c>
      <c r="F146" s="189"/>
      <c r="G146" s="97">
        <f t="shared" si="12"/>
        <v>0</v>
      </c>
      <c r="H146" s="108">
        <v>1</v>
      </c>
      <c r="I146" s="108">
        <v>1</v>
      </c>
      <c r="J146" s="108"/>
      <c r="K146" s="97" t="s">
        <v>213</v>
      </c>
      <c r="L146" s="107" t="s">
        <v>212</v>
      </c>
    </row>
    <row r="147" spans="1:12" s="1" customFormat="1" ht="87.65" customHeight="1" outlineLevel="1" x14ac:dyDescent="0.35">
      <c r="A147" s="111">
        <f t="shared" si="13"/>
        <v>10.059999999999999</v>
      </c>
      <c r="B147" s="124" t="s">
        <v>248</v>
      </c>
      <c r="C147" s="125" t="s">
        <v>247</v>
      </c>
      <c r="D147" s="109" t="s">
        <v>39</v>
      </c>
      <c r="E147" s="109">
        <v>8</v>
      </c>
      <c r="F147" s="189"/>
      <c r="G147" s="97">
        <f t="shared" si="12"/>
        <v>0</v>
      </c>
      <c r="H147" s="108"/>
      <c r="I147" s="108"/>
      <c r="J147" s="108"/>
      <c r="K147" s="97" t="s">
        <v>213</v>
      </c>
      <c r="L147" s="107" t="s">
        <v>212</v>
      </c>
    </row>
    <row r="148" spans="1:12" s="1" customFormat="1" ht="33" customHeight="1" outlineLevel="1" x14ac:dyDescent="0.35">
      <c r="A148" s="111">
        <f t="shared" si="13"/>
        <v>10.069999999999999</v>
      </c>
      <c r="B148" s="112" t="s">
        <v>44</v>
      </c>
      <c r="C148" s="112" t="s">
        <v>44</v>
      </c>
      <c r="D148" s="109" t="s">
        <v>39</v>
      </c>
      <c r="E148" s="109">
        <v>1</v>
      </c>
      <c r="F148" s="189"/>
      <c r="G148" s="97">
        <f t="shared" si="12"/>
        <v>0</v>
      </c>
      <c r="H148" s="108">
        <v>1</v>
      </c>
      <c r="I148" s="108">
        <v>1</v>
      </c>
      <c r="J148" s="108"/>
      <c r="K148" s="97" t="s">
        <v>213</v>
      </c>
      <c r="L148" s="107" t="s">
        <v>212</v>
      </c>
    </row>
    <row r="149" spans="1:12" s="1" customFormat="1" ht="32.4" customHeight="1" outlineLevel="1" x14ac:dyDescent="0.35">
      <c r="A149" s="111">
        <f t="shared" si="13"/>
        <v>10.079999999999998</v>
      </c>
      <c r="B149" s="102" t="s">
        <v>43</v>
      </c>
      <c r="C149" s="102" t="s">
        <v>43</v>
      </c>
      <c r="D149" s="109" t="s">
        <v>39</v>
      </c>
      <c r="E149" s="109">
        <v>1</v>
      </c>
      <c r="F149" s="189"/>
      <c r="G149" s="97">
        <f t="shared" si="12"/>
        <v>0</v>
      </c>
      <c r="H149" s="108">
        <v>1</v>
      </c>
      <c r="I149" s="108">
        <v>1</v>
      </c>
      <c r="J149" s="108"/>
      <c r="K149" s="97" t="s">
        <v>213</v>
      </c>
      <c r="L149" s="107" t="s">
        <v>212</v>
      </c>
    </row>
    <row r="150" spans="1:12" s="1" customFormat="1" ht="58.75" customHeight="1" outlineLevel="1" x14ac:dyDescent="0.35">
      <c r="A150" s="111">
        <f t="shared" si="13"/>
        <v>10.089999999999998</v>
      </c>
      <c r="B150" s="102" t="s">
        <v>246</v>
      </c>
      <c r="C150" s="45" t="s">
        <v>245</v>
      </c>
      <c r="D150" s="109" t="s">
        <v>39</v>
      </c>
      <c r="E150" s="109">
        <v>1</v>
      </c>
      <c r="F150" s="189"/>
      <c r="G150" s="97">
        <f t="shared" si="12"/>
        <v>0</v>
      </c>
      <c r="H150" s="108">
        <v>1</v>
      </c>
      <c r="I150" s="108">
        <v>1</v>
      </c>
      <c r="J150" s="108"/>
      <c r="K150" s="97" t="s">
        <v>213</v>
      </c>
      <c r="L150" s="107" t="s">
        <v>212</v>
      </c>
    </row>
    <row r="151" spans="1:12" s="1" customFormat="1" ht="73.25" customHeight="1" outlineLevel="1" x14ac:dyDescent="0.35">
      <c r="A151" s="111">
        <f t="shared" si="13"/>
        <v>10.099999999999998</v>
      </c>
      <c r="B151" s="124" t="s">
        <v>244</v>
      </c>
      <c r="C151" s="123" t="s">
        <v>243</v>
      </c>
      <c r="D151" s="109" t="s">
        <v>39</v>
      </c>
      <c r="E151" s="109">
        <v>3</v>
      </c>
      <c r="F151" s="189"/>
      <c r="G151" s="97">
        <f t="shared" si="12"/>
        <v>0</v>
      </c>
      <c r="H151" s="108">
        <v>1</v>
      </c>
      <c r="I151" s="108">
        <v>1</v>
      </c>
      <c r="J151" s="108"/>
      <c r="K151" s="97" t="s">
        <v>213</v>
      </c>
      <c r="L151" s="107" t="s">
        <v>212</v>
      </c>
    </row>
    <row r="152" spans="1:12" s="1" customFormat="1" ht="35" customHeight="1" outlineLevel="1" x14ac:dyDescent="0.35">
      <c r="A152" s="111">
        <f t="shared" si="13"/>
        <v>10.109999999999998</v>
      </c>
      <c r="B152" s="102" t="s">
        <v>242</v>
      </c>
      <c r="C152" s="45"/>
      <c r="D152" s="109" t="s">
        <v>39</v>
      </c>
      <c r="E152" s="109">
        <v>8</v>
      </c>
      <c r="F152" s="189"/>
      <c r="G152" s="97">
        <f t="shared" si="12"/>
        <v>0</v>
      </c>
      <c r="H152" s="108">
        <v>1</v>
      </c>
      <c r="I152" s="108">
        <v>1</v>
      </c>
      <c r="J152" s="108"/>
      <c r="K152" s="97" t="s">
        <v>213</v>
      </c>
      <c r="L152" s="107" t="s">
        <v>212</v>
      </c>
    </row>
    <row r="153" spans="1:12" s="1" customFormat="1" ht="32.4" customHeight="1" outlineLevel="1" x14ac:dyDescent="0.35">
      <c r="A153" s="111">
        <f t="shared" si="13"/>
        <v>10.119999999999997</v>
      </c>
      <c r="B153" s="102" t="s">
        <v>241</v>
      </c>
      <c r="C153" s="45" t="s">
        <v>240</v>
      </c>
      <c r="D153" s="109" t="s">
        <v>39</v>
      </c>
      <c r="E153" s="109">
        <v>8</v>
      </c>
      <c r="F153" s="189"/>
      <c r="G153" s="97">
        <f t="shared" si="12"/>
        <v>0</v>
      </c>
      <c r="H153" s="108">
        <v>1</v>
      </c>
      <c r="I153" s="108">
        <v>1</v>
      </c>
      <c r="J153" s="108"/>
      <c r="K153" s="97" t="s">
        <v>213</v>
      </c>
      <c r="L153" s="107" t="s">
        <v>212</v>
      </c>
    </row>
    <row r="154" spans="1:12" s="1" customFormat="1" ht="64.75" customHeight="1" outlineLevel="1" x14ac:dyDescent="0.35">
      <c r="A154" s="111">
        <f t="shared" si="13"/>
        <v>10.129999999999997</v>
      </c>
      <c r="B154" s="112" t="s">
        <v>239</v>
      </c>
      <c r="C154" s="45" t="s">
        <v>238</v>
      </c>
      <c r="D154" s="109" t="s">
        <v>39</v>
      </c>
      <c r="E154" s="109">
        <v>30</v>
      </c>
      <c r="F154" s="189"/>
      <c r="G154" s="97">
        <f t="shared" si="12"/>
        <v>0</v>
      </c>
      <c r="H154" s="108">
        <v>1</v>
      </c>
      <c r="I154" s="108">
        <v>1</v>
      </c>
      <c r="J154" s="108"/>
      <c r="K154" s="97" t="s">
        <v>213</v>
      </c>
      <c r="L154" s="107" t="s">
        <v>212</v>
      </c>
    </row>
    <row r="155" spans="1:12" s="1" customFormat="1" ht="55.75" customHeight="1" outlineLevel="1" x14ac:dyDescent="0.35">
      <c r="A155" s="111">
        <f t="shared" si="13"/>
        <v>10.139999999999997</v>
      </c>
      <c r="B155" s="112" t="s">
        <v>237</v>
      </c>
      <c r="C155" s="45" t="s">
        <v>42</v>
      </c>
      <c r="D155" s="109" t="s">
        <v>39</v>
      </c>
      <c r="E155" s="109">
        <v>15</v>
      </c>
      <c r="F155" s="189"/>
      <c r="G155" s="97">
        <f t="shared" si="12"/>
        <v>0</v>
      </c>
      <c r="H155" s="108">
        <v>1</v>
      </c>
      <c r="I155" s="108">
        <v>1</v>
      </c>
      <c r="J155" s="108"/>
      <c r="K155" s="97" t="s">
        <v>213</v>
      </c>
      <c r="L155" s="107" t="s">
        <v>212</v>
      </c>
    </row>
    <row r="156" spans="1:12" s="1" customFormat="1" ht="49.5" customHeight="1" outlineLevel="1" x14ac:dyDescent="0.35">
      <c r="A156" s="111">
        <f t="shared" si="13"/>
        <v>10.149999999999997</v>
      </c>
      <c r="B156" s="102" t="s">
        <v>236</v>
      </c>
      <c r="C156" s="102" t="s">
        <v>235</v>
      </c>
      <c r="D156" s="109" t="s">
        <v>39</v>
      </c>
      <c r="E156" s="109">
        <v>2</v>
      </c>
      <c r="F156" s="189"/>
      <c r="G156" s="97">
        <f t="shared" si="12"/>
        <v>0</v>
      </c>
      <c r="H156" s="108">
        <v>1</v>
      </c>
      <c r="I156" s="108">
        <v>1</v>
      </c>
      <c r="J156" s="108"/>
      <c r="K156" s="97" t="s">
        <v>213</v>
      </c>
      <c r="L156" s="107" t="s">
        <v>212</v>
      </c>
    </row>
    <row r="157" spans="1:12" s="1" customFormat="1" ht="24" customHeight="1" outlineLevel="1" x14ac:dyDescent="0.35">
      <c r="A157" s="111"/>
      <c r="B157" s="113" t="s">
        <v>41</v>
      </c>
      <c r="C157" s="125"/>
      <c r="D157" s="177"/>
      <c r="E157" s="177"/>
      <c r="F157" s="191"/>
      <c r="G157" s="178"/>
      <c r="H157" s="108">
        <v>1</v>
      </c>
      <c r="I157" s="108">
        <v>1</v>
      </c>
      <c r="J157" s="108"/>
      <c r="K157" s="97" t="s">
        <v>213</v>
      </c>
      <c r="L157" s="107" t="s">
        <v>212</v>
      </c>
    </row>
    <row r="158" spans="1:12" s="1" customFormat="1" ht="81.650000000000006" customHeight="1" outlineLevel="1" x14ac:dyDescent="0.35">
      <c r="A158" s="111">
        <v>10.16</v>
      </c>
      <c r="B158" s="122" t="s">
        <v>417</v>
      </c>
      <c r="C158" s="122" t="s">
        <v>55</v>
      </c>
      <c r="D158" s="121" t="s">
        <v>34</v>
      </c>
      <c r="E158" s="121">
        <v>1</v>
      </c>
      <c r="F158" s="192"/>
      <c r="G158" s="120">
        <f>E158*F158</f>
        <v>0</v>
      </c>
      <c r="H158" s="119">
        <v>1</v>
      </c>
      <c r="I158" s="119">
        <v>1</v>
      </c>
      <c r="J158" s="119"/>
      <c r="K158" s="97" t="s">
        <v>213</v>
      </c>
      <c r="L158" s="117" t="s">
        <v>212</v>
      </c>
    </row>
    <row r="159" spans="1:12" s="1" customFormat="1" ht="52.25" customHeight="1" outlineLevel="1" x14ac:dyDescent="0.35">
      <c r="A159" s="111">
        <v>10.17</v>
      </c>
      <c r="B159" s="122" t="s">
        <v>418</v>
      </c>
      <c r="C159" s="122" t="s">
        <v>234</v>
      </c>
      <c r="D159" s="121" t="s">
        <v>34</v>
      </c>
      <c r="E159" s="121">
        <v>1</v>
      </c>
      <c r="F159" s="192"/>
      <c r="G159" s="120">
        <f t="shared" ref="G159:G163" si="14">E159*F159</f>
        <v>0</v>
      </c>
      <c r="H159" s="119">
        <v>1</v>
      </c>
      <c r="I159" s="119">
        <v>1</v>
      </c>
      <c r="J159" s="119"/>
      <c r="K159" s="118" t="s">
        <v>213</v>
      </c>
      <c r="L159" s="117" t="s">
        <v>212</v>
      </c>
    </row>
    <row r="160" spans="1:12" s="1" customFormat="1" ht="45" customHeight="1" outlineLevel="1" x14ac:dyDescent="0.35">
      <c r="A160" s="111">
        <v>10.18</v>
      </c>
      <c r="B160" s="115" t="s">
        <v>233</v>
      </c>
      <c r="C160" s="115" t="s">
        <v>233</v>
      </c>
      <c r="D160" s="109" t="s">
        <v>34</v>
      </c>
      <c r="E160" s="109">
        <v>1</v>
      </c>
      <c r="F160" s="189"/>
      <c r="G160" s="97">
        <f t="shared" si="14"/>
        <v>0</v>
      </c>
      <c r="H160" s="108">
        <v>1</v>
      </c>
      <c r="I160" s="108">
        <v>1</v>
      </c>
      <c r="J160" s="108"/>
      <c r="K160" s="97" t="s">
        <v>213</v>
      </c>
      <c r="L160" s="107" t="s">
        <v>212</v>
      </c>
    </row>
    <row r="161" spans="1:12" s="1" customFormat="1" ht="52.25" customHeight="1" outlineLevel="1" x14ac:dyDescent="0.35">
      <c r="A161" s="111">
        <v>10.19</v>
      </c>
      <c r="B161" s="115" t="s">
        <v>232</v>
      </c>
      <c r="C161" s="115" t="s">
        <v>232</v>
      </c>
      <c r="D161" s="109" t="s">
        <v>34</v>
      </c>
      <c r="E161" s="109">
        <v>1</v>
      </c>
      <c r="F161" s="189"/>
      <c r="G161" s="97">
        <f t="shared" si="14"/>
        <v>0</v>
      </c>
      <c r="H161" s="108">
        <v>1</v>
      </c>
      <c r="I161" s="108">
        <v>1</v>
      </c>
      <c r="J161" s="108"/>
      <c r="K161" s="97" t="s">
        <v>213</v>
      </c>
      <c r="L161" s="107" t="s">
        <v>212</v>
      </c>
    </row>
    <row r="162" spans="1:12" s="1" customFormat="1" ht="39" customHeight="1" outlineLevel="1" x14ac:dyDescent="0.35">
      <c r="A162" s="111">
        <v>10.199999999999999</v>
      </c>
      <c r="B162" s="110" t="s">
        <v>231</v>
      </c>
      <c r="C162" s="110" t="s">
        <v>231</v>
      </c>
      <c r="D162" s="109" t="s">
        <v>34</v>
      </c>
      <c r="E162" s="109">
        <v>1</v>
      </c>
      <c r="F162" s="189"/>
      <c r="G162" s="97">
        <f t="shared" si="14"/>
        <v>0</v>
      </c>
      <c r="H162" s="108">
        <v>1</v>
      </c>
      <c r="I162" s="108">
        <v>1</v>
      </c>
      <c r="J162" s="108"/>
      <c r="K162" s="97" t="s">
        <v>213</v>
      </c>
      <c r="L162" s="107" t="s">
        <v>212</v>
      </c>
    </row>
    <row r="163" spans="1:12" s="1" customFormat="1" ht="34.5" customHeight="1" outlineLevel="1" x14ac:dyDescent="0.35">
      <c r="A163" s="111">
        <v>10.210000000000001</v>
      </c>
      <c r="B163" s="110" t="s">
        <v>230</v>
      </c>
      <c r="C163" s="110" t="s">
        <v>230</v>
      </c>
      <c r="D163" s="109" t="s">
        <v>39</v>
      </c>
      <c r="E163" s="109">
        <v>1</v>
      </c>
      <c r="F163" s="193"/>
      <c r="G163" s="97">
        <f t="shared" si="14"/>
        <v>0</v>
      </c>
      <c r="H163" s="108">
        <v>1</v>
      </c>
      <c r="I163" s="108">
        <v>1</v>
      </c>
      <c r="J163" s="108"/>
      <c r="K163" s="97" t="s">
        <v>213</v>
      </c>
      <c r="L163" s="107" t="s">
        <v>212</v>
      </c>
    </row>
    <row r="164" spans="1:12" s="1" customFormat="1" ht="32.25" customHeight="1" outlineLevel="1" x14ac:dyDescent="0.35">
      <c r="A164" s="111"/>
      <c r="B164" s="113" t="s">
        <v>19</v>
      </c>
      <c r="C164" s="125"/>
      <c r="D164" s="177"/>
      <c r="E164" s="177"/>
      <c r="F164" s="191"/>
      <c r="G164" s="178"/>
      <c r="H164" s="108">
        <v>1</v>
      </c>
      <c r="I164" s="108">
        <v>1</v>
      </c>
      <c r="J164" s="108"/>
      <c r="K164" s="97" t="s">
        <v>213</v>
      </c>
      <c r="L164" s="107" t="s">
        <v>212</v>
      </c>
    </row>
    <row r="165" spans="1:12" s="1" customFormat="1" ht="19.5" customHeight="1" outlineLevel="1" x14ac:dyDescent="0.35">
      <c r="A165" s="111">
        <v>10.24</v>
      </c>
      <c r="B165" s="112" t="s">
        <v>20</v>
      </c>
      <c r="C165" s="112" t="s">
        <v>20</v>
      </c>
      <c r="D165" s="109" t="s">
        <v>38</v>
      </c>
      <c r="E165" s="109">
        <v>20</v>
      </c>
      <c r="F165" s="189"/>
      <c r="G165" s="97">
        <f t="shared" ref="G165:G172" si="15">E165*F165</f>
        <v>0</v>
      </c>
      <c r="H165" s="108">
        <v>1</v>
      </c>
      <c r="I165" s="108">
        <v>1</v>
      </c>
      <c r="J165" s="108"/>
      <c r="K165" s="97" t="s">
        <v>213</v>
      </c>
      <c r="L165" s="107" t="s">
        <v>212</v>
      </c>
    </row>
    <row r="166" spans="1:12" s="1" customFormat="1" ht="19.5" customHeight="1" outlineLevel="1" x14ac:dyDescent="0.35">
      <c r="A166" s="111">
        <f t="shared" ref="A166:A172" si="16">A165+0.01</f>
        <v>10.25</v>
      </c>
      <c r="B166" s="112" t="s">
        <v>21</v>
      </c>
      <c r="C166" s="112" t="s">
        <v>21</v>
      </c>
      <c r="D166" s="109" t="s">
        <v>38</v>
      </c>
      <c r="E166" s="109">
        <v>20</v>
      </c>
      <c r="F166" s="189"/>
      <c r="G166" s="97">
        <f t="shared" si="15"/>
        <v>0</v>
      </c>
      <c r="H166" s="108">
        <v>1</v>
      </c>
      <c r="I166" s="108">
        <v>1</v>
      </c>
      <c r="J166" s="108"/>
      <c r="K166" s="97" t="s">
        <v>213</v>
      </c>
      <c r="L166" s="107" t="s">
        <v>212</v>
      </c>
    </row>
    <row r="167" spans="1:12" s="1" customFormat="1" ht="19.5" customHeight="1" outlineLevel="1" x14ac:dyDescent="0.35">
      <c r="A167" s="111">
        <f t="shared" si="16"/>
        <v>10.26</v>
      </c>
      <c r="B167" s="112" t="s">
        <v>22</v>
      </c>
      <c r="C167" s="112" t="s">
        <v>22</v>
      </c>
      <c r="D167" s="109" t="s">
        <v>38</v>
      </c>
      <c r="E167" s="109">
        <v>10</v>
      </c>
      <c r="F167" s="189"/>
      <c r="G167" s="97">
        <f t="shared" si="15"/>
        <v>0</v>
      </c>
      <c r="H167" s="108">
        <v>1</v>
      </c>
      <c r="I167" s="108">
        <v>1</v>
      </c>
      <c r="J167" s="108"/>
      <c r="K167" s="97" t="s">
        <v>213</v>
      </c>
      <c r="L167" s="107" t="s">
        <v>212</v>
      </c>
    </row>
    <row r="168" spans="1:12" s="1" customFormat="1" ht="15" customHeight="1" outlineLevel="1" x14ac:dyDescent="0.35">
      <c r="A168" s="111">
        <f t="shared" si="16"/>
        <v>10.27</v>
      </c>
      <c r="B168" s="112" t="s">
        <v>23</v>
      </c>
      <c r="C168" s="112" t="s">
        <v>23</v>
      </c>
      <c r="D168" s="109" t="s">
        <v>38</v>
      </c>
      <c r="E168" s="109">
        <v>20</v>
      </c>
      <c r="F168" s="189"/>
      <c r="G168" s="97">
        <f t="shared" si="15"/>
        <v>0</v>
      </c>
      <c r="H168" s="108">
        <v>1</v>
      </c>
      <c r="I168" s="108">
        <v>1</v>
      </c>
      <c r="J168" s="108"/>
      <c r="K168" s="97" t="s">
        <v>213</v>
      </c>
      <c r="L168" s="107" t="s">
        <v>212</v>
      </c>
    </row>
    <row r="169" spans="1:12" s="1" customFormat="1" ht="30.65" customHeight="1" outlineLevel="1" x14ac:dyDescent="0.35">
      <c r="A169" s="111">
        <f t="shared" si="16"/>
        <v>10.28</v>
      </c>
      <c r="B169" s="116" t="s">
        <v>40</v>
      </c>
      <c r="C169" s="116" t="s">
        <v>40</v>
      </c>
      <c r="D169" s="109" t="s">
        <v>33</v>
      </c>
      <c r="E169" s="109">
        <v>10</v>
      </c>
      <c r="F169" s="189"/>
      <c r="G169" s="97">
        <f t="shared" si="15"/>
        <v>0</v>
      </c>
      <c r="H169" s="108">
        <v>1</v>
      </c>
      <c r="I169" s="108">
        <v>1</v>
      </c>
      <c r="J169" s="108"/>
      <c r="K169" s="97" t="s">
        <v>213</v>
      </c>
      <c r="L169" s="107" t="s">
        <v>212</v>
      </c>
    </row>
    <row r="170" spans="1:12" s="1" customFormat="1" ht="65.25" customHeight="1" outlineLevel="1" x14ac:dyDescent="0.35">
      <c r="A170" s="111">
        <f t="shared" si="16"/>
        <v>10.29</v>
      </c>
      <c r="B170" s="115" t="s">
        <v>229</v>
      </c>
      <c r="C170" s="45" t="s">
        <v>228</v>
      </c>
      <c r="D170" s="109" t="s">
        <v>38</v>
      </c>
      <c r="E170" s="109">
        <v>20</v>
      </c>
      <c r="F170" s="189"/>
      <c r="G170" s="97">
        <f t="shared" si="15"/>
        <v>0</v>
      </c>
      <c r="H170" s="108">
        <v>1</v>
      </c>
      <c r="I170" s="108">
        <v>1</v>
      </c>
      <c r="J170" s="108"/>
      <c r="K170" s="97" t="s">
        <v>213</v>
      </c>
      <c r="L170" s="107" t="s">
        <v>212</v>
      </c>
    </row>
    <row r="171" spans="1:12" s="1" customFormat="1" ht="63.75" customHeight="1" outlineLevel="1" x14ac:dyDescent="0.35">
      <c r="A171" s="111">
        <f t="shared" si="16"/>
        <v>10.299999999999999</v>
      </c>
      <c r="B171" s="45" t="s">
        <v>227</v>
      </c>
      <c r="C171" s="45" t="s">
        <v>227</v>
      </c>
      <c r="D171" s="109" t="s">
        <v>38</v>
      </c>
      <c r="E171" s="109">
        <v>15</v>
      </c>
      <c r="F171" s="189"/>
      <c r="G171" s="97">
        <f t="shared" si="15"/>
        <v>0</v>
      </c>
      <c r="H171" s="108">
        <v>1</v>
      </c>
      <c r="I171" s="108">
        <v>1</v>
      </c>
      <c r="J171" s="108"/>
      <c r="K171" s="97" t="s">
        <v>213</v>
      </c>
      <c r="L171" s="107" t="s">
        <v>212</v>
      </c>
    </row>
    <row r="172" spans="1:12" s="1" customFormat="1" ht="55.25" customHeight="1" outlineLevel="1" x14ac:dyDescent="0.35">
      <c r="A172" s="111">
        <f t="shared" si="16"/>
        <v>10.309999999999999</v>
      </c>
      <c r="B172" s="114" t="s">
        <v>226</v>
      </c>
      <c r="C172" s="45" t="s">
        <v>225</v>
      </c>
      <c r="D172" s="109" t="s">
        <v>38</v>
      </c>
      <c r="E172" s="109">
        <v>5</v>
      </c>
      <c r="F172" s="189"/>
      <c r="G172" s="97">
        <f t="shared" si="15"/>
        <v>0</v>
      </c>
      <c r="H172" s="108">
        <v>1</v>
      </c>
      <c r="I172" s="108">
        <v>1</v>
      </c>
      <c r="J172" s="108"/>
      <c r="K172" s="97" t="s">
        <v>213</v>
      </c>
      <c r="L172" s="107" t="s">
        <v>212</v>
      </c>
    </row>
    <row r="173" spans="1:12" s="1" customFormat="1" ht="114" customHeight="1" outlineLevel="1" x14ac:dyDescent="0.35">
      <c r="A173" s="111"/>
      <c r="B173" s="113" t="s">
        <v>224</v>
      </c>
      <c r="C173" s="125" t="s">
        <v>223</v>
      </c>
      <c r="D173" s="177"/>
      <c r="E173" s="177"/>
      <c r="F173" s="191"/>
      <c r="G173" s="178"/>
      <c r="H173" s="108"/>
      <c r="I173" s="108"/>
      <c r="J173" s="108"/>
      <c r="K173" s="97" t="s">
        <v>213</v>
      </c>
      <c r="L173" s="107"/>
    </row>
    <row r="174" spans="1:12" s="1" customFormat="1" ht="48.75" customHeight="1" outlineLevel="1" x14ac:dyDescent="0.35">
      <c r="A174" s="111">
        <v>10.32</v>
      </c>
      <c r="B174" s="110" t="s">
        <v>222</v>
      </c>
      <c r="C174" s="110" t="s">
        <v>222</v>
      </c>
      <c r="D174" s="109" t="s">
        <v>33</v>
      </c>
      <c r="E174" s="109">
        <v>15</v>
      </c>
      <c r="F174" s="189"/>
      <c r="G174" s="97">
        <f>E174*F174</f>
        <v>0</v>
      </c>
      <c r="H174" s="108">
        <v>1</v>
      </c>
      <c r="I174" s="108">
        <v>1</v>
      </c>
      <c r="J174" s="108"/>
      <c r="K174" s="97" t="s">
        <v>213</v>
      </c>
      <c r="L174" s="107" t="s">
        <v>212</v>
      </c>
    </row>
    <row r="175" spans="1:12" s="1" customFormat="1" ht="62.25" customHeight="1" outlineLevel="1" x14ac:dyDescent="0.35">
      <c r="A175" s="111">
        <f>A174+0.01</f>
        <v>10.33</v>
      </c>
      <c r="B175" s="110" t="s">
        <v>221</v>
      </c>
      <c r="C175" s="110" t="s">
        <v>221</v>
      </c>
      <c r="D175" s="109" t="s">
        <v>33</v>
      </c>
      <c r="E175" s="109">
        <v>5</v>
      </c>
      <c r="F175" s="189"/>
      <c r="G175" s="97">
        <f>E175*F175</f>
        <v>0</v>
      </c>
      <c r="H175" s="108">
        <v>1</v>
      </c>
      <c r="I175" s="108">
        <v>1</v>
      </c>
      <c r="J175" s="108"/>
      <c r="K175" s="97" t="s">
        <v>213</v>
      </c>
      <c r="L175" s="107" t="s">
        <v>212</v>
      </c>
    </row>
    <row r="176" spans="1:12" s="1" customFormat="1" ht="22.5" customHeight="1" outlineLevel="1" x14ac:dyDescent="0.35">
      <c r="A176" s="111"/>
      <c r="B176" s="113" t="s">
        <v>220</v>
      </c>
      <c r="C176" s="125"/>
      <c r="D176" s="177"/>
      <c r="E176" s="177"/>
      <c r="F176" s="191"/>
      <c r="G176" s="178"/>
      <c r="H176" s="108"/>
      <c r="I176" s="108"/>
      <c r="J176" s="108"/>
      <c r="K176" s="97" t="s">
        <v>213</v>
      </c>
      <c r="L176" s="107"/>
    </row>
    <row r="177" spans="1:100" s="1" customFormat="1" ht="21.75" customHeight="1" outlineLevel="1" x14ac:dyDescent="0.35">
      <c r="A177" s="111">
        <v>10.34</v>
      </c>
      <c r="B177" s="112" t="s">
        <v>37</v>
      </c>
      <c r="C177" s="112" t="s">
        <v>172</v>
      </c>
      <c r="D177" s="109" t="s">
        <v>33</v>
      </c>
      <c r="E177" s="109">
        <v>23</v>
      </c>
      <c r="F177" s="189"/>
      <c r="G177" s="97">
        <f t="shared" ref="G177:G187" si="17">E177*F177</f>
        <v>0</v>
      </c>
      <c r="H177" s="108">
        <v>1</v>
      </c>
      <c r="I177" s="108">
        <v>1</v>
      </c>
      <c r="J177" s="108"/>
      <c r="K177" s="97" t="s">
        <v>213</v>
      </c>
      <c r="L177" s="107" t="s">
        <v>212</v>
      </c>
    </row>
    <row r="178" spans="1:100" s="1" customFormat="1" ht="20.25" customHeight="1" outlineLevel="1" x14ac:dyDescent="0.35">
      <c r="A178" s="111">
        <f t="shared" ref="A178:A187" si="18">A177+0.01</f>
        <v>10.35</v>
      </c>
      <c r="B178" s="112" t="s">
        <v>36</v>
      </c>
      <c r="C178" s="112" t="s">
        <v>219</v>
      </c>
      <c r="D178" s="109" t="s">
        <v>33</v>
      </c>
      <c r="E178" s="109">
        <v>1</v>
      </c>
      <c r="F178" s="189"/>
      <c r="G178" s="97">
        <f t="shared" si="17"/>
        <v>0</v>
      </c>
      <c r="H178" s="108">
        <v>1</v>
      </c>
      <c r="I178" s="108">
        <v>1</v>
      </c>
      <c r="J178" s="108"/>
      <c r="K178" s="97" t="s">
        <v>213</v>
      </c>
      <c r="L178" s="107" t="s">
        <v>212</v>
      </c>
    </row>
    <row r="179" spans="1:100" s="1" customFormat="1" ht="21" customHeight="1" outlineLevel="1" x14ac:dyDescent="0.35">
      <c r="A179" s="111">
        <f t="shared" si="18"/>
        <v>10.36</v>
      </c>
      <c r="B179" s="112" t="s">
        <v>35</v>
      </c>
      <c r="C179" s="112" t="s">
        <v>219</v>
      </c>
      <c r="D179" s="109" t="s">
        <v>33</v>
      </c>
      <c r="E179" s="109">
        <v>1</v>
      </c>
      <c r="F179" s="189"/>
      <c r="G179" s="97">
        <f t="shared" si="17"/>
        <v>0</v>
      </c>
      <c r="H179" s="108">
        <v>1</v>
      </c>
      <c r="I179" s="108">
        <v>1</v>
      </c>
      <c r="J179" s="108"/>
      <c r="K179" s="97" t="s">
        <v>213</v>
      </c>
      <c r="L179" s="107" t="s">
        <v>212</v>
      </c>
    </row>
    <row r="180" spans="1:100" s="1" customFormat="1" ht="18.75" customHeight="1" outlineLevel="1" x14ac:dyDescent="0.35">
      <c r="A180" s="111">
        <f t="shared" si="18"/>
        <v>10.37</v>
      </c>
      <c r="B180" s="112" t="s">
        <v>29</v>
      </c>
      <c r="C180" s="112" t="s">
        <v>29</v>
      </c>
      <c r="D180" s="109" t="s">
        <v>33</v>
      </c>
      <c r="E180" s="109">
        <v>2</v>
      </c>
      <c r="F180" s="189"/>
      <c r="G180" s="97">
        <f t="shared" si="17"/>
        <v>0</v>
      </c>
      <c r="H180" s="108">
        <v>1</v>
      </c>
      <c r="I180" s="108">
        <v>1</v>
      </c>
      <c r="J180" s="108"/>
      <c r="K180" s="97" t="s">
        <v>213</v>
      </c>
      <c r="L180" s="107" t="s">
        <v>212</v>
      </c>
    </row>
    <row r="181" spans="1:100" s="1" customFormat="1" ht="17.25" customHeight="1" outlineLevel="1" x14ac:dyDescent="0.35">
      <c r="A181" s="111">
        <f t="shared" si="18"/>
        <v>10.379999999999999</v>
      </c>
      <c r="B181" s="112" t="s">
        <v>31</v>
      </c>
      <c r="C181" s="112" t="s">
        <v>31</v>
      </c>
      <c r="D181" s="109" t="s">
        <v>33</v>
      </c>
      <c r="E181" s="109">
        <v>1</v>
      </c>
      <c r="F181" s="189"/>
      <c r="G181" s="97">
        <f t="shared" si="17"/>
        <v>0</v>
      </c>
      <c r="H181" s="108">
        <v>1</v>
      </c>
      <c r="I181" s="108">
        <v>1</v>
      </c>
      <c r="J181" s="108"/>
      <c r="K181" s="97" t="s">
        <v>213</v>
      </c>
      <c r="L181" s="107" t="s">
        <v>212</v>
      </c>
    </row>
    <row r="182" spans="1:100" s="1" customFormat="1" ht="36.75" customHeight="1" outlineLevel="1" x14ac:dyDescent="0.35">
      <c r="A182" s="111">
        <f t="shared" si="18"/>
        <v>10.389999999999999</v>
      </c>
      <c r="B182" s="110" t="s">
        <v>218</v>
      </c>
      <c r="C182" s="45" t="s">
        <v>217</v>
      </c>
      <c r="D182" s="109" t="s">
        <v>34</v>
      </c>
      <c r="E182" s="109">
        <v>1</v>
      </c>
      <c r="F182" s="189"/>
      <c r="G182" s="97">
        <f t="shared" si="17"/>
        <v>0</v>
      </c>
      <c r="H182" s="108">
        <v>1</v>
      </c>
      <c r="I182" s="108">
        <v>1</v>
      </c>
      <c r="J182" s="108"/>
      <c r="K182" s="97" t="s">
        <v>213</v>
      </c>
      <c r="L182" s="107" t="s">
        <v>212</v>
      </c>
    </row>
    <row r="183" spans="1:100" s="1" customFormat="1" ht="43.5" customHeight="1" outlineLevel="1" x14ac:dyDescent="0.35">
      <c r="A183" s="111">
        <f t="shared" si="18"/>
        <v>10.399999999999999</v>
      </c>
      <c r="B183" s="110" t="s">
        <v>28</v>
      </c>
      <c r="C183" s="110" t="s">
        <v>28</v>
      </c>
      <c r="D183" s="109" t="s">
        <v>33</v>
      </c>
      <c r="E183" s="109">
        <v>15</v>
      </c>
      <c r="F183" s="189"/>
      <c r="G183" s="97">
        <f t="shared" si="17"/>
        <v>0</v>
      </c>
      <c r="H183" s="108">
        <v>1</v>
      </c>
      <c r="I183" s="108">
        <v>1</v>
      </c>
      <c r="J183" s="108"/>
      <c r="K183" s="97" t="s">
        <v>213</v>
      </c>
      <c r="L183" s="107" t="s">
        <v>212</v>
      </c>
    </row>
    <row r="184" spans="1:100" s="1" customFormat="1" ht="36" customHeight="1" outlineLevel="1" x14ac:dyDescent="0.35">
      <c r="A184" s="111">
        <f t="shared" si="18"/>
        <v>10.409999999999998</v>
      </c>
      <c r="B184" s="110" t="s">
        <v>18</v>
      </c>
      <c r="C184" s="110" t="s">
        <v>180</v>
      </c>
      <c r="D184" s="109" t="s">
        <v>33</v>
      </c>
      <c r="E184" s="109">
        <v>5</v>
      </c>
      <c r="F184" s="189"/>
      <c r="G184" s="97">
        <f t="shared" si="17"/>
        <v>0</v>
      </c>
      <c r="H184" s="108">
        <v>1</v>
      </c>
      <c r="I184" s="108">
        <v>1</v>
      </c>
      <c r="J184" s="108"/>
      <c r="K184" s="97" t="s">
        <v>213</v>
      </c>
      <c r="L184" s="107" t="s">
        <v>212</v>
      </c>
    </row>
    <row r="185" spans="1:100" s="1" customFormat="1" ht="36" customHeight="1" outlineLevel="1" x14ac:dyDescent="0.35">
      <c r="A185" s="111">
        <f t="shared" si="18"/>
        <v>10.419999999999998</v>
      </c>
      <c r="B185" s="112" t="s">
        <v>30</v>
      </c>
      <c r="C185" s="110" t="s">
        <v>180</v>
      </c>
      <c r="D185" s="109" t="s">
        <v>33</v>
      </c>
      <c r="E185" s="109">
        <v>1</v>
      </c>
      <c r="F185" s="189"/>
      <c r="G185" s="97">
        <f t="shared" si="17"/>
        <v>0</v>
      </c>
      <c r="H185" s="108">
        <v>1</v>
      </c>
      <c r="I185" s="108">
        <v>1</v>
      </c>
      <c r="J185" s="108"/>
      <c r="K185" s="97" t="s">
        <v>213</v>
      </c>
      <c r="L185" s="107" t="s">
        <v>212</v>
      </c>
    </row>
    <row r="186" spans="1:100" s="1" customFormat="1" ht="113.4" customHeight="1" outlineLevel="1" x14ac:dyDescent="0.35">
      <c r="A186" s="111">
        <f t="shared" si="18"/>
        <v>10.429999999999998</v>
      </c>
      <c r="B186" s="110" t="s">
        <v>216</v>
      </c>
      <c r="C186" s="45" t="s">
        <v>215</v>
      </c>
      <c r="D186" s="109" t="s">
        <v>34</v>
      </c>
      <c r="E186" s="109">
        <v>1</v>
      </c>
      <c r="F186" s="189"/>
      <c r="G186" s="97">
        <f t="shared" si="17"/>
        <v>0</v>
      </c>
      <c r="H186" s="108">
        <v>1</v>
      </c>
      <c r="I186" s="108">
        <v>1</v>
      </c>
      <c r="J186" s="108"/>
      <c r="K186" s="97" t="s">
        <v>213</v>
      </c>
      <c r="L186" s="107" t="s">
        <v>212</v>
      </c>
    </row>
    <row r="187" spans="1:100" s="1" customFormat="1" ht="61.75" customHeight="1" outlineLevel="1" x14ac:dyDescent="0.35">
      <c r="A187" s="239">
        <f t="shared" si="18"/>
        <v>10.439999999999998</v>
      </c>
      <c r="B187" s="110" t="s">
        <v>214</v>
      </c>
      <c r="C187" s="110" t="s">
        <v>214</v>
      </c>
      <c r="D187" s="109" t="s">
        <v>4</v>
      </c>
      <c r="E187" s="109">
        <v>1</v>
      </c>
      <c r="F187" s="189"/>
      <c r="G187" s="254">
        <f t="shared" si="17"/>
        <v>0</v>
      </c>
      <c r="H187" s="229">
        <v>1</v>
      </c>
      <c r="I187" s="229">
        <v>1</v>
      </c>
      <c r="J187" s="229"/>
      <c r="K187" s="254" t="s">
        <v>213</v>
      </c>
      <c r="L187" s="41" t="s">
        <v>212</v>
      </c>
    </row>
    <row r="188" spans="1:100" ht="24.65" customHeight="1" thickBot="1" x14ac:dyDescent="0.4">
      <c r="A188" s="223"/>
      <c r="B188" s="224"/>
      <c r="C188" s="225"/>
      <c r="D188" s="224"/>
      <c r="E188" s="224"/>
      <c r="F188" s="226"/>
      <c r="G188" s="227"/>
      <c r="H188" s="228"/>
      <c r="I188" s="228"/>
      <c r="J188" s="228"/>
      <c r="K188" s="227"/>
      <c r="L188" s="253"/>
    </row>
    <row r="189" spans="1:100" s="58" customFormat="1" ht="21.5" customHeight="1" x14ac:dyDescent="0.35">
      <c r="A189" s="85">
        <v>11</v>
      </c>
      <c r="B189" s="297" t="s">
        <v>211</v>
      </c>
      <c r="C189" s="298"/>
      <c r="D189" s="84"/>
      <c r="E189" s="84"/>
      <c r="F189" s="207"/>
      <c r="G189" s="82">
        <f>SUM(G190:G222)</f>
        <v>0</v>
      </c>
      <c r="H189" s="83"/>
      <c r="I189" s="83"/>
      <c r="J189" s="83"/>
      <c r="K189" s="82"/>
      <c r="L189" s="81"/>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57"/>
      <c r="BN189" s="57"/>
      <c r="BO189" s="57"/>
      <c r="BP189" s="57"/>
      <c r="BQ189" s="57"/>
      <c r="BR189" s="57"/>
      <c r="BS189" s="57"/>
      <c r="BT189" s="57"/>
      <c r="BU189" s="57"/>
      <c r="BV189" s="57"/>
      <c r="BW189" s="57"/>
      <c r="BX189" s="57"/>
      <c r="BY189" s="57"/>
      <c r="BZ189" s="57"/>
      <c r="CA189" s="57"/>
      <c r="CB189" s="57"/>
      <c r="CC189" s="57"/>
      <c r="CD189" s="57"/>
      <c r="CE189" s="57"/>
      <c r="CF189" s="57"/>
      <c r="CG189" s="57"/>
      <c r="CH189" s="57"/>
      <c r="CI189" s="57"/>
      <c r="CJ189" s="57"/>
      <c r="CK189" s="57"/>
      <c r="CL189" s="57"/>
      <c r="CM189" s="57"/>
      <c r="CN189" s="57"/>
      <c r="CO189" s="57"/>
      <c r="CP189" s="57"/>
      <c r="CQ189" s="57"/>
      <c r="CR189" s="57"/>
      <c r="CS189" s="57"/>
      <c r="CT189" s="57"/>
      <c r="CU189" s="57"/>
      <c r="CV189" s="57"/>
    </row>
    <row r="190" spans="1:100" s="1" customFormat="1" ht="288.64999999999998" customHeight="1" outlineLevel="1" x14ac:dyDescent="0.35">
      <c r="A190" s="101">
        <v>11.01</v>
      </c>
      <c r="B190" s="100" t="s">
        <v>57</v>
      </c>
      <c r="C190" s="102" t="s">
        <v>76</v>
      </c>
      <c r="D190" s="99" t="s">
        <v>182</v>
      </c>
      <c r="E190" s="99">
        <v>80</v>
      </c>
      <c r="F190" s="194"/>
      <c r="G190" s="42">
        <f t="shared" ref="G190:G221" si="19">E190*F190</f>
        <v>0</v>
      </c>
      <c r="H190" s="102"/>
      <c r="I190" s="102"/>
      <c r="J190" s="102"/>
      <c r="K190" s="97" t="s">
        <v>199</v>
      </c>
      <c r="L190" s="104"/>
      <c r="M190" s="103"/>
    </row>
    <row r="191" spans="1:100" s="1" customFormat="1" ht="268.25" customHeight="1" outlineLevel="1" x14ac:dyDescent="0.35">
      <c r="A191" s="101">
        <f t="shared" ref="A191:A222" si="20">A190+0.01</f>
        <v>11.02</v>
      </c>
      <c r="B191" s="100" t="s">
        <v>57</v>
      </c>
      <c r="C191" s="102" t="s">
        <v>210</v>
      </c>
      <c r="D191" s="41" t="s">
        <v>182</v>
      </c>
      <c r="E191" s="99">
        <v>20</v>
      </c>
      <c r="F191" s="182"/>
      <c r="G191" s="42">
        <f t="shared" si="19"/>
        <v>0</v>
      </c>
      <c r="H191" s="98"/>
      <c r="I191" s="98"/>
      <c r="J191" s="98"/>
      <c r="K191" s="97" t="s">
        <v>199</v>
      </c>
      <c r="L191" s="96"/>
      <c r="M191" s="56"/>
    </row>
    <row r="192" spans="1:100" s="1" customFormat="1" ht="277.75" customHeight="1" outlineLevel="1" x14ac:dyDescent="0.35">
      <c r="A192" s="101">
        <f t="shared" si="20"/>
        <v>11.03</v>
      </c>
      <c r="B192" s="100" t="s">
        <v>57</v>
      </c>
      <c r="C192" s="102" t="s">
        <v>77</v>
      </c>
      <c r="D192" s="41" t="s">
        <v>182</v>
      </c>
      <c r="E192" s="99">
        <v>10</v>
      </c>
      <c r="F192" s="182"/>
      <c r="G192" s="42">
        <f t="shared" si="19"/>
        <v>0</v>
      </c>
      <c r="H192" s="98"/>
      <c r="I192" s="98"/>
      <c r="J192" s="98"/>
      <c r="K192" s="97" t="s">
        <v>199</v>
      </c>
      <c r="L192" s="96"/>
      <c r="M192" s="56"/>
    </row>
    <row r="193" spans="1:13" s="1" customFormat="1" ht="274.25" customHeight="1" outlineLevel="1" x14ac:dyDescent="0.35">
      <c r="A193" s="101">
        <f t="shared" si="20"/>
        <v>11.04</v>
      </c>
      <c r="B193" s="100" t="s">
        <v>57</v>
      </c>
      <c r="C193" s="102" t="s">
        <v>77</v>
      </c>
      <c r="D193" s="41" t="s">
        <v>182</v>
      </c>
      <c r="E193" s="99">
        <v>40</v>
      </c>
      <c r="F193" s="182"/>
      <c r="G193" s="42">
        <f t="shared" si="19"/>
        <v>0</v>
      </c>
      <c r="H193" s="98"/>
      <c r="I193" s="98"/>
      <c r="J193" s="98"/>
      <c r="K193" s="97" t="s">
        <v>199</v>
      </c>
      <c r="L193" s="96"/>
      <c r="M193" s="56"/>
    </row>
    <row r="194" spans="1:13" s="1" customFormat="1" ht="229.75" customHeight="1" outlineLevel="1" x14ac:dyDescent="0.35">
      <c r="A194" s="101">
        <f t="shared" si="20"/>
        <v>11.049999999999999</v>
      </c>
      <c r="B194" s="100" t="s">
        <v>57</v>
      </c>
      <c r="C194" s="102" t="s">
        <v>209</v>
      </c>
      <c r="D194" s="41" t="s">
        <v>9</v>
      </c>
      <c r="E194" s="99">
        <v>2</v>
      </c>
      <c r="F194" s="182"/>
      <c r="G194" s="42">
        <f t="shared" si="19"/>
        <v>0</v>
      </c>
      <c r="H194" s="98">
        <v>1</v>
      </c>
      <c r="I194" s="98">
        <v>1</v>
      </c>
      <c r="J194" s="98">
        <v>3</v>
      </c>
      <c r="K194" s="97" t="s">
        <v>199</v>
      </c>
      <c r="L194" s="96"/>
      <c r="M194" s="56"/>
    </row>
    <row r="195" spans="1:13" s="1" customFormat="1" ht="210.65" customHeight="1" outlineLevel="1" x14ac:dyDescent="0.35">
      <c r="A195" s="101">
        <f t="shared" si="20"/>
        <v>11.059999999999999</v>
      </c>
      <c r="B195" s="100" t="s">
        <v>57</v>
      </c>
      <c r="C195" s="102" t="s">
        <v>58</v>
      </c>
      <c r="D195" s="41" t="s">
        <v>9</v>
      </c>
      <c r="E195" s="99">
        <v>2</v>
      </c>
      <c r="F195" s="182"/>
      <c r="G195" s="42">
        <f t="shared" si="19"/>
        <v>0</v>
      </c>
      <c r="H195" s="98">
        <v>1</v>
      </c>
      <c r="I195" s="98">
        <v>1</v>
      </c>
      <c r="J195" s="98">
        <v>3</v>
      </c>
      <c r="K195" s="97" t="s">
        <v>199</v>
      </c>
      <c r="L195" s="96"/>
      <c r="M195" s="56"/>
    </row>
    <row r="196" spans="1:13" s="1" customFormat="1" ht="192.65" customHeight="1" outlineLevel="1" x14ac:dyDescent="0.35">
      <c r="A196" s="101">
        <f t="shared" si="20"/>
        <v>11.069999999999999</v>
      </c>
      <c r="B196" s="100" t="s">
        <v>57</v>
      </c>
      <c r="C196" s="102" t="s">
        <v>58</v>
      </c>
      <c r="D196" s="41" t="s">
        <v>9</v>
      </c>
      <c r="E196" s="99">
        <v>1</v>
      </c>
      <c r="F196" s="182"/>
      <c r="G196" s="42">
        <f t="shared" si="19"/>
        <v>0</v>
      </c>
      <c r="H196" s="98"/>
      <c r="I196" s="98"/>
      <c r="J196" s="98"/>
      <c r="K196" s="97" t="s">
        <v>199</v>
      </c>
      <c r="L196" s="96"/>
      <c r="M196" s="56"/>
    </row>
    <row r="197" spans="1:13" s="1" customFormat="1" ht="141.65" customHeight="1" outlineLevel="1" x14ac:dyDescent="0.35">
      <c r="A197" s="101">
        <f t="shared" si="20"/>
        <v>11.079999999999998</v>
      </c>
      <c r="B197" s="100" t="s">
        <v>57</v>
      </c>
      <c r="C197" s="102" t="s">
        <v>208</v>
      </c>
      <c r="D197" s="41" t="s">
        <v>9</v>
      </c>
      <c r="E197" s="99">
        <v>1</v>
      </c>
      <c r="F197" s="182"/>
      <c r="G197" s="42">
        <f t="shared" si="19"/>
        <v>0</v>
      </c>
      <c r="H197" s="98"/>
      <c r="I197" s="98"/>
      <c r="J197" s="98"/>
      <c r="K197" s="97" t="s">
        <v>199</v>
      </c>
      <c r="L197" s="96"/>
      <c r="M197" s="56"/>
    </row>
    <row r="198" spans="1:13" s="1" customFormat="1" ht="132" customHeight="1" outlineLevel="1" x14ac:dyDescent="0.35">
      <c r="A198" s="101">
        <f t="shared" si="20"/>
        <v>11.089999999999998</v>
      </c>
      <c r="B198" s="100" t="s">
        <v>57</v>
      </c>
      <c r="C198" s="102" t="s">
        <v>207</v>
      </c>
      <c r="D198" s="41" t="s">
        <v>182</v>
      </c>
      <c r="E198" s="99">
        <v>5</v>
      </c>
      <c r="F198" s="182"/>
      <c r="G198" s="42">
        <f t="shared" si="19"/>
        <v>0</v>
      </c>
      <c r="H198" s="98"/>
      <c r="I198" s="98"/>
      <c r="J198" s="98"/>
      <c r="K198" s="97" t="s">
        <v>199</v>
      </c>
      <c r="L198" s="96"/>
      <c r="M198" s="56"/>
    </row>
    <row r="199" spans="1:13" s="1" customFormat="1" ht="107.4" customHeight="1" outlineLevel="1" x14ac:dyDescent="0.35">
      <c r="A199" s="101">
        <f t="shared" si="20"/>
        <v>11.099999999999998</v>
      </c>
      <c r="B199" s="100" t="s">
        <v>57</v>
      </c>
      <c r="C199" s="102" t="s">
        <v>59</v>
      </c>
      <c r="D199" s="41" t="s">
        <v>25</v>
      </c>
      <c r="E199" s="99">
        <v>2</v>
      </c>
      <c r="F199" s="182"/>
      <c r="G199" s="42">
        <f t="shared" si="19"/>
        <v>0</v>
      </c>
      <c r="H199" s="98"/>
      <c r="I199" s="98"/>
      <c r="J199" s="98"/>
      <c r="K199" s="97" t="s">
        <v>199</v>
      </c>
      <c r="L199" s="96"/>
      <c r="M199" s="56"/>
    </row>
    <row r="200" spans="1:13" s="1" customFormat="1" ht="108.65" customHeight="1" outlineLevel="1" x14ac:dyDescent="0.35">
      <c r="A200" s="101">
        <f t="shared" si="20"/>
        <v>11.109999999999998</v>
      </c>
      <c r="B200" s="100" t="s">
        <v>57</v>
      </c>
      <c r="C200" s="102" t="s">
        <v>60</v>
      </c>
      <c r="D200" s="41" t="s">
        <v>25</v>
      </c>
      <c r="E200" s="99">
        <v>1</v>
      </c>
      <c r="F200" s="182"/>
      <c r="G200" s="42">
        <f t="shared" si="19"/>
        <v>0</v>
      </c>
      <c r="H200" s="98"/>
      <c r="I200" s="98"/>
      <c r="J200" s="98"/>
      <c r="K200" s="97" t="s">
        <v>199</v>
      </c>
      <c r="L200" s="96"/>
      <c r="M200" s="56"/>
    </row>
    <row r="201" spans="1:13" s="1" customFormat="1" outlineLevel="1" x14ac:dyDescent="0.35">
      <c r="A201" s="101">
        <f t="shared" si="20"/>
        <v>11.119999999999997</v>
      </c>
      <c r="B201" s="100" t="s">
        <v>57</v>
      </c>
      <c r="C201" s="102" t="s">
        <v>206</v>
      </c>
      <c r="D201" s="41" t="s">
        <v>9</v>
      </c>
      <c r="E201" s="99">
        <v>2</v>
      </c>
      <c r="F201" s="182"/>
      <c r="G201" s="42">
        <f t="shared" si="19"/>
        <v>0</v>
      </c>
      <c r="H201" s="98"/>
      <c r="I201" s="98"/>
      <c r="J201" s="98"/>
      <c r="K201" s="97" t="s">
        <v>199</v>
      </c>
      <c r="L201" s="96"/>
      <c r="M201" s="56"/>
    </row>
    <row r="202" spans="1:13" s="1" customFormat="1" outlineLevel="1" x14ac:dyDescent="0.35">
      <c r="A202" s="101">
        <f t="shared" si="20"/>
        <v>11.129999999999997</v>
      </c>
      <c r="B202" s="100" t="s">
        <v>57</v>
      </c>
      <c r="C202" s="102" t="s">
        <v>61</v>
      </c>
      <c r="D202" s="41" t="s">
        <v>9</v>
      </c>
      <c r="E202" s="99">
        <v>2</v>
      </c>
      <c r="F202" s="182"/>
      <c r="G202" s="42">
        <f t="shared" si="19"/>
        <v>0</v>
      </c>
      <c r="H202" s="98"/>
      <c r="I202" s="98"/>
      <c r="J202" s="98"/>
      <c r="K202" s="97" t="s">
        <v>199</v>
      </c>
      <c r="L202" s="96"/>
      <c r="M202" s="56"/>
    </row>
    <row r="203" spans="1:13" s="1" customFormat="1" outlineLevel="1" x14ac:dyDescent="0.35">
      <c r="A203" s="101">
        <f t="shared" si="20"/>
        <v>11.139999999999997</v>
      </c>
      <c r="B203" s="100" t="s">
        <v>57</v>
      </c>
      <c r="C203" s="102" t="s">
        <v>205</v>
      </c>
      <c r="D203" s="41" t="s">
        <v>9</v>
      </c>
      <c r="E203" s="99">
        <v>2</v>
      </c>
      <c r="F203" s="182"/>
      <c r="G203" s="42">
        <f t="shared" si="19"/>
        <v>0</v>
      </c>
      <c r="H203" s="98"/>
      <c r="I203" s="98"/>
      <c r="J203" s="98"/>
      <c r="K203" s="97" t="s">
        <v>199</v>
      </c>
      <c r="L203" s="96"/>
      <c r="M203" s="56"/>
    </row>
    <row r="204" spans="1:13" s="1" customFormat="1" outlineLevel="1" x14ac:dyDescent="0.35">
      <c r="A204" s="101">
        <f t="shared" si="20"/>
        <v>11.149999999999997</v>
      </c>
      <c r="B204" s="100" t="s">
        <v>57</v>
      </c>
      <c r="C204" s="102" t="s">
        <v>62</v>
      </c>
      <c r="D204" s="41" t="s">
        <v>9</v>
      </c>
      <c r="E204" s="99">
        <v>2</v>
      </c>
      <c r="F204" s="182"/>
      <c r="G204" s="42">
        <f t="shared" si="19"/>
        <v>0</v>
      </c>
      <c r="H204" s="98"/>
      <c r="I204" s="98"/>
      <c r="J204" s="98"/>
      <c r="K204" s="97" t="s">
        <v>199</v>
      </c>
      <c r="L204" s="96"/>
      <c r="M204" s="56"/>
    </row>
    <row r="205" spans="1:13" s="1" customFormat="1" ht="237" customHeight="1" outlineLevel="1" x14ac:dyDescent="0.35">
      <c r="A205" s="101">
        <f t="shared" si="20"/>
        <v>11.159999999999997</v>
      </c>
      <c r="B205" s="100" t="s">
        <v>63</v>
      </c>
      <c r="C205" s="102" t="s">
        <v>204</v>
      </c>
      <c r="D205" s="41" t="s">
        <v>9</v>
      </c>
      <c r="E205" s="99">
        <v>2</v>
      </c>
      <c r="F205" s="182"/>
      <c r="G205" s="42">
        <f t="shared" si="19"/>
        <v>0</v>
      </c>
      <c r="H205" s="98">
        <v>1</v>
      </c>
      <c r="I205" s="98">
        <v>1</v>
      </c>
      <c r="J205" s="98">
        <v>3</v>
      </c>
      <c r="K205" s="97" t="s">
        <v>199</v>
      </c>
      <c r="L205" s="96"/>
      <c r="M205" s="56"/>
    </row>
    <row r="206" spans="1:13" s="1" customFormat="1" ht="40.25" customHeight="1" outlineLevel="1" x14ac:dyDescent="0.35">
      <c r="A206" s="101">
        <f t="shared" si="20"/>
        <v>11.169999999999996</v>
      </c>
      <c r="B206" s="100" t="s">
        <v>63</v>
      </c>
      <c r="C206" s="102" t="s">
        <v>64</v>
      </c>
      <c r="D206" s="41" t="s">
        <v>9</v>
      </c>
      <c r="E206" s="99">
        <v>4</v>
      </c>
      <c r="F206" s="182"/>
      <c r="G206" s="42">
        <f t="shared" si="19"/>
        <v>0</v>
      </c>
      <c r="H206" s="98">
        <v>1</v>
      </c>
      <c r="I206" s="98">
        <v>1</v>
      </c>
      <c r="J206" s="98">
        <v>3</v>
      </c>
      <c r="K206" s="97" t="s">
        <v>199</v>
      </c>
      <c r="L206" s="96"/>
      <c r="M206" s="56"/>
    </row>
    <row r="207" spans="1:13" s="1" customFormat="1" ht="40.75" customHeight="1" outlineLevel="1" x14ac:dyDescent="0.35">
      <c r="A207" s="101">
        <f t="shared" si="20"/>
        <v>11.179999999999996</v>
      </c>
      <c r="B207" s="100" t="s">
        <v>63</v>
      </c>
      <c r="C207" s="102" t="s">
        <v>203</v>
      </c>
      <c r="D207" s="41" t="s">
        <v>9</v>
      </c>
      <c r="E207" s="99">
        <v>2</v>
      </c>
      <c r="F207" s="182"/>
      <c r="G207" s="42">
        <f t="shared" si="19"/>
        <v>0</v>
      </c>
      <c r="H207" s="98">
        <v>1</v>
      </c>
      <c r="I207" s="98">
        <v>1</v>
      </c>
      <c r="J207" s="98">
        <v>3</v>
      </c>
      <c r="K207" s="97" t="s">
        <v>199</v>
      </c>
      <c r="L207" s="96"/>
      <c r="M207" s="56"/>
    </row>
    <row r="208" spans="1:13" s="1" customFormat="1" ht="196.25" customHeight="1" outlineLevel="1" x14ac:dyDescent="0.35">
      <c r="A208" s="101">
        <f t="shared" si="20"/>
        <v>11.189999999999996</v>
      </c>
      <c r="B208" s="100" t="s">
        <v>65</v>
      </c>
      <c r="C208" s="102" t="s">
        <v>66</v>
      </c>
      <c r="D208" s="41" t="s">
        <v>25</v>
      </c>
      <c r="E208" s="99">
        <v>1</v>
      </c>
      <c r="F208" s="182"/>
      <c r="G208" s="42">
        <f t="shared" si="19"/>
        <v>0</v>
      </c>
      <c r="H208" s="98">
        <v>1</v>
      </c>
      <c r="I208" s="98">
        <v>1</v>
      </c>
      <c r="J208" s="98">
        <v>3</v>
      </c>
      <c r="K208" s="97" t="s">
        <v>199</v>
      </c>
      <c r="L208" s="96"/>
      <c r="M208" s="56"/>
    </row>
    <row r="209" spans="1:13" s="1" customFormat="1" ht="93" customHeight="1" outlineLevel="1" x14ac:dyDescent="0.35">
      <c r="A209" s="101">
        <f t="shared" si="20"/>
        <v>11.199999999999996</v>
      </c>
      <c r="B209" s="100" t="s">
        <v>65</v>
      </c>
      <c r="C209" s="102" t="s">
        <v>67</v>
      </c>
      <c r="D209" s="41" t="s">
        <v>182</v>
      </c>
      <c r="E209" s="99">
        <v>1</v>
      </c>
      <c r="F209" s="182"/>
      <c r="G209" s="42">
        <f t="shared" si="19"/>
        <v>0</v>
      </c>
      <c r="H209" s="98">
        <v>1</v>
      </c>
      <c r="I209" s="98">
        <v>1</v>
      </c>
      <c r="J209" s="98">
        <v>3</v>
      </c>
      <c r="K209" s="97" t="s">
        <v>199</v>
      </c>
      <c r="L209" s="96"/>
      <c r="M209" s="56"/>
    </row>
    <row r="210" spans="1:13" s="1" customFormat="1" ht="212.4" customHeight="1" outlineLevel="1" x14ac:dyDescent="0.35">
      <c r="A210" s="101">
        <f t="shared" si="20"/>
        <v>11.209999999999996</v>
      </c>
      <c r="B210" s="100" t="s">
        <v>65</v>
      </c>
      <c r="C210" s="102" t="s">
        <v>68</v>
      </c>
      <c r="D210" s="41" t="s">
        <v>182</v>
      </c>
      <c r="E210" s="99">
        <v>10</v>
      </c>
      <c r="F210" s="182"/>
      <c r="G210" s="42">
        <f t="shared" si="19"/>
        <v>0</v>
      </c>
      <c r="H210" s="98"/>
      <c r="I210" s="98"/>
      <c r="J210" s="98"/>
      <c r="K210" s="97" t="s">
        <v>199</v>
      </c>
      <c r="L210" s="96"/>
      <c r="M210" s="56"/>
    </row>
    <row r="211" spans="1:13" s="1" customFormat="1" ht="189" customHeight="1" outlineLevel="1" x14ac:dyDescent="0.35">
      <c r="A211" s="101">
        <f t="shared" si="20"/>
        <v>11.219999999999995</v>
      </c>
      <c r="B211" s="100" t="s">
        <v>65</v>
      </c>
      <c r="C211" s="102" t="s">
        <v>69</v>
      </c>
      <c r="D211" s="41" t="s">
        <v>182</v>
      </c>
      <c r="E211" s="99">
        <v>10</v>
      </c>
      <c r="F211" s="182"/>
      <c r="G211" s="42">
        <f t="shared" si="19"/>
        <v>0</v>
      </c>
      <c r="H211" s="98"/>
      <c r="I211" s="98"/>
      <c r="J211" s="98"/>
      <c r="K211" s="97" t="s">
        <v>199</v>
      </c>
      <c r="L211" s="96"/>
      <c r="M211" s="56"/>
    </row>
    <row r="212" spans="1:13" s="1" customFormat="1" ht="186" customHeight="1" outlineLevel="1" x14ac:dyDescent="0.35">
      <c r="A212" s="101">
        <f t="shared" si="20"/>
        <v>11.229999999999995</v>
      </c>
      <c r="B212" s="100" t="s">
        <v>65</v>
      </c>
      <c r="C212" s="102" t="s">
        <v>70</v>
      </c>
      <c r="D212" s="41" t="s">
        <v>182</v>
      </c>
      <c r="E212" s="99">
        <v>10</v>
      </c>
      <c r="F212" s="182"/>
      <c r="G212" s="42">
        <f t="shared" si="19"/>
        <v>0</v>
      </c>
      <c r="H212" s="98"/>
      <c r="I212" s="98"/>
      <c r="J212" s="98"/>
      <c r="K212" s="97" t="s">
        <v>199</v>
      </c>
      <c r="L212" s="96"/>
      <c r="M212" s="56"/>
    </row>
    <row r="213" spans="1:13" s="1" customFormat="1" ht="210" customHeight="1" outlineLevel="1" x14ac:dyDescent="0.35">
      <c r="A213" s="101">
        <f t="shared" si="20"/>
        <v>11.239999999999995</v>
      </c>
      <c r="B213" s="100" t="s">
        <v>65</v>
      </c>
      <c r="C213" s="102" t="s">
        <v>71</v>
      </c>
      <c r="D213" s="41" t="s">
        <v>182</v>
      </c>
      <c r="E213" s="99">
        <v>50</v>
      </c>
      <c r="F213" s="182"/>
      <c r="G213" s="42">
        <f t="shared" si="19"/>
        <v>0</v>
      </c>
      <c r="H213" s="98"/>
      <c r="I213" s="98"/>
      <c r="J213" s="98"/>
      <c r="K213" s="97" t="s">
        <v>199</v>
      </c>
      <c r="L213" s="96"/>
      <c r="M213" s="56"/>
    </row>
    <row r="214" spans="1:13" s="1" customFormat="1" ht="211.25" customHeight="1" outlineLevel="1" x14ac:dyDescent="0.35">
      <c r="A214" s="101">
        <f t="shared" si="20"/>
        <v>11.249999999999995</v>
      </c>
      <c r="B214" s="100" t="s">
        <v>65</v>
      </c>
      <c r="C214" s="102" t="s">
        <v>71</v>
      </c>
      <c r="D214" s="41" t="s">
        <v>182</v>
      </c>
      <c r="E214" s="99">
        <v>45</v>
      </c>
      <c r="F214" s="182"/>
      <c r="G214" s="42">
        <f t="shared" si="19"/>
        <v>0</v>
      </c>
      <c r="H214" s="98"/>
      <c r="I214" s="98"/>
      <c r="J214" s="98"/>
      <c r="K214" s="97" t="s">
        <v>199</v>
      </c>
      <c r="L214" s="96"/>
      <c r="M214" s="56"/>
    </row>
    <row r="215" spans="1:13" s="1" customFormat="1" ht="222.65" customHeight="1" outlineLevel="1" x14ac:dyDescent="0.35">
      <c r="A215" s="101">
        <f t="shared" si="20"/>
        <v>11.259999999999994</v>
      </c>
      <c r="B215" s="100" t="s">
        <v>65</v>
      </c>
      <c r="C215" s="102" t="s">
        <v>72</v>
      </c>
      <c r="D215" s="41" t="s">
        <v>182</v>
      </c>
      <c r="E215" s="99">
        <v>10</v>
      </c>
      <c r="F215" s="182"/>
      <c r="G215" s="42">
        <f t="shared" si="19"/>
        <v>0</v>
      </c>
      <c r="H215" s="98"/>
      <c r="I215" s="98"/>
      <c r="J215" s="98"/>
      <c r="K215" s="97" t="s">
        <v>199</v>
      </c>
      <c r="L215" s="96"/>
      <c r="M215" s="56"/>
    </row>
    <row r="216" spans="1:13" s="1" customFormat="1" ht="235.75" customHeight="1" outlineLevel="1" x14ac:dyDescent="0.35">
      <c r="A216" s="101">
        <f t="shared" si="20"/>
        <v>11.269999999999994</v>
      </c>
      <c r="B216" s="100" t="s">
        <v>65</v>
      </c>
      <c r="C216" s="102" t="s">
        <v>73</v>
      </c>
      <c r="D216" s="41" t="s">
        <v>182</v>
      </c>
      <c r="E216" s="99">
        <v>10</v>
      </c>
      <c r="F216" s="182"/>
      <c r="G216" s="42">
        <f t="shared" si="19"/>
        <v>0</v>
      </c>
      <c r="H216" s="98"/>
      <c r="I216" s="98"/>
      <c r="J216" s="98"/>
      <c r="K216" s="97" t="s">
        <v>199</v>
      </c>
      <c r="L216" s="96"/>
      <c r="M216" s="56"/>
    </row>
    <row r="217" spans="1:13" s="1" customFormat="1" ht="109.25" customHeight="1" outlineLevel="1" x14ac:dyDescent="0.35">
      <c r="A217" s="101">
        <f t="shared" si="20"/>
        <v>11.279999999999994</v>
      </c>
      <c r="B217" s="100" t="s">
        <v>65</v>
      </c>
      <c r="C217" s="102" t="s">
        <v>74</v>
      </c>
      <c r="D217" s="41" t="s">
        <v>25</v>
      </c>
      <c r="E217" s="99">
        <v>4</v>
      </c>
      <c r="F217" s="182"/>
      <c r="G217" s="42">
        <f t="shared" si="19"/>
        <v>0</v>
      </c>
      <c r="H217" s="98"/>
      <c r="I217" s="98"/>
      <c r="J217" s="98"/>
      <c r="K217" s="97" t="s">
        <v>199</v>
      </c>
      <c r="L217" s="96"/>
      <c r="M217" s="56"/>
    </row>
    <row r="218" spans="1:13" s="1" customFormat="1" ht="101.4" customHeight="1" outlineLevel="1" x14ac:dyDescent="0.35">
      <c r="A218" s="101">
        <f t="shared" si="20"/>
        <v>11.289999999999994</v>
      </c>
      <c r="B218" s="100" t="s">
        <v>65</v>
      </c>
      <c r="C218" s="102" t="s">
        <v>74</v>
      </c>
      <c r="D218" s="41" t="s">
        <v>25</v>
      </c>
      <c r="E218" s="99">
        <v>2</v>
      </c>
      <c r="F218" s="182"/>
      <c r="G218" s="42">
        <f t="shared" si="19"/>
        <v>0</v>
      </c>
      <c r="H218" s="98"/>
      <c r="I218" s="98"/>
      <c r="J218" s="98"/>
      <c r="K218" s="97" t="s">
        <v>199</v>
      </c>
      <c r="L218" s="96"/>
      <c r="M218" s="56"/>
    </row>
    <row r="219" spans="1:13" s="1" customFormat="1" ht="88.75" customHeight="1" outlineLevel="1" x14ac:dyDescent="0.35">
      <c r="A219" s="101">
        <f t="shared" si="20"/>
        <v>11.299999999999994</v>
      </c>
      <c r="B219" s="100" t="s">
        <v>65</v>
      </c>
      <c r="C219" s="45" t="s">
        <v>202</v>
      </c>
      <c r="D219" s="41" t="s">
        <v>25</v>
      </c>
      <c r="E219" s="99">
        <v>1</v>
      </c>
      <c r="F219" s="182"/>
      <c r="G219" s="42">
        <f t="shared" si="19"/>
        <v>0</v>
      </c>
      <c r="H219" s="98">
        <v>1</v>
      </c>
      <c r="I219" s="98">
        <v>1</v>
      </c>
      <c r="J219" s="98">
        <v>3</v>
      </c>
      <c r="K219" s="97" t="s">
        <v>199</v>
      </c>
      <c r="L219" s="96"/>
      <c r="M219" s="56"/>
    </row>
    <row r="220" spans="1:13" s="1" customFormat="1" ht="340.75" customHeight="1" outlineLevel="1" x14ac:dyDescent="0.35">
      <c r="A220" s="101">
        <f t="shared" si="20"/>
        <v>11.309999999999993</v>
      </c>
      <c r="B220" s="100" t="s">
        <v>75</v>
      </c>
      <c r="C220" s="45" t="s">
        <v>201</v>
      </c>
      <c r="D220" s="41" t="s">
        <v>25</v>
      </c>
      <c r="E220" s="99">
        <v>1</v>
      </c>
      <c r="F220" s="182"/>
      <c r="G220" s="42">
        <f t="shared" si="19"/>
        <v>0</v>
      </c>
      <c r="H220" s="98"/>
      <c r="I220" s="98"/>
      <c r="J220" s="98"/>
      <c r="K220" s="97" t="s">
        <v>199</v>
      </c>
      <c r="L220" s="96"/>
      <c r="M220" s="56"/>
    </row>
    <row r="221" spans="1:13" s="1" customFormat="1" ht="340.75" customHeight="1" outlineLevel="1" x14ac:dyDescent="0.35">
      <c r="A221" s="95">
        <f t="shared" si="20"/>
        <v>11.319999999999993</v>
      </c>
      <c r="B221" s="94" t="s">
        <v>75</v>
      </c>
      <c r="C221" s="93" t="s">
        <v>200</v>
      </c>
      <c r="D221" s="49" t="s">
        <v>25</v>
      </c>
      <c r="E221" s="92">
        <v>1</v>
      </c>
      <c r="F221" s="184"/>
      <c r="G221" s="50">
        <f t="shared" si="19"/>
        <v>0</v>
      </c>
      <c r="H221" s="91"/>
      <c r="I221" s="91"/>
      <c r="J221" s="91"/>
      <c r="K221" s="90" t="s">
        <v>199</v>
      </c>
      <c r="L221" s="89"/>
      <c r="M221" s="56"/>
    </row>
    <row r="222" spans="1:13" ht="69" customHeight="1" outlineLevel="1" thickBot="1" x14ac:dyDescent="0.4">
      <c r="A222" s="216">
        <f t="shared" si="20"/>
        <v>11.329999999999993</v>
      </c>
      <c r="B222" s="217" t="s">
        <v>425</v>
      </c>
      <c r="C222" s="218" t="s">
        <v>424</v>
      </c>
      <c r="D222" s="219" t="s">
        <v>9</v>
      </c>
      <c r="E222" s="220">
        <v>5</v>
      </c>
      <c r="F222" s="184"/>
      <c r="G222" s="199">
        <f t="shared" ref="G222" si="21">E222*F222</f>
        <v>0</v>
      </c>
      <c r="H222" s="202"/>
      <c r="I222" s="202"/>
      <c r="J222" s="202"/>
      <c r="K222" s="203" t="s">
        <v>199</v>
      </c>
      <c r="L222" s="204"/>
      <c r="M222" s="205"/>
    </row>
    <row r="223" spans="1:13" ht="22.25" customHeight="1" thickBot="1" x14ac:dyDescent="0.4">
      <c r="A223" s="88"/>
      <c r="B223" s="8"/>
      <c r="C223" s="87"/>
      <c r="D223" s="8"/>
      <c r="E223" s="8"/>
      <c r="F223" s="214"/>
      <c r="G223" s="8"/>
      <c r="H223" s="86"/>
      <c r="I223" s="86"/>
      <c r="J223" s="86"/>
      <c r="K223" s="8"/>
      <c r="L223" s="9"/>
    </row>
    <row r="224" spans="1:13" s="1" customFormat="1" ht="28.75" customHeight="1" outlineLevel="1" thickBot="1" x14ac:dyDescent="0.4">
      <c r="A224" s="80"/>
      <c r="B224" s="79"/>
      <c r="C224" s="78"/>
      <c r="D224" s="77"/>
      <c r="E224" s="176"/>
      <c r="F224" s="76"/>
      <c r="G224" s="74"/>
      <c r="H224" s="75"/>
      <c r="I224" s="75"/>
      <c r="J224" s="75"/>
      <c r="K224" s="74"/>
      <c r="L224" s="73"/>
    </row>
    <row r="225" spans="1:15" ht="15" thickBot="1" x14ac:dyDescent="0.4"/>
    <row r="226" spans="1:15" ht="21.5" thickBot="1" x14ac:dyDescent="0.4">
      <c r="A226" s="303" t="s">
        <v>196</v>
      </c>
      <c r="B226" s="304"/>
      <c r="C226" s="304"/>
      <c r="D226" s="304"/>
      <c r="E226" s="304"/>
      <c r="F226" s="304"/>
      <c r="G226" s="305"/>
    </row>
    <row r="227" spans="1:15" ht="18" customHeight="1" outlineLevel="1" x14ac:dyDescent="0.35">
      <c r="A227" s="27">
        <v>1</v>
      </c>
      <c r="B227" s="28" t="str">
        <f>B10</f>
        <v>EXCAVATION &amp; DEMOLITION WORKS</v>
      </c>
      <c r="C227" s="28">
        <f>C10</f>
        <v>0</v>
      </c>
      <c r="D227" s="28"/>
      <c r="E227" s="28"/>
      <c r="F227" s="28"/>
      <c r="G227" s="215">
        <f>G10</f>
        <v>0</v>
      </c>
      <c r="H227" s="29"/>
      <c r="I227" s="29"/>
      <c r="J227" s="29"/>
      <c r="K227" s="29"/>
      <c r="L227" s="30"/>
      <c r="M227" s="29"/>
    </row>
    <row r="228" spans="1:15" ht="18" customHeight="1" outlineLevel="1" x14ac:dyDescent="0.35">
      <c r="A228" s="27">
        <v>2</v>
      </c>
      <c r="B228" s="28" t="str">
        <f>B27</f>
        <v>GYPSUM BOARDS &amp; FALSE CEILING</v>
      </c>
      <c r="C228" s="28">
        <f>C27</f>
        <v>0</v>
      </c>
      <c r="D228" s="28"/>
      <c r="E228" s="28"/>
      <c r="F228" s="28"/>
      <c r="G228" s="215">
        <f>G27</f>
        <v>0</v>
      </c>
      <c r="H228" s="29"/>
      <c r="I228" s="29"/>
      <c r="J228" s="29"/>
      <c r="K228" s="29"/>
      <c r="L228" s="30"/>
      <c r="M228" s="29"/>
    </row>
    <row r="229" spans="1:15" ht="18" customHeight="1" outlineLevel="1" x14ac:dyDescent="0.35">
      <c r="A229" s="27">
        <v>3</v>
      </c>
      <c r="B229" s="28" t="str">
        <f>B34</f>
        <v>PLASTERING WORKS</v>
      </c>
      <c r="C229" s="28">
        <f>C34</f>
        <v>0</v>
      </c>
      <c r="D229" s="28"/>
      <c r="E229" s="28"/>
      <c r="F229" s="28"/>
      <c r="G229" s="215">
        <f>G34</f>
        <v>0</v>
      </c>
      <c r="H229" s="29"/>
      <c r="I229" s="29"/>
      <c r="J229" s="29"/>
      <c r="K229" s="29"/>
      <c r="L229" s="30"/>
      <c r="M229" s="29"/>
    </row>
    <row r="230" spans="1:15" ht="18" customHeight="1" outlineLevel="1" x14ac:dyDescent="0.35">
      <c r="A230" s="27">
        <v>4</v>
      </c>
      <c r="B230" s="28" t="str">
        <f>B37</f>
        <v>PAINTING WORKS</v>
      </c>
      <c r="C230" s="28">
        <f>C37</f>
        <v>0</v>
      </c>
      <c r="D230" s="28"/>
      <c r="E230" s="28"/>
      <c r="F230" s="28"/>
      <c r="G230" s="215">
        <f>G37</f>
        <v>0</v>
      </c>
      <c r="H230" s="29"/>
      <c r="I230" s="29"/>
      <c r="J230" s="29"/>
      <c r="K230" s="29"/>
      <c r="L230" s="30"/>
      <c r="M230" s="29"/>
    </row>
    <row r="231" spans="1:15" ht="18" customHeight="1" outlineLevel="1" x14ac:dyDescent="0.35">
      <c r="A231" s="27">
        <v>5</v>
      </c>
      <c r="B231" s="28" t="str">
        <f>B48</f>
        <v>TILING, FLOORING AND MARBLE WORKS</v>
      </c>
      <c r="C231" s="28">
        <f>C48</f>
        <v>0</v>
      </c>
      <c r="D231" s="28"/>
      <c r="E231" s="28"/>
      <c r="F231" s="28"/>
      <c r="G231" s="215">
        <f>G48</f>
        <v>0</v>
      </c>
      <c r="H231" s="29"/>
      <c r="I231" s="29"/>
      <c r="J231" s="29"/>
      <c r="K231" s="29"/>
      <c r="L231" s="30"/>
      <c r="M231" s="29"/>
    </row>
    <row r="232" spans="1:15" ht="18" customHeight="1" outlineLevel="1" x14ac:dyDescent="0.35">
      <c r="A232" s="27">
        <v>6</v>
      </c>
      <c r="B232" s="28" t="str">
        <f>B67</f>
        <v>CARPENTRY &amp; FURNITURE WORKS</v>
      </c>
      <c r="C232" s="28">
        <f>C67</f>
        <v>0</v>
      </c>
      <c r="D232" s="28"/>
      <c r="E232" s="28"/>
      <c r="F232" s="28"/>
      <c r="G232" s="215">
        <f>G67</f>
        <v>0</v>
      </c>
      <c r="H232" s="29"/>
      <c r="I232" s="29"/>
      <c r="J232" s="29"/>
      <c r="K232" s="29"/>
      <c r="L232" s="30"/>
      <c r="M232" s="29"/>
    </row>
    <row r="233" spans="1:15" ht="18" customHeight="1" outlineLevel="1" x14ac:dyDescent="0.35">
      <c r="A233" s="27">
        <v>7</v>
      </c>
      <c r="B233" s="28" t="str">
        <f>B121</f>
        <v>STEEL &amp; ALUMINUM WORKS &amp; ACCESSORIES</v>
      </c>
      <c r="C233" s="28">
        <f>C121</f>
        <v>0</v>
      </c>
      <c r="D233" s="28"/>
      <c r="E233" s="28"/>
      <c r="F233" s="28"/>
      <c r="G233" s="215">
        <f>G121</f>
        <v>0</v>
      </c>
      <c r="H233" s="29"/>
      <c r="I233" s="29"/>
      <c r="J233" s="29"/>
      <c r="K233" s="29"/>
      <c r="L233" s="30"/>
      <c r="M233" s="29"/>
    </row>
    <row r="234" spans="1:15" ht="18" customHeight="1" outlineLevel="1" x14ac:dyDescent="0.35">
      <c r="A234" s="27">
        <v>8</v>
      </c>
      <c r="B234" s="28" t="str">
        <f>B135</f>
        <v>EQUIPMENT</v>
      </c>
      <c r="C234" s="28">
        <f>C135</f>
        <v>0</v>
      </c>
      <c r="D234" s="28"/>
      <c r="E234" s="28"/>
      <c r="F234" s="28"/>
      <c r="G234" s="215">
        <f>G135</f>
        <v>0</v>
      </c>
      <c r="H234" s="29"/>
      <c r="I234" s="29"/>
      <c r="J234" s="29"/>
      <c r="K234" s="29"/>
      <c r="L234" s="30"/>
      <c r="M234" s="29"/>
    </row>
    <row r="235" spans="1:15" ht="18" customHeight="1" outlineLevel="1" x14ac:dyDescent="0.35">
      <c r="A235" s="27">
        <v>10</v>
      </c>
      <c r="B235" s="28" t="str">
        <f>B139</f>
        <v>ELECTRICAL WORKS</v>
      </c>
      <c r="C235" s="28">
        <f>C139</f>
        <v>0</v>
      </c>
      <c r="D235" s="28"/>
      <c r="E235" s="28"/>
      <c r="F235" s="28"/>
      <c r="G235" s="215">
        <f>G139</f>
        <v>0</v>
      </c>
      <c r="H235" s="29"/>
      <c r="I235" s="29"/>
      <c r="J235" s="29"/>
      <c r="K235" s="29"/>
      <c r="L235" s="30"/>
      <c r="M235" s="29"/>
    </row>
    <row r="236" spans="1:15" ht="18" customHeight="1" outlineLevel="1" x14ac:dyDescent="0.35">
      <c r="A236" s="27">
        <v>11</v>
      </c>
      <c r="B236" s="28" t="str">
        <f t="shared" ref="B236:G236" si="22">B189</f>
        <v>PLUMBING, SANITARY &amp; MECHANICAL WORKS</v>
      </c>
      <c r="C236" s="28">
        <f t="shared" si="22"/>
        <v>0</v>
      </c>
      <c r="D236" s="28"/>
      <c r="E236" s="28"/>
      <c r="F236" s="28"/>
      <c r="G236" s="215">
        <f t="shared" si="22"/>
        <v>0</v>
      </c>
      <c r="H236" s="29"/>
      <c r="I236" s="29"/>
      <c r="J236" s="29"/>
      <c r="K236" s="29"/>
      <c r="L236" s="30"/>
      <c r="M236" s="29"/>
    </row>
    <row r="237" spans="1:15" ht="15" thickBot="1" x14ac:dyDescent="0.4">
      <c r="A237" s="31"/>
      <c r="B237" s="29"/>
      <c r="C237" s="72"/>
      <c r="D237" s="29"/>
      <c r="E237" s="29"/>
      <c r="F237" s="71"/>
      <c r="G237" s="32"/>
      <c r="H237" s="33"/>
      <c r="I237" s="33"/>
      <c r="J237" s="33"/>
      <c r="K237" s="34"/>
      <c r="L237" s="35"/>
      <c r="M237" s="29"/>
    </row>
    <row r="238" spans="1:15" ht="27.65" customHeight="1" thickBot="1" x14ac:dyDescent="0.5">
      <c r="A238" s="29"/>
      <c r="B238" s="36"/>
      <c r="C238" s="70"/>
      <c r="D238" s="37"/>
      <c r="E238" s="299" t="s">
        <v>198</v>
      </c>
      <c r="F238" s="300"/>
      <c r="G238" s="301">
        <f>SUM(G227:G236)</f>
        <v>0</v>
      </c>
      <c r="H238" s="302"/>
      <c r="I238" s="38"/>
      <c r="J238" s="38"/>
      <c r="K238" s="38"/>
      <c r="L238" s="38"/>
      <c r="M238" s="38"/>
      <c r="N238" s="39"/>
      <c r="O238" s="39"/>
    </row>
    <row r="239" spans="1:15" ht="42" customHeight="1" x14ac:dyDescent="0.35">
      <c r="A239" s="29"/>
      <c r="B239" s="29"/>
      <c r="C239" s="306" t="s">
        <v>416</v>
      </c>
      <c r="D239" s="307"/>
      <c r="E239" s="307"/>
      <c r="F239" s="307"/>
      <c r="G239" s="307"/>
      <c r="H239" s="307"/>
      <c r="I239" s="29"/>
      <c r="J239" s="29"/>
      <c r="K239" s="29"/>
      <c r="L239" s="29"/>
      <c r="M239" s="29"/>
    </row>
    <row r="240" spans="1:15" ht="33" customHeight="1" thickBot="1" x14ac:dyDescent="0.4">
      <c r="A240" s="29"/>
      <c r="B240" s="29"/>
      <c r="C240" s="60"/>
      <c r="D240" s="61"/>
      <c r="E240" s="61"/>
      <c r="F240" s="61"/>
      <c r="G240" s="61"/>
      <c r="H240" s="61"/>
      <c r="I240" s="29"/>
      <c r="J240" s="29"/>
      <c r="K240" s="29"/>
      <c r="L240" s="29"/>
      <c r="M240" s="29"/>
    </row>
    <row r="241" spans="1:13" ht="30" customHeight="1" thickBot="1" x14ac:dyDescent="0.4">
      <c r="A241" s="29"/>
      <c r="B241" s="62" t="s">
        <v>197</v>
      </c>
      <c r="C241" s="280"/>
      <c r="D241" s="281"/>
      <c r="E241" s="282"/>
      <c r="F241" s="29"/>
      <c r="G241" s="29"/>
      <c r="H241" s="29"/>
      <c r="I241" s="29"/>
      <c r="J241" s="29"/>
      <c r="K241" s="29"/>
      <c r="L241" s="29"/>
      <c r="M241" s="29"/>
    </row>
    <row r="242" spans="1:13" ht="31.5" customHeight="1" thickBot="1" x14ac:dyDescent="0.4">
      <c r="A242" s="29"/>
      <c r="B242" s="62" t="s">
        <v>175</v>
      </c>
      <c r="C242" s="280"/>
      <c r="D242" s="281"/>
      <c r="E242" s="282"/>
      <c r="F242" s="29"/>
      <c r="G242" s="29"/>
      <c r="H242" s="29"/>
      <c r="I242" s="29"/>
      <c r="J242" s="29"/>
      <c r="K242" s="29"/>
      <c r="L242" s="29"/>
      <c r="M242" s="29"/>
    </row>
    <row r="243" spans="1:13" ht="31.5" customHeight="1" thickBot="1" x14ac:dyDescent="0.4">
      <c r="A243" s="29"/>
      <c r="B243" s="62" t="s">
        <v>176</v>
      </c>
      <c r="C243" s="280"/>
      <c r="D243" s="281"/>
      <c r="E243" s="282"/>
      <c r="F243" s="29"/>
      <c r="G243" s="29"/>
      <c r="H243" s="29"/>
      <c r="I243" s="29"/>
      <c r="J243" s="29"/>
      <c r="K243" s="29"/>
      <c r="L243" s="29"/>
      <c r="M243" s="29"/>
    </row>
    <row r="244" spans="1:13" ht="37.5" customHeight="1" thickBot="1" x14ac:dyDescent="0.4">
      <c r="A244" s="29"/>
      <c r="B244" s="62" t="s">
        <v>177</v>
      </c>
      <c r="C244" s="63">
        <f ca="1">TODAY()</f>
        <v>45436</v>
      </c>
      <c r="D244" s="64">
        <f ca="1">NOW()</f>
        <v>45436.517718634263</v>
      </c>
      <c r="E244" s="69"/>
      <c r="F244" s="69"/>
      <c r="G244" s="29"/>
      <c r="H244" s="29"/>
      <c r="I244" s="29"/>
      <c r="J244" s="29"/>
      <c r="K244" s="29"/>
      <c r="L244" s="29"/>
      <c r="M244" s="29"/>
    </row>
    <row r="245" spans="1:13" ht="52.75" customHeight="1" thickBot="1" x14ac:dyDescent="0.4">
      <c r="A245" s="29"/>
      <c r="B245" s="62" t="s">
        <v>179</v>
      </c>
      <c r="C245" s="65"/>
      <c r="D245" s="62" t="s">
        <v>178</v>
      </c>
      <c r="E245" s="283"/>
      <c r="F245" s="284"/>
      <c r="G245" s="285"/>
      <c r="H245" s="29"/>
      <c r="I245" s="29"/>
      <c r="J245" s="29"/>
      <c r="K245" s="29"/>
      <c r="L245" s="29"/>
      <c r="M245" s="29"/>
    </row>
    <row r="246" spans="1:13" ht="39.65" customHeight="1" thickBot="1" x14ac:dyDescent="0.4">
      <c r="A246" s="29"/>
      <c r="B246" s="40"/>
      <c r="C246" s="66"/>
      <c r="D246" s="29"/>
      <c r="E246" s="29"/>
      <c r="F246" s="29"/>
      <c r="G246" s="29"/>
      <c r="H246" s="29"/>
      <c r="I246" s="29"/>
      <c r="J246" s="29"/>
    </row>
  </sheetData>
  <sheetProtection algorithmName="SHA-512" hashValue="Onk4YZw/O9ihXNw3mN4tco1IjZpS00TOyfT+5QuyaLVcZZOC7s410ovVWTD7/XzusUn7OrA2v0v69PjjWcw0kw==" saltValue="C5ge3pJFFzfdVuOmNYttlg==" spinCount="100000" sheet="1" objects="1" scenarios="1"/>
  <dataConsolidate/>
  <mergeCells count="32">
    <mergeCell ref="C243:E243"/>
    <mergeCell ref="E245:G245"/>
    <mergeCell ref="L8:L9"/>
    <mergeCell ref="D8:D9"/>
    <mergeCell ref="C8:C9"/>
    <mergeCell ref="H8:J8"/>
    <mergeCell ref="K8:K9"/>
    <mergeCell ref="G8:G9"/>
    <mergeCell ref="F8:F9"/>
    <mergeCell ref="C242:E242"/>
    <mergeCell ref="B189:C189"/>
    <mergeCell ref="E238:F238"/>
    <mergeCell ref="G238:H238"/>
    <mergeCell ref="A226:G226"/>
    <mergeCell ref="C239:H239"/>
    <mergeCell ref="C241:E241"/>
    <mergeCell ref="A3:J3"/>
    <mergeCell ref="A4:J4"/>
    <mergeCell ref="A5:J5"/>
    <mergeCell ref="A6:J6"/>
    <mergeCell ref="A7:B7"/>
    <mergeCell ref="B135:C135"/>
    <mergeCell ref="B38:C38"/>
    <mergeCell ref="B63:B64"/>
    <mergeCell ref="A63:A64"/>
    <mergeCell ref="D63:D64"/>
    <mergeCell ref="F63:F64"/>
    <mergeCell ref="G63:G64"/>
    <mergeCell ref="A8:A9"/>
    <mergeCell ref="B8:B9"/>
    <mergeCell ref="E8:E9"/>
    <mergeCell ref="E63:E64"/>
  </mergeCells>
  <phoneticPr fontId="42" type="noConversion"/>
  <printOptions horizontalCentered="1"/>
  <pageMargins left="0.23622047244094491" right="0.23622047244094491" top="0.74803149606299213" bottom="0.74803149606299213" header="0.31496062992125984" footer="0.31496062992125984"/>
  <pageSetup paperSize="9" scale="32" fitToHeight="2" orientation="landscape" r:id="rId1"/>
  <headerFooter alignWithMargins="0">
    <oddHeader>&amp;L&amp;G&amp;C&amp;G&amp;R&amp;G</oddHeader>
    <oddFooter>&amp;LPZA 509 LOT 2 Atelier Arlette&amp;C&amp;G&amp;R&amp;P</oddFooter>
  </headerFooter>
  <rowBreaks count="25" manualBreakCount="25">
    <brk id="23" max="9" man="1"/>
    <brk id="36" max="9" man="1"/>
    <brk id="47" max="9" man="1"/>
    <brk id="56" max="9" man="1"/>
    <brk id="66" max="9" man="1"/>
    <brk id="72" max="9" man="1"/>
    <brk id="77" max="9" man="1"/>
    <brk id="83" max="9" man="1"/>
    <brk id="88" max="9" man="1"/>
    <brk id="95" max="9" man="1"/>
    <brk id="100" max="9" man="1"/>
    <brk id="106" max="9" man="1"/>
    <brk id="111" max="9" man="1"/>
    <brk id="115" max="9" man="1"/>
    <brk id="120" max="9" man="1"/>
    <brk id="126" max="9" man="1"/>
    <brk id="134" max="16383" man="1"/>
    <brk id="138" max="9" man="1"/>
    <brk id="163" max="9" man="1"/>
    <brk id="188" max="9" man="1"/>
    <brk id="193" max="9" man="1"/>
    <brk id="199" max="9" man="1"/>
    <brk id="210" max="9" man="1"/>
    <brk id="217" max="9" man="1"/>
    <brk id="224"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F68"/>
  <sheetViews>
    <sheetView zoomScaleSheetLayoutView="100" workbookViewId="0">
      <selection activeCell="A44" sqref="A44"/>
    </sheetView>
  </sheetViews>
  <sheetFormatPr defaultColWidth="9.08984375" defaultRowHeight="14.5" x14ac:dyDescent="0.35"/>
  <cols>
    <col min="1" max="1" width="100.6328125" customWidth="1"/>
  </cols>
  <sheetData>
    <row r="1" spans="1:6" s="12" customFormat="1" ht="20.25" customHeight="1" x14ac:dyDescent="0.4">
      <c r="A1" s="10" t="s">
        <v>103</v>
      </c>
      <c r="B1" s="11"/>
      <c r="C1" s="11"/>
      <c r="D1" s="11"/>
      <c r="E1" s="11"/>
      <c r="F1" s="11"/>
    </row>
    <row r="2" spans="1:6" s="14" customFormat="1" ht="15.5" x14ac:dyDescent="0.25">
      <c r="A2" s="13" t="s">
        <v>104</v>
      </c>
      <c r="E2" s="15"/>
    </row>
    <row r="3" spans="1:6" s="14" customFormat="1" ht="34.25" customHeight="1" x14ac:dyDescent="0.25">
      <c r="A3" s="16" t="s">
        <v>105</v>
      </c>
      <c r="E3" s="15"/>
    </row>
    <row r="4" spans="1:6" s="14" customFormat="1" ht="31" x14ac:dyDescent="0.25">
      <c r="A4" s="16" t="s">
        <v>106</v>
      </c>
      <c r="E4" s="15"/>
    </row>
    <row r="5" spans="1:6" s="14" customFormat="1" ht="60.65" customHeight="1" x14ac:dyDescent="0.25">
      <c r="A5" s="16" t="s">
        <v>107</v>
      </c>
      <c r="E5" s="15"/>
    </row>
    <row r="6" spans="1:6" s="14" customFormat="1" ht="37.25" customHeight="1" x14ac:dyDescent="0.25">
      <c r="A6" s="16" t="s">
        <v>108</v>
      </c>
      <c r="E6" s="15"/>
    </row>
    <row r="7" spans="1:6" s="14" customFormat="1" ht="15.5" x14ac:dyDescent="0.25">
      <c r="A7" s="17" t="s">
        <v>109</v>
      </c>
      <c r="E7" s="15"/>
    </row>
    <row r="8" spans="1:6" s="14" customFormat="1" ht="15.5" x14ac:dyDescent="0.25">
      <c r="A8" s="18" t="s">
        <v>110</v>
      </c>
      <c r="E8" s="15"/>
    </row>
    <row r="9" spans="1:6" s="14" customFormat="1" ht="15.5" x14ac:dyDescent="0.25">
      <c r="A9" s="19" t="s">
        <v>111</v>
      </c>
      <c r="E9" s="15"/>
    </row>
    <row r="10" spans="1:6" s="14" customFormat="1" ht="15.5" x14ac:dyDescent="0.25">
      <c r="A10" s="19" t="s">
        <v>112</v>
      </c>
      <c r="E10" s="15"/>
    </row>
    <row r="11" spans="1:6" s="14" customFormat="1" ht="15.5" x14ac:dyDescent="0.25">
      <c r="A11" s="19" t="s">
        <v>113</v>
      </c>
      <c r="E11" s="15"/>
    </row>
    <row r="12" spans="1:6" s="14" customFormat="1" ht="15.5" x14ac:dyDescent="0.25">
      <c r="A12" s="18" t="s">
        <v>114</v>
      </c>
      <c r="E12" s="15"/>
    </row>
    <row r="13" spans="1:6" s="14" customFormat="1" ht="15.5" x14ac:dyDescent="0.25">
      <c r="A13" s="19" t="s">
        <v>115</v>
      </c>
      <c r="E13" s="15"/>
    </row>
    <row r="14" spans="1:6" s="14" customFormat="1" ht="15.5" x14ac:dyDescent="0.25">
      <c r="A14" s="18" t="s">
        <v>116</v>
      </c>
    </row>
    <row r="15" spans="1:6" s="14" customFormat="1" ht="15.5" x14ac:dyDescent="0.25">
      <c r="A15" s="16" t="s">
        <v>117</v>
      </c>
    </row>
    <row r="16" spans="1:6" s="14" customFormat="1" ht="15.5" x14ac:dyDescent="0.25">
      <c r="A16" s="19" t="s">
        <v>118</v>
      </c>
    </row>
    <row r="17" spans="1:5" s="14" customFormat="1" ht="15.5" x14ac:dyDescent="0.25">
      <c r="A17" s="19" t="s">
        <v>119</v>
      </c>
    </row>
    <row r="18" spans="1:5" s="14" customFormat="1" ht="15.5" x14ac:dyDescent="0.25">
      <c r="A18" s="18" t="s">
        <v>120</v>
      </c>
      <c r="E18" s="15"/>
    </row>
    <row r="19" spans="1:5" s="14" customFormat="1" ht="15.5" x14ac:dyDescent="0.25">
      <c r="A19" s="19" t="s">
        <v>121</v>
      </c>
      <c r="E19" s="15"/>
    </row>
    <row r="20" spans="1:5" s="14" customFormat="1" ht="15.5" x14ac:dyDescent="0.25">
      <c r="A20" s="19" t="s">
        <v>122</v>
      </c>
      <c r="E20" s="15"/>
    </row>
    <row r="21" spans="1:5" s="14" customFormat="1" ht="15.5" x14ac:dyDescent="0.25">
      <c r="A21" s="16" t="s">
        <v>123</v>
      </c>
      <c r="E21" s="15"/>
    </row>
    <row r="22" spans="1:5" s="14" customFormat="1" ht="15.5" x14ac:dyDescent="0.25">
      <c r="A22" s="19" t="s">
        <v>124</v>
      </c>
      <c r="E22" s="15"/>
    </row>
    <row r="23" spans="1:5" s="14" customFormat="1" ht="28.25" customHeight="1" x14ac:dyDescent="0.25">
      <c r="A23" s="18" t="s">
        <v>125</v>
      </c>
      <c r="E23" s="15"/>
    </row>
    <row r="24" spans="1:5" s="14" customFormat="1" ht="15.5" x14ac:dyDescent="0.25">
      <c r="A24" s="19" t="s">
        <v>126</v>
      </c>
      <c r="E24" s="15"/>
    </row>
    <row r="25" spans="1:5" s="14" customFormat="1" ht="15.5" x14ac:dyDescent="0.25">
      <c r="A25" s="19" t="s">
        <v>127</v>
      </c>
      <c r="E25" s="15"/>
    </row>
    <row r="26" spans="1:5" s="14" customFormat="1" ht="15.5" x14ac:dyDescent="0.25">
      <c r="A26" s="18" t="s">
        <v>128</v>
      </c>
      <c r="E26" s="15"/>
    </row>
    <row r="27" spans="1:5" s="14" customFormat="1" ht="15.5" x14ac:dyDescent="0.25">
      <c r="A27" s="16" t="s">
        <v>129</v>
      </c>
      <c r="E27" s="15"/>
    </row>
    <row r="28" spans="1:5" s="14" customFormat="1" ht="15.5" x14ac:dyDescent="0.35">
      <c r="A28" s="19" t="s">
        <v>130</v>
      </c>
      <c r="B28" s="20"/>
      <c r="C28" s="20"/>
      <c r="D28" s="20"/>
      <c r="E28" s="20"/>
    </row>
    <row r="29" spans="1:5" s="14" customFormat="1" ht="15.5" x14ac:dyDescent="0.35">
      <c r="A29" s="18" t="s">
        <v>131</v>
      </c>
      <c r="B29" s="21"/>
      <c r="C29" s="21"/>
      <c r="D29" s="21"/>
      <c r="E29" s="21"/>
    </row>
    <row r="30" spans="1:5" s="14" customFormat="1" ht="15.5" x14ac:dyDescent="0.25">
      <c r="A30" s="19" t="s">
        <v>132</v>
      </c>
      <c r="B30" s="22"/>
      <c r="C30" s="22"/>
      <c r="D30" s="22"/>
      <c r="E30" s="23"/>
    </row>
    <row r="31" spans="1:5" s="14" customFormat="1" ht="15.5" x14ac:dyDescent="0.25">
      <c r="A31" s="19" t="s">
        <v>133</v>
      </c>
      <c r="B31" s="22"/>
      <c r="C31" s="22"/>
      <c r="D31" s="22"/>
      <c r="E31" s="23"/>
    </row>
    <row r="32" spans="1:5" s="14" customFormat="1" ht="20.399999999999999" customHeight="1" x14ac:dyDescent="0.25">
      <c r="A32" s="18" t="s">
        <v>134</v>
      </c>
    </row>
    <row r="33" spans="1:1" s="14" customFormat="1" ht="15.5" x14ac:dyDescent="0.25">
      <c r="A33" s="19" t="s">
        <v>135</v>
      </c>
    </row>
    <row r="34" spans="1:1" s="14" customFormat="1" ht="20.25" customHeight="1" x14ac:dyDescent="0.25">
      <c r="A34" s="18" t="s">
        <v>136</v>
      </c>
    </row>
    <row r="35" spans="1:1" s="14" customFormat="1" ht="15.5" x14ac:dyDescent="0.25">
      <c r="A35" s="19" t="s">
        <v>137</v>
      </c>
    </row>
    <row r="36" spans="1:1" s="14" customFormat="1" ht="17" customHeight="1" x14ac:dyDescent="0.25">
      <c r="A36" s="19" t="s">
        <v>138</v>
      </c>
    </row>
    <row r="37" spans="1:1" s="14" customFormat="1" ht="15.5" x14ac:dyDescent="0.25">
      <c r="A37" s="24" t="s">
        <v>139</v>
      </c>
    </row>
    <row r="38" spans="1:1" s="14" customFormat="1" ht="15.65" customHeight="1" x14ac:dyDescent="0.25">
      <c r="A38" s="19" t="s">
        <v>140</v>
      </c>
    </row>
    <row r="39" spans="1:1" s="14" customFormat="1" ht="15.65" customHeight="1" x14ac:dyDescent="0.25">
      <c r="A39" s="18" t="s">
        <v>141</v>
      </c>
    </row>
    <row r="40" spans="1:1" s="14" customFormat="1" ht="15.65" customHeight="1" x14ac:dyDescent="0.25">
      <c r="A40" s="19" t="s">
        <v>142</v>
      </c>
    </row>
    <row r="41" spans="1:1" s="14" customFormat="1" ht="37.25" customHeight="1" x14ac:dyDescent="0.25">
      <c r="A41" s="25" t="s">
        <v>143</v>
      </c>
    </row>
    <row r="42" spans="1:1" s="14" customFormat="1" ht="15.5" x14ac:dyDescent="0.25">
      <c r="A42" s="19" t="s">
        <v>144</v>
      </c>
    </row>
    <row r="43" spans="1:1" s="14" customFormat="1" ht="15.5" x14ac:dyDescent="0.25">
      <c r="A43" s="19" t="s">
        <v>145</v>
      </c>
    </row>
    <row r="44" spans="1:1" s="14" customFormat="1" ht="15.5" x14ac:dyDescent="0.25">
      <c r="A44" s="19" t="s">
        <v>146</v>
      </c>
    </row>
    <row r="45" spans="1:1" s="14" customFormat="1" ht="46.5" x14ac:dyDescent="0.25">
      <c r="A45" s="16" t="s">
        <v>147</v>
      </c>
    </row>
    <row r="46" spans="1:1" s="14" customFormat="1" ht="15.75" customHeight="1" x14ac:dyDescent="0.25">
      <c r="A46" s="18" t="s">
        <v>148</v>
      </c>
    </row>
    <row r="47" spans="1:1" s="14" customFormat="1" ht="15.5" x14ac:dyDescent="0.25">
      <c r="A47" s="16" t="s">
        <v>149</v>
      </c>
    </row>
    <row r="48" spans="1:1" s="14" customFormat="1" ht="15.5" x14ac:dyDescent="0.25">
      <c r="A48" s="16" t="s">
        <v>150</v>
      </c>
    </row>
    <row r="49" spans="1:5" s="14" customFormat="1" ht="21.75" customHeight="1" x14ac:dyDescent="0.25">
      <c r="A49" s="16" t="s">
        <v>151</v>
      </c>
    </row>
    <row r="50" spans="1:5" s="14" customFormat="1" ht="84.65" customHeight="1" x14ac:dyDescent="0.25">
      <c r="A50" s="16" t="s">
        <v>152</v>
      </c>
    </row>
    <row r="51" spans="1:5" s="14" customFormat="1" ht="38.4" customHeight="1" x14ac:dyDescent="0.25">
      <c r="A51" s="16" t="s">
        <v>153</v>
      </c>
    </row>
    <row r="52" spans="1:5" s="14" customFormat="1" ht="32" customHeight="1" x14ac:dyDescent="0.25">
      <c r="A52" s="16" t="s">
        <v>154</v>
      </c>
    </row>
    <row r="53" spans="1:5" s="14" customFormat="1" ht="21" customHeight="1" x14ac:dyDescent="0.25">
      <c r="A53" s="16" t="s">
        <v>155</v>
      </c>
    </row>
    <row r="54" spans="1:5" s="14" customFormat="1" ht="33.75" customHeight="1" x14ac:dyDescent="0.25">
      <c r="A54" s="16" t="s">
        <v>156</v>
      </c>
    </row>
    <row r="55" spans="1:5" s="14" customFormat="1" ht="17" customHeight="1" x14ac:dyDescent="0.25">
      <c r="A55" s="16" t="s">
        <v>157</v>
      </c>
    </row>
    <row r="56" spans="1:5" s="14" customFormat="1" ht="21.65" customHeight="1" x14ac:dyDescent="0.25">
      <c r="A56" s="16" t="s">
        <v>158</v>
      </c>
    </row>
    <row r="57" spans="1:5" s="14" customFormat="1" ht="15.5" x14ac:dyDescent="0.25">
      <c r="A57" s="16" t="s">
        <v>159</v>
      </c>
    </row>
    <row r="58" spans="1:5" s="14" customFormat="1" ht="19.25" customHeight="1" x14ac:dyDescent="0.25">
      <c r="A58" s="16" t="s">
        <v>160</v>
      </c>
    </row>
    <row r="59" spans="1:5" s="14" customFormat="1" ht="15.5" x14ac:dyDescent="0.25">
      <c r="A59" s="16" t="s">
        <v>161</v>
      </c>
    </row>
    <row r="60" spans="1:5" s="14" customFormat="1" ht="15.5" x14ac:dyDescent="0.25">
      <c r="A60" s="16" t="s">
        <v>162</v>
      </c>
    </row>
    <row r="61" spans="1:5" s="14" customFormat="1" ht="15.5" x14ac:dyDescent="0.25">
      <c r="A61" s="16" t="s">
        <v>163</v>
      </c>
    </row>
    <row r="62" spans="1:5" s="14" customFormat="1" ht="20" customHeight="1" x14ac:dyDescent="0.25">
      <c r="A62" s="16" t="s">
        <v>164</v>
      </c>
      <c r="E62" s="15"/>
    </row>
    <row r="63" spans="1:5" s="14" customFormat="1" ht="31" x14ac:dyDescent="0.25">
      <c r="A63" s="16" t="s">
        <v>165</v>
      </c>
      <c r="E63" s="15"/>
    </row>
    <row r="64" spans="1:5" s="14" customFormat="1" ht="24.75" customHeight="1" x14ac:dyDescent="0.25">
      <c r="A64" s="16" t="s">
        <v>166</v>
      </c>
      <c r="E64" s="15"/>
    </row>
    <row r="65" spans="1:5" s="14" customFormat="1" ht="15.5" x14ac:dyDescent="0.25">
      <c r="A65" s="26" t="s">
        <v>167</v>
      </c>
      <c r="E65" s="15"/>
    </row>
    <row r="66" spans="1:5" s="14" customFormat="1" ht="19.5" customHeight="1" x14ac:dyDescent="0.25">
      <c r="A66" s="16" t="s">
        <v>168</v>
      </c>
      <c r="E66" s="15"/>
    </row>
    <row r="67" spans="1:5" s="14" customFormat="1" ht="93" x14ac:dyDescent="0.25">
      <c r="A67" s="16" t="s">
        <v>169</v>
      </c>
      <c r="E67" s="15"/>
    </row>
    <row r="68" spans="1:5" s="14" customFormat="1" ht="15.5" x14ac:dyDescent="0.25">
      <c r="A68" s="16" t="s">
        <v>170</v>
      </c>
      <c r="E68" s="15"/>
    </row>
  </sheetData>
  <sheetProtection password="DCB7" sheet="1" objects="1" scenarios="1"/>
  <pageMargins left="0.70866141732283472" right="0.70866141732283472" top="0.94488188976377963" bottom="0.74803149606299213" header="0" footer="0"/>
  <pageSetup paperSize="9" orientation="portrait" r:id="rId1"/>
  <headerFooter scaleWithDoc="0">
    <oddHeader>&amp;L&amp;G&amp;C&amp;G&amp;R&amp;G</oddHeader>
    <oddFooter>&amp;LPZA 509 LOT 2 Atelier Arlette&amp;C&amp;G&amp;R&amp;P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16"/>
  <sheetViews>
    <sheetView zoomScaleSheetLayoutView="100" workbookViewId="0">
      <selection activeCell="B11" sqref="B11:K11"/>
    </sheetView>
  </sheetViews>
  <sheetFormatPr defaultColWidth="9.08984375" defaultRowHeight="14.5" x14ac:dyDescent="0.35"/>
  <sheetData>
    <row r="1" spans="1:11" ht="18" x14ac:dyDescent="0.4">
      <c r="A1" s="3"/>
      <c r="B1" s="311" t="s">
        <v>78</v>
      </c>
      <c r="C1" s="311"/>
      <c r="D1" s="311"/>
      <c r="E1" s="311"/>
      <c r="F1" s="311"/>
      <c r="G1" s="311"/>
      <c r="H1" s="311"/>
      <c r="I1" s="311"/>
      <c r="J1" s="311"/>
      <c r="K1" s="312"/>
    </row>
    <row r="2" spans="1:11" ht="18.5" thickBot="1" x14ac:dyDescent="0.45">
      <c r="A2" s="4"/>
      <c r="B2" s="313" t="s">
        <v>79</v>
      </c>
      <c r="C2" s="313"/>
      <c r="D2" s="313"/>
      <c r="E2" s="313"/>
      <c r="F2" s="313"/>
      <c r="G2" s="313"/>
      <c r="H2" s="313"/>
      <c r="I2" s="313"/>
      <c r="J2" s="313"/>
      <c r="K2" s="314"/>
    </row>
    <row r="3" spans="1:11" ht="34.25" customHeight="1" x14ac:dyDescent="0.35">
      <c r="A3" s="5" t="s">
        <v>80</v>
      </c>
      <c r="B3" s="315" t="s">
        <v>81</v>
      </c>
      <c r="C3" s="316"/>
      <c r="D3" s="316"/>
      <c r="E3" s="316"/>
      <c r="F3" s="316"/>
      <c r="G3" s="316"/>
      <c r="H3" s="316"/>
      <c r="I3" s="316"/>
      <c r="J3" s="316"/>
      <c r="K3" s="317"/>
    </row>
    <row r="4" spans="1:11" ht="49.25" customHeight="1" x14ac:dyDescent="0.35">
      <c r="A4" s="5" t="s">
        <v>82</v>
      </c>
      <c r="B4" s="308" t="s">
        <v>83</v>
      </c>
      <c r="C4" s="309"/>
      <c r="D4" s="309"/>
      <c r="E4" s="309"/>
      <c r="F4" s="309"/>
      <c r="G4" s="309"/>
      <c r="H4" s="309"/>
      <c r="I4" s="309"/>
      <c r="J4" s="309"/>
      <c r="K4" s="310"/>
    </row>
    <row r="5" spans="1:11" ht="35.4" customHeight="1" x14ac:dyDescent="0.35">
      <c r="A5" s="5" t="s">
        <v>84</v>
      </c>
      <c r="B5" s="308" t="s">
        <v>85</v>
      </c>
      <c r="C5" s="309"/>
      <c r="D5" s="309"/>
      <c r="E5" s="309"/>
      <c r="F5" s="309"/>
      <c r="G5" s="309"/>
      <c r="H5" s="309"/>
      <c r="I5" s="309"/>
      <c r="J5" s="309"/>
      <c r="K5" s="310"/>
    </row>
    <row r="6" spans="1:11" ht="22.25" customHeight="1" x14ac:dyDescent="0.35">
      <c r="A6" s="5" t="s">
        <v>86</v>
      </c>
      <c r="B6" s="308" t="s">
        <v>173</v>
      </c>
      <c r="C6" s="309"/>
      <c r="D6" s="309"/>
      <c r="E6" s="309"/>
      <c r="F6" s="309"/>
      <c r="G6" s="309"/>
      <c r="H6" s="309"/>
      <c r="I6" s="309"/>
      <c r="J6" s="309"/>
      <c r="K6" s="310"/>
    </row>
    <row r="7" spans="1:11" ht="35" customHeight="1" x14ac:dyDescent="0.35">
      <c r="A7" s="5" t="s">
        <v>87</v>
      </c>
      <c r="B7" s="308" t="s">
        <v>88</v>
      </c>
      <c r="C7" s="309"/>
      <c r="D7" s="309"/>
      <c r="E7" s="309"/>
      <c r="F7" s="309"/>
      <c r="G7" s="309"/>
      <c r="H7" s="309"/>
      <c r="I7" s="309"/>
      <c r="J7" s="309"/>
      <c r="K7" s="310"/>
    </row>
    <row r="8" spans="1:11" ht="32" customHeight="1" x14ac:dyDescent="0.35">
      <c r="A8" s="5" t="s">
        <v>89</v>
      </c>
      <c r="B8" s="308" t="s">
        <v>90</v>
      </c>
      <c r="C8" s="309"/>
      <c r="D8" s="309"/>
      <c r="E8" s="309"/>
      <c r="F8" s="309"/>
      <c r="G8" s="309"/>
      <c r="H8" s="309"/>
      <c r="I8" s="309"/>
      <c r="J8" s="309"/>
      <c r="K8" s="310"/>
    </row>
    <row r="9" spans="1:11" ht="65" customHeight="1" x14ac:dyDescent="0.35">
      <c r="A9" s="5" t="s">
        <v>91</v>
      </c>
      <c r="B9" s="308" t="s">
        <v>174</v>
      </c>
      <c r="C9" s="309"/>
      <c r="D9" s="309"/>
      <c r="E9" s="309"/>
      <c r="F9" s="309"/>
      <c r="G9" s="309"/>
      <c r="H9" s="309"/>
      <c r="I9" s="309"/>
      <c r="J9" s="309"/>
      <c r="K9" s="310"/>
    </row>
    <row r="10" spans="1:11" ht="36" customHeight="1" x14ac:dyDescent="0.35">
      <c r="A10" s="5" t="s">
        <v>92</v>
      </c>
      <c r="B10" s="308" t="s">
        <v>93</v>
      </c>
      <c r="C10" s="309"/>
      <c r="D10" s="309"/>
      <c r="E10" s="309"/>
      <c r="F10" s="309"/>
      <c r="G10" s="309"/>
      <c r="H10" s="309"/>
      <c r="I10" s="309"/>
      <c r="J10" s="309"/>
      <c r="K10" s="310"/>
    </row>
    <row r="11" spans="1:11" ht="35.4" customHeight="1" x14ac:dyDescent="0.35">
      <c r="A11" s="5" t="s">
        <v>94</v>
      </c>
      <c r="B11" s="308" t="s">
        <v>95</v>
      </c>
      <c r="C11" s="309"/>
      <c r="D11" s="309"/>
      <c r="E11" s="309"/>
      <c r="F11" s="309"/>
      <c r="G11" s="309"/>
      <c r="H11" s="309"/>
      <c r="I11" s="309"/>
      <c r="J11" s="309"/>
      <c r="K11" s="310"/>
    </row>
    <row r="12" spans="1:11" ht="38" customHeight="1" x14ac:dyDescent="0.35">
      <c r="A12" s="5" t="s">
        <v>96</v>
      </c>
      <c r="B12" s="308" t="s">
        <v>97</v>
      </c>
      <c r="C12" s="309"/>
      <c r="D12" s="309"/>
      <c r="E12" s="309"/>
      <c r="F12" s="309"/>
      <c r="G12" s="309"/>
      <c r="H12" s="309"/>
      <c r="I12" s="309"/>
      <c r="J12" s="309"/>
      <c r="K12" s="310"/>
    </row>
    <row r="13" spans="1:11" ht="32.4" customHeight="1" x14ac:dyDescent="0.35">
      <c r="A13" s="5" t="s">
        <v>98</v>
      </c>
      <c r="B13" s="308" t="s">
        <v>99</v>
      </c>
      <c r="C13" s="309"/>
      <c r="D13" s="309"/>
      <c r="E13" s="309"/>
      <c r="F13" s="309"/>
      <c r="G13" s="309"/>
      <c r="H13" s="309"/>
      <c r="I13" s="309"/>
      <c r="J13" s="309"/>
      <c r="K13" s="310"/>
    </row>
    <row r="14" spans="1:11" ht="68.400000000000006" customHeight="1" x14ac:dyDescent="0.35">
      <c r="A14" s="5" t="s">
        <v>100</v>
      </c>
      <c r="B14" s="308" t="s">
        <v>101</v>
      </c>
      <c r="C14" s="309"/>
      <c r="D14" s="309"/>
      <c r="E14" s="309"/>
      <c r="F14" s="309"/>
      <c r="G14" s="309"/>
      <c r="H14" s="309"/>
      <c r="I14" s="309"/>
      <c r="J14" s="309"/>
      <c r="K14" s="310"/>
    </row>
    <row r="15" spans="1:11" ht="176.4" customHeight="1" thickBot="1" x14ac:dyDescent="0.4">
      <c r="A15" s="6"/>
      <c r="B15" s="308" t="s">
        <v>102</v>
      </c>
      <c r="C15" s="309"/>
      <c r="D15" s="309"/>
      <c r="E15" s="309"/>
      <c r="F15" s="309"/>
      <c r="G15" s="309"/>
      <c r="H15" s="309"/>
      <c r="I15" s="309"/>
      <c r="J15" s="309"/>
      <c r="K15" s="310"/>
    </row>
    <row r="16" spans="1:11" ht="15" thickBot="1" x14ac:dyDescent="0.4">
      <c r="A16" s="7"/>
      <c r="B16" s="8"/>
      <c r="C16" s="8"/>
      <c r="D16" s="8"/>
      <c r="E16" s="8"/>
      <c r="F16" s="8"/>
      <c r="G16" s="8"/>
      <c r="H16" s="8"/>
      <c r="I16" s="8"/>
      <c r="J16" s="8"/>
      <c r="K16" s="9"/>
    </row>
  </sheetData>
  <sheetProtection password="DCB7" sheet="1" objects="1" scenarios="1"/>
  <mergeCells count="15">
    <mergeCell ref="B13:K13"/>
    <mergeCell ref="B14:K14"/>
    <mergeCell ref="B15:K15"/>
    <mergeCell ref="B7:K7"/>
    <mergeCell ref="B8:K8"/>
    <mergeCell ref="B9:K9"/>
    <mergeCell ref="B10:K10"/>
    <mergeCell ref="B11:K11"/>
    <mergeCell ref="B12:K12"/>
    <mergeCell ref="B6:K6"/>
    <mergeCell ref="B1:K1"/>
    <mergeCell ref="B2:K2"/>
    <mergeCell ref="B3:K3"/>
    <mergeCell ref="B4:K4"/>
    <mergeCell ref="B5:K5"/>
  </mergeCells>
  <pageMargins left="0.70866141732283472" right="0.70866141732283472" top="1.1417322834645669" bottom="0.74803149606299213" header="0" footer="0"/>
  <pageSetup paperSize="9" scale="86" orientation="portrait" r:id="rId1"/>
  <headerFooter scaleWithDoc="0">
    <oddHeader>&amp;L&amp;G&amp;C&amp;G&amp;R&amp;G</oddHeader>
    <oddFooter>&amp;LPZA 509 LOT 2  Atelier Arlette&amp;C&amp;G&amp;R&amp;P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6"/>
  <sheetViews>
    <sheetView workbookViewId="0">
      <selection activeCell="D18" sqref="D18"/>
    </sheetView>
  </sheetViews>
  <sheetFormatPr defaultRowHeight="14.5" x14ac:dyDescent="0.35"/>
  <sheetData>
    <row r="1" spans="1:1" x14ac:dyDescent="0.35">
      <c r="A1" t="s">
        <v>6</v>
      </c>
    </row>
    <row r="2" spans="1:1" x14ac:dyDescent="0.35">
      <c r="A2" t="s">
        <v>32</v>
      </c>
    </row>
    <row r="3" spans="1:1" x14ac:dyDescent="0.35">
      <c r="A3" t="s">
        <v>9</v>
      </c>
    </row>
    <row r="4" spans="1:1" x14ac:dyDescent="0.35">
      <c r="A4" t="s">
        <v>25</v>
      </c>
    </row>
    <row r="5" spans="1:1" x14ac:dyDescent="0.35">
      <c r="A5" t="s">
        <v>4</v>
      </c>
    </row>
    <row r="6" spans="1:1" x14ac:dyDescent="0.35">
      <c r="A6" t="s">
        <v>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12"/>
  <sheetViews>
    <sheetView workbookViewId="0">
      <selection activeCell="A14" sqref="A14"/>
    </sheetView>
  </sheetViews>
  <sheetFormatPr defaultRowHeight="14.5" x14ac:dyDescent="0.35"/>
  <cols>
    <col min="1" max="1" width="27.6328125" customWidth="1"/>
  </cols>
  <sheetData>
    <row r="1" spans="1:1" x14ac:dyDescent="0.35">
      <c r="A1" t="s">
        <v>5</v>
      </c>
    </row>
    <row r="2" spans="1:1" x14ac:dyDescent="0.35">
      <c r="A2" t="s">
        <v>7</v>
      </c>
    </row>
    <row r="3" spans="1:1" x14ac:dyDescent="0.35">
      <c r="A3" t="s">
        <v>26</v>
      </c>
    </row>
    <row r="4" spans="1:1" x14ac:dyDescent="0.35">
      <c r="A4" t="s">
        <v>12</v>
      </c>
    </row>
    <row r="5" spans="1:1" x14ac:dyDescent="0.35">
      <c r="A5" t="s">
        <v>8</v>
      </c>
    </row>
    <row r="6" spans="1:1" x14ac:dyDescent="0.35">
      <c r="A6" t="s">
        <v>10</v>
      </c>
    </row>
    <row r="7" spans="1:1" x14ac:dyDescent="0.35">
      <c r="A7" t="s">
        <v>11</v>
      </c>
    </row>
    <row r="8" spans="1:1" x14ac:dyDescent="0.35">
      <c r="A8" t="s">
        <v>13</v>
      </c>
    </row>
    <row r="9" spans="1:1" x14ac:dyDescent="0.35">
      <c r="A9" t="s">
        <v>17</v>
      </c>
    </row>
    <row r="10" spans="1:1" x14ac:dyDescent="0.35">
      <c r="A10" t="s">
        <v>16</v>
      </c>
    </row>
    <row r="11" spans="1:1" x14ac:dyDescent="0.35">
      <c r="A11" t="s">
        <v>15</v>
      </c>
    </row>
    <row r="12" spans="1:1" x14ac:dyDescent="0.35">
      <c r="A12"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a2cca07-d411-4b48-b7e8-c526dfd39ce0">
      <Value>396</Value>
      <Value>2</Value>
      <Value>1</Value>
      <Value>148</Value>
    </TaxCatchAll>
    <_dlc_DocId xmlns="508ba6eb-9e09-4fd5-92f2-2d9921329f2d">PSEENABEL-293876669-188769</_dlc_DocId>
    <_dlc_DocIdUrl xmlns="508ba6eb-9e09-4fd5-92f2-2d9921329f2d">
      <Url>https://enabelbe.sharepoint.com/sites/PSE/_layouts/15/DocIdRedir.aspx?ID=PSEENABEL-293876669-188769</Url>
      <Description>PSEENABEL-293876669-188769</Description>
    </_dlc_DocIdUrl>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kecc0e8a0a3349c79c5d1d6e51bea7c3 xmlns="14a9c00f-d9e3-4eb9-aad3-f69239d17d9c">
      <Terms xmlns="http://schemas.microsoft.com/office/infopath/2007/PartnerControls"/>
    </kecc0e8a0a3349c79c5d1d6e51bea7c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NER</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PSE22001-10077</TermName>
          <TermId xmlns="http://schemas.microsoft.com/office/infopath/2007/PartnerControls">112113aa-a987-4bc5-86e0-12f5697ff5f3</TermId>
        </TermInfo>
      </Terms>
    </l9d65098618b4a8fbbe87718e7187e6b>
    <lcf76f155ced4ddcb4097134ff3c332f xmlns="bd8679c4-60e4-4c39-b071-1d80d6be7345">
      <Terms xmlns="http://schemas.microsoft.com/office/infopath/2007/PartnerControls"/>
    </lcf76f155ced4ddcb4097134ff3c332f>
    <SharedWithUsers xmlns="15d78002-bc9c-4a72-9b22-72c074cbc93f">
      <UserInfo>
        <DisplayName/>
        <AccountId xsi:nil="true"/>
        <AccountType/>
      </UserInfo>
    </SharedWithUsers>
    <_dlc_DocIdPersistId xmlns="508ba6eb-9e09-4fd5-92f2-2d9921329f2d">false</_dlc_DocIdPersistId>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5" ma:contentTypeDescription="" ma:contentTypeScope="" ma:versionID="86fa0f51d5624bd65d3b66742972bb8f">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d08993de642b17fd100609dd30bfe39"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BE8DA8-06CF-47EF-9501-190C3EFFAEF0}">
  <ds:schemaRefs>
    <ds:schemaRef ds:uri="http://purl.org/dc/dcmitype/"/>
    <ds:schemaRef ds:uri="http://schemas.microsoft.com/office/infopath/2007/PartnerControls"/>
    <ds:schemaRef ds:uri="http://schemas.openxmlformats.org/package/2006/metadata/core-properties"/>
    <ds:schemaRef ds:uri="0987431d-da8b-4282-bf43-c0db14f375ce"/>
    <ds:schemaRef ds:uri="http://purl.org/dc/elements/1.1/"/>
    <ds:schemaRef ds:uri="ecbbf632-92c5-4622-a685-1622033bd409"/>
    <ds:schemaRef ds:uri="http://schemas.microsoft.com/office/2006/metadata/properties"/>
    <ds:schemaRef ds:uri="http://schemas.microsoft.com/office/2006/documentManagement/types"/>
    <ds:schemaRef ds:uri="http://www.w3.org/XML/1998/namespace"/>
    <ds:schemaRef ds:uri="http://purl.org/dc/terms/"/>
    <ds:schemaRef ds:uri="3a2cca07-d411-4b48-b7e8-c526dfd39ce0"/>
    <ds:schemaRef ds:uri="508ba6eb-9e09-4fd5-92f2-2d9921329f2d"/>
    <ds:schemaRef ds:uri="14a9c00f-d9e3-4eb9-aad3-f69239d17d9c"/>
    <ds:schemaRef ds:uri="bd8679c4-60e4-4c39-b071-1d80d6be7345"/>
    <ds:schemaRef ds:uri="15d78002-bc9c-4a72-9b22-72c074cbc93f"/>
  </ds:schemaRefs>
</ds:datastoreItem>
</file>

<file path=customXml/itemProps2.xml><?xml version="1.0" encoding="utf-8"?>
<ds:datastoreItem xmlns:ds="http://schemas.openxmlformats.org/officeDocument/2006/customXml" ds:itemID="{3D204CB0-B06B-4882-9C0C-477969092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1A39F8-1235-4517-88B5-3DC595BD5CA0}">
  <ds:schemaRefs>
    <ds:schemaRef ds:uri="http://schemas.microsoft.com/sharepoint/v3/contenttype/forms"/>
  </ds:schemaRefs>
</ds:datastoreItem>
</file>

<file path=customXml/itemProps4.xml><?xml version="1.0" encoding="utf-8"?>
<ds:datastoreItem xmlns:ds="http://schemas.openxmlformats.org/officeDocument/2006/customXml" ds:itemID="{C48149FD-3204-4DD9-A8E8-F898182864D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BoQ</vt:lpstr>
      <vt:lpstr>Mechanical-preambles </vt:lpstr>
      <vt:lpstr>preambles</vt:lpstr>
      <vt:lpstr>units</vt:lpstr>
      <vt:lpstr>category</vt:lpstr>
      <vt:lpstr>BoQ!Print_Area</vt:lpstr>
      <vt:lpstr>'Mechanical-preambles '!Print_Area</vt:lpstr>
      <vt:lpstr>BoQ!Print_Titles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Fatima Sarraj</dc:creator>
  <cp:lastModifiedBy>SARRAJ, Fatima</cp:lastModifiedBy>
  <cp:revision/>
  <cp:lastPrinted>2021-03-29T05:19:30Z</cp:lastPrinted>
  <dcterms:created xsi:type="dcterms:W3CDTF">2019-12-09T08:45:40Z</dcterms:created>
  <dcterms:modified xsi:type="dcterms:W3CDTF">2024-05-24T09:25:50Z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Country">
    <vt:lpwstr>1;#NER|9ea7551c-3779-4ad9-9661-273f91da302a</vt:lpwstr>
  </property>
  <property fmtid="{D5CDD505-2E9C-101B-9397-08002B2CF9AE}" pid="4" name="_dlc_DocIdItemGuid">
    <vt:lpwstr>f1d86a90-2ea6-42ac-afa7-ec3d8e45185a</vt:lpwstr>
  </property>
  <property fmtid="{D5CDD505-2E9C-101B-9397-08002B2CF9AE}" pid="5" name="Contract_reference">
    <vt:lpwstr>396</vt:lpwstr>
  </property>
  <property fmtid="{D5CDD505-2E9C-101B-9397-08002B2CF9AE}" pid="6" name="Project_code">
    <vt:lpwstr>148</vt:lpwstr>
  </property>
  <property fmtid="{D5CDD505-2E9C-101B-9397-08002B2CF9AE}" pid="7" name="MediaServiceImageTags">
    <vt:lpwstr/>
  </property>
  <property fmtid="{D5CDD505-2E9C-101B-9397-08002B2CF9AE}" pid="8" name="Document_Type">
    <vt:lpwstr/>
  </property>
  <property fmtid="{D5CDD505-2E9C-101B-9397-08002B2CF9AE}" pid="9" name="Document_Language">
    <vt:lpwstr>2</vt:lpwstr>
  </property>
  <property fmtid="{D5CDD505-2E9C-101B-9397-08002B2CF9AE}" pid="10" name="Document_Status">
    <vt:lpwstr/>
  </property>
  <property fmtid="{D5CDD505-2E9C-101B-9397-08002B2CF9AE}" pid="11" name="_docset_NoMedatataSyncRequired">
    <vt:lpwstr>False</vt:lpwstr>
  </property>
  <property fmtid="{D5CDD505-2E9C-101B-9397-08002B2CF9AE}" pid="12" name="xd_Signature">
    <vt:bool>false</vt:bool>
  </property>
  <property fmtid="{D5CDD505-2E9C-101B-9397-08002B2CF9AE}" pid="13" name="xd_ProgID">
    <vt:lpwstr/>
  </property>
  <property fmtid="{D5CDD505-2E9C-101B-9397-08002B2CF9AE}" pid="14" name="DocumentSetDescription">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