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enabelbe.sharepoint.com/sites/PSE/Contracts/21_Public_Contracts/PSE22001_SO1/PSE22001-10072_Works at at Al-Nithamiyah school/3_Launch/Clarification docs to publish/"/>
    </mc:Choice>
  </mc:AlternateContent>
  <xr:revisionPtr revIDLastSave="4" documentId="8_{E049AA4E-ED83-482C-ACF9-4C728845D702}" xr6:coauthVersionLast="47" xr6:coauthVersionMax="47" xr10:uidLastSave="{4B8AE91C-C177-42C9-8E1F-A3BD656D2939}"/>
  <bookViews>
    <workbookView xWindow="-110" yWindow="-110" windowWidth="19420" windowHeight="10300" tabRatio="909" xr2:uid="{00000000-000D-0000-FFFF-FFFF00000000}"/>
  </bookViews>
  <sheets>
    <sheet name="PSE22001-10072-Annex1" sheetId="10" r:id="rId1"/>
    <sheet name="lists" sheetId="3" r:id="rId2"/>
  </sheets>
  <externalReferences>
    <externalReference r:id="rId3"/>
    <externalReference r:id="rId4"/>
  </externalReferences>
  <definedNames>
    <definedName name="_xlnm._FilterDatabase" localSheetId="0" hidden="1">'PSE22001-10072-Annex1'!$A$6:$G$82</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'PSE22001-10072-Annex1'!$A$1:$G$184</definedName>
    <definedName name="_xlnm.Print_Titles" localSheetId="0">'PSE22001-10072-Annex1'!$5:$6</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0" l="1"/>
  <c r="G115" i="10"/>
  <c r="I74" i="10" l="1"/>
  <c r="G74" i="10"/>
  <c r="G51" i="10"/>
  <c r="G113" i="10"/>
  <c r="G114" i="10"/>
  <c r="I113" i="10"/>
  <c r="G104" i="10"/>
  <c r="G8" i="10"/>
  <c r="G9" i="10"/>
  <c r="G10" i="10"/>
  <c r="G11" i="10"/>
  <c r="G12" i="10"/>
  <c r="G13" i="10"/>
  <c r="G14" i="10"/>
  <c r="G15" i="10"/>
  <c r="G16" i="10"/>
  <c r="G17" i="10"/>
  <c r="G18" i="10"/>
  <c r="G19" i="10"/>
  <c r="G20" i="10"/>
  <c r="G21" i="10"/>
  <c r="G22" i="10"/>
  <c r="G23" i="10"/>
  <c r="G24" i="10"/>
  <c r="G27" i="10"/>
  <c r="G28" i="10"/>
  <c r="G31" i="10"/>
  <c r="G32" i="10"/>
  <c r="G33" i="10"/>
  <c r="G36" i="10"/>
  <c r="G37" i="10"/>
  <c r="G38" i="10"/>
  <c r="G41" i="10"/>
  <c r="G42" i="10"/>
  <c r="G43" i="10"/>
  <c r="G44" i="10"/>
  <c r="G45" i="10"/>
  <c r="G46" i="10"/>
  <c r="G47" i="10"/>
  <c r="G48" i="10"/>
  <c r="G49" i="10"/>
  <c r="G50" i="10"/>
  <c r="G55" i="10"/>
  <c r="G56" i="10"/>
  <c r="G57" i="10"/>
  <c r="G58" i="10"/>
  <c r="G59" i="10"/>
  <c r="G62" i="10"/>
  <c r="G61" i="10" s="1"/>
  <c r="G63" i="10"/>
  <c r="G64" i="10"/>
  <c r="G65" i="10"/>
  <c r="G66" i="10"/>
  <c r="G67" i="10"/>
  <c r="G68" i="10"/>
  <c r="G69" i="10"/>
  <c r="G70" i="10"/>
  <c r="G71" i="10"/>
  <c r="G72" i="10"/>
  <c r="G73" i="10"/>
  <c r="G77" i="10"/>
  <c r="G78" i="10"/>
  <c r="G79" i="10"/>
  <c r="G80" i="10"/>
  <c r="G81" i="10"/>
  <c r="G89" i="10"/>
  <c r="G90" i="10"/>
  <c r="G91" i="10"/>
  <c r="G92" i="10"/>
  <c r="G94" i="10"/>
  <c r="G95" i="10"/>
  <c r="G96" i="10"/>
  <c r="G97" i="10"/>
  <c r="G98" i="10"/>
  <c r="G99" i="10"/>
  <c r="G101" i="10"/>
  <c r="G102" i="10"/>
  <c r="G103" i="10"/>
  <c r="G106" i="10"/>
  <c r="G107" i="10"/>
  <c r="G108" i="10"/>
  <c r="G110" i="10"/>
  <c r="G111" i="10"/>
  <c r="G112" i="10"/>
  <c r="G120" i="10"/>
  <c r="G121" i="10"/>
  <c r="G122" i="10"/>
  <c r="G123" i="10"/>
  <c r="G124" i="10"/>
  <c r="G126" i="10"/>
  <c r="G127" i="10"/>
  <c r="G128" i="10"/>
  <c r="G129" i="10"/>
  <c r="G130" i="10"/>
  <c r="G132" i="10"/>
  <c r="G133" i="10"/>
  <c r="G134" i="10"/>
  <c r="G135" i="10"/>
  <c r="G136" i="10"/>
  <c r="G137" i="10"/>
  <c r="G138" i="10"/>
  <c r="G139" i="10"/>
  <c r="G141" i="10"/>
  <c r="G142" i="10"/>
  <c r="G143" i="10"/>
  <c r="G144" i="10"/>
  <c r="G145" i="10"/>
  <c r="G146" i="10"/>
  <c r="G147" i="10"/>
  <c r="G148" i="10"/>
  <c r="G149" i="10"/>
  <c r="G152" i="10"/>
  <c r="G153" i="10"/>
  <c r="G154" i="10"/>
  <c r="G155" i="10"/>
  <c r="G156" i="10"/>
  <c r="G157" i="10"/>
  <c r="G158" i="10"/>
  <c r="G159" i="10"/>
  <c r="G160" i="10"/>
  <c r="G161" i="10"/>
  <c r="G162" i="10"/>
  <c r="G163" i="10"/>
  <c r="I107" i="10"/>
  <c r="I103" i="10"/>
  <c r="G40" i="10" l="1"/>
  <c r="G53" i="10"/>
  <c r="G117" i="10"/>
  <c r="G26" i="10"/>
  <c r="G30" i="10"/>
  <c r="G35" i="10"/>
  <c r="G76" i="10"/>
  <c r="G151" i="10"/>
  <c r="I50" i="10"/>
  <c r="I163" i="10"/>
  <c r="I27" i="10"/>
  <c r="I12" i="10"/>
  <c r="I162" i="10"/>
  <c r="I161" i="10"/>
  <c r="I81" i="10"/>
  <c r="I104" i="10"/>
  <c r="I112" i="10"/>
  <c r="I111" i="10"/>
  <c r="I110" i="10"/>
  <c r="I109" i="10"/>
  <c r="I108" i="10"/>
  <c r="I106" i="10"/>
  <c r="I105" i="10"/>
  <c r="I102" i="10"/>
  <c r="I101" i="10"/>
  <c r="I100" i="10"/>
  <c r="I99" i="10"/>
  <c r="I98" i="10"/>
  <c r="I97" i="10"/>
  <c r="I96" i="10"/>
  <c r="I95" i="10"/>
  <c r="I94" i="10"/>
  <c r="I93" i="10"/>
  <c r="I92" i="10"/>
  <c r="I91" i="10"/>
  <c r="I90" i="10"/>
  <c r="I89" i="10"/>
  <c r="I88" i="10"/>
  <c r="I87" i="10"/>
  <c r="I86" i="10"/>
  <c r="I160" i="10"/>
  <c r="I159" i="10"/>
  <c r="I158" i="10"/>
  <c r="I157" i="10"/>
  <c r="I156" i="10"/>
  <c r="I155" i="10"/>
  <c r="I154" i="10"/>
  <c r="I153" i="10"/>
  <c r="I152" i="10"/>
  <c r="I149" i="10"/>
  <c r="I148" i="10"/>
  <c r="I147" i="10"/>
  <c r="I146" i="10"/>
  <c r="I145" i="10"/>
  <c r="I144" i="10"/>
  <c r="I143" i="10"/>
  <c r="I142" i="10"/>
  <c r="I141" i="10"/>
  <c r="I139" i="10"/>
  <c r="I138" i="10"/>
  <c r="I137" i="10"/>
  <c r="I136" i="10"/>
  <c r="I135" i="10"/>
  <c r="I134" i="10"/>
  <c r="I133" i="10"/>
  <c r="I132" i="10"/>
  <c r="I130" i="10"/>
  <c r="I129" i="10"/>
  <c r="I128" i="10"/>
  <c r="I127" i="10"/>
  <c r="I126" i="10"/>
  <c r="I124" i="10"/>
  <c r="I123" i="10"/>
  <c r="I122" i="10"/>
  <c r="I121" i="10"/>
  <c r="I79" i="10"/>
  <c r="I80" i="10"/>
  <c r="I73" i="10"/>
  <c r="I72" i="10"/>
  <c r="I71" i="10"/>
  <c r="I70" i="10"/>
  <c r="I69" i="10"/>
  <c r="I68" i="10"/>
  <c r="I67" i="10"/>
  <c r="I66" i="10"/>
  <c r="I65" i="10"/>
  <c r="I64" i="10"/>
  <c r="I59" i="10"/>
  <c r="I58" i="10"/>
  <c r="I57" i="10"/>
  <c r="I56" i="10"/>
  <c r="I41" i="10"/>
  <c r="I47" i="10"/>
  <c r="I49" i="10"/>
  <c r="I48" i="10"/>
  <c r="I46" i="10"/>
  <c r="I45" i="10"/>
  <c r="I44" i="10"/>
  <c r="I43" i="10"/>
  <c r="I37" i="10"/>
  <c r="I33" i="10"/>
  <c r="I18" i="10"/>
  <c r="I15" i="10"/>
  <c r="I11" i="10"/>
  <c r="I120" i="10"/>
  <c r="I84" i="10"/>
  <c r="I78" i="10"/>
  <c r="I77" i="10"/>
  <c r="I63" i="10"/>
  <c r="I62" i="10"/>
  <c r="I55" i="10"/>
  <c r="I54" i="10"/>
  <c r="I42" i="10"/>
  <c r="I38" i="10"/>
  <c r="I36" i="10"/>
  <c r="I32" i="10"/>
  <c r="I31" i="10"/>
  <c r="I28" i="10"/>
  <c r="I21" i="10"/>
  <c r="I8" i="10"/>
  <c r="G7" i="10" l="1"/>
  <c r="G176" i="10"/>
  <c r="I7" i="10"/>
  <c r="D183" i="10"/>
  <c r="C183" i="10"/>
  <c r="C4" i="10"/>
  <c r="B168" i="10" l="1"/>
  <c r="B169" i="10"/>
  <c r="B170" i="10"/>
  <c r="B171" i="10"/>
  <c r="B166" i="10" l="1"/>
  <c r="G175" i="10" l="1"/>
  <c r="G174" i="10" l="1"/>
  <c r="G166" i="10" l="1"/>
  <c r="G170" i="10"/>
  <c r="G172" i="10"/>
  <c r="G171" i="10"/>
  <c r="G169" i="10"/>
  <c r="G167" i="10"/>
  <c r="G173" i="10"/>
  <c r="G168" i="10"/>
  <c r="G178" i="10" l="1"/>
</calcChain>
</file>

<file path=xl/sharedStrings.xml><?xml version="1.0" encoding="utf-8"?>
<sst xmlns="http://schemas.openxmlformats.org/spreadsheetml/2006/main" count="467" uniqueCount="321">
  <si>
    <t>PUBLIC WORKS CONTRACT FOR “THE REHABILITATION OF AL-NITHAMIYAH SECONDARY SCHOOL IN BEIT HANINA”</t>
  </si>
  <si>
    <t>TENDER NO. PSE22001-10072</t>
  </si>
  <si>
    <t>CONSULTANT:  Simon Kouba</t>
  </si>
  <si>
    <t>Nr.</t>
  </si>
  <si>
    <t>ITEM</t>
  </si>
  <si>
    <t>DESCRIPTION OF WORK NEEDED / SPECIFICATIONS</t>
  </si>
  <si>
    <t>UNIT</t>
  </si>
  <si>
    <t>QUANTITY</t>
  </si>
  <si>
    <t>RATE €</t>
  </si>
  <si>
    <t>TOTAL 
EURO</t>
  </si>
  <si>
    <t>Estimated rate</t>
  </si>
  <si>
    <t>Estimated Total</t>
  </si>
  <si>
    <t>EXCAVATION &amp; DEMOLITION WORKS</t>
  </si>
  <si>
    <t>TOT</t>
  </si>
  <si>
    <t>Floor tiles removal</t>
  </si>
  <si>
    <t>Dismantle the existing floor tiles and where specified on drawings. The job includes the removal of fill below the tiles until reaching the slab. The price also includes removing all the wires, electrical conduits and pipes if existed. All the debris must be thrown away in a legal manner according to engineer's instructions.</t>
  </si>
  <si>
    <t>Sq.m</t>
  </si>
  <si>
    <t>Wall tiles removal</t>
  </si>
  <si>
    <t>Ditto, but for the wall tiles</t>
  </si>
  <si>
    <t>Exterior tiles removal</t>
  </si>
  <si>
    <t xml:space="preserve">Ditto, but for exterior pathways tiles and around the trees </t>
  </si>
  <si>
    <t>Walls demolition</t>
  </si>
  <si>
    <t>Demolition of existing walls of any type and any thickness. The job also includes removing the wall tiles, stone, wood and any other material if existed. The price also includes removing all the wires, electrical conduits and pipes if existed. The job includes removing all debris outside the site in a legal manner and throwing it away to an approved place. according to engineer's instructions.</t>
  </si>
  <si>
    <t>Threshold removal in playground</t>
  </si>
  <si>
    <t>Demolition and removal of threshold between the court and the pathway where indicated on drawings. The price includes removing the graveled floor and the slab on grade beneath it. The price includes removing and throwing away all the debris outside the site in a legal manner. Measurment taken horizontal area. All according ot instructions given by the engineer.</t>
  </si>
  <si>
    <t>Wooden doors removal</t>
  </si>
  <si>
    <t>Dismantling and removal the existing wooden doors where specified on the drawings. The job includes removing the frames. The job also includes dumping all the debris outside the site in a legal manner and throwing it away to an approved place. according to the engineer's instructions.</t>
  </si>
  <si>
    <t>No.</t>
  </si>
  <si>
    <t>Steel doors removal</t>
  </si>
  <si>
    <t>Ditto, but for steel doors</t>
  </si>
  <si>
    <t>Bathrooms and kitchens demolition</t>
  </si>
  <si>
    <t>Dismantle and removal of all bathrooms and kitchens fixtures. The price includes removing all the mixers, pipes, and all sanitary fixtures. The price also includes demolishing the counters and removing all the cabinets. The price includes throwing away all the debris outside the site in a legal manner. All according to instructions given by the engineer.</t>
  </si>
  <si>
    <t>Job</t>
  </si>
  <si>
    <t>Stair balustrade removal</t>
  </si>
  <si>
    <t>Dismantle and removal of the stairs balustrade and throwing them outside the site in a legal manner. All according to instructions given by the engineer.</t>
  </si>
  <si>
    <t>Shaft vertical polygal removal</t>
  </si>
  <si>
    <t>Dismantle and removal shaft's vertical polygal panels on the roof completely and throwing them outside the site in a legal manner. All according to instructions given by the engineer.</t>
  </si>
  <si>
    <t>Polygal panels removal from canopy</t>
  </si>
  <si>
    <t>Dismantle and removal the polygal panels in the courtyard and throwing them outside the site in a legal manner. All according to instructions given by the engineer.</t>
  </si>
  <si>
    <t>Boards and panellite removal</t>
  </si>
  <si>
    <t>Dismantle and removal the boards and panellite panels courtyard where indicated on the drawings and throwing them outside the site in a legal manner. All according to instructions given by the engineer.</t>
  </si>
  <si>
    <t>Canteen demolition</t>
  </si>
  <si>
    <t>Dismantling and demolition of the existing canteen. The price includes dismantling and removing all the structure and steel door and all elements and removing all the electrical wiring and cables and lights. The price includes cleaning all the area. The price includes throwing away all the debris outside the site in a legal manner to an approved place. All according to instructions given by the engineer.</t>
  </si>
  <si>
    <t>False ceiling removal</t>
  </si>
  <si>
    <t>Dismantling and removal of the existing false ceiling panels where indicated. The price includes throwing away all the debris outside the site in a legal manner to an approved place. All according to instructions given by the engineer.</t>
  </si>
  <si>
    <t>Gysum boards removal</t>
  </si>
  <si>
    <t>Dismantling and removal of the gypsum boards covering the windows in the classrooms. The price includes throwing away all the debris outside the site in a legal manner to an approved place. All according to instructions given by the engineer.</t>
  </si>
  <si>
    <t>Door opening</t>
  </si>
  <si>
    <t>Door opening in an existing exterior wall where indicated on drawings. The price includes usings a special saw and demolishing it and removing all the debris outside the site in a legal manner in an approved place. All according to instructions given by the engineer.</t>
  </si>
  <si>
    <t>Boundary wall opening</t>
  </si>
  <si>
    <t>Ditto, but for the boundary wall in the playground where indicated on drawings. The price includes cutting the steel fence above it. The measurement is taken for the wall only.</t>
  </si>
  <si>
    <t>CONCRETE , BLOCK WORKS AND STONE WORKS</t>
  </si>
  <si>
    <t>Slab on grade</t>
  </si>
  <si>
    <t>Supply and cast a 10 cm B300 concrete clab on grade where indicated on drawings. The price includes a polyurethane layer and a 20x20 cm 8 mm steel mesh. The price includes smoothening the finish surface of the concrete for the acrylic paint. All according to instruction given by the engineer.</t>
  </si>
  <si>
    <t>Block works</t>
  </si>
  <si>
    <r>
      <t xml:space="preserve">Hollow Cement Blocks
</t>
    </r>
    <r>
      <rPr>
        <sz val="11"/>
        <rFont val="Times New Roman"/>
        <family val="1"/>
      </rPr>
      <t>Construct 10 cm thick hollow cement blocks bedded &amp; jointed in cement aggregate mortar (1:3) to be used as partitions  10 cm  thick. Work includes assembling of door frames in block wall openings as directed. Block strength not to be less than 35 kg/cm2. The price includes reinforced concrete lintels (20 *10)cm, with 4 Ф10mm steel reinforcement. Lintels will be poured all along the block walls immediately above door openings at 2.2 m height, using formwork as directed by engineer. The price includes fixing the tiles where the new wall is built. The price also includes supplying and installing 2 cm thick wooden subframes for the doors.</t>
    </r>
  </si>
  <si>
    <t>PLASTERING WORKS</t>
  </si>
  <si>
    <t>Wall plaster</t>
  </si>
  <si>
    <t>Supply &amp; apply plastering for concrete &amp; block walls. Use sand cement render to plaster walls:3 coats 2cm thick, textured coat, main coat with sand, and black cement, making good around door &amp; window frames.
Work includes galvanized expanded metal lathe (wire mesh) over all pipes and conduits, across width of pipe area with 10-cm more on either side and along whole length of the concrete/block joints. 
Angle beads 5-cm with galvanized wire mesh steel , according to the instructions of the supervising engineer. 
Price includes wire mesh,angle beads and corners. 
Render coat (where needed) 2 cement:5 sand 9mm thick.
Floating coat 2 cement:5 sand 9mm thick.
Finishing coat 1 lime :3 sand  3-6 mm thick.</t>
  </si>
  <si>
    <t>Wall plaster with mesh</t>
  </si>
  <si>
    <t>Supply &amp; apply plastering for cracked walls where indicated. Use sand cement render to plaster walls:3 coats 2cm thick, textured coat, main coat with  sand, and black cement, making good around door &amp; window frames. Thghe price includes the removal of the old plaster.
Work includes galvanized expanded metal lathe (chicken wire mesh) over all wall before applying the plaster.  
Price includes wire mesh,angle beads and corners. 
Render coat (where needed) 2 cement:5 sand 9mm thick.
Floating coat 2 cement:5 sand 9mm thick.
Finishing coat 1 lime :3 sand  3-6 mm thick.</t>
  </si>
  <si>
    <t>Colored plaster</t>
  </si>
  <si>
    <t>Supply and apply colored plaster on the walls where indicated on drawings. The price includes applying one coat of special white primer on the wall and then applying the colored plaster with the color chosen by the engineer. The works shall be done once only and not phases on each or wall surface. All works are done according to instructions given by the engineer.</t>
  </si>
  <si>
    <t>PAINTING WORKS</t>
  </si>
  <si>
    <t>Wall paint</t>
  </si>
  <si>
    <t>Ceiling paint</t>
  </si>
  <si>
    <t>Apply one coat of Polisid paint from Tambour on the ceilings. The price includes putty reparation if needed. All according to instructions given by the engineer. (color chosen by engineer)</t>
  </si>
  <si>
    <t>Supply and apply oil paint for the walls 150 cm high along all the walls from tambour or equivalent with the colors specified in the drawings and by the engineer.</t>
  </si>
  <si>
    <t>TILING, FLOORING AND MARBLE WORKS</t>
  </si>
  <si>
    <t>Floor tiles</t>
  </si>
  <si>
    <r>
      <t>Supply and Install terazzo</t>
    </r>
    <r>
      <rPr>
        <b/>
        <sz val="11"/>
        <rFont val="Times New Roman"/>
        <family val="1"/>
      </rPr>
      <t xml:space="preserve"> floor tiles </t>
    </r>
    <r>
      <rPr>
        <sz val="11"/>
        <rFont val="Times New Roman"/>
        <family val="1"/>
      </rPr>
      <t>class "A" spanish, italian or equivalent similar to existing. Price includes skirting of the same type all according to specifications and to Engineer's instructions. Rate includes use of 2 mm spacers, sand/ cement mortar under tiles and special grouting mortar such as Mapei or equivalent. The price also includes supplying the sand or aggregates under the tiles.  
The contractor shall bring samples to the owner to choose from. Measurments to be taken horiontaly only.</t>
    </r>
  </si>
  <si>
    <t>Sq.m.</t>
  </si>
  <si>
    <t>Toilet floor tiles</t>
  </si>
  <si>
    <r>
      <t xml:space="preserve">Supply and install Install non-slip European manufactured class "A" porcelain tiles spanish or equivalent  for </t>
    </r>
    <r>
      <rPr>
        <b/>
        <sz val="11"/>
        <rFont val="Times New Roman"/>
        <family val="1"/>
      </rPr>
      <t>toilet</t>
    </r>
    <r>
      <rPr>
        <sz val="11"/>
        <rFont val="Times New Roman"/>
        <family val="1"/>
      </rPr>
      <t xml:space="preserve"> </t>
    </r>
    <r>
      <rPr>
        <b/>
        <sz val="11"/>
        <rFont val="Times New Roman"/>
        <family val="1"/>
      </rPr>
      <t>flooring</t>
    </r>
    <r>
      <rPr>
        <sz val="11"/>
        <rFont val="Times New Roman"/>
        <family val="1"/>
      </rPr>
      <t xml:space="preserve">
The price includes the mortar 1:3, the fill with required thickness , min 3 cm and composed of cement sand compacted dry mix, pointing with special mortar sika based mix , all as specified and upon supervisors instructions.
The contractor shall bring samples to the owner to choose from.</t>
    </r>
  </si>
  <si>
    <t>Toilet wall tiles</t>
  </si>
  <si>
    <r>
      <t xml:space="preserve">Supply and Install European manufactured ceramic or porcelain tiles </t>
    </r>
    <r>
      <rPr>
        <b/>
        <sz val="11"/>
        <rFont val="Times New Roman"/>
        <family val="1"/>
      </rPr>
      <t>for toilets walls</t>
    </r>
    <r>
      <rPr>
        <sz val="11"/>
        <rFont val="Times New Roman"/>
        <family val="1"/>
      </rPr>
      <t xml:space="preserve">, the price includes mortar 1:3 used for fixing the tiles, grouting with special mortar sika based mix including anti-fungus additive.
The contractor shall bring samples to the owner to choose from.
</t>
    </r>
  </si>
  <si>
    <t>Kitchen wall tiles</t>
  </si>
  <si>
    <t>Ditto, but for the kitchen wall tiles</t>
  </si>
  <si>
    <t>Exterior tiles</t>
  </si>
  <si>
    <r>
      <t>Supply and Install stone</t>
    </r>
    <r>
      <rPr>
        <b/>
        <sz val="11"/>
        <rFont val="Times New Roman"/>
        <family val="1"/>
      </rPr>
      <t xml:space="preserve"> </t>
    </r>
    <r>
      <rPr>
        <sz val="11"/>
        <rFont val="Times New Roman"/>
        <family val="1"/>
      </rPr>
      <t>floor tiles</t>
    </r>
    <r>
      <rPr>
        <b/>
        <sz val="11"/>
        <rFont val="Times New Roman"/>
        <family val="1"/>
      </rPr>
      <t xml:space="preserve"> </t>
    </r>
    <r>
      <rPr>
        <sz val="11"/>
        <rFont val="Times New Roman"/>
        <family val="1"/>
      </rPr>
      <t xml:space="preserve"> similar to existing for the exterior pathways. Price includes use of 2 mm spacers, sand/ cement mortar under tiles and for the pointing as per existing. The price also includes supplying the sand or aggregates under the tiles.  
The contractor shall bring samples to the owner to choose from. </t>
    </r>
  </si>
  <si>
    <t>Local marble</t>
  </si>
  <si>
    <t>Supply and install local first choice marble polished and rounded from both sides 3cm thick. Rate includes white cement mortar and filling all edges with white cement. All according to drawings and instructions given by the engineer.</t>
  </si>
  <si>
    <t>Kitchen coutertop</t>
  </si>
  <si>
    <t>Supply and install kitchen counter top  from Caesar 2cm thick and 60cm wide with the color chosen by the engineer. The job includes the openings for the sinks. The price also includes the skirting for it. The price shall include all necessary to fix the top to the counter cabinet. All according to drawings and instructions given by the engineer.</t>
  </si>
  <si>
    <t>M.r</t>
  </si>
  <si>
    <t>Slip resistant tape</t>
  </si>
  <si>
    <t>Supply and install safety walk slip resistant tape for the stairs. The width of the tape to be 5 cm black color. The price includes cleaning and repairing the stairs before installing the tape. All according to instructions given by the engineer.</t>
  </si>
  <si>
    <t>Acrylic piant</t>
  </si>
  <si>
    <t>Supply and apply three coats of acrylic paint to repaint the court where specified on drawings from tambour or equivalent. The price includes the surface preparations including proper cleaning of the floor from the old paint and repairing where needed by filling the holes with cement mortar. The paint shall be an acrylic paint for outdoor surfaces from Tambour or equivalent with the colors chosen by the engineer. The price includes roughening and milling of the existing surface before painting. The court must be lined according to the dimensions on the drawings. All according to instructions given by the engineer.</t>
  </si>
  <si>
    <t>Exterior stairs</t>
  </si>
  <si>
    <r>
      <t xml:space="preserve">Supply &amp; install first choice local marble polished &amp; rounded 3cm thick steps according to dimensions shown on attached drawings. Rate includes white cement mortar &amp; grouting. Tread size (330 mm wide x 30 mm thick) with riser (140 mm high x 20 mm thick). The price includes supplying and casting reinforced concrete slab for the flight. </t>
    </r>
    <r>
      <rPr>
        <b/>
        <u/>
        <sz val="11"/>
        <rFont val="Times New Roman"/>
        <family val="1"/>
      </rPr>
      <t>Measurement will be in metre run for stair tread only and includes tread and riser</t>
    </r>
  </si>
  <si>
    <t>CARPENTRY &amp; JOINERY WORKS</t>
  </si>
  <si>
    <t>Wooden door</t>
  </si>
  <si>
    <t>Supply and  install wooden doors 45mm thick from plywood 5mm thick  and  covered with  veneer plywood  wood to be specified by the engineer, and  steel frame 3mm thick, and  all as per drawings, price shall  include fixing ironmongery, three stainless steel hinges per  leaf  of a door, price includes also  supply and install locks, handles, cylinders type domicil or equivalent, and  all have to be approved by the engineer. The price includes the door safety rubber guard at the hinge. The price also includes supplying and casting concrete for the steel frame. All according to engineer's instructions.</t>
  </si>
  <si>
    <t>90-110 cm wide X 200-220 cm high</t>
  </si>
  <si>
    <t>Door reparation</t>
  </si>
  <si>
    <t>Maintenenace and reparation of existing wooden doors. The price includes replacing the hinges, locks, handles, cylinders and repainting the doors with two coats of paint from tambour with the color requested by the engineer. The price includes installing new finger safety rubber at the hinges of the door. All according to drawings and instructions given by the engineer.</t>
  </si>
  <si>
    <t>Kitchen upper cabinet</t>
  </si>
  <si>
    <t xml:space="preserve">Supply and  install kitchen lower cabinets with  the following
 specifications:
1- All handles are  as made by TIRADOR 2012/14 Length of handle 96/160 mm,  Color is NIROSTA MATT.
2- All hinges are  as made by BLUM
3- All Ply  wood used is 17mm ARRAD made or equivalent that  should be approved by the  site  engineer.
the  wooden cupboards 60cm width , 90cm high, skeleton rom  plywood 17mm thick  and  covered with  veneer from formax or equivalent color  to be determined by the engineer, the leaves from  MDF  covered with  veneer (formax), price  includes also  all the shelves and  drawers and  all needed hinges and  handles and  all according to engineer's instructions and  to attached drawings.   </t>
  </si>
  <si>
    <t>Kitchen lower cabinet</t>
  </si>
  <si>
    <t xml:space="preserve">Ditto, but  for upper cupboards, 40cm width </t>
  </si>
  <si>
    <t>Wooden strip panels</t>
  </si>
  <si>
    <t>Wooden strip panels 20 cm wide and 2 cm thick of oak wood. The price includes shamferring the edges and painting the wood with laquer. All according to drawings and instructions given by the engineer.</t>
  </si>
  <si>
    <t>Mr.</t>
  </si>
  <si>
    <t>STEEL &amp; ALUMINUM WORKS &amp; ACCESSORIES</t>
  </si>
  <si>
    <t>Staircase balustrade</t>
  </si>
  <si>
    <t>Supply and install 110 cm high galvanized steel balustrade for the staircase from 2" horizontal pipe and the top and bottom and 1" vertical pipes every 20 cm. The price includes all the connections such as bolts, metal parts and welding. The price also includes painting the balustrade with a color chosen by the engineer. all work must be done according to drawings and instructions given by the engineer.</t>
  </si>
  <si>
    <t>Steel balustrade door</t>
  </si>
  <si>
    <t>Ditto, for single leaf doors, with the same steel pattern, height and color. The price includes the hinges, handles, and locks all european made. The price also includes the fingers safety rubber guard for the hinges</t>
  </si>
  <si>
    <t>Steel fence</t>
  </si>
  <si>
    <t>Supply and install a steel fence in the courtyard where indicated on drawings. The price includes all the  steel sections and the CNC steel sheets as per drawings and details (Pattern to be chosen later). The price includes the welding, screws, bolts, plates and all necessary items. All the steel to be furnace painted with the color requested by the engineer. All according to instructions given by the engineer.</t>
  </si>
  <si>
    <t>Window security grilles</t>
  </si>
  <si>
    <r>
      <rPr>
        <b/>
        <sz val="11"/>
        <rFont val="Times New Roman"/>
        <family val="1"/>
      </rPr>
      <t>Metallic Security Window Grilles:</t>
    </r>
    <r>
      <rPr>
        <sz val="11"/>
        <rFont val="Times New Roman"/>
        <family val="1"/>
      </rPr>
      <t xml:space="preserve">
Supply and install metallic security grilles on windows, 16x16mm solid steel profiles 24x6mm flat steel + flat steel plate including fixing, welding anchorage in stone and/or concrete. The price includes the painting works of the steel with one primer, and one layer undercoat and two layers hammerite with the color chosen by the engineer.</t>
    </r>
  </si>
  <si>
    <t>Steel protection bars reparation</t>
  </si>
  <si>
    <t>Reparation of the existing steel protection bars of the windows. The price includes fixing the welding where needed, and making sure that the protection bars are rigid and repainting the bars with two coats of Hammerite paint with the color chosen by the engineer.</t>
  </si>
  <si>
    <t>Polygal sheets</t>
  </si>
  <si>
    <t>Supply and install a polygal sheets where indicated on drawings. The price includes the 12 mm polygal sheets of the requested colors with opacity not less than 82%. The price includes the special edge U polygal profiles to fix the polygal sheets to the steel structure. The price includes using special screws with rubber to conceal. The price includes the plastic covers for the steel profiles at the ends. The price includes the maintenance of the steel structure including cleaning the steel and removing the old paint with sand paper and repainting the steel with two coats of anti rust and two coats of hammerite paint with the color requested by the engineer. The price also includes removing the old gutters and supplying and installing new ones and the edges of the canopy. All according to instructions given by the engineer. Colours to be chosen by supervising engineer. Measurment is taken horizontally.</t>
  </si>
  <si>
    <t>Steel louvers</t>
  </si>
  <si>
    <t>Supply and install a steel louvers for the shaft on the roof as per the detailed drawings. The price includes all the welding, fixing and closing the shaft properly with the appropriate material. All according to the detailed drawings and instrutions given by the engineer.</t>
  </si>
  <si>
    <t>Steel doors</t>
  </si>
  <si>
    <t>Supply and install steel doors according to attached details and specifications. Price includes frame and architrave using 3 mm sheets with decorative pieces as per drawings. Rate also includes steel hinges, door handles and all accessories of European origin, and all according to instructions given by the supervisor engineer:</t>
  </si>
  <si>
    <t>Steel doors maintenance</t>
  </si>
  <si>
    <t>Maintenance of the steel doors where indicated on drawings. The price includes cleaning and removing the piant with sand paper and repainting the doors with two coats of anti rust and two coats of hammerite paint with the color requested by the engineer. the price also includes chanigng the handles, hinges, cylinders and installing new european made. The price also includes supplying and installing safety guard rubber for the fingers. all according to instructions given by the engineer.</t>
  </si>
  <si>
    <t>Ditto, but for the canteen door</t>
  </si>
  <si>
    <t>Panelite roof</t>
  </si>
  <si>
    <t>Supply and install a double sheet corrugated steel sheets with 7 cm thick polyurethane layer for the roofing of the canteen area. The price includes the galvanized steel structure to hold the panels including the beams, columns. The beams to be HSS 10x10 every 60 cm with 20x20x0.5 cm steel plates at the ends of the beams to be connected to the walls with jumbo screws. The price includes connecting the panellite to the steel structure with screws.  The contractor shall provide a shopdrawing for the works for approval. The price includes supplying and installing a drainage gutter to collect the water. the price includes all the welding, screws, bolts, and all necessary items to complete the job according to instructions given by the engineer.</t>
  </si>
  <si>
    <t>Aluminum maintenance opening</t>
  </si>
  <si>
    <t>Supply and install white anodized Aluminum, maintenance door (Spring Type) with lock, to be installed for the shafts. The price includes opening in the block if needed, complete as specified and as shown on drawing:</t>
  </si>
  <si>
    <t>INSULATION AND GYPSUM AND FALSE CEILING WORKS</t>
  </si>
  <si>
    <t>Toilets insulation</t>
  </si>
  <si>
    <t>60x60 ceiling tiles</t>
  </si>
  <si>
    <t>Supply &amp; install 600x 600mm Ecophone Focus Frost square edge board ceiling tiles  with  all required hangers, supports and  connected with  T24  main runners and  cross T and  L and  Z edges, works include supply  and   install  Fire  resistant gypsum board  MR,  for false ceilings edges with studs at every 400mm in both  directions including decorations, forms, trims with  all connections supports, fixing, putty sealer, wire  mesh and  special angles for edge of boards and  all  necessary accessories needed for the best  completion of works. The  price  shall  include for all opening of air condition grills, light  fixture and the like. Measurment are taken including the the 60x60 ecophone and the gypsum margins.</t>
  </si>
  <si>
    <t>Ceiling metal strips</t>
  </si>
  <si>
    <t>Supply &amp; install galvanized perforated metal strip 30cm wide, panels to be installed on a metal structure which includes L &amp; Z on the  parameter wall  made of painted aluminum .works include supply  and   install  Moisture  resistant gypsum board  MR,  for false ceilings edges with studs at every 400mm in both  directions including decorations, forms, trims with  all connections supports, fixing, putty sealer, wire  mesh and  special angles for edge of boards and  all  necessary accessories needed for the best  completion of works. The  price  shall  include for all opening of air condition grills, light  fixture and the like.</t>
  </si>
  <si>
    <t>Double gypsum boards</t>
  </si>
  <si>
    <t>Supply and install double green gypsum boards 12mm each to close the windows and doors where specified on drawings. The price includes the Aluminum studs every 60 cm. The price all the screws, bolts, sections and all necessary items to complete the job. All according to instructions given by the engineer.</t>
  </si>
  <si>
    <t>Insulation membrane</t>
  </si>
  <si>
    <r>
      <t xml:space="preserve">Supply and install 5 mm thick torch applied SBS modified </t>
    </r>
    <r>
      <rPr>
        <b/>
        <sz val="11"/>
        <rFont val="Times New Roman"/>
        <family val="1"/>
      </rPr>
      <t xml:space="preserve">bituminous water-proofing membrane </t>
    </r>
    <r>
      <rPr>
        <sz val="11"/>
        <rFont val="Times New Roman"/>
        <family val="1"/>
      </rPr>
      <t>; skirting with additional mineral chipping faced membrane tucked into grooves 15-cm above screed level &amp; pointed with mastic. Rate includes primer &amp; 10- cm overlap for rolls.
The price includes removing and reinstalling all the elements on the roof. Measurement is for horizontal area only .</t>
    </r>
  </si>
  <si>
    <t>MECHANICAL WORKS</t>
  </si>
  <si>
    <t>Preambles</t>
  </si>
  <si>
    <t>1- All items of mechanical works mentioned here and thereafter for all project facilities and units include protection from damage, supply, installation, inspection, operation and all necessary materials, numbers and workers to implement the items within the required specifications and according to the plans and also according to the instructions of the supervising engineer, complete and ready for use and delivery in a clean manner. New, free from defects, and fully functional. Calibration for the linear meter and square meter items shall be engineering measurements and do not give any allowance for any workmanship. The contractor is obligated to coordinate mechanical works and their modifications during implementation with electrical, structural and architectural works.</t>
  </si>
  <si>
    <t>2- The contractor shall submit execution plans and shop drawings to be studied and approved by the consultant. He must also submit requests for approval of materials and equipment for approval by the supervising engineer. At the end of the project, the contractor must provide As-Built drawings with all required mechanical details</t>
  </si>
  <si>
    <t>3- All civil works related to all mechanical systems included in the bid are included in the prices of all items. It includes excavation works, placing sand around the pipes, re-backfilling, manholes, and others, as approved by the supervising engineer.</t>
  </si>
  <si>
    <t>4- The contractor shall check the levels of the floors on which the manhole network will be installed, and this includes checking the levels of the branch drainage lines and their connections on the new manholes. It also includes examining the invert levels and top levels of the existing manholes to be connected to or from, including determining the levels of the lines entering and leaving all manholes, and clarifying all of this on the executive drawings for the approval of the engineer, as mentioned in the previous point No. 2.</t>
  </si>
  <si>
    <t>5- The contractor shall carry out all mechanical works so that they are compatible with the requirements of the local authorities, where he shall be on his own responsibility to make any necessary modifications.</t>
  </si>
  <si>
    <t>Manhole cover</t>
  </si>
  <si>
    <t>Supply and install reinforced concrete manhole cover of 60cm diameter, to be replaced with the existing damage ones which are located in the school courtyard with all necessary works needed to complete the job, as per engineer's instructions.</t>
  </si>
  <si>
    <t>No</t>
  </si>
  <si>
    <t>Wash basin</t>
  </si>
  <si>
    <t>Supply and install white White Vitreous China , semi pedestal  type, wash basin of approximate size 50x35cm, complete with mixer, PVC  waste fittings and siphon, angle valve, trap, plug and chain, all associated water supply pipes, 40x60cm mirror,  waste pipes connected to existing pipes and brackets screwed to concrete or block work, sealing joint to wall with white mastic sealant (anti-bacteria). The price should also include dismantling of the existing (old) wash basins and transferring to outside of the building according to owner request, all complete as per engineer's instructions.</t>
  </si>
  <si>
    <t>European toilet</t>
  </si>
  <si>
    <t>Supply and Install porcelain wall mounted W.C bowl of white color. The Price shall include all fixation and hanging bracket, 6-LT Capacity (concealed) cistern, valves ,fittings, hard solid seat and 13mm stop angle valve , chrome plated 13mm hose , and accessories , side 1 m length 13mm chrome plated hand shower for W.C (heavy duty ) with spring nozzle outlet and all other required materials, including connection to drainage system and water system including 3/8” angle valve and paper holder. The price should also include dismantling of the existing (old) toilets with their flushing cisterns and transferring to outside of the building according to owner request, all complete as per engineer's instructions.</t>
  </si>
  <si>
    <t>Floor trap</t>
  </si>
  <si>
    <t xml:space="preserve">Supply and Install 4” PVC Floor Trap. “Low Height model". Price to include siphon to be fixed in slab, (12*12) cm double chrome plated cover one grated and one-closed, waste pipes to the nearest existing waste pipe and all other fittings needed to complete the works and as  directed by Engineer.   </t>
  </si>
  <si>
    <t>PVC/UPVC soil waste pipes</t>
  </si>
  <si>
    <t>Supply and install  drainage pipes, for soil, and waste system , including casting into slab concrete or block work (where required), jointing, fittings, excavation &amp; back filling (where needed). Rate shall include jointing, penetration in walls and slabs, connection to existing sewage network, in addition to fixing to concrete or block work, as follows:</t>
  </si>
  <si>
    <t>PVC pipes</t>
  </si>
  <si>
    <t>2” PVC internal diameter</t>
  </si>
  <si>
    <t>Lm</t>
  </si>
  <si>
    <t>UPVC pipes</t>
  </si>
  <si>
    <t>4” UPVC (SN4) internal diameter</t>
  </si>
  <si>
    <t>UPVC vent pipes</t>
  </si>
  <si>
    <t>Supply and install  4" UPVC internal diameter UPVC vent pipes to be connected to exposed soil/waste pipes located on walls of inside building shaft. The price includes dismantling of existing pipes fittings and replacing with WHY fittings. the price should include erect scaffolding to execute the required job inside the said shaft (void), penetration in walls/ceiling slab at roof, installing of cap vents at end of pipe, hangers and supports and all needed works to complete the job, as per engineer's instructions and his approval and as follows:</t>
  </si>
  <si>
    <t>Hot water storage cylinder</t>
  </si>
  <si>
    <t xml:space="preserve">Supply and install hot water storage cylinder of 40 liters capacity, equipped with electric element of 2kW capacity, complete as specified with galvanized hanger with bolts,  built-in thermometer, safety valve, non return valve at the cold water inlet to the cylinder, shut off valves, air vent at hot water connection, electrical works and wirings to connect to existing network, all according to drawings and engineer’s approval. </t>
  </si>
  <si>
    <t>LPG cylindrs cabinet and gas pipes</t>
  </si>
  <si>
    <t xml:space="preserve">Supply, and install of galvanized steel cabinet of 1m X 0.5m dimension with steel louver or mesh at front and door with lock, laid on a galvanized or concrete base of 10cm thick. The price includes supplying and installing of 10mm copper gas pipe from location of cabinet to kitchen area as shown in drawings,  including pipes insulation and sleeves with all fittings needed, and shut off valve at terminal connection of gas pipe in kitchen. The price should also include galvanized fasteners and supports, with all accessories and fittings needed to complete the job, all according to drawings and engineer's instruction. </t>
  </si>
  <si>
    <t>LS.</t>
  </si>
  <si>
    <t>Exhaust grilles</t>
  </si>
  <si>
    <t>Supply and install white anodized Aluminum, exhaust air  grilles with registers. The price includes connections with UPVC exhaust pipes, all according to drawings and engineer's instructions and as follows:
15 cm diameter</t>
  </si>
  <si>
    <t>Wall mounted fans</t>
  </si>
  <si>
    <t>Supply and install wall mounted  exhaust air fan, of low noise sound level with its shutter and insect mesh from the manufacturer. The price shall include openings in wall, painted steel frame, electrical works and connections to existing electrical network,  complete as drawings and engineer's instructions:</t>
  </si>
  <si>
    <t xml:space="preserve">EXF-01: 50 L/s Air Flow </t>
  </si>
  <si>
    <t xml:space="preserve">EXF-02: 30 L/s Air Flow </t>
  </si>
  <si>
    <t xml:space="preserve">EXF-03: 80 L/s Air Flow </t>
  </si>
  <si>
    <t>Pex Pipes</t>
  </si>
  <si>
    <t>Supply and install 16mm pex pipe with its conduit including connections, fittings, excavation and backfilling, concrete covereing and all needed works to complete the job, as per engineer's instructions:</t>
  </si>
  <si>
    <t>Mr</t>
  </si>
  <si>
    <t>Inline fans</t>
  </si>
  <si>
    <t>Supply and install ducted in-line CABINET exhaust air fan, of low sound level based on 1450rpm. The price shall include galvanized adaptor, flexible joints, vibration isolators, and volume damper (where needed), UPVC exhaust pipes of different diameters (from 4" to 8") as shown on drawings, 8" aluminum exhaust louver with gravity shutter and steel mesh, hangers and supports. The price shall also include control and electrical works (sockets, wirings, needed to connect to existing electrical network),  complete as specified and as shown on drawings:</t>
  </si>
  <si>
    <t>EXF-03: 180 L/s Air Flow @ 0.2" Static pressure</t>
  </si>
  <si>
    <t>Shower drainage</t>
  </si>
  <si>
    <t>Supply and install of Stainless Steel AISI304 shower drain with 60*10cm dimensions, including connections to existing drain pipes and all accessories needed to complete the job.</t>
  </si>
  <si>
    <t>Condensate drain pipes</t>
  </si>
  <si>
    <t xml:space="preserve">Supply and install 1 1/2" PVC (PN6) condensate drain pipes, for air conditioning split units. The price includes all necessary fittings needed for installation, opening in walls, installing trunks of approved quality to cover the exposed pipes in addition to pipes connections to floor traps or free discharge to outside. </t>
  </si>
  <si>
    <r>
      <t>AC Split units</t>
    </r>
    <r>
      <rPr>
        <b/>
        <sz val="11"/>
        <rFont val="Times New Roman"/>
        <family val="1"/>
      </rPr>
      <t xml:space="preserve"> </t>
    </r>
  </si>
  <si>
    <t>Supply, install, and commission of wall mounted heating / cooling split units, of inverter compressor type, using R410 Refrigerant, with low temperature and auto restart kit. The price includes all accessories and fittings needed for installation and commissioning, i.e. insulated copper pipes covered with trunks of approved type and quality, connection of drain pipe, hangers and supports, high performance washable filter, remote control, galvanized steel base for outdoor unit and all electrical wiring and control cable including connection to existing electrical networks, in addition to connection to MDB.  Rate shall also include openings in walls  through sleeves of good quality, and refilling works:</t>
  </si>
  <si>
    <t>AC Split units</t>
  </si>
  <si>
    <t xml:space="preserve">3.5 kW Cooling Capacity &amp; 170 L/s  Air Flow </t>
  </si>
  <si>
    <t xml:space="preserve">5.6 kW Cooling Capacity &amp; 260 L/s  Air Flow </t>
  </si>
  <si>
    <t xml:space="preserve">7.2 kW Cooling Capacity &amp; 340 L/s  Air Flow </t>
  </si>
  <si>
    <t>Supply and install 1 meter drainage grill in the playground, price includes needed excavation and casted concrete.</t>
  </si>
  <si>
    <t>6” PVC internal diameter</t>
  </si>
  <si>
    <t>ELECTRICAL WORKS</t>
  </si>
  <si>
    <t>1. All outlets, switches, cables, wires should be labeled ( numbers &amp; tags) .
2. Electrical works including all required materials, accessories, labor, all as required according to drawings, specifications and bill of quantities.
3. Cutting, and pining including all making good
4. Forming, or cutting hales, chases, channels etc.in reinforced concrete structure, block works or existing walls.
5. Plugging and screwing
6. Preparation of   workshop drawings before starting works &amp;  built drawings after completion
7. Testing electrical installations including providing a necessary certificate upon testing, providing written reports with certificates by authorized test engineer and approved by consultant .
8. Testing fire alarm works  including providing and personal necessary for testing, providing written reports &amp; certificates by authorized fire alarm  &amp; "Teken" inspector  approved by consultant .
9. All conduits used should be fire retardant and color coded.
10.Providing Operating and Maintenance Manual; Mechanical and Electrical Services including as made drawings.</t>
  </si>
  <si>
    <t>Cable trays</t>
  </si>
  <si>
    <t>Supply, install, test and commission cable trays, cable ladders, cable truncking and sleeves as per drawings and specifications complete with supports, fixing devices, separators, clamps, end caps, draw wires, elbows, joints, branches, reducers, offsets,...etc.with all  accessories needed to complete the work as shown on drawing, as per the preamble, the specifications and supervision engineer's requirements.</t>
  </si>
  <si>
    <t>20/8.5 cm cable Tray/Mesh (covered 1 mm thickness galvanized metal sheets ) for low voltage, power, and data cables to be used vertically/ horizontally  for electrical installations</t>
  </si>
  <si>
    <t>MR</t>
  </si>
  <si>
    <t>30/10 cm metal trunk with cover  (covered 1 mm thickness galvanized metal sheets ) for power and low voltage  cables to be used vertically/ horizontally  for electrical installations</t>
  </si>
  <si>
    <t>Conduits</t>
  </si>
  <si>
    <t>3/4 " PVC flexible  or rigid  conduit\ for different installation</t>
  </si>
  <si>
    <t>2cm*2cm  PVC conduit or Copra</t>
  </si>
  <si>
    <t>4cm*6cm  PVC conduit or Copra</t>
  </si>
  <si>
    <t>Supply, install, test and commission 600/1000 volts N2XY,NA2XY cables with all required accessories for proper installation and operation conduits ( metalic, pvc,flexible fire redantent ), cable lugs, ties... etc.  as shown on drawing, as per the preamble, the specifications and supervision engineer's requirements.</t>
  </si>
  <si>
    <t>Cables</t>
  </si>
  <si>
    <t xml:space="preserve"> 5X1.5 mm² /N2XY </t>
  </si>
  <si>
    <t xml:space="preserve"> 3X2.5 mm² /N2XY  Control</t>
  </si>
  <si>
    <t xml:space="preserve"> 3X1.5 mm² /N2XY  Control</t>
  </si>
  <si>
    <t>10mm2 pvc earthing wire</t>
  </si>
  <si>
    <t>10mm2cu  bear twistesd  earthing wire</t>
  </si>
  <si>
    <r>
      <t>Supply ,Install, numbering and Connect the following Socket Outlets points including (3*2.5mm2 ) wires, conduits, sockets, draw boxes and all accessories up to DB as per drawings and specifications</t>
    </r>
    <r>
      <rPr>
        <b/>
        <sz val="10"/>
        <color indexed="8"/>
        <rFont val="Times New Roman"/>
        <family val="1"/>
      </rPr>
      <t>.</t>
    </r>
  </si>
  <si>
    <t>Sockets and outlets</t>
  </si>
  <si>
    <t xml:space="preserve"> 3 pin Single-Phase 16 Amp sockets. </t>
  </si>
  <si>
    <t>As item (a) but double socket 16Amp.</t>
  </si>
  <si>
    <t xml:space="preserve">  switch with indication lamp for extract fan including cable / wires 3cx1.5 mm2 copper conductors connected from the exsisting lighting circuit for bath room.</t>
  </si>
  <si>
    <t xml:space="preserve"> 3 pin single phase 16 Amp socket  with switch with indication lamp for A/C points connected from the exsisting power circuit  at classes, teacher rooms with connection boxes .</t>
  </si>
  <si>
    <t>Shutter point &amp; switch ( N2XY Cable 5x2.5 mm2)</t>
  </si>
  <si>
    <t xml:space="preserve">Supply, install isolating switches 4poles 32A including conduits fire redundant. price not including cables &amp; conduits ( separate B.O.Q.ITEMS) </t>
  </si>
  <si>
    <t>Emergency switch</t>
  </si>
  <si>
    <t>Supply, Install and Connect Emergency Switch non returnable ,turn to release  telemecanique type or equivalent rate includes 4*1.5 cable pipes, and all required fittings, connections and accessories as Drawings and specifications</t>
  </si>
  <si>
    <t>NO.</t>
  </si>
  <si>
    <t>Lighting point</t>
  </si>
  <si>
    <t>Supply, Install and Connect Lighting Points including Conduits and   (3*1.5/2.5 mm2) Wires up to the DB, Light Switches  and all accessories as per drawings and specifications.</t>
  </si>
  <si>
    <t>Light fixture</t>
  </si>
  <si>
    <t xml:space="preserve">Supply, Install and Connect the following Lighting Fixtures , bulbs or tubes ( Osram or Philips 840 ), electronic control gears and all accessories as per  drawings and specifications.  </t>
  </si>
  <si>
    <r>
      <rPr>
        <b/>
        <u/>
        <sz val="11"/>
        <rFont val="Times New Roman"/>
        <family val="1"/>
      </rPr>
      <t>PROVISIONAL ITEM</t>
    </r>
    <r>
      <rPr>
        <sz val="11"/>
        <rFont val="Times New Roman"/>
        <family val="1"/>
      </rPr>
      <t xml:space="preserve"> :-Lighting fixture 60x60cm recessed mountend- 40w LED 4000K 3600 LM. at least -at false ceiling with the necessary hanging/support ceiling fixing such as NISKO type ref.no.17840208 or approved equivalent.</t>
    </r>
  </si>
  <si>
    <r>
      <rPr>
        <b/>
        <u/>
        <sz val="11"/>
        <rFont val="Times New Roman"/>
        <family val="1"/>
      </rPr>
      <t>PROVISIONAL ITEM FRAME</t>
    </r>
    <r>
      <rPr>
        <sz val="11"/>
        <rFont val="Times New Roman"/>
        <family val="1"/>
      </rPr>
      <t xml:space="preserve"> : for surface mounted with the necessary exposed/external supporting frame ref.no.17840208 or approved equivalent.</t>
    </r>
  </si>
  <si>
    <t>lighting fixture IP65 40w led surface mounted 4400lm 4000k type utility Technolite ref.no.543022013310 or approved equivalent.</t>
  </si>
  <si>
    <r>
      <rPr>
        <b/>
        <u/>
        <sz val="11"/>
        <rFont val="Times New Roman"/>
        <family val="1"/>
      </rPr>
      <t>PROVISIONAL ITEM</t>
    </r>
    <r>
      <rPr>
        <sz val="11"/>
        <rFont val="Times New Roman"/>
        <family val="1"/>
      </rPr>
      <t>:  flood light  IP65 50w led 4000K surface mounted NISKO ref.no.73405006 or approved equivalent.</t>
    </r>
  </si>
  <si>
    <r>
      <rPr>
        <b/>
        <u/>
        <sz val="11"/>
        <rFont val="Times New Roman"/>
        <family val="1"/>
      </rPr>
      <t>PROVISIONAL ITEM</t>
    </r>
    <r>
      <rPr>
        <sz val="11"/>
        <rFont val="Times New Roman"/>
        <family val="1"/>
      </rPr>
      <t xml:space="preserve"> :Lighting fixture IP65 surface mounted 20w led circular fixed at walls, staircases. Liper type  ref.no.LP-DL25 MAD1-Y or approved equivalent.</t>
    </r>
  </si>
  <si>
    <r>
      <rPr>
        <b/>
        <u/>
        <sz val="11"/>
        <rFont val="Times New Roman"/>
        <family val="1"/>
      </rPr>
      <t>PROVISIONAL ITEM</t>
    </r>
    <r>
      <rPr>
        <sz val="11"/>
        <rFont val="Times New Roman"/>
        <family val="1"/>
      </rPr>
      <t xml:space="preserve"> :Lighting fixture IP65 surface mounted 18w led 4000k 1500lm warm white light circular fixed at Bathroom Aqualed Nisko. ref.no.76244018 or approved equivalent.</t>
    </r>
  </si>
  <si>
    <t>Lighting fixture IP20 recessed mounted 3w led emergency light 180lm 4000k  circular fixed corridors  Aiam led technolite. ref.no.82911 or approved equivalent.</t>
  </si>
  <si>
    <t>Ditto - but surface mounted . ref.no.82913 or approved equivalent.</t>
  </si>
  <si>
    <t>Exit lighting IP20 recessed / surface mounted 1w emergency light 180lm 4000k  circular fixed at corridors \staircase technolite. ref.no.82915 or approved equivalent.</t>
  </si>
  <si>
    <t>Miscellaneous works</t>
  </si>
  <si>
    <t>Refrigirator (provisional)</t>
  </si>
  <si>
    <t>Supply and install  REFRIGERATOR -2C + +8C GN2/1:  Refrigerator with internal and external one-piece structure made of AISI 304 stainless steel. Storage chamber made of AISI 304 stainless steel, pressed formed internal sides, 20 levels. Ventilated cooling system , evaporator positioned outside the refrigerating chamber, electric defrosting. Control panel with electronic circuit board, HACCP alarms signaling.</t>
  </si>
  <si>
    <t>no.</t>
  </si>
  <si>
    <t>Freezer  (provisional)</t>
  </si>
  <si>
    <t xml:space="preserve">Supply and install  Freezer  -10C + -22C GN2/1:  Freezer with internal and external one-piece structure made of AISI 304 stainless steel. Storage chamber made of AISI 304 stainless steel, pressed formed internal sides, 20 levels. Ventilated cooling system , evaporator positioned outside the refrigerating chamber, electric defrosting. Control panel with electronic circuit board, HACCP alarms signaling. </t>
  </si>
  <si>
    <t>Fryer  (provisional)</t>
  </si>
  <si>
    <t>Supply and install SINGLE WELL FRYER: Front and side panels in stainless steel. Worktop in 20/10, stainless steel. Splash back and cooking surface in stainless steel with hole to drain fat into a collector under the cooking area. Burners with self-stabilizing flame, 2 branches with 4 flame lines. Control knobs specially designed to guarantee against water temperature control with thermostat (100-190) C infiltration. IPX5 water protection. Supplied with n. 1 scraper for smooth plate. Power: electrical.</t>
  </si>
  <si>
    <t>Stainless steel table with sink</t>
  </si>
  <si>
    <t>Supply and install stainless steel table with rear splashback and left sink bowl, dimensions 200x600x90cm. Stainless grade 304. Price includes the water tap and all the connections to water source and drainage.</t>
  </si>
  <si>
    <t>Stainless steel table</t>
  </si>
  <si>
    <t>Supply and install stainless, dimensions 130x45x90cm. Stainless grade 304.</t>
  </si>
  <si>
    <t>Supply and install stainless, dimensions 180x60x90cm. Stainless grade 304.</t>
  </si>
  <si>
    <t>Stainless steel shelves</t>
  </si>
  <si>
    <t xml:space="preserve">Supply and install stainless steel storage shelves, 5 shelves, stainless grade 304, round section columns with reconfigurable bottom plastic caps, 200 length x 200cm height 50 cm depth, </t>
  </si>
  <si>
    <t>Toaster  (provisional)</t>
  </si>
  <si>
    <t>Supply and install an electric toaster (45x40 cm)</t>
  </si>
  <si>
    <t>White board</t>
  </si>
  <si>
    <t>Shutters</t>
  </si>
  <si>
    <t>Supply and install high quality roller blinds for classroom windows, to be fire retardant BS 5867 and child safety BS EN13120. Color to be selected by the engineer. A sample has to be submitted for approval.</t>
  </si>
  <si>
    <t>m2</t>
  </si>
  <si>
    <t>Emergency evacuation boards</t>
  </si>
  <si>
    <t>Supply and install an emergency evacuation boards on each floor. The board size to be A3. To be printed on an acrylic board. The board must be wall mounted and fixed with 4 screws in the wall. The contractor shall provide a sample of the board for approval. The evacuation board must comply with the relevant safety standards and regulations. All works are done according to instructions given by the engineer.</t>
  </si>
  <si>
    <t>Water fountain maintenance</t>
  </si>
  <si>
    <t xml:space="preserve">Maintenance of the existing water fountain where indicated on drawings. The price includes retiling the wall, fixing the water taps and the connections, fixing the steel cabinet under including painting it with two coats of hammerite paint with the color chosen by the engineer. </t>
  </si>
  <si>
    <t>lumpsum</t>
  </si>
  <si>
    <t>SUMMARY</t>
  </si>
  <si>
    <t>CONCRETE &amp; BLOCK WORKS</t>
  </si>
  <si>
    <t>STEEL &amp; ALUMINUM WORKS</t>
  </si>
  <si>
    <t>INSULATION &amp; GYPSUM WORKS</t>
  </si>
  <si>
    <t>MISCELLANEOUS WORKS</t>
  </si>
  <si>
    <t>Total without VAT</t>
  </si>
  <si>
    <t>Total to be reported in Tender Specifications, cf. 4.6 Tender form - Prices, p.55</t>
  </si>
  <si>
    <t>Name of Tenderer (Company)</t>
  </si>
  <si>
    <t>Authorized person to sign</t>
  </si>
  <si>
    <t>In the Capacity of</t>
  </si>
  <si>
    <t>Date</t>
  </si>
  <si>
    <t>Signature</t>
  </si>
  <si>
    <t>Stamp</t>
  </si>
  <si>
    <t>units</t>
  </si>
  <si>
    <t>Category</t>
  </si>
  <si>
    <t>Place</t>
  </si>
  <si>
    <t>Room</t>
  </si>
  <si>
    <t>m (linear)</t>
  </si>
  <si>
    <t xml:space="preserve">Demolition </t>
  </si>
  <si>
    <t>Basketball field</t>
  </si>
  <si>
    <t>N/A</t>
  </si>
  <si>
    <r>
      <t>m</t>
    </r>
    <r>
      <rPr>
        <vertAlign val="superscript"/>
        <sz val="11"/>
        <color theme="1"/>
        <rFont val="Calibri"/>
        <family val="2"/>
        <scheme val="minor"/>
      </rPr>
      <t>2</t>
    </r>
  </si>
  <si>
    <t xml:space="preserve">Concrete </t>
  </si>
  <si>
    <t>Football field</t>
  </si>
  <si>
    <t>Admin room</t>
  </si>
  <si>
    <r>
      <t>m</t>
    </r>
    <r>
      <rPr>
        <vertAlign val="superscript"/>
        <sz val="11"/>
        <color theme="1"/>
        <rFont val="Calibri"/>
        <family val="2"/>
        <scheme val="minor"/>
      </rPr>
      <t>3</t>
    </r>
  </si>
  <si>
    <t xml:space="preserve">Stone </t>
  </si>
  <si>
    <t>Gym area</t>
  </si>
  <si>
    <t>Toilet M.</t>
  </si>
  <si>
    <t xml:space="preserve">Plastering </t>
  </si>
  <si>
    <t>Running track</t>
  </si>
  <si>
    <t>Toilet F.</t>
  </si>
  <si>
    <t xml:space="preserve">Tiling and Flooring </t>
  </si>
  <si>
    <t>Seating steps</t>
  </si>
  <si>
    <t>Toilet H.</t>
  </si>
  <si>
    <t xml:space="preserve">Carpentry and Joinery </t>
  </si>
  <si>
    <t>Accesses</t>
  </si>
  <si>
    <t>Changing room</t>
  </si>
  <si>
    <t xml:space="preserve">Steel and Aluminium </t>
  </si>
  <si>
    <t>Planting area</t>
  </si>
  <si>
    <t>Showers</t>
  </si>
  <si>
    <t xml:space="preserve">Painting </t>
  </si>
  <si>
    <t>Service building</t>
  </si>
  <si>
    <t>Insulation and Roofing</t>
  </si>
  <si>
    <t>Whole site</t>
  </si>
  <si>
    <t xml:space="preserve">Mechanical </t>
  </si>
  <si>
    <t xml:space="preserve">Electrical </t>
  </si>
  <si>
    <t>Equipment</t>
  </si>
  <si>
    <r>
      <t xml:space="preserve">Supply and install white boards with grids for the classrooms (240 cm x 130 cm, </t>
    </r>
    <r>
      <rPr>
        <sz val="11"/>
        <color rgb="FFFF0000"/>
        <rFont val="Times New Roman"/>
        <family val="1"/>
      </rPr>
      <t>price includes the removal and disposal of the old white board.</t>
    </r>
  </si>
  <si>
    <r>
      <t>Prepare surface, clean and  apply two coats of putty followed by three coats of Tambour emulsion on gypsum board, block and concrete walls.</t>
    </r>
    <r>
      <rPr>
        <sz val="11"/>
        <color rgb="FFFF0000"/>
        <rFont val="Times New Roman"/>
        <family val="1"/>
      </rPr>
      <t xml:space="preserve"> </t>
    </r>
    <r>
      <rPr>
        <sz val="11"/>
        <rFont val="Times New Roman"/>
        <family val="1"/>
      </rPr>
      <t>The  price shall  include all materials such as the calcimo, putty, and joint paper. All according to instructions given by the engineer. (color chosen by engineer)</t>
    </r>
    <r>
      <rPr>
        <sz val="11"/>
        <color rgb="FFFF0000"/>
        <rFont val="Times New Roman"/>
        <family val="1"/>
      </rPr>
      <t xml:space="preserve"> Price includes uninstallation and reinstallation of any item fixed on the walls.</t>
    </r>
  </si>
  <si>
    <t>Drainage grills (provisional)</t>
  </si>
  <si>
    <t>PVC pipes (provisional)</t>
  </si>
  <si>
    <t>Local marble 5 cm</t>
  </si>
  <si>
    <t>Supply and install local first choice marble for the internal staicase (first step) similar to existing 5cm thick. Rate includes white cement mortar and filling all edges with white cement. All according to drawings and instructions given by the engineer.</t>
  </si>
  <si>
    <t xml:space="preserve">Apply two coats of a waterproofing slurry like Sika top-Seal 107 with its two components liquid and powder or equivalent , on a clean dry surface. The application should be done according to the manufacturer's instructions.   </t>
  </si>
  <si>
    <t>Maintenance of external toilets partitions</t>
  </si>
  <si>
    <t>Price includes fixing and replacing broken parts and accessorize of the existing phenolic partitions.</t>
  </si>
  <si>
    <t>Manhole (provisional)</t>
  </si>
  <si>
    <t>Supply and install reinforced 25 ton concrete manhole of 60cm diameter, to be replaced with the existing damage ones which are located in the school courtyard with all necessary works needed to complete the job, as per engineer's instructions. Price includes excavation, fixing and benching.</t>
  </si>
  <si>
    <r>
      <t xml:space="preserve">Annex 1 - Bill of Quantities </t>
    </r>
    <r>
      <rPr>
        <b/>
        <sz val="14"/>
        <color rgb="FFFF0000"/>
        <rFont val="Times New Roman"/>
        <family val="1"/>
      </rPr>
      <t>( v240715)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</si>
</sst>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00_-;\-* #,##0.00_-;_-* &quot;-&quot;??_-;_-@_-"/>
    <numFmt numFmtId="165" formatCode="0.0"/>
    <numFmt numFmtId="166" formatCode="_-[$€-2]\ * #,##0.00_-;\-[$€-2]\ * #,##0.00_-;_-[$€-2]\ * &quot;-&quot;??_-;_-@_-"/>
    <numFmt numFmtId="167" formatCode="_([$€-2]\ * #,##0.00_);_([$€-2]\ * \(#,##0.00\);_([$€-2]\ * &quot;-&quot;??_);_(@_)"/>
    <numFmt numFmtId="168" formatCode="_ [$€-2]\ * #,##0.00_ ;_ [$€-2]\ * \-#,##0.00_ ;_ [$€-2]\ * &quot;-&quot;??_ ;_ @_ "/>
    <numFmt numFmtId="169" formatCode="[$]dddd\,\ d\ mmmm\ yyyy;@" x16r2:formatCode16="[$-en-IL,1]dddd\,\ d\ mmmm\ yyyy;@"/>
    <numFmt numFmtId="170" formatCode="[$]h:mm;@" x16r2:formatCode16="[$-en-IL,1]h:mm;@"/>
    <numFmt numFmtId="171" formatCode="#,##0.0"/>
    <numFmt numFmtId="172" formatCode="_-* #,##0.00_-;_-* #,##0.00\-;_-* &quot;-&quot;??_-;_-@_-"/>
  </numFmts>
  <fonts count="34" x14ac:knownFonts="1">
    <font>
      <sz val="11"/>
      <color theme="1"/>
      <name val="Calibri"/>
      <family val="2"/>
      <scheme val="minor"/>
    </font>
    <font>
      <b/>
      <sz val="15"/>
      <color theme="3"/>
      <name val="Calibri"/>
      <family val="2"/>
      <scheme val="minor"/>
    </font>
    <font>
      <sz val="11"/>
      <color theme="1"/>
      <name val="Calibri"/>
      <family val="2"/>
      <scheme val="minor"/>
    </font>
    <font>
      <sz val="8"/>
      <name val="Calibri"/>
      <family val="2"/>
      <scheme val="minor"/>
    </font>
    <font>
      <sz val="10"/>
      <name val="Arial"/>
      <family val="2"/>
    </font>
    <font>
      <sz val="11"/>
      <name val="Arial"/>
      <family val="2"/>
    </font>
    <font>
      <vertAlign val="superscript"/>
      <sz val="11"/>
      <color theme="1"/>
      <name val="Calibri"/>
      <family val="2"/>
      <scheme val="minor"/>
    </font>
    <font>
      <sz val="11"/>
      <color indexed="8"/>
      <name val="Times New Roman"/>
      <family val="1"/>
    </font>
    <font>
      <sz val="11"/>
      <name val="Times New Roman"/>
      <family val="1"/>
    </font>
    <font>
      <b/>
      <sz val="11"/>
      <name val="Times New Roman"/>
      <family val="1"/>
    </font>
    <font>
      <sz val="12"/>
      <color indexed="8"/>
      <name val="Times New Roman"/>
      <family val="1"/>
    </font>
    <font>
      <sz val="11"/>
      <color theme="1"/>
      <name val="Times New Roman"/>
      <family val="1"/>
    </font>
    <font>
      <b/>
      <u/>
      <sz val="11"/>
      <name val="Times New Roman"/>
      <family val="1"/>
    </font>
    <font>
      <b/>
      <sz val="11"/>
      <color theme="1"/>
      <name val="Times New Roman"/>
      <family val="1"/>
    </font>
    <font>
      <b/>
      <sz val="10"/>
      <name val="Times New Roman"/>
      <family val="1"/>
    </font>
    <font>
      <sz val="10"/>
      <name val="Comic Sans MS"/>
      <family val="4"/>
    </font>
    <font>
      <b/>
      <sz val="12"/>
      <name val="Times New Roman"/>
      <family val="1"/>
    </font>
    <font>
      <sz val="9"/>
      <color theme="1"/>
      <name val="Times New Roman"/>
      <family val="1"/>
    </font>
    <font>
      <b/>
      <sz val="16"/>
      <name val="Times New Roman"/>
      <family val="1"/>
    </font>
    <font>
      <b/>
      <sz val="14"/>
      <name val="Times New Roman"/>
      <family val="1"/>
    </font>
    <font>
      <b/>
      <sz val="12"/>
      <color theme="5"/>
      <name val="Times New Roman"/>
      <family val="1"/>
    </font>
    <font>
      <b/>
      <sz val="12"/>
      <color theme="1"/>
      <name val="Times New Roman"/>
      <family val="1"/>
    </font>
    <font>
      <b/>
      <sz val="14"/>
      <color theme="1"/>
      <name val="Times New Roman"/>
      <family val="1"/>
    </font>
    <font>
      <sz val="14"/>
      <color theme="1"/>
      <name val="Times New Roman"/>
      <family val="1"/>
    </font>
    <font>
      <b/>
      <sz val="11"/>
      <color indexed="8"/>
      <name val="Times New Roman"/>
      <family val="1"/>
    </font>
    <font>
      <b/>
      <sz val="10"/>
      <color indexed="8"/>
      <name val="Times New Roman"/>
      <family val="1"/>
    </font>
    <font>
      <sz val="10"/>
      <color theme="1"/>
      <name val="Times New Roman"/>
      <family val="1"/>
    </font>
    <font>
      <sz val="12"/>
      <color theme="1"/>
      <name val="Times New Roman"/>
      <family val="1"/>
    </font>
    <font>
      <sz val="12"/>
      <name val="Times New Roman"/>
      <family val="1"/>
    </font>
    <font>
      <sz val="10"/>
      <color rgb="FF000000"/>
      <name val="Times New Roman"/>
      <family val="1"/>
    </font>
    <font>
      <b/>
      <sz val="14"/>
      <color rgb="FFFF0000"/>
      <name val="Times New Roman"/>
      <family val="1"/>
    </font>
    <font>
      <sz val="16"/>
      <color theme="1"/>
      <name val="Times New Roman"/>
      <family val="1"/>
    </font>
    <font>
      <sz val="11"/>
      <color theme="6"/>
      <name val="Times New Roman"/>
      <family val="1"/>
    </font>
    <font>
      <sz val="11"/>
      <color rgb="FFFF0000"/>
      <name val="Times New Roman"/>
      <family val="1"/>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5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auto="1"/>
      </left>
      <right style="medium">
        <color auto="1"/>
      </right>
      <top style="thin">
        <color auto="1"/>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auto="1"/>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13">
    <xf numFmtId="0" fontId="0" fillId="0" borderId="0"/>
    <xf numFmtId="0" fontId="1" fillId="0" borderId="1" applyNumberFormat="0" applyFill="0" applyAlignment="0" applyProtection="0"/>
    <xf numFmtId="44" fontId="2" fillId="0" borderId="0" applyFont="0" applyFill="0" applyBorder="0" applyAlignment="0" applyProtection="0"/>
    <xf numFmtId="0" fontId="4" fillId="0" borderId="0"/>
    <xf numFmtId="0" fontId="5" fillId="0" borderId="0"/>
    <xf numFmtId="164" fontId="2" fillId="0" borderId="0" applyFont="0" applyFill="0" applyBorder="0" applyAlignment="0" applyProtection="0"/>
    <xf numFmtId="0" fontId="4" fillId="0" borderId="0"/>
    <xf numFmtId="0" fontId="4" fillId="0" borderId="0"/>
    <xf numFmtId="0" fontId="4" fillId="0" borderId="0"/>
    <xf numFmtId="172" fontId="15"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15" fillId="0" borderId="0"/>
  </cellStyleXfs>
  <cellXfs count="256">
    <xf numFmtId="0" fontId="0" fillId="0" borderId="0" xfId="0"/>
    <xf numFmtId="0" fontId="0" fillId="7" borderId="0" xfId="0" applyFill="1"/>
    <xf numFmtId="0" fontId="0" fillId="6" borderId="0" xfId="0" applyFill="1"/>
    <xf numFmtId="0" fontId="0" fillId="8" borderId="0" xfId="0" applyFill="1"/>
    <xf numFmtId="0" fontId="7" fillId="0" borderId="2" xfId="0" applyFont="1" applyBorder="1" applyAlignment="1">
      <alignment vertical="top" wrapText="1"/>
    </xf>
    <xf numFmtId="0" fontId="7" fillId="0" borderId="2" xfId="0" applyFont="1" applyBorder="1" applyAlignment="1">
      <alignment horizontal="center" vertical="center"/>
    </xf>
    <xf numFmtId="3" fontId="8" fillId="0" borderId="2" xfId="0" applyNumberFormat="1" applyFont="1" applyBorder="1" applyAlignment="1">
      <alignment horizontal="center" vertical="center" wrapText="1"/>
    </xf>
    <xf numFmtId="3" fontId="8" fillId="0" borderId="15" xfId="0" applyNumberFormat="1" applyFont="1" applyBorder="1" applyAlignment="1">
      <alignment horizontal="center" vertical="center" wrapText="1"/>
    </xf>
    <xf numFmtId="0" fontId="9" fillId="0" borderId="34" xfId="0" applyFont="1" applyBorder="1" applyAlignment="1">
      <alignment horizontal="justify" vertical="top" wrapText="1"/>
    </xf>
    <xf numFmtId="0" fontId="8" fillId="0" borderId="2" xfId="0" applyFont="1" applyBorder="1" applyAlignment="1">
      <alignment horizontal="center" vertical="center" wrapText="1"/>
    </xf>
    <xf numFmtId="0" fontId="8" fillId="0" borderId="34" xfId="0" applyFont="1" applyBorder="1" applyAlignment="1">
      <alignment vertical="top" wrapText="1"/>
    </xf>
    <xf numFmtId="0" fontId="8" fillId="0" borderId="34" xfId="0" applyFont="1" applyBorder="1" applyAlignment="1">
      <alignment horizontal="center" vertical="center"/>
    </xf>
    <xf numFmtId="3" fontId="8" fillId="0" borderId="34" xfId="0" applyNumberFormat="1" applyFont="1" applyBorder="1" applyAlignment="1">
      <alignment horizontal="center" vertical="center"/>
    </xf>
    <xf numFmtId="3" fontId="8" fillId="0" borderId="35" xfId="0" applyNumberFormat="1" applyFont="1" applyBorder="1" applyAlignment="1">
      <alignment horizontal="center" vertical="center" wrapText="1"/>
    </xf>
    <xf numFmtId="0" fontId="10" fillId="0" borderId="2" xfId="0" applyFont="1" applyBorder="1" applyAlignment="1">
      <alignment vertical="center" wrapText="1"/>
    </xf>
    <xf numFmtId="0" fontId="7" fillId="0" borderId="34" xfId="0" applyFont="1" applyBorder="1" applyAlignment="1">
      <alignment vertical="top" wrapText="1"/>
    </xf>
    <xf numFmtId="0" fontId="8" fillId="0" borderId="34" xfId="0" applyFont="1" applyBorder="1" applyAlignment="1">
      <alignment horizontal="center" vertical="center" readingOrder="1"/>
    </xf>
    <xf numFmtId="0" fontId="8" fillId="0" borderId="2" xfId="0" applyFont="1" applyBorder="1" applyAlignment="1">
      <alignment horizontal="center" vertical="center" readingOrder="1"/>
    </xf>
    <xf numFmtId="3" fontId="8" fillId="0" borderId="2" xfId="0" applyNumberFormat="1" applyFont="1" applyBorder="1" applyAlignment="1">
      <alignment horizontal="center" vertical="center"/>
    </xf>
    <xf numFmtId="0" fontId="8" fillId="0" borderId="34" xfId="0" applyFont="1" applyBorder="1" applyAlignment="1">
      <alignment horizontal="center" vertical="center" wrapText="1"/>
    </xf>
    <xf numFmtId="3" fontId="8" fillId="0" borderId="34" xfId="0" applyNumberFormat="1" applyFont="1" applyBorder="1" applyAlignment="1">
      <alignment horizontal="center" vertical="center" wrapText="1"/>
    </xf>
    <xf numFmtId="0" fontId="8" fillId="0" borderId="2" xfId="0" applyFont="1" applyBorder="1" applyAlignment="1">
      <alignment vertical="top" wrapText="1"/>
    </xf>
    <xf numFmtId="0" fontId="8" fillId="0" borderId="2" xfId="0" applyFont="1" applyBorder="1" applyAlignment="1">
      <alignment horizontal="center" vertical="center"/>
    </xf>
    <xf numFmtId="0" fontId="8" fillId="0" borderId="36" xfId="0" applyFont="1" applyBorder="1" applyAlignment="1">
      <alignment vertical="top" wrapText="1"/>
    </xf>
    <xf numFmtId="0" fontId="8" fillId="0" borderId="36" xfId="0" applyFont="1" applyBorder="1" applyAlignment="1">
      <alignment horizontal="center" vertical="center" readingOrder="1"/>
    </xf>
    <xf numFmtId="171" fontId="8" fillId="0" borderId="36" xfId="0" applyNumberFormat="1" applyFont="1" applyBorder="1" applyAlignment="1">
      <alignment horizontal="center" vertical="center"/>
    </xf>
    <xf numFmtId="3" fontId="8" fillId="0" borderId="37" xfId="0" applyNumberFormat="1" applyFont="1" applyBorder="1" applyAlignment="1">
      <alignment horizontal="center" vertical="center" wrapText="1"/>
    </xf>
    <xf numFmtId="3" fontId="8" fillId="0" borderId="36" xfId="0" applyNumberFormat="1" applyFont="1" applyBorder="1" applyAlignment="1">
      <alignment horizontal="center" vertical="center"/>
    </xf>
    <xf numFmtId="0" fontId="7" fillId="0" borderId="2" xfId="0" applyFont="1" applyBorder="1" applyAlignment="1">
      <alignment horizontal="left" vertical="top" wrapText="1"/>
    </xf>
    <xf numFmtId="0" fontId="11" fillId="0" borderId="2" xfId="0" applyFont="1" applyBorder="1" applyAlignment="1">
      <alignment horizontal="center" vertical="center"/>
    </xf>
    <xf numFmtId="0" fontId="8" fillId="0" borderId="2" xfId="0" applyFont="1" applyBorder="1" applyAlignment="1">
      <alignment horizontal="left" vertical="top" wrapText="1"/>
    </xf>
    <xf numFmtId="0" fontId="8" fillId="0" borderId="2" xfId="0" applyFont="1" applyBorder="1" applyAlignment="1">
      <alignment vertical="top" wrapText="1" readingOrder="1"/>
    </xf>
    <xf numFmtId="0" fontId="8" fillId="0" borderId="2" xfId="0" applyFont="1" applyBorder="1" applyAlignment="1">
      <alignment horizontal="left" vertical="top" wrapText="1" readingOrder="1"/>
    </xf>
    <xf numFmtId="0" fontId="8" fillId="0" borderId="34" xfId="0" applyFont="1" applyBorder="1" applyAlignment="1">
      <alignment vertical="top" wrapText="1" readingOrder="1"/>
    </xf>
    <xf numFmtId="0" fontId="7" fillId="0" borderId="36" xfId="0" applyFont="1" applyBorder="1" applyAlignment="1">
      <alignment vertical="top" wrapText="1"/>
    </xf>
    <xf numFmtId="0" fontId="9" fillId="0" borderId="2" xfId="0" applyFont="1" applyBorder="1" applyAlignment="1">
      <alignment vertical="top" wrapText="1" readingOrder="1"/>
    </xf>
    <xf numFmtId="0" fontId="8" fillId="0" borderId="40" xfId="0" applyFont="1" applyBorder="1" applyAlignment="1">
      <alignment horizontal="center" vertical="center"/>
    </xf>
    <xf numFmtId="0" fontId="8" fillId="0" borderId="34" xfId="0" applyFont="1" applyBorder="1" applyAlignment="1">
      <alignment horizontal="justify" vertical="top" wrapText="1"/>
    </xf>
    <xf numFmtId="0" fontId="8" fillId="0" borderId="34" xfId="0" applyFont="1" applyBorder="1" applyAlignment="1">
      <alignment horizontal="center" vertical="center" wrapText="1" readingOrder="2"/>
    </xf>
    <xf numFmtId="0" fontId="8" fillId="0" borderId="40" xfId="0" applyFont="1" applyBorder="1" applyAlignment="1">
      <alignment horizontal="justify" vertical="top" wrapText="1" readingOrder="1"/>
    </xf>
    <xf numFmtId="0" fontId="8" fillId="0" borderId="41" xfId="0" applyFont="1" applyBorder="1" applyAlignment="1">
      <alignment horizontal="justify" vertical="top" wrapText="1"/>
    </xf>
    <xf numFmtId="0" fontId="8" fillId="0" borderId="41" xfId="0" applyFont="1" applyBorder="1" applyAlignment="1">
      <alignment horizontal="center" vertical="center"/>
    </xf>
    <xf numFmtId="3" fontId="8" fillId="0" borderId="42" xfId="0" applyNumberFormat="1" applyFont="1" applyBorder="1" applyAlignment="1">
      <alignment horizontal="center" vertical="center" wrapText="1"/>
    </xf>
    <xf numFmtId="0" fontId="9" fillId="0" borderId="40" xfId="0" applyFont="1" applyBorder="1" applyAlignment="1">
      <alignment horizontal="justify" vertical="top" wrapText="1" readingOrder="1"/>
    </xf>
    <xf numFmtId="0" fontId="8" fillId="0" borderId="34" xfId="0" applyFont="1" applyBorder="1" applyAlignment="1">
      <alignment horizontal="justify" vertical="top" wrapText="1" readingOrder="1"/>
    </xf>
    <xf numFmtId="0" fontId="8" fillId="0" borderId="43" xfId="0" applyFont="1" applyBorder="1" applyAlignment="1">
      <alignment horizontal="justify" vertical="top" wrapText="1"/>
    </xf>
    <xf numFmtId="0" fontId="8" fillId="0" borderId="43" xfId="0" applyFont="1" applyBorder="1"/>
    <xf numFmtId="0" fontId="8" fillId="0" borderId="44" xfId="0" applyFont="1" applyBorder="1"/>
    <xf numFmtId="0" fontId="9" fillId="0" borderId="43" xfId="0" applyFont="1" applyBorder="1" applyAlignment="1">
      <alignment horizontal="justify" vertical="top" wrapText="1"/>
    </xf>
    <xf numFmtId="0" fontId="11" fillId="0" borderId="40" xfId="0" applyFont="1" applyBorder="1" applyAlignment="1">
      <alignment horizontal="justify" vertical="top" wrapText="1"/>
    </xf>
    <xf numFmtId="0" fontId="11" fillId="0" borderId="40" xfId="6" applyFont="1" applyBorder="1" applyAlignment="1">
      <alignment horizontal="center" vertical="center" wrapText="1" readingOrder="1"/>
    </xf>
    <xf numFmtId="0" fontId="8" fillId="0" borderId="40" xfId="6" applyFont="1" applyBorder="1" applyAlignment="1">
      <alignment horizontal="center" vertical="center" wrapText="1" readingOrder="1"/>
    </xf>
    <xf numFmtId="3" fontId="13" fillId="0" borderId="45" xfId="6" applyNumberFormat="1" applyFont="1" applyBorder="1" applyAlignment="1">
      <alignment horizontal="center" vertical="center" wrapText="1" readingOrder="1"/>
    </xf>
    <xf numFmtId="0" fontId="11" fillId="0" borderId="41" xfId="0" applyFont="1" applyBorder="1" applyAlignment="1">
      <alignment horizontal="justify" vertical="top" wrapText="1"/>
    </xf>
    <xf numFmtId="0" fontId="11" fillId="0" borderId="41" xfId="0" applyFont="1" applyBorder="1" applyAlignment="1">
      <alignment horizontal="center" vertical="center"/>
    </xf>
    <xf numFmtId="0" fontId="8" fillId="0" borderId="2" xfId="0" applyFont="1" applyBorder="1" applyAlignment="1">
      <alignment horizontal="justify" vertical="top" wrapText="1"/>
    </xf>
    <xf numFmtId="0" fontId="14" fillId="0" borderId="2" xfId="0" applyFont="1" applyBorder="1" applyAlignment="1">
      <alignment vertical="top" wrapText="1" readingOrder="1"/>
    </xf>
    <xf numFmtId="0" fontId="17" fillId="2" borderId="0" xfId="0" applyFont="1" applyFill="1" applyAlignment="1">
      <alignment vertical="center" readingOrder="1"/>
    </xf>
    <xf numFmtId="2" fontId="22" fillId="5" borderId="12" xfId="0" applyNumberFormat="1" applyFont="1" applyFill="1" applyBorder="1" applyAlignment="1">
      <alignment horizontal="center" vertical="center"/>
    </xf>
    <xf numFmtId="0" fontId="19" fillId="5" borderId="13" xfId="0" applyFont="1" applyFill="1" applyBorder="1" applyAlignment="1">
      <alignment horizontal="left" vertical="center"/>
    </xf>
    <xf numFmtId="0" fontId="23" fillId="5" borderId="13" xfId="0" applyFont="1" applyFill="1" applyBorder="1" applyAlignment="1">
      <alignment horizontal="left" vertical="center" wrapText="1"/>
    </xf>
    <xf numFmtId="0" fontId="23" fillId="5" borderId="13" xfId="0" applyFont="1" applyFill="1" applyBorder="1" applyAlignment="1">
      <alignment vertical="center"/>
    </xf>
    <xf numFmtId="167" fontId="23" fillId="5" borderId="13" xfId="2" applyNumberFormat="1" applyFont="1" applyFill="1" applyBorder="1" applyAlignment="1">
      <alignment horizontal="center" vertical="center"/>
    </xf>
    <xf numFmtId="166" fontId="22" fillId="5" borderId="14" xfId="0" applyNumberFormat="1" applyFont="1" applyFill="1" applyBorder="1" applyAlignment="1">
      <alignment horizontal="center" vertical="center"/>
    </xf>
    <xf numFmtId="166" fontId="22" fillId="5" borderId="48" xfId="0" applyNumberFormat="1" applyFont="1" applyFill="1" applyBorder="1" applyAlignment="1">
      <alignment horizontal="center" vertical="center"/>
    </xf>
    <xf numFmtId="166" fontId="22" fillId="5" borderId="13" xfId="0" applyNumberFormat="1" applyFont="1" applyFill="1" applyBorder="1" applyAlignment="1">
      <alignment horizontal="center" vertical="center"/>
    </xf>
    <xf numFmtId="2" fontId="8" fillId="2" borderId="8" xfId="0" applyNumberFormat="1" applyFont="1" applyFill="1" applyBorder="1" applyAlignment="1">
      <alignment horizontal="center" vertical="center"/>
    </xf>
    <xf numFmtId="0" fontId="8" fillId="2" borderId="2" xfId="0" applyFont="1" applyFill="1" applyBorder="1" applyAlignment="1">
      <alignment vertical="center"/>
    </xf>
    <xf numFmtId="166" fontId="11" fillId="2" borderId="5" xfId="0" applyNumberFormat="1" applyFont="1" applyFill="1" applyBorder="1" applyAlignment="1">
      <alignment horizontal="center" vertical="center"/>
    </xf>
    <xf numFmtId="166" fontId="11" fillId="2" borderId="15" xfId="0" applyNumberFormat="1" applyFont="1" applyFill="1" applyBorder="1" applyAlignment="1">
      <alignment horizontal="center" vertical="center"/>
    </xf>
    <xf numFmtId="0" fontId="8" fillId="2" borderId="5" xfId="0" applyFont="1" applyFill="1" applyBorder="1" applyAlignment="1">
      <alignment horizontal="left" vertical="center" wrapText="1"/>
    </xf>
    <xf numFmtId="166" fontId="8" fillId="2" borderId="5" xfId="0" applyNumberFormat="1" applyFont="1" applyFill="1" applyBorder="1" applyAlignment="1">
      <alignment horizontal="center" vertical="center"/>
    </xf>
    <xf numFmtId="165" fontId="8" fillId="2" borderId="4" xfId="0" applyNumberFormat="1" applyFont="1" applyFill="1" applyBorder="1" applyAlignment="1">
      <alignment horizontal="center" vertical="center"/>
    </xf>
    <xf numFmtId="0" fontId="11" fillId="0" borderId="0" xfId="0" applyFont="1"/>
    <xf numFmtId="0" fontId="21" fillId="2" borderId="0" xfId="0" applyFont="1" applyFill="1" applyAlignment="1">
      <alignment horizontal="center" vertical="center"/>
    </xf>
    <xf numFmtId="0" fontId="11" fillId="3" borderId="0" xfId="0" applyFont="1" applyFill="1" applyAlignment="1">
      <alignment horizontal="center" vertical="center"/>
    </xf>
    <xf numFmtId="0" fontId="11" fillId="2" borderId="0" xfId="0" applyFont="1" applyFill="1"/>
    <xf numFmtId="0" fontId="11" fillId="4" borderId="0" xfId="0" applyFont="1" applyFill="1"/>
    <xf numFmtId="0" fontId="11" fillId="4" borderId="0" xfId="0" applyFont="1" applyFill="1" applyAlignment="1">
      <alignment horizontal="center"/>
    </xf>
    <xf numFmtId="0" fontId="11" fillId="4" borderId="0" xfId="0" applyFont="1" applyFill="1" applyAlignment="1">
      <alignment vertical="center"/>
    </xf>
    <xf numFmtId="0" fontId="8" fillId="2" borderId="0" xfId="0" applyFont="1" applyFill="1"/>
    <xf numFmtId="2" fontId="11" fillId="2" borderId="9" xfId="0" applyNumberFormat="1" applyFont="1" applyFill="1" applyBorder="1" applyAlignment="1">
      <alignment horizontal="center" vertical="center"/>
    </xf>
    <xf numFmtId="0" fontId="8" fillId="2" borderId="5"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center"/>
    </xf>
    <xf numFmtId="166" fontId="11" fillId="2" borderId="4" xfId="0" applyNumberFormat="1" applyFont="1" applyFill="1" applyBorder="1" applyAlignment="1">
      <alignment horizontal="center" vertical="center"/>
    </xf>
    <xf numFmtId="2" fontId="22" fillId="5" borderId="8" xfId="0" applyNumberFormat="1" applyFont="1" applyFill="1" applyBorder="1" applyAlignment="1">
      <alignment horizontal="center" vertical="center"/>
    </xf>
    <xf numFmtId="0" fontId="19" fillId="5" borderId="2" xfId="0" applyFont="1" applyFill="1" applyBorder="1" applyAlignment="1">
      <alignment horizontal="left" vertical="center"/>
    </xf>
    <xf numFmtId="0" fontId="23" fillId="5" borderId="2" xfId="0" applyFont="1" applyFill="1" applyBorder="1" applyAlignment="1">
      <alignment horizontal="left" vertical="center" wrapText="1"/>
    </xf>
    <xf numFmtId="0" fontId="23" fillId="5" borderId="2" xfId="0" applyFont="1" applyFill="1" applyBorder="1" applyAlignment="1">
      <alignment vertical="center"/>
    </xf>
    <xf numFmtId="166" fontId="22" fillId="5" borderId="15" xfId="0" applyNumberFormat="1" applyFont="1" applyFill="1" applyBorder="1" applyAlignment="1">
      <alignment horizontal="center" vertical="center"/>
    </xf>
    <xf numFmtId="166" fontId="22" fillId="5" borderId="5" xfId="0" applyNumberFormat="1" applyFont="1" applyFill="1" applyBorder="1" applyAlignment="1">
      <alignment horizontal="center" vertical="center"/>
    </xf>
    <xf numFmtId="1" fontId="22" fillId="5" borderId="15" xfId="0" applyNumberFormat="1" applyFont="1" applyFill="1" applyBorder="1" applyAlignment="1">
      <alignment horizontal="center" vertical="center"/>
    </xf>
    <xf numFmtId="0" fontId="8" fillId="2" borderId="5" xfId="0" applyFont="1" applyFill="1" applyBorder="1" applyAlignment="1">
      <alignment vertical="top"/>
    </xf>
    <xf numFmtId="2" fontId="11" fillId="2" borderId="8" xfId="0" applyNumberFormat="1" applyFont="1" applyFill="1" applyBorder="1" applyAlignment="1">
      <alignment horizontal="center" vertical="center"/>
    </xf>
    <xf numFmtId="0" fontId="8" fillId="2" borderId="2" xfId="0" applyFont="1" applyFill="1" applyBorder="1" applyAlignment="1">
      <alignment horizontal="left" vertical="center"/>
    </xf>
    <xf numFmtId="0" fontId="8" fillId="2" borderId="2" xfId="0" applyFont="1" applyFill="1" applyBorder="1" applyAlignment="1">
      <alignment horizontal="left" vertical="center" wrapText="1"/>
    </xf>
    <xf numFmtId="0" fontId="8" fillId="2" borderId="2" xfId="0" applyFont="1" applyFill="1" applyBorder="1" applyAlignment="1">
      <alignment vertical="top"/>
    </xf>
    <xf numFmtId="2" fontId="8" fillId="2" borderId="9" xfId="0" applyNumberFormat="1" applyFont="1" applyFill="1" applyBorder="1" applyAlignment="1">
      <alignment horizontal="center" vertical="center"/>
    </xf>
    <xf numFmtId="0" fontId="8" fillId="2" borderId="2" xfId="0" applyFont="1" applyFill="1" applyBorder="1" applyAlignment="1">
      <alignment vertical="top" wrapText="1"/>
    </xf>
    <xf numFmtId="0" fontId="8" fillId="2" borderId="2" xfId="0" applyFont="1" applyFill="1" applyBorder="1" applyAlignment="1">
      <alignment horizontal="left" vertical="top"/>
    </xf>
    <xf numFmtId="2" fontId="8" fillId="2" borderId="38" xfId="0" applyNumberFormat="1" applyFont="1" applyFill="1" applyBorder="1" applyAlignment="1">
      <alignment horizontal="center" vertical="center"/>
    </xf>
    <xf numFmtId="2" fontId="8" fillId="2" borderId="8" xfId="0" applyNumberFormat="1" applyFont="1" applyFill="1" applyBorder="1" applyAlignment="1">
      <alignment vertical="center"/>
    </xf>
    <xf numFmtId="0" fontId="11" fillId="0" borderId="2" xfId="0" applyFont="1" applyBorder="1" applyAlignment="1">
      <alignment wrapText="1"/>
    </xf>
    <xf numFmtId="0" fontId="11" fillId="2" borderId="5" xfId="0" applyFont="1" applyFill="1" applyBorder="1" applyAlignment="1">
      <alignment horizontal="left" vertical="top"/>
    </xf>
    <xf numFmtId="0" fontId="11" fillId="2" borderId="4" xfId="0" applyFont="1" applyFill="1" applyBorder="1" applyAlignment="1">
      <alignment horizontal="center" vertical="center"/>
    </xf>
    <xf numFmtId="0" fontId="8" fillId="2" borderId="5" xfId="0" applyFont="1" applyFill="1" applyBorder="1" applyAlignment="1">
      <alignment horizontal="left" vertical="center"/>
    </xf>
    <xf numFmtId="0" fontId="24" fillId="0" borderId="36" xfId="0" applyFont="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2" fontId="11" fillId="0" borderId="8" xfId="0" applyNumberFormat="1" applyFont="1" applyBorder="1" applyAlignment="1">
      <alignment horizontal="center" vertical="center" wrapText="1"/>
    </xf>
    <xf numFmtId="0" fontId="11" fillId="0" borderId="2" xfId="0" applyFont="1" applyBorder="1" applyAlignment="1">
      <alignment horizontal="center" vertical="center" wrapText="1"/>
    </xf>
    <xf numFmtId="166" fontId="11" fillId="0" borderId="15" xfId="0" applyNumberFormat="1" applyFont="1" applyBorder="1" applyAlignment="1">
      <alignment horizontal="center" vertical="center" wrapText="1"/>
    </xf>
    <xf numFmtId="166" fontId="11" fillId="0" borderId="5" xfId="0" applyNumberFormat="1" applyFont="1" applyBorder="1" applyAlignment="1">
      <alignment horizontal="center" vertical="center" wrapText="1"/>
    </xf>
    <xf numFmtId="0" fontId="11"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11" fillId="0" borderId="34" xfId="0" applyFont="1" applyBorder="1" applyAlignment="1">
      <alignment horizontal="left" vertical="center" wrapText="1"/>
    </xf>
    <xf numFmtId="0" fontId="8" fillId="0" borderId="34" xfId="0" applyFont="1" applyBorder="1" applyAlignment="1">
      <alignment horizontal="left" vertical="center" wrapText="1" shrinkToFit="1"/>
    </xf>
    <xf numFmtId="2" fontId="11" fillId="0" borderId="10" xfId="0" applyNumberFormat="1" applyFont="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top" wrapText="1"/>
    </xf>
    <xf numFmtId="0" fontId="11" fillId="0" borderId="0" xfId="0" applyFont="1" applyAlignment="1">
      <alignment horizontal="center" vertical="center"/>
    </xf>
    <xf numFmtId="166" fontId="8" fillId="0" borderId="0" xfId="0" applyNumberFormat="1" applyFont="1" applyAlignment="1">
      <alignment horizontal="center" vertical="center"/>
    </xf>
    <xf numFmtId="166" fontId="8" fillId="0" borderId="21" xfId="0" applyNumberFormat="1" applyFont="1" applyBorder="1" applyAlignment="1">
      <alignment horizontal="center" vertical="center"/>
    </xf>
    <xf numFmtId="49" fontId="11" fillId="0" borderId="21" xfId="0" applyNumberFormat="1" applyFont="1" applyBorder="1" applyAlignment="1">
      <alignment horizontal="center" vertical="center" wrapText="1"/>
    </xf>
    <xf numFmtId="0" fontId="19" fillId="5" borderId="7" xfId="0" applyFont="1" applyFill="1" applyBorder="1" applyAlignment="1">
      <alignment horizontal="left" vertical="center"/>
    </xf>
    <xf numFmtId="0" fontId="23" fillId="5" borderId="7" xfId="0" applyFont="1" applyFill="1" applyBorder="1" applyAlignment="1">
      <alignment horizontal="left" vertical="center" wrapText="1"/>
    </xf>
    <xf numFmtId="1" fontId="22" fillId="5" borderId="22" xfId="0" applyNumberFormat="1" applyFont="1" applyFill="1" applyBorder="1" applyAlignment="1">
      <alignment horizontal="center" vertical="center"/>
    </xf>
    <xf numFmtId="0" fontId="8" fillId="0" borderId="36" xfId="0" applyFont="1" applyBorder="1" applyAlignment="1">
      <alignment vertical="center" wrapText="1" shrinkToFit="1"/>
    </xf>
    <xf numFmtId="0" fontId="26" fillId="0" borderId="2" xfId="5" applyNumberFormat="1" applyFont="1" applyFill="1" applyBorder="1" applyAlignment="1">
      <alignment horizontal="center" vertical="center" wrapText="1" readingOrder="1"/>
    </xf>
    <xf numFmtId="0" fontId="11" fillId="0" borderId="36" xfId="0" applyFont="1" applyBorder="1" applyAlignment="1">
      <alignment vertical="center" wrapText="1"/>
    </xf>
    <xf numFmtId="0" fontId="27" fillId="0" borderId="36" xfId="0" applyFont="1" applyBorder="1" applyAlignment="1">
      <alignment horizontal="center" vertical="center"/>
    </xf>
    <xf numFmtId="0" fontId="28" fillId="0" borderId="36" xfId="0" applyFont="1" applyBorder="1" applyAlignment="1">
      <alignment horizontal="center" vertical="center"/>
    </xf>
    <xf numFmtId="1" fontId="10" fillId="0" borderId="15" xfId="0" applyNumberFormat="1" applyFont="1" applyBorder="1" applyAlignment="1">
      <alignment horizontal="center" vertical="center"/>
    </xf>
    <xf numFmtId="0" fontId="28" fillId="0" borderId="36" xfId="0" applyFont="1" applyBorder="1" applyAlignment="1">
      <alignment horizontal="center" vertical="center" wrapText="1"/>
    </xf>
    <xf numFmtId="0" fontId="11" fillId="0" borderId="36" xfId="0" applyFont="1" applyBorder="1" applyAlignment="1">
      <alignment vertical="top" wrapText="1"/>
    </xf>
    <xf numFmtId="0" fontId="11" fillId="0" borderId="2" xfId="0" applyFont="1" applyBorder="1" applyAlignment="1">
      <alignment vertical="top" wrapText="1"/>
    </xf>
    <xf numFmtId="0" fontId="27" fillId="0" borderId="2" xfId="0" applyFont="1" applyBorder="1" applyAlignment="1">
      <alignment horizontal="center" vertical="center"/>
    </xf>
    <xf numFmtId="0" fontId="28" fillId="0" borderId="2" xfId="0" applyFont="1" applyBorder="1" applyAlignment="1">
      <alignment horizontal="center" vertical="center"/>
    </xf>
    <xf numFmtId="0" fontId="19" fillId="5" borderId="30" xfId="0" applyFont="1" applyFill="1" applyBorder="1" applyAlignment="1">
      <alignment horizontal="left" vertical="center"/>
    </xf>
    <xf numFmtId="0" fontId="23" fillId="5" borderId="30" xfId="0" applyFont="1" applyFill="1" applyBorder="1" applyAlignment="1">
      <alignment horizontal="left" vertical="center" wrapText="1"/>
    </xf>
    <xf numFmtId="0" fontId="23" fillId="5" borderId="13" xfId="0" applyFont="1" applyFill="1" applyBorder="1" applyAlignment="1">
      <alignment horizontal="center" vertical="center"/>
    </xf>
    <xf numFmtId="2" fontId="21" fillId="0" borderId="9" xfId="0" applyNumberFormat="1" applyFont="1" applyBorder="1" applyAlignment="1">
      <alignment horizontal="center" vertical="center" wrapText="1"/>
    </xf>
    <xf numFmtId="0" fontId="16" fillId="0" borderId="5" xfId="0" applyFont="1" applyBorder="1" applyAlignment="1">
      <alignment horizontal="left" wrapText="1"/>
    </xf>
    <xf numFmtId="168" fontId="16" fillId="0" borderId="4" xfId="0" applyNumberFormat="1" applyFont="1" applyBorder="1" applyAlignment="1">
      <alignment horizontal="left" wrapText="1"/>
    </xf>
    <xf numFmtId="2" fontId="21" fillId="0" borderId="31" xfId="0" applyNumberFormat="1" applyFont="1" applyBorder="1" applyAlignment="1">
      <alignment horizontal="center" vertical="center" wrapText="1"/>
    </xf>
    <xf numFmtId="0" fontId="16" fillId="0" borderId="32" xfId="0" applyFont="1" applyBorder="1" applyAlignment="1">
      <alignment horizontal="left" wrapText="1"/>
    </xf>
    <xf numFmtId="168" fontId="16" fillId="0" borderId="33" xfId="0" applyNumberFormat="1" applyFont="1" applyBorder="1" applyAlignment="1">
      <alignment horizontal="left" wrapText="1"/>
    </xf>
    <xf numFmtId="2" fontId="11" fillId="0" borderId="10" xfId="0" applyNumberFormat="1" applyFont="1" applyBorder="1"/>
    <xf numFmtId="0" fontId="29" fillId="0" borderId="0" xfId="0" applyFont="1" applyAlignment="1">
      <alignment horizontal="left" wrapText="1"/>
    </xf>
    <xf numFmtId="167" fontId="11" fillId="0" borderId="0" xfId="2" applyNumberFormat="1" applyFont="1" applyBorder="1"/>
    <xf numFmtId="168" fontId="11" fillId="0" borderId="21" xfId="0" applyNumberFormat="1" applyFont="1" applyBorder="1"/>
    <xf numFmtId="166" fontId="11" fillId="0" borderId="0" xfId="0" applyNumberFormat="1" applyFont="1"/>
    <xf numFmtId="0" fontId="11" fillId="0" borderId="21" xfId="0" applyFont="1" applyBorder="1"/>
    <xf numFmtId="0" fontId="11" fillId="0" borderId="10" xfId="0" applyFont="1" applyBorder="1"/>
    <xf numFmtId="0" fontId="22" fillId="0" borderId="0" xfId="0" applyFont="1" applyAlignment="1">
      <alignment horizontal="left" vertical="top" wrapText="1"/>
    </xf>
    <xf numFmtId="0" fontId="22" fillId="0" borderId="0" xfId="0" applyFont="1" applyAlignment="1">
      <alignment horizontal="left" wrapText="1"/>
    </xf>
    <xf numFmtId="0" fontId="22" fillId="0" borderId="0" xfId="0" applyFont="1"/>
    <xf numFmtId="168" fontId="22" fillId="0" borderId="29" xfId="0" applyNumberFormat="1" applyFont="1" applyBorder="1"/>
    <xf numFmtId="166" fontId="22" fillId="0" borderId="0" xfId="0" applyNumberFormat="1" applyFont="1"/>
    <xf numFmtId="0" fontId="30" fillId="2" borderId="0" xfId="0" applyFont="1" applyFill="1" applyAlignment="1">
      <alignment vertical="center"/>
    </xf>
    <xf numFmtId="0" fontId="30" fillId="2" borderId="21" xfId="0" applyFont="1" applyFill="1" applyBorder="1" applyAlignment="1">
      <alignment vertical="center"/>
    </xf>
    <xf numFmtId="0" fontId="31" fillId="0" borderId="0" xfId="0" applyFont="1" applyAlignment="1">
      <alignment horizontal="right" vertical="center" wrapText="1"/>
    </xf>
    <xf numFmtId="169" fontId="31" fillId="6" borderId="29" xfId="0" applyNumberFormat="1" applyFont="1" applyFill="1" applyBorder="1" applyAlignment="1">
      <alignment horizontal="center" vertical="center" wrapText="1"/>
    </xf>
    <xf numFmtId="170" fontId="32" fillId="0" borderId="0" xfId="0" applyNumberFormat="1" applyFont="1" applyAlignment="1">
      <alignment horizontal="center" vertical="center"/>
    </xf>
    <xf numFmtId="0" fontId="11" fillId="0" borderId="28" xfId="0" applyFont="1" applyBorder="1"/>
    <xf numFmtId="0" fontId="31" fillId="0" borderId="11" xfId="0" applyFont="1" applyBorder="1" applyAlignment="1">
      <alignment horizontal="right" vertical="center" wrapText="1"/>
    </xf>
    <xf numFmtId="0" fontId="31" fillId="6" borderId="29" xfId="0" applyFont="1" applyFill="1" applyBorder="1" applyAlignment="1">
      <alignment vertical="center" wrapText="1"/>
    </xf>
    <xf numFmtId="2" fontId="11" fillId="0" borderId="0" xfId="0" applyNumberFormat="1" applyFont="1"/>
    <xf numFmtId="167" fontId="13" fillId="0" borderId="0" xfId="2" applyNumberFormat="1" applyFont="1"/>
    <xf numFmtId="166" fontId="13" fillId="0" borderId="0" xfId="0" applyNumberFormat="1" applyFont="1"/>
    <xf numFmtId="167" fontId="11" fillId="0" borderId="0" xfId="2" applyNumberFormat="1" applyFont="1"/>
    <xf numFmtId="3" fontId="8" fillId="6" borderId="2" xfId="0" applyNumberFormat="1" applyFont="1" applyFill="1" applyBorder="1" applyAlignment="1" applyProtection="1">
      <alignment horizontal="center" vertical="center" wrapText="1"/>
      <protection locked="0"/>
    </xf>
    <xf numFmtId="167" fontId="11" fillId="2" borderId="5" xfId="2" applyNumberFormat="1" applyFont="1" applyFill="1" applyBorder="1" applyAlignment="1" applyProtection="1">
      <alignment horizontal="center" vertical="center"/>
      <protection locked="0"/>
    </xf>
    <xf numFmtId="167" fontId="23" fillId="5" borderId="2" xfId="2" applyNumberFormat="1" applyFont="1" applyFill="1" applyBorder="1" applyAlignment="1" applyProtection="1">
      <alignment horizontal="center" vertical="center"/>
      <protection locked="0"/>
    </xf>
    <xf numFmtId="3" fontId="8" fillId="6" borderId="34" xfId="0" applyNumberFormat="1" applyFont="1" applyFill="1" applyBorder="1" applyAlignment="1" applyProtection="1">
      <alignment horizontal="center" vertical="center"/>
      <protection locked="0"/>
    </xf>
    <xf numFmtId="3" fontId="7" fillId="6" borderId="34" xfId="0" applyNumberFormat="1" applyFont="1" applyFill="1" applyBorder="1" applyAlignment="1" applyProtection="1">
      <alignment horizontal="center" vertical="center"/>
      <protection locked="0"/>
    </xf>
    <xf numFmtId="3" fontId="7" fillId="6" borderId="2" xfId="0" applyNumberFormat="1" applyFont="1" applyFill="1" applyBorder="1" applyAlignment="1" applyProtection="1">
      <alignment horizontal="center" vertical="center"/>
      <protection locked="0"/>
    </xf>
    <xf numFmtId="3" fontId="8" fillId="6" borderId="34" xfId="0" applyNumberFormat="1" applyFont="1" applyFill="1" applyBorder="1" applyAlignment="1" applyProtection="1">
      <alignment horizontal="center" vertical="center" wrapText="1"/>
      <protection locked="0"/>
    </xf>
    <xf numFmtId="3" fontId="8" fillId="6" borderId="36"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protection locked="0"/>
    </xf>
    <xf numFmtId="167" fontId="8" fillId="2" borderId="5" xfId="2" applyNumberFormat="1"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center"/>
      <protection locked="0"/>
    </xf>
    <xf numFmtId="3" fontId="8" fillId="6" borderId="2" xfId="0" applyNumberFormat="1" applyFont="1" applyFill="1" applyBorder="1" applyAlignment="1" applyProtection="1">
      <alignment horizontal="center" vertical="center"/>
      <protection locked="0"/>
    </xf>
    <xf numFmtId="0" fontId="7" fillId="6" borderId="2" xfId="0" applyFont="1" applyFill="1" applyBorder="1" applyAlignment="1" applyProtection="1">
      <alignment horizontal="center" vertical="center"/>
      <protection locked="0"/>
    </xf>
    <xf numFmtId="0" fontId="8" fillId="6" borderId="34" xfId="0" applyFont="1" applyFill="1" applyBorder="1" applyAlignment="1" applyProtection="1">
      <alignment horizontal="center" vertical="center"/>
      <protection locked="0"/>
    </xf>
    <xf numFmtId="0" fontId="8" fillId="6" borderId="40" xfId="0" applyFont="1" applyFill="1" applyBorder="1" applyAlignment="1" applyProtection="1">
      <alignment horizontal="center" vertical="center"/>
      <protection locked="0"/>
    </xf>
    <xf numFmtId="0" fontId="8" fillId="6" borderId="41"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166" fontId="8" fillId="0" borderId="0" xfId="0" applyNumberFormat="1" applyFont="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7" fillId="6" borderId="36" xfId="0" applyFont="1" applyFill="1" applyBorder="1" applyAlignment="1" applyProtection="1">
      <alignment horizontal="center" vertical="center"/>
      <protection locked="0"/>
    </xf>
    <xf numFmtId="0" fontId="27" fillId="6" borderId="2" xfId="0" applyFont="1" applyFill="1" applyBorder="1" applyAlignment="1" applyProtection="1">
      <alignment horizontal="center" vertical="center"/>
      <protection locked="0"/>
    </xf>
    <xf numFmtId="2" fontId="8" fillId="2" borderId="2" xfId="0" applyNumberFormat="1" applyFont="1" applyFill="1" applyBorder="1" applyAlignment="1">
      <alignment horizontal="center" vertical="center"/>
    </xf>
    <xf numFmtId="0" fontId="11" fillId="0" borderId="2" xfId="0" applyFont="1" applyBorder="1" applyAlignment="1">
      <alignment horizontal="justify" vertical="top" wrapText="1"/>
    </xf>
    <xf numFmtId="166" fontId="11" fillId="2" borderId="2" xfId="0" applyNumberFormat="1" applyFont="1" applyFill="1" applyBorder="1" applyAlignment="1">
      <alignment horizontal="center" vertical="center"/>
    </xf>
    <xf numFmtId="166" fontId="11" fillId="0" borderId="0" xfId="0" applyNumberFormat="1" applyFont="1" applyAlignment="1">
      <alignment horizontal="center" vertical="center" wrapText="1"/>
    </xf>
    <xf numFmtId="166" fontId="11" fillId="2" borderId="0" xfId="0" applyNumberFormat="1" applyFont="1" applyFill="1" applyAlignment="1">
      <alignment horizontal="center" vertical="center"/>
    </xf>
    <xf numFmtId="2" fontId="8" fillId="9" borderId="8" xfId="0" applyNumberFormat="1" applyFont="1" applyFill="1" applyBorder="1" applyAlignment="1">
      <alignment horizontal="center" vertical="center"/>
    </xf>
    <xf numFmtId="2" fontId="11" fillId="9" borderId="8" xfId="0" applyNumberFormat="1" applyFont="1" applyFill="1" applyBorder="1" applyAlignment="1">
      <alignment horizontal="center" vertical="center" wrapText="1"/>
    </xf>
    <xf numFmtId="2" fontId="11" fillId="9" borderId="8" xfId="0" applyNumberFormat="1" applyFont="1" applyFill="1" applyBorder="1" applyAlignment="1">
      <alignment horizontal="center" vertical="center"/>
    </xf>
    <xf numFmtId="0" fontId="8" fillId="0" borderId="5" xfId="0" applyFont="1" applyBorder="1" applyAlignment="1">
      <alignment horizontal="center" vertical="center"/>
    </xf>
    <xf numFmtId="2" fontId="11" fillId="9" borderId="2" xfId="0" applyNumberFormat="1" applyFont="1" applyFill="1" applyBorder="1" applyAlignment="1">
      <alignment horizontal="center" vertical="center"/>
    </xf>
    <xf numFmtId="2" fontId="8" fillId="9" borderId="9" xfId="0" applyNumberFormat="1" applyFont="1" applyFill="1" applyBorder="1" applyAlignment="1">
      <alignment horizontal="center" vertical="center"/>
    </xf>
    <xf numFmtId="166" fontId="11" fillId="0" borderId="6" xfId="0" applyNumberFormat="1" applyFont="1" applyBorder="1" applyAlignment="1">
      <alignment horizontal="center" vertical="center" wrapText="1"/>
    </xf>
    <xf numFmtId="2" fontId="11" fillId="0" borderId="38" xfId="0" applyNumberFormat="1" applyFont="1" applyBorder="1" applyAlignment="1">
      <alignment horizontal="center" vertical="center" wrapText="1"/>
    </xf>
    <xf numFmtId="0" fontId="8" fillId="0" borderId="36" xfId="0" applyFont="1" applyBorder="1" applyAlignment="1">
      <alignment horizontal="left" vertical="center" wrapText="1" shrinkToFit="1"/>
    </xf>
    <xf numFmtId="0" fontId="11" fillId="0" borderId="51" xfId="0" applyFont="1" applyBorder="1" applyAlignment="1">
      <alignment horizontal="justify" vertical="top" wrapText="1"/>
    </xf>
    <xf numFmtId="0" fontId="11" fillId="0" borderId="51" xfId="0" applyFont="1" applyBorder="1" applyAlignment="1">
      <alignment horizontal="center" vertical="center"/>
    </xf>
    <xf numFmtId="0" fontId="11" fillId="6" borderId="51" xfId="0" applyFont="1" applyFill="1" applyBorder="1" applyAlignment="1" applyProtection="1">
      <alignment horizontal="center" vertical="center"/>
      <protection locked="0"/>
    </xf>
    <xf numFmtId="3" fontId="8" fillId="0" borderId="52" xfId="0" applyNumberFormat="1" applyFont="1" applyBorder="1" applyAlignment="1">
      <alignment horizontal="center" vertical="center" wrapText="1"/>
    </xf>
    <xf numFmtId="2" fontId="8" fillId="9" borderId="2" xfId="0" applyNumberFormat="1" applyFont="1" applyFill="1" applyBorder="1" applyAlignment="1">
      <alignment horizontal="center" vertical="center"/>
    </xf>
    <xf numFmtId="0" fontId="0" fillId="0" borderId="2" xfId="0" applyBorder="1" applyAlignment="1">
      <alignment vertical="top" wrapText="1"/>
    </xf>
    <xf numFmtId="0" fontId="16" fillId="2" borderId="46" xfId="1" applyFont="1" applyFill="1" applyBorder="1" applyAlignment="1">
      <alignment horizontal="center" vertical="center"/>
    </xf>
    <xf numFmtId="0" fontId="16" fillId="2" borderId="47" xfId="1" applyFont="1" applyFill="1" applyBorder="1" applyAlignment="1">
      <alignment horizontal="center" vertical="center"/>
    </xf>
    <xf numFmtId="3" fontId="9" fillId="2" borderId="17" xfId="0" applyNumberFormat="1" applyFont="1" applyFill="1" applyBorder="1" applyAlignment="1">
      <alignment horizontal="center" vertical="center" wrapText="1"/>
    </xf>
    <xf numFmtId="3" fontId="9" fillId="2" borderId="18" xfId="0" applyNumberFormat="1" applyFont="1" applyFill="1" applyBorder="1" applyAlignment="1">
      <alignment horizontal="center" vertical="center" wrapText="1"/>
    </xf>
    <xf numFmtId="0" fontId="19" fillId="5" borderId="7"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31" fillId="6" borderId="24" xfId="0" applyFont="1" applyFill="1" applyBorder="1" applyAlignment="1">
      <alignment horizontal="center" vertical="center" wrapText="1"/>
    </xf>
    <xf numFmtId="0" fontId="31" fillId="6" borderId="25" xfId="0" applyFont="1" applyFill="1" applyBorder="1" applyAlignment="1">
      <alignment horizontal="center" vertical="center" wrapText="1"/>
    </xf>
    <xf numFmtId="0" fontId="31" fillId="6" borderId="26"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31" fillId="6" borderId="24" xfId="0" applyFont="1" applyFill="1" applyBorder="1" applyAlignment="1" applyProtection="1">
      <alignment horizontal="center" vertical="center" wrapText="1"/>
      <protection locked="0"/>
    </xf>
    <xf numFmtId="0" fontId="31" fillId="6" borderId="25" xfId="0" applyFont="1" applyFill="1" applyBorder="1" applyAlignment="1" applyProtection="1">
      <alignment horizontal="center" vertical="center" wrapText="1"/>
      <protection locked="0"/>
    </xf>
    <xf numFmtId="0" fontId="31" fillId="6" borderId="26" xfId="0" applyFont="1" applyFill="1" applyBorder="1" applyAlignment="1" applyProtection="1">
      <alignment horizontal="center" vertical="center" wrapText="1"/>
      <protection locked="0"/>
    </xf>
    <xf numFmtId="166" fontId="22" fillId="0" borderId="0" xfId="0" applyNumberFormat="1" applyFont="1" applyAlignment="1">
      <alignment horizontal="center"/>
    </xf>
    <xf numFmtId="166" fontId="22" fillId="0" borderId="21" xfId="0" applyNumberFormat="1" applyFont="1" applyBorder="1" applyAlignment="1">
      <alignment horizontal="center"/>
    </xf>
    <xf numFmtId="0" fontId="21" fillId="0" borderId="16" xfId="0" applyFont="1" applyBorder="1" applyAlignment="1">
      <alignment horizontal="center" vertical="center" wrapText="1"/>
    </xf>
    <xf numFmtId="0" fontId="21" fillId="0" borderId="3" xfId="0" applyFont="1" applyBorder="1" applyAlignment="1">
      <alignment horizontal="center" vertical="center" wrapText="1"/>
    </xf>
    <xf numFmtId="0" fontId="16" fillId="2" borderId="16" xfId="0" applyFont="1" applyFill="1" applyBorder="1" applyAlignment="1">
      <alignment horizontal="center" vertical="center" wrapText="1"/>
    </xf>
    <xf numFmtId="0" fontId="16" fillId="2" borderId="3" xfId="0" applyFont="1" applyFill="1" applyBorder="1" applyAlignment="1">
      <alignment horizontal="center" vertical="center" wrapText="1"/>
    </xf>
    <xf numFmtId="3" fontId="16" fillId="2" borderId="16" xfId="0"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67" fontId="16" fillId="2" borderId="16" xfId="2" applyNumberFormat="1" applyFont="1" applyFill="1" applyBorder="1" applyAlignment="1">
      <alignment horizontal="center" vertical="center" wrapText="1"/>
    </xf>
    <xf numFmtId="167" fontId="16" fillId="2" borderId="3" xfId="2"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166" fontId="16" fillId="2" borderId="18" xfId="0" applyNumberFormat="1" applyFont="1" applyFill="1" applyBorder="1" applyAlignment="1">
      <alignment horizontal="center" vertical="center" wrapText="1"/>
    </xf>
    <xf numFmtId="2" fontId="8" fillId="2" borderId="38" xfId="0" applyNumberFormat="1" applyFont="1" applyFill="1" applyBorder="1" applyAlignment="1">
      <alignment horizontal="center" vertical="center"/>
    </xf>
    <xf numFmtId="2" fontId="8" fillId="2" borderId="39" xfId="0" applyNumberFormat="1" applyFont="1" applyFill="1" applyBorder="1" applyAlignment="1">
      <alignment horizontal="center" vertical="center"/>
    </xf>
    <xf numFmtId="0" fontId="8" fillId="2" borderId="36" xfId="0" applyFont="1" applyFill="1" applyBorder="1" applyAlignment="1">
      <alignment horizontal="left" vertical="center"/>
    </xf>
    <xf numFmtId="0" fontId="8" fillId="2" borderId="34" xfId="0" applyFont="1" applyFill="1" applyBorder="1" applyAlignment="1">
      <alignment horizontal="left" vertical="center"/>
    </xf>
    <xf numFmtId="0" fontId="16" fillId="0" borderId="27" xfId="0" applyFont="1" applyBorder="1" applyAlignment="1">
      <alignment horizontal="center" vertical="center" wrapText="1" readingOrder="1"/>
    </xf>
    <xf numFmtId="0" fontId="16" fillId="0" borderId="23" xfId="0" applyFont="1" applyBorder="1" applyAlignment="1">
      <alignment horizontal="center" vertical="center" wrapText="1" readingOrder="1"/>
    </xf>
    <xf numFmtId="0" fontId="16" fillId="0" borderId="49" xfId="0" applyFont="1" applyBorder="1" applyAlignment="1">
      <alignment horizontal="center" vertical="center" wrapText="1" readingOrder="1"/>
    </xf>
    <xf numFmtId="0" fontId="18" fillId="5" borderId="10" xfId="0" applyFont="1" applyFill="1" applyBorder="1" applyAlignment="1">
      <alignment horizontal="center" vertical="center" readingOrder="1"/>
    </xf>
    <xf numFmtId="0" fontId="18" fillId="5" borderId="0" xfId="0" applyFont="1" applyFill="1" applyAlignment="1">
      <alignment horizontal="center" vertical="center" readingOrder="1"/>
    </xf>
    <xf numFmtId="0" fontId="18" fillId="5" borderId="21" xfId="0" applyFont="1" applyFill="1" applyBorder="1" applyAlignment="1">
      <alignment horizontal="center" vertical="center" readingOrder="1"/>
    </xf>
    <xf numFmtId="0" fontId="19" fillId="2" borderId="10" xfId="0" applyFont="1" applyFill="1" applyBorder="1" applyAlignment="1">
      <alignment horizontal="center" vertical="center" readingOrder="1"/>
    </xf>
    <xf numFmtId="0" fontId="19" fillId="2" borderId="0" xfId="0" applyFont="1" applyFill="1" applyAlignment="1">
      <alignment horizontal="center" vertical="center" readingOrder="1"/>
    </xf>
    <xf numFmtId="0" fontId="19" fillId="2" borderId="21" xfId="0" applyFont="1" applyFill="1" applyBorder="1" applyAlignment="1">
      <alignment horizontal="center" vertical="center" readingOrder="1"/>
    </xf>
    <xf numFmtId="0" fontId="20" fillId="2" borderId="11" xfId="0" applyFont="1" applyFill="1" applyBorder="1" applyAlignment="1">
      <alignment horizontal="center" vertical="center" wrapText="1" readingOrder="1"/>
    </xf>
    <xf numFmtId="0" fontId="20" fillId="2" borderId="50" xfId="0" applyFont="1" applyFill="1" applyBorder="1" applyAlignment="1">
      <alignment horizontal="center" vertical="center" wrapText="1" readingOrder="1"/>
    </xf>
    <xf numFmtId="0" fontId="16" fillId="0" borderId="28" xfId="0" applyFont="1" applyBorder="1" applyAlignment="1">
      <alignment horizontal="center" vertical="center" readingOrder="1"/>
    </xf>
    <xf numFmtId="0" fontId="16" fillId="0" borderId="11" xfId="0" applyFont="1" applyBorder="1" applyAlignment="1">
      <alignment horizontal="center" vertical="center" readingOrder="1"/>
    </xf>
  </cellXfs>
  <cellStyles count="13">
    <cellStyle name="Comma" xfId="5" builtinId="3"/>
    <cellStyle name="Comma 2" xfId="9" xr:uid="{670B43DD-A4A2-42AE-A45E-CC4ACE7CD3C7}"/>
    <cellStyle name="Comma 3" xfId="10" xr:uid="{A58820E3-8061-466B-9CD6-817502CB5CE7}"/>
    <cellStyle name="Currency" xfId="2" builtinId="4"/>
    <cellStyle name="Currency 2" xfId="11" xr:uid="{E5253A00-2590-4DC7-91D4-AFD3A594D1AD}"/>
    <cellStyle name="Heading 1" xfId="1" builtinId="16"/>
    <cellStyle name="Normal" xfId="0" builtinId="0"/>
    <cellStyle name="Normal 14" xfId="6" xr:uid="{4FA4C007-2666-4B41-80E9-B09968F298E8}"/>
    <cellStyle name="Normal 2" xfId="3" xr:uid="{00000000-0005-0000-0000-000003000000}"/>
    <cellStyle name="Normal 2 2 2" xfId="7" xr:uid="{17A767C7-0C46-41A9-8F01-2743D7406221}"/>
    <cellStyle name="Normal 3" xfId="8" xr:uid="{0D60BFF2-F9FB-474F-BE19-A69107CBD2F2}"/>
    <cellStyle name="Normal 6" xfId="4" xr:uid="{00000000-0005-0000-0000-000004000000}"/>
    <cellStyle name="Normal 7" xfId="12" xr:uid="{87050B8D-5F5F-4E3C-A920-8FCFF486E19A}"/>
  </cellStyles>
  <dxfs count="3">
    <dxf>
      <font>
        <color theme="0"/>
      </font>
    </dxf>
    <dxf>
      <font>
        <color theme="0"/>
      </font>
    </dxf>
    <dxf>
      <font>
        <color theme="0"/>
      </font>
    </dxf>
  </dxfs>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3.jpeg"/><Relationship Id="rId3" Type="http://schemas.openxmlformats.org/officeDocument/2006/relationships/image" Target="../media/image2.jpeg"/><Relationship Id="rId25" Type="http://schemas.openxmlformats.org/officeDocument/2006/relationships/customXml" Target="../ink/ink2.xml"/><Relationship Id="rId2" Type="http://schemas.openxmlformats.org/officeDocument/2006/relationships/hyperlink" Target="#thumb"/><Relationship Id="rId1" Type="http://schemas.openxmlformats.org/officeDocument/2006/relationships/image" Target="../media/image1.jpeg"/><Relationship Id="rId24" Type="http://schemas.openxmlformats.org/officeDocument/2006/relationships/image" Target="../media/image60.png"/><Relationship Id="rId4" Type="http://schemas.openxmlformats.org/officeDocument/2006/relationships/customXml" Target="../ink/ink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74</xdr:row>
      <xdr:rowOff>0</xdr:rowOff>
    </xdr:from>
    <xdr:to>
      <xdr:col>2</xdr:col>
      <xdr:colOff>1996440</xdr:colOff>
      <xdr:row>74</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464820</xdr:colOff>
      <xdr:row>74</xdr:row>
      <xdr:rowOff>0</xdr:rowOff>
    </xdr:from>
    <xdr:to>
      <xdr:col>2</xdr:col>
      <xdr:colOff>2308860</xdr:colOff>
      <xdr:row>74</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2</xdr:col>
      <xdr:colOff>152400</xdr:colOff>
      <xdr:row>74</xdr:row>
      <xdr:rowOff>0</xdr:rowOff>
    </xdr:from>
    <xdr:to>
      <xdr:col>2</xdr:col>
      <xdr:colOff>1996440</xdr:colOff>
      <xdr:row>74</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74</xdr:row>
      <xdr:rowOff>0</xdr:rowOff>
    </xdr:from>
    <xdr:to>
      <xdr:col>2</xdr:col>
      <xdr:colOff>2308860</xdr:colOff>
      <xdr:row>74</xdr:row>
      <xdr:rowOff>0</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876300" y="70812660"/>
          <a:ext cx="1844040" cy="1127760"/>
        </a:xfrm>
        <a:prstGeom prst="rect">
          <a:avLst/>
        </a:prstGeom>
        <a:noFill/>
        <a:ln w="9525">
          <a:noFill/>
          <a:miter lim="800000"/>
          <a:headEnd/>
          <a:tailEnd/>
        </a:ln>
      </xdr:spPr>
    </xdr:pic>
    <xdr:clientData/>
  </xdr:twoCellAnchor>
  <xdr:twoCellAnchor editAs="oneCell">
    <xdr:from>
      <xdr:col>2</xdr:col>
      <xdr:colOff>769620</xdr:colOff>
      <xdr:row>116</xdr:row>
      <xdr:rowOff>0</xdr:rowOff>
    </xdr:from>
    <xdr:to>
      <xdr:col>2</xdr:col>
      <xdr:colOff>2667000</xdr:colOff>
      <xdr:row>116</xdr:row>
      <xdr:rowOff>0</xdr:rowOff>
    </xdr:to>
    <xdr:pic>
      <xdr:nvPicPr>
        <xdr:cNvPr id="42"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1080" y="68465700"/>
          <a:ext cx="1897380" cy="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1739780</xdr:colOff>
      <xdr:row>0</xdr:row>
      <xdr:rowOff>253800</xdr:rowOff>
    </xdr:from>
    <xdr:to>
      <xdr:col>1</xdr:col>
      <xdr:colOff>1740140</xdr:colOff>
      <xdr:row>1</xdr:row>
      <xdr:rowOff>196850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5" name="Ink 44">
              <a:extLst>
                <a:ext uri="{FF2B5EF4-FFF2-40B4-BE49-F238E27FC236}">
                  <a16:creationId xmlns:a16="http://schemas.microsoft.com/office/drawing/2014/main" id="{748093E5-3298-4780-8136-4F1EA016266F}"/>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0</xdr:row>
      <xdr:rowOff>196560</xdr:rowOff>
    </xdr:from>
    <xdr:to>
      <xdr:col>1</xdr:col>
      <xdr:colOff>1143260</xdr:colOff>
      <xdr:row>2</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6" name="Ink 45">
              <a:extLst>
                <a:ext uri="{FF2B5EF4-FFF2-40B4-BE49-F238E27FC236}">
                  <a16:creationId xmlns:a16="http://schemas.microsoft.com/office/drawing/2014/main" id="{CD5B2499-C673-44E5-A4D6-2C285D115C9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twoCellAnchor editAs="oneCell">
    <xdr:from>
      <xdr:col>2</xdr:col>
      <xdr:colOff>1460500</xdr:colOff>
      <xdr:row>157</xdr:row>
      <xdr:rowOff>558800</xdr:rowOff>
    </xdr:from>
    <xdr:to>
      <xdr:col>2</xdr:col>
      <xdr:colOff>2365375</xdr:colOff>
      <xdr:row>157</xdr:row>
      <xdr:rowOff>1733550</xdr:rowOff>
    </xdr:to>
    <xdr:pic>
      <xdr:nvPicPr>
        <xdr:cNvPr id="2" name="Picture 25" descr="shelving unit 5 layers.jpg">
          <a:extLst>
            <a:ext uri="{FF2B5EF4-FFF2-40B4-BE49-F238E27FC236}">
              <a16:creationId xmlns:a16="http://schemas.microsoft.com/office/drawing/2014/main" id="{40DA0CD0-3A8C-4CFD-B71D-A4152C5A5BC1}"/>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97500" y="113880900"/>
          <a:ext cx="904875"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4" name="Text Box 1">
          <a:extLst>
            <a:ext uri="{FF2B5EF4-FFF2-40B4-BE49-F238E27FC236}">
              <a16:creationId xmlns:a16="http://schemas.microsoft.com/office/drawing/2014/main" id="{6F50A8F3-51EB-4E73-9CEA-F770C174C1EA}"/>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5" name="Text Box 2">
          <a:extLst>
            <a:ext uri="{FF2B5EF4-FFF2-40B4-BE49-F238E27FC236}">
              <a16:creationId xmlns:a16="http://schemas.microsoft.com/office/drawing/2014/main" id="{3AB72F3D-BABA-4184-AA50-A12622227FD8}"/>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6" name="Text Box 1">
          <a:extLst>
            <a:ext uri="{FF2B5EF4-FFF2-40B4-BE49-F238E27FC236}">
              <a16:creationId xmlns:a16="http://schemas.microsoft.com/office/drawing/2014/main" id="{27811B6B-C6EA-4A46-AE53-92F48ABF124E}"/>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7" name="Text Box 2">
          <a:extLst>
            <a:ext uri="{FF2B5EF4-FFF2-40B4-BE49-F238E27FC236}">
              <a16:creationId xmlns:a16="http://schemas.microsoft.com/office/drawing/2014/main" id="{A9D0D845-FAD5-435F-961D-A9697019310B}"/>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8" name="Text Box 1">
          <a:extLst>
            <a:ext uri="{FF2B5EF4-FFF2-40B4-BE49-F238E27FC236}">
              <a16:creationId xmlns:a16="http://schemas.microsoft.com/office/drawing/2014/main" id="{976680CA-24B6-4B66-9800-2454DC7545B1}"/>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9" name="Text Box 2">
          <a:extLst>
            <a:ext uri="{FF2B5EF4-FFF2-40B4-BE49-F238E27FC236}">
              <a16:creationId xmlns:a16="http://schemas.microsoft.com/office/drawing/2014/main" id="{D1906E5F-B634-4864-8CE2-14505A1DC778}"/>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10" name="Text Box 1">
          <a:extLst>
            <a:ext uri="{FF2B5EF4-FFF2-40B4-BE49-F238E27FC236}">
              <a16:creationId xmlns:a16="http://schemas.microsoft.com/office/drawing/2014/main" id="{8947F7C7-CD1F-4B12-BBA1-51A66462B892}"/>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11" name="Text Box 2">
          <a:extLst>
            <a:ext uri="{FF2B5EF4-FFF2-40B4-BE49-F238E27FC236}">
              <a16:creationId xmlns:a16="http://schemas.microsoft.com/office/drawing/2014/main" id="{0A51CB68-2D01-4830-9DC6-EC90F98A9700}"/>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12" name="Text Box 1">
          <a:extLst>
            <a:ext uri="{FF2B5EF4-FFF2-40B4-BE49-F238E27FC236}">
              <a16:creationId xmlns:a16="http://schemas.microsoft.com/office/drawing/2014/main" id="{B0EA9F09-A9B1-405C-8649-411C10F86A79}"/>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13" name="Text Box 2">
          <a:extLst>
            <a:ext uri="{FF2B5EF4-FFF2-40B4-BE49-F238E27FC236}">
              <a16:creationId xmlns:a16="http://schemas.microsoft.com/office/drawing/2014/main" id="{F24BE5EB-69AA-483A-A8F7-3B0BC1295CB4}"/>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14" name="Text Box 1">
          <a:extLst>
            <a:ext uri="{FF2B5EF4-FFF2-40B4-BE49-F238E27FC236}">
              <a16:creationId xmlns:a16="http://schemas.microsoft.com/office/drawing/2014/main" id="{5AB947D8-6A4D-4588-8B4A-9ACB4AC98504}"/>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1447800</xdr:colOff>
      <xdr:row>82</xdr:row>
      <xdr:rowOff>0</xdr:rowOff>
    </xdr:from>
    <xdr:to>
      <xdr:col>2</xdr:col>
      <xdr:colOff>1447800</xdr:colOff>
      <xdr:row>83</xdr:row>
      <xdr:rowOff>133350</xdr:rowOff>
    </xdr:to>
    <xdr:sp macro="" textlink="">
      <xdr:nvSpPr>
        <xdr:cNvPr id="15" name="Text Box 2">
          <a:extLst>
            <a:ext uri="{FF2B5EF4-FFF2-40B4-BE49-F238E27FC236}">
              <a16:creationId xmlns:a16="http://schemas.microsoft.com/office/drawing/2014/main" id="{3C674544-D8FC-4426-BBB7-5E7FA7D6BE47}"/>
            </a:ext>
          </a:extLst>
        </xdr:cNvPr>
        <xdr:cNvSpPr txBox="1">
          <a:spLocks noChangeArrowheads="1"/>
        </xdr:cNvSpPr>
      </xdr:nvSpPr>
      <xdr:spPr bwMode="auto">
        <a:xfrm>
          <a:off x="1971675" y="11756707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4"/>
    </inkml:context>
    <inkml:brush xml:id="br0">
      <inkml:brushProperty name="width" value="0.05" units="cm"/>
      <inkml:brushProperty name="height" value="0.05" units="cm"/>
      <inkml:brushProperty name="ignorePressure" value="1"/>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5"/>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V244"/>
  <sheetViews>
    <sheetView tabSelected="1" view="pageBreakPreview" zoomScale="43" zoomScaleNormal="75" zoomScaleSheetLayoutView="50" zoomScalePageLayoutView="75" workbookViewId="0">
      <pane ySplit="6" topLeftCell="A50" activePane="bottomLeft" state="frozen"/>
      <selection pane="bottomLeft" activeCell="F51" sqref="F51"/>
    </sheetView>
  </sheetViews>
  <sheetFormatPr defaultColWidth="9.26953125" defaultRowHeight="14" outlineLevelRow="1" x14ac:dyDescent="0.3"/>
  <cols>
    <col min="1" max="1" width="10.54296875" style="168" customWidth="1"/>
    <col min="2" max="2" width="48.453125" style="73" customWidth="1"/>
    <col min="3" max="3" width="51.453125" style="73" customWidth="1"/>
    <col min="4" max="4" width="14" style="73" customWidth="1"/>
    <col min="5" max="5" width="12.7265625" style="73" customWidth="1"/>
    <col min="6" max="6" width="14.7265625" style="171" customWidth="1"/>
    <col min="7" max="7" width="18.7265625" style="152" customWidth="1"/>
    <col min="8" max="8" width="15.54296875" style="152" customWidth="1"/>
    <col min="9" max="9" width="13.7265625" style="73" customWidth="1"/>
    <col min="10" max="10" width="16.453125" style="73" customWidth="1"/>
    <col min="11" max="13" width="11.453125" style="73" customWidth="1"/>
    <col min="14" max="16384" width="9.26953125" style="73"/>
  </cols>
  <sheetData>
    <row r="1" spans="1:100" s="57" customFormat="1" ht="15" x14ac:dyDescent="0.35">
      <c r="A1" s="243" t="s">
        <v>0</v>
      </c>
      <c r="B1" s="244"/>
      <c r="C1" s="244"/>
      <c r="D1" s="244"/>
      <c r="E1" s="244"/>
      <c r="F1" s="244"/>
      <c r="G1" s="245"/>
    </row>
    <row r="2" spans="1:100" s="57" customFormat="1" ht="20" outlineLevel="1" x14ac:dyDescent="0.35">
      <c r="A2" s="246" t="s">
        <v>1</v>
      </c>
      <c r="B2" s="247"/>
      <c r="C2" s="247"/>
      <c r="D2" s="247"/>
      <c r="E2" s="247"/>
      <c r="F2" s="247"/>
      <c r="G2" s="248"/>
    </row>
    <row r="3" spans="1:100" s="57" customFormat="1" ht="17.5" outlineLevel="1" x14ac:dyDescent="0.35">
      <c r="A3" s="249" t="s">
        <v>320</v>
      </c>
      <c r="B3" s="250"/>
      <c r="C3" s="250"/>
      <c r="D3" s="250"/>
      <c r="E3" s="250"/>
      <c r="F3" s="250"/>
      <c r="G3" s="251"/>
    </row>
    <row r="4" spans="1:100" s="57" customFormat="1" ht="15.5" outlineLevel="1" thickBot="1" x14ac:dyDescent="0.4">
      <c r="A4" s="254" t="s">
        <v>2</v>
      </c>
      <c r="B4" s="255"/>
      <c r="C4" s="252" t="str">
        <f>UPPER(IF(C180&lt;&gt;"","Tenderer: "&amp;C180,""))</f>
        <v/>
      </c>
      <c r="D4" s="252"/>
      <c r="E4" s="252"/>
      <c r="F4" s="252"/>
      <c r="G4" s="253"/>
    </row>
    <row r="5" spans="1:100" x14ac:dyDescent="0.3">
      <c r="A5" s="222" t="s">
        <v>3</v>
      </c>
      <c r="B5" s="229" t="s">
        <v>4</v>
      </c>
      <c r="C5" s="231" t="s">
        <v>5</v>
      </c>
      <c r="D5" s="233" t="s">
        <v>6</v>
      </c>
      <c r="E5" s="233" t="s">
        <v>7</v>
      </c>
      <c r="F5" s="235" t="s">
        <v>8</v>
      </c>
      <c r="G5" s="237" t="s">
        <v>9</v>
      </c>
      <c r="H5" s="213" t="s">
        <v>10</v>
      </c>
      <c r="I5" s="215" t="s">
        <v>11</v>
      </c>
    </row>
    <row r="6" spans="1:100" s="76" customFormat="1" ht="15.5" thickBot="1" x14ac:dyDescent="0.35">
      <c r="A6" s="223"/>
      <c r="B6" s="230"/>
      <c r="C6" s="232"/>
      <c r="D6" s="234"/>
      <c r="E6" s="234"/>
      <c r="F6" s="236"/>
      <c r="G6" s="238"/>
      <c r="H6" s="214"/>
      <c r="I6" s="216"/>
      <c r="J6" s="74"/>
      <c r="K6" s="75"/>
    </row>
    <row r="7" spans="1:100" s="79" customFormat="1" ht="18" x14ac:dyDescent="0.3">
      <c r="A7" s="58">
        <v>1</v>
      </c>
      <c r="B7" s="59" t="s">
        <v>12</v>
      </c>
      <c r="C7" s="60"/>
      <c r="D7" s="61"/>
      <c r="E7" s="61"/>
      <c r="F7" s="62" t="s">
        <v>13</v>
      </c>
      <c r="G7" s="63">
        <f>SUM(G8:G24)</f>
        <v>0</v>
      </c>
      <c r="H7" s="64"/>
      <c r="I7" s="65">
        <f>SUM(I8:I21)</f>
        <v>0</v>
      </c>
      <c r="J7" s="77"/>
      <c r="K7" s="78"/>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row>
    <row r="8" spans="1:100" s="80" customFormat="1" ht="84" outlineLevel="1" x14ac:dyDescent="0.3">
      <c r="A8" s="66">
        <v>1.01</v>
      </c>
      <c r="B8" s="67" t="s">
        <v>14</v>
      </c>
      <c r="C8" s="4" t="s">
        <v>15</v>
      </c>
      <c r="D8" s="5" t="s">
        <v>16</v>
      </c>
      <c r="E8" s="6">
        <v>65</v>
      </c>
      <c r="F8" s="172"/>
      <c r="G8" s="7">
        <f t="shared" ref="G8:G22" si="0">SUM(E8*F8)</f>
        <v>0</v>
      </c>
      <c r="H8" s="68"/>
      <c r="I8" s="69">
        <f>E8*H8</f>
        <v>0</v>
      </c>
    </row>
    <row r="9" spans="1:100" s="80" customFormat="1" outlineLevel="1" x14ac:dyDescent="0.3">
      <c r="A9" s="66">
        <v>1.02</v>
      </c>
      <c r="B9" s="67" t="s">
        <v>17</v>
      </c>
      <c r="C9" s="4" t="s">
        <v>18</v>
      </c>
      <c r="D9" s="5" t="s">
        <v>16</v>
      </c>
      <c r="E9" s="6">
        <v>60</v>
      </c>
      <c r="F9" s="172"/>
      <c r="G9" s="7">
        <f t="shared" si="0"/>
        <v>0</v>
      </c>
      <c r="H9" s="68"/>
      <c r="I9" s="69"/>
    </row>
    <row r="10" spans="1:100" s="80" customFormat="1" ht="33" customHeight="1" outlineLevel="1" x14ac:dyDescent="0.3">
      <c r="A10" s="66">
        <v>1.03</v>
      </c>
      <c r="B10" s="67" t="s">
        <v>19</v>
      </c>
      <c r="C10" s="4" t="s">
        <v>20</v>
      </c>
      <c r="D10" s="5" t="s">
        <v>16</v>
      </c>
      <c r="E10" s="6">
        <v>20</v>
      </c>
      <c r="F10" s="172"/>
      <c r="G10" s="7">
        <f t="shared" si="0"/>
        <v>0</v>
      </c>
      <c r="H10" s="68"/>
      <c r="I10" s="69"/>
    </row>
    <row r="11" spans="1:100" s="80" customFormat="1" ht="98" outlineLevel="1" x14ac:dyDescent="0.3">
      <c r="A11" s="66">
        <v>1.04</v>
      </c>
      <c r="B11" s="67" t="s">
        <v>21</v>
      </c>
      <c r="C11" s="4" t="s">
        <v>22</v>
      </c>
      <c r="D11" s="5" t="s">
        <v>16</v>
      </c>
      <c r="E11" s="6">
        <v>10</v>
      </c>
      <c r="F11" s="172"/>
      <c r="G11" s="7">
        <f t="shared" si="0"/>
        <v>0</v>
      </c>
      <c r="H11" s="68"/>
      <c r="I11" s="69">
        <f>E11*H11</f>
        <v>0</v>
      </c>
    </row>
    <row r="12" spans="1:100" s="80" customFormat="1" ht="98" outlineLevel="1" x14ac:dyDescent="0.3">
      <c r="A12" s="66">
        <v>1.05</v>
      </c>
      <c r="B12" s="67" t="s">
        <v>23</v>
      </c>
      <c r="C12" s="4" t="s">
        <v>24</v>
      </c>
      <c r="D12" s="5" t="s">
        <v>16</v>
      </c>
      <c r="E12" s="6">
        <v>7</v>
      </c>
      <c r="F12" s="172"/>
      <c r="G12" s="7">
        <f t="shared" ref="G12" si="1">SUM(E12*F12)</f>
        <v>0</v>
      </c>
      <c r="H12" s="68"/>
      <c r="I12" s="69">
        <f>E12*H12</f>
        <v>0</v>
      </c>
    </row>
    <row r="13" spans="1:100" s="80" customFormat="1" ht="70" outlineLevel="1" x14ac:dyDescent="0.3">
      <c r="A13" s="66">
        <v>1.06</v>
      </c>
      <c r="B13" s="67" t="s">
        <v>25</v>
      </c>
      <c r="C13" s="4" t="s">
        <v>26</v>
      </c>
      <c r="D13" s="5" t="s">
        <v>27</v>
      </c>
      <c r="E13" s="6">
        <v>41</v>
      </c>
      <c r="F13" s="172"/>
      <c r="G13" s="7">
        <f t="shared" si="0"/>
        <v>0</v>
      </c>
      <c r="H13" s="68"/>
      <c r="I13" s="69"/>
    </row>
    <row r="14" spans="1:100" s="80" customFormat="1" outlineLevel="1" x14ac:dyDescent="0.3">
      <c r="A14" s="66">
        <v>1.07</v>
      </c>
      <c r="B14" s="67" t="s">
        <v>28</v>
      </c>
      <c r="C14" s="4" t="s">
        <v>29</v>
      </c>
      <c r="D14" s="5" t="s">
        <v>27</v>
      </c>
      <c r="E14" s="6">
        <v>4</v>
      </c>
      <c r="F14" s="172"/>
      <c r="G14" s="7">
        <f t="shared" si="0"/>
        <v>0</v>
      </c>
      <c r="H14" s="68"/>
      <c r="I14" s="69"/>
    </row>
    <row r="15" spans="1:100" s="80" customFormat="1" ht="98" outlineLevel="1" x14ac:dyDescent="0.3">
      <c r="A15" s="66">
        <v>1.08</v>
      </c>
      <c r="B15" s="67" t="s">
        <v>30</v>
      </c>
      <c r="C15" s="4" t="s">
        <v>31</v>
      </c>
      <c r="D15" s="5" t="s">
        <v>32</v>
      </c>
      <c r="E15" s="6">
        <v>1</v>
      </c>
      <c r="F15" s="172"/>
      <c r="G15" s="7">
        <f t="shared" si="0"/>
        <v>0</v>
      </c>
      <c r="H15" s="68"/>
      <c r="I15" s="69">
        <f>E15*H15</f>
        <v>0</v>
      </c>
    </row>
    <row r="16" spans="1:100" s="80" customFormat="1" ht="42" outlineLevel="1" x14ac:dyDescent="0.3">
      <c r="A16" s="66">
        <v>1.0900000000000001</v>
      </c>
      <c r="B16" s="67" t="s">
        <v>33</v>
      </c>
      <c r="C16" s="4" t="s">
        <v>34</v>
      </c>
      <c r="D16" s="5" t="s">
        <v>32</v>
      </c>
      <c r="E16" s="6">
        <v>1</v>
      </c>
      <c r="F16" s="172"/>
      <c r="G16" s="7">
        <f t="shared" si="0"/>
        <v>0</v>
      </c>
      <c r="H16" s="68"/>
      <c r="I16" s="69"/>
    </row>
    <row r="17" spans="1:100" s="80" customFormat="1" ht="42" outlineLevel="1" x14ac:dyDescent="0.3">
      <c r="A17" s="66">
        <v>1.1000000000000001</v>
      </c>
      <c r="B17" s="67" t="s">
        <v>35</v>
      </c>
      <c r="C17" s="4" t="s">
        <v>36</v>
      </c>
      <c r="D17" s="5" t="s">
        <v>32</v>
      </c>
      <c r="E17" s="6">
        <v>1</v>
      </c>
      <c r="F17" s="172"/>
      <c r="G17" s="7">
        <f t="shared" si="0"/>
        <v>0</v>
      </c>
      <c r="H17" s="68"/>
      <c r="I17" s="69"/>
    </row>
    <row r="18" spans="1:100" s="80" customFormat="1" ht="42" outlineLevel="1" x14ac:dyDescent="0.3">
      <c r="A18" s="66">
        <v>1.1100000000000001</v>
      </c>
      <c r="B18" s="67" t="s">
        <v>37</v>
      </c>
      <c r="C18" s="4" t="s">
        <v>38</v>
      </c>
      <c r="D18" s="5" t="s">
        <v>32</v>
      </c>
      <c r="E18" s="6">
        <v>1</v>
      </c>
      <c r="F18" s="172"/>
      <c r="G18" s="7">
        <f t="shared" si="0"/>
        <v>0</v>
      </c>
      <c r="H18" s="68"/>
      <c r="I18" s="69">
        <f>E18*H18</f>
        <v>0</v>
      </c>
    </row>
    <row r="19" spans="1:100" s="80" customFormat="1" ht="56" outlineLevel="1" x14ac:dyDescent="0.3">
      <c r="A19" s="66">
        <v>1.1200000000000001</v>
      </c>
      <c r="B19" s="67" t="s">
        <v>39</v>
      </c>
      <c r="C19" s="4" t="s">
        <v>40</v>
      </c>
      <c r="D19" s="5" t="s">
        <v>32</v>
      </c>
      <c r="E19" s="6">
        <v>1</v>
      </c>
      <c r="F19" s="172"/>
      <c r="G19" s="7">
        <f t="shared" si="0"/>
        <v>0</v>
      </c>
      <c r="H19" s="68"/>
      <c r="I19" s="69"/>
    </row>
    <row r="20" spans="1:100" s="80" customFormat="1" ht="98" outlineLevel="1" x14ac:dyDescent="0.3">
      <c r="A20" s="66">
        <v>1.1299999999999999</v>
      </c>
      <c r="B20" s="67" t="s">
        <v>41</v>
      </c>
      <c r="C20" s="4" t="s">
        <v>42</v>
      </c>
      <c r="D20" s="5" t="s">
        <v>32</v>
      </c>
      <c r="E20" s="6">
        <v>1</v>
      </c>
      <c r="F20" s="172"/>
      <c r="G20" s="7">
        <f t="shared" si="0"/>
        <v>0</v>
      </c>
      <c r="H20" s="68"/>
      <c r="I20" s="69"/>
    </row>
    <row r="21" spans="1:100" s="80" customFormat="1" ht="56" outlineLevel="1" x14ac:dyDescent="0.3">
      <c r="A21" s="66">
        <v>1.1399999999999999</v>
      </c>
      <c r="B21" s="67" t="s">
        <v>43</v>
      </c>
      <c r="C21" s="4" t="s">
        <v>44</v>
      </c>
      <c r="D21" s="5" t="s">
        <v>16</v>
      </c>
      <c r="E21" s="6">
        <v>10</v>
      </c>
      <c r="F21" s="172"/>
      <c r="G21" s="7">
        <f t="shared" si="0"/>
        <v>0</v>
      </c>
      <c r="H21" s="68"/>
      <c r="I21" s="69">
        <f>E21*H21</f>
        <v>0</v>
      </c>
    </row>
    <row r="22" spans="1:100" s="76" customFormat="1" ht="70" outlineLevel="1" x14ac:dyDescent="0.3">
      <c r="A22" s="66">
        <v>1.1499999999999999</v>
      </c>
      <c r="B22" s="70" t="s">
        <v>45</v>
      </c>
      <c r="C22" s="4" t="s">
        <v>46</v>
      </c>
      <c r="D22" s="5" t="s">
        <v>16</v>
      </c>
      <c r="E22" s="6">
        <v>20</v>
      </c>
      <c r="F22" s="172"/>
      <c r="G22" s="7">
        <f t="shared" si="0"/>
        <v>0</v>
      </c>
      <c r="H22" s="71"/>
      <c r="I22" s="72"/>
    </row>
    <row r="23" spans="1:100" s="76" customFormat="1" ht="70" outlineLevel="1" x14ac:dyDescent="0.3">
      <c r="A23" s="66">
        <v>1.1599999999999999</v>
      </c>
      <c r="B23" s="70" t="s">
        <v>47</v>
      </c>
      <c r="C23" s="4" t="s">
        <v>48</v>
      </c>
      <c r="D23" s="5" t="s">
        <v>16</v>
      </c>
      <c r="E23" s="6">
        <v>2</v>
      </c>
      <c r="F23" s="172"/>
      <c r="G23" s="7">
        <f t="shared" ref="G23" si="2">SUM(E23*F23)</f>
        <v>0</v>
      </c>
      <c r="H23" s="71"/>
      <c r="I23" s="72"/>
    </row>
    <row r="24" spans="1:100" s="76" customFormat="1" ht="42" outlineLevel="1" x14ac:dyDescent="0.3">
      <c r="A24" s="66">
        <v>1.17</v>
      </c>
      <c r="B24" s="70" t="s">
        <v>49</v>
      </c>
      <c r="C24" s="4" t="s">
        <v>50</v>
      </c>
      <c r="D24" s="5" t="s">
        <v>16</v>
      </c>
      <c r="E24" s="6">
        <v>2</v>
      </c>
      <c r="F24" s="172"/>
      <c r="G24" s="7">
        <f t="shared" ref="G24" si="3">SUM(E24*F24)</f>
        <v>0</v>
      </c>
      <c r="H24" s="71"/>
      <c r="I24" s="72"/>
    </row>
    <row r="25" spans="1:100" s="76" customFormat="1" outlineLevel="1" x14ac:dyDescent="0.3">
      <c r="A25" s="81"/>
      <c r="B25" s="82"/>
      <c r="C25" s="83"/>
      <c r="D25" s="84"/>
      <c r="E25" s="84"/>
      <c r="F25" s="173"/>
      <c r="G25" s="85"/>
      <c r="H25" s="68"/>
      <c r="I25" s="72"/>
    </row>
    <row r="26" spans="1:100" s="79" customFormat="1" ht="18" x14ac:dyDescent="0.3">
      <c r="A26" s="86">
        <v>3</v>
      </c>
      <c r="B26" s="87" t="s">
        <v>51</v>
      </c>
      <c r="C26" s="88"/>
      <c r="D26" s="89"/>
      <c r="E26" s="89"/>
      <c r="F26" s="174"/>
      <c r="G26" s="90">
        <f>SUM(G27:G28)</f>
        <v>0</v>
      </c>
      <c r="H26" s="91"/>
      <c r="I26" s="92"/>
      <c r="J26" s="77"/>
      <c r="K26" s="78"/>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s="76" customFormat="1" ht="70" outlineLevel="1" x14ac:dyDescent="0.3">
      <c r="A27" s="66">
        <v>2.0099999999999998</v>
      </c>
      <c r="B27" s="70" t="s">
        <v>52</v>
      </c>
      <c r="C27" s="37" t="s">
        <v>53</v>
      </c>
      <c r="D27" s="9" t="s">
        <v>16</v>
      </c>
      <c r="E27" s="6">
        <v>7</v>
      </c>
      <c r="F27" s="172"/>
      <c r="G27" s="7">
        <f>SUM(E27*F27)</f>
        <v>0</v>
      </c>
      <c r="H27" s="68"/>
      <c r="I27" s="69">
        <f>E27*H27</f>
        <v>0</v>
      </c>
    </row>
    <row r="28" spans="1:100" s="76" customFormat="1" ht="182" outlineLevel="1" x14ac:dyDescent="0.3">
      <c r="A28" s="66">
        <v>2.02</v>
      </c>
      <c r="B28" s="70" t="s">
        <v>54</v>
      </c>
      <c r="C28" s="8" t="s">
        <v>55</v>
      </c>
      <c r="D28" s="9" t="s">
        <v>16</v>
      </c>
      <c r="E28" s="6">
        <v>45</v>
      </c>
      <c r="F28" s="172"/>
      <c r="G28" s="7">
        <f>SUM(E28*F28)</f>
        <v>0</v>
      </c>
      <c r="H28" s="68"/>
      <c r="I28" s="69">
        <f>E28*H28</f>
        <v>0</v>
      </c>
    </row>
    <row r="29" spans="1:100" s="76" customFormat="1" outlineLevel="1" x14ac:dyDescent="0.3">
      <c r="A29" s="81"/>
      <c r="B29" s="93"/>
      <c r="C29" s="83"/>
      <c r="D29" s="84"/>
      <c r="E29" s="84"/>
      <c r="F29" s="173"/>
      <c r="G29" s="85"/>
      <c r="H29" s="68"/>
      <c r="I29" s="72"/>
    </row>
    <row r="30" spans="1:100" s="79" customFormat="1" ht="18" x14ac:dyDescent="0.3">
      <c r="A30" s="86">
        <v>3</v>
      </c>
      <c r="B30" s="87" t="s">
        <v>56</v>
      </c>
      <c r="C30" s="88"/>
      <c r="D30" s="89"/>
      <c r="E30" s="89"/>
      <c r="F30" s="174"/>
      <c r="G30" s="90">
        <f>SUM(G31:G33)</f>
        <v>0</v>
      </c>
      <c r="H30" s="91"/>
      <c r="I30" s="92"/>
      <c r="J30" s="77"/>
      <c r="K30" s="78"/>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row>
    <row r="31" spans="1:100" s="76" customFormat="1" ht="196" outlineLevel="1" x14ac:dyDescent="0.3">
      <c r="A31" s="94">
        <v>3.01</v>
      </c>
      <c r="B31" s="95" t="s">
        <v>57</v>
      </c>
      <c r="C31" s="10" t="s">
        <v>58</v>
      </c>
      <c r="D31" s="11" t="s">
        <v>16</v>
      </c>
      <c r="E31" s="12">
        <v>100</v>
      </c>
      <c r="F31" s="175"/>
      <c r="G31" s="13">
        <f>SUM(E31*F31)</f>
        <v>0</v>
      </c>
      <c r="H31" s="68"/>
      <c r="I31" s="69">
        <f>E31*H31</f>
        <v>0</v>
      </c>
    </row>
    <row r="32" spans="1:100" s="76" customFormat="1" ht="154" outlineLevel="1" x14ac:dyDescent="0.3">
      <c r="A32" s="94">
        <v>3.02</v>
      </c>
      <c r="B32" s="96" t="s">
        <v>59</v>
      </c>
      <c r="C32" s="10" t="s">
        <v>60</v>
      </c>
      <c r="D32" s="11" t="s">
        <v>16</v>
      </c>
      <c r="E32" s="12">
        <v>20</v>
      </c>
      <c r="F32" s="175"/>
      <c r="G32" s="13">
        <f>SUM(E32*F32)</f>
        <v>0</v>
      </c>
      <c r="H32" s="68"/>
      <c r="I32" s="69">
        <f>E32*H32</f>
        <v>0</v>
      </c>
    </row>
    <row r="33" spans="1:100" s="76" customFormat="1" ht="108.5" outlineLevel="1" x14ac:dyDescent="0.3">
      <c r="A33" s="200">
        <v>3.03</v>
      </c>
      <c r="B33" s="96" t="s">
        <v>61</v>
      </c>
      <c r="C33" s="14" t="s">
        <v>62</v>
      </c>
      <c r="D33" s="11" t="s">
        <v>16</v>
      </c>
      <c r="E33" s="12">
        <v>200</v>
      </c>
      <c r="F33" s="175"/>
      <c r="G33" s="13">
        <f>SUM(E33*F33)</f>
        <v>0</v>
      </c>
      <c r="H33" s="68"/>
      <c r="I33" s="69">
        <f>E33*H33</f>
        <v>0</v>
      </c>
      <c r="J33" s="76">
        <v>50</v>
      </c>
    </row>
    <row r="34" spans="1:100" s="76" customFormat="1" outlineLevel="1" x14ac:dyDescent="0.3">
      <c r="A34" s="81"/>
      <c r="B34" s="82"/>
      <c r="C34" s="83"/>
      <c r="D34" s="84"/>
      <c r="E34" s="84"/>
      <c r="F34" s="173"/>
      <c r="G34" s="85"/>
      <c r="H34" s="68"/>
      <c r="I34" s="72"/>
    </row>
    <row r="35" spans="1:100" s="79" customFormat="1" ht="18" x14ac:dyDescent="0.3">
      <c r="A35" s="86">
        <v>4</v>
      </c>
      <c r="B35" s="87" t="s">
        <v>63</v>
      </c>
      <c r="C35" s="88"/>
      <c r="D35" s="89"/>
      <c r="E35" s="89"/>
      <c r="F35" s="174"/>
      <c r="G35" s="90">
        <f>SUM(G36:G38)</f>
        <v>0</v>
      </c>
      <c r="H35" s="91"/>
      <c r="I35" s="92"/>
      <c r="J35" s="77"/>
      <c r="K35" s="78"/>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row>
    <row r="36" spans="1:100" s="76" customFormat="1" ht="117.5" customHeight="1" outlineLevel="1" x14ac:dyDescent="0.3">
      <c r="A36" s="198">
        <v>4.01</v>
      </c>
      <c r="B36" s="97" t="s">
        <v>64</v>
      </c>
      <c r="C36" s="15" t="s">
        <v>310</v>
      </c>
      <c r="D36" s="16" t="s">
        <v>16</v>
      </c>
      <c r="E36" s="12">
        <v>3800</v>
      </c>
      <c r="F36" s="176"/>
      <c r="G36" s="13">
        <f>SUM(E36*F36)</f>
        <v>0</v>
      </c>
      <c r="H36" s="68"/>
      <c r="I36" s="69">
        <f>E36*H36</f>
        <v>0</v>
      </c>
    </row>
    <row r="37" spans="1:100" s="76" customFormat="1" ht="56" outlineLevel="1" x14ac:dyDescent="0.3">
      <c r="A37" s="66">
        <v>4.0199999999999996</v>
      </c>
      <c r="B37" s="97" t="s">
        <v>65</v>
      </c>
      <c r="C37" s="4" t="s">
        <v>66</v>
      </c>
      <c r="D37" s="17" t="s">
        <v>16</v>
      </c>
      <c r="E37" s="18">
        <v>200</v>
      </c>
      <c r="F37" s="177"/>
      <c r="G37" s="7">
        <f>SUM(E37*F37)</f>
        <v>0</v>
      </c>
      <c r="H37" s="68"/>
      <c r="I37" s="69">
        <f>E37*H37</f>
        <v>0</v>
      </c>
    </row>
    <row r="38" spans="1:100" s="76" customFormat="1" ht="53.5" customHeight="1" outlineLevel="1" x14ac:dyDescent="0.3">
      <c r="A38" s="66">
        <v>4.03</v>
      </c>
      <c r="B38" s="97" t="s">
        <v>64</v>
      </c>
      <c r="C38" s="15" t="s">
        <v>67</v>
      </c>
      <c r="D38" s="16" t="s">
        <v>16</v>
      </c>
      <c r="E38" s="12">
        <v>1850</v>
      </c>
      <c r="F38" s="176"/>
      <c r="G38" s="13">
        <f>SUM(E38*F38)</f>
        <v>0</v>
      </c>
      <c r="H38" s="68"/>
      <c r="I38" s="69">
        <f>E38*H38</f>
        <v>0</v>
      </c>
    </row>
    <row r="39" spans="1:100" s="76" customFormat="1" outlineLevel="1" x14ac:dyDescent="0.3">
      <c r="A39" s="98"/>
      <c r="B39" s="93"/>
      <c r="C39" s="83"/>
      <c r="D39" s="84"/>
      <c r="E39" s="84"/>
      <c r="F39" s="173"/>
      <c r="G39" s="85"/>
      <c r="H39" s="68"/>
      <c r="I39" s="72"/>
    </row>
    <row r="40" spans="1:100" s="79" customFormat="1" ht="18" x14ac:dyDescent="0.3">
      <c r="A40" s="86">
        <v>5</v>
      </c>
      <c r="B40" s="87" t="s">
        <v>68</v>
      </c>
      <c r="C40" s="88"/>
      <c r="D40" s="89"/>
      <c r="E40" s="89"/>
      <c r="F40" s="174"/>
      <c r="G40" s="90">
        <f>SUM(G41:G51)</f>
        <v>0</v>
      </c>
      <c r="H40" s="91"/>
      <c r="I40" s="92"/>
      <c r="J40" s="77"/>
      <c r="K40" s="78"/>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row>
    <row r="41" spans="1:100" s="76" customFormat="1" ht="126" outlineLevel="1" x14ac:dyDescent="0.3">
      <c r="A41" s="94">
        <v>5.01</v>
      </c>
      <c r="B41" s="99" t="s">
        <v>69</v>
      </c>
      <c r="C41" s="10" t="s">
        <v>70</v>
      </c>
      <c r="D41" s="19" t="s">
        <v>71</v>
      </c>
      <c r="E41" s="20">
        <v>50</v>
      </c>
      <c r="F41" s="178"/>
      <c r="G41" s="13">
        <f t="shared" ref="G41:G47" si="4">SUM(E41*F41)</f>
        <v>0</v>
      </c>
      <c r="H41" s="68"/>
      <c r="I41" s="69">
        <f t="shared" ref="I41:I49" si="5">E41*H41</f>
        <v>0</v>
      </c>
    </row>
    <row r="42" spans="1:100" s="76" customFormat="1" ht="126" outlineLevel="1" x14ac:dyDescent="0.3">
      <c r="A42" s="66">
        <v>5.0199999999999996</v>
      </c>
      <c r="B42" s="100" t="s">
        <v>72</v>
      </c>
      <c r="C42" s="21" t="s">
        <v>73</v>
      </c>
      <c r="D42" s="22" t="s">
        <v>71</v>
      </c>
      <c r="E42" s="18">
        <v>12</v>
      </c>
      <c r="F42" s="172"/>
      <c r="G42" s="7">
        <f t="shared" si="4"/>
        <v>0</v>
      </c>
      <c r="H42" s="71"/>
      <c r="I42" s="69">
        <f t="shared" si="5"/>
        <v>0</v>
      </c>
    </row>
    <row r="43" spans="1:100" s="76" customFormat="1" ht="98" outlineLevel="1" x14ac:dyDescent="0.3">
      <c r="A43" s="94">
        <v>5.03</v>
      </c>
      <c r="B43" s="99" t="s">
        <v>74</v>
      </c>
      <c r="C43" s="21" t="s">
        <v>75</v>
      </c>
      <c r="D43" s="22" t="s">
        <v>71</v>
      </c>
      <c r="E43" s="18">
        <v>60</v>
      </c>
      <c r="F43" s="172"/>
      <c r="G43" s="7">
        <f t="shared" si="4"/>
        <v>0</v>
      </c>
      <c r="H43" s="68"/>
      <c r="I43" s="69">
        <f t="shared" si="5"/>
        <v>0</v>
      </c>
    </row>
    <row r="44" spans="1:100" s="76" customFormat="1" outlineLevel="1" x14ac:dyDescent="0.3">
      <c r="A44" s="66">
        <v>5.04</v>
      </c>
      <c r="B44" s="100" t="s">
        <v>76</v>
      </c>
      <c r="C44" s="21" t="s">
        <v>77</v>
      </c>
      <c r="D44" s="22" t="s">
        <v>71</v>
      </c>
      <c r="E44" s="18">
        <v>6</v>
      </c>
      <c r="F44" s="172"/>
      <c r="G44" s="7">
        <f t="shared" si="4"/>
        <v>0</v>
      </c>
      <c r="H44" s="71"/>
      <c r="I44" s="69">
        <f t="shared" si="5"/>
        <v>0</v>
      </c>
    </row>
    <row r="45" spans="1:100" s="76" customFormat="1" ht="98" outlineLevel="1" x14ac:dyDescent="0.3">
      <c r="A45" s="94">
        <v>5.05</v>
      </c>
      <c r="B45" s="99" t="s">
        <v>78</v>
      </c>
      <c r="C45" s="10" t="s">
        <v>79</v>
      </c>
      <c r="D45" s="19" t="s">
        <v>71</v>
      </c>
      <c r="E45" s="20">
        <v>20</v>
      </c>
      <c r="F45" s="178"/>
      <c r="G45" s="13">
        <f t="shared" si="4"/>
        <v>0</v>
      </c>
      <c r="H45" s="68"/>
      <c r="I45" s="69">
        <f t="shared" si="5"/>
        <v>0</v>
      </c>
    </row>
    <row r="46" spans="1:100" s="76" customFormat="1" ht="56" outlineLevel="1" x14ac:dyDescent="0.3">
      <c r="A46" s="66">
        <v>5.0599999999999996</v>
      </c>
      <c r="B46" s="100" t="s">
        <v>80</v>
      </c>
      <c r="C46" s="21" t="s">
        <v>81</v>
      </c>
      <c r="D46" s="22" t="s">
        <v>71</v>
      </c>
      <c r="E46" s="18">
        <v>15</v>
      </c>
      <c r="F46" s="172"/>
      <c r="G46" s="7">
        <f t="shared" si="4"/>
        <v>0</v>
      </c>
      <c r="H46" s="71"/>
      <c r="I46" s="69">
        <f t="shared" si="5"/>
        <v>0</v>
      </c>
    </row>
    <row r="47" spans="1:100" s="76" customFormat="1" ht="84" outlineLevel="1" x14ac:dyDescent="0.3">
      <c r="A47" s="94">
        <v>5.07</v>
      </c>
      <c r="B47" s="99" t="s">
        <v>82</v>
      </c>
      <c r="C47" s="23" t="s">
        <v>83</v>
      </c>
      <c r="D47" s="24" t="s">
        <v>84</v>
      </c>
      <c r="E47" s="25">
        <v>4.5</v>
      </c>
      <c r="F47" s="179"/>
      <c r="G47" s="26">
        <f t="shared" si="4"/>
        <v>0</v>
      </c>
      <c r="H47" s="68"/>
      <c r="I47" s="69">
        <f t="shared" si="5"/>
        <v>0</v>
      </c>
    </row>
    <row r="48" spans="1:100" s="76" customFormat="1" ht="70" outlineLevel="1" x14ac:dyDescent="0.3">
      <c r="A48" s="66">
        <v>5.08</v>
      </c>
      <c r="B48" s="99" t="s">
        <v>85</v>
      </c>
      <c r="C48" s="23" t="s">
        <v>86</v>
      </c>
      <c r="D48" s="24" t="s">
        <v>84</v>
      </c>
      <c r="E48" s="27">
        <v>250</v>
      </c>
      <c r="F48" s="179"/>
      <c r="G48" s="26">
        <f>SUM(E48*F48)</f>
        <v>0</v>
      </c>
      <c r="H48" s="68"/>
      <c r="I48" s="69">
        <f t="shared" si="5"/>
        <v>0</v>
      </c>
    </row>
    <row r="49" spans="1:100" s="76" customFormat="1" ht="154" outlineLevel="1" x14ac:dyDescent="0.3">
      <c r="A49" s="94">
        <v>5.09</v>
      </c>
      <c r="B49" s="100" t="s">
        <v>87</v>
      </c>
      <c r="C49" s="28" t="s">
        <v>88</v>
      </c>
      <c r="D49" s="29" t="s">
        <v>16</v>
      </c>
      <c r="E49" s="22">
        <v>265</v>
      </c>
      <c r="F49" s="180"/>
      <c r="G49" s="26">
        <f>SUM(E49*F49)</f>
        <v>0</v>
      </c>
      <c r="H49" s="71"/>
      <c r="I49" s="69">
        <f t="shared" si="5"/>
        <v>0</v>
      </c>
    </row>
    <row r="50" spans="1:100" s="76" customFormat="1" ht="112" outlineLevel="1" x14ac:dyDescent="0.3">
      <c r="A50" s="94">
        <v>5.0999999999999996</v>
      </c>
      <c r="B50" s="100" t="s">
        <v>89</v>
      </c>
      <c r="C50" s="21" t="s">
        <v>90</v>
      </c>
      <c r="D50" s="24" t="s">
        <v>84</v>
      </c>
      <c r="E50" s="22">
        <v>5</v>
      </c>
      <c r="F50" s="180"/>
      <c r="G50" s="26">
        <f>SUM(E50*F50)</f>
        <v>0</v>
      </c>
      <c r="H50" s="71"/>
      <c r="I50" s="69">
        <f t="shared" ref="I50" si="6">E50*H50</f>
        <v>0</v>
      </c>
    </row>
    <row r="51" spans="1:100" s="76" customFormat="1" ht="70" outlineLevel="1" x14ac:dyDescent="0.3">
      <c r="A51" s="202">
        <v>5.1100000000000003</v>
      </c>
      <c r="B51" s="100" t="s">
        <v>313</v>
      </c>
      <c r="C51" s="21" t="s">
        <v>314</v>
      </c>
      <c r="D51" s="22" t="s">
        <v>71</v>
      </c>
      <c r="E51" s="201">
        <v>2</v>
      </c>
      <c r="F51" s="180"/>
      <c r="G51" s="26">
        <f>SUM(E51*F51)</f>
        <v>0</v>
      </c>
      <c r="H51" s="71"/>
      <c r="I51" s="85"/>
    </row>
    <row r="52" spans="1:100" s="76" customFormat="1" outlineLevel="1" x14ac:dyDescent="0.3">
      <c r="A52" s="98"/>
      <c r="B52" s="82"/>
      <c r="C52" s="83"/>
      <c r="D52" s="84"/>
      <c r="E52" s="84"/>
      <c r="F52" s="181"/>
      <c r="G52" s="85"/>
      <c r="H52" s="68"/>
      <c r="I52" s="72"/>
    </row>
    <row r="53" spans="1:100" s="79" customFormat="1" ht="18" x14ac:dyDescent="0.3">
      <c r="A53" s="86">
        <v>6</v>
      </c>
      <c r="B53" s="87" t="s">
        <v>91</v>
      </c>
      <c r="C53" s="88"/>
      <c r="D53" s="89"/>
      <c r="E53" s="89"/>
      <c r="F53" s="174"/>
      <c r="G53" s="90">
        <f>SUM(G55:G59)</f>
        <v>0</v>
      </c>
      <c r="H53" s="91"/>
      <c r="I53" s="92"/>
      <c r="J53" s="77"/>
      <c r="K53" s="78"/>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row>
    <row r="54" spans="1:100" s="76" customFormat="1" ht="154" outlineLevel="1" x14ac:dyDescent="0.3">
      <c r="A54" s="239">
        <v>6.01</v>
      </c>
      <c r="B54" s="241" t="s">
        <v>92</v>
      </c>
      <c r="C54" s="4" t="s">
        <v>93</v>
      </c>
      <c r="D54" s="9"/>
      <c r="E54" s="9"/>
      <c r="F54" s="9"/>
      <c r="G54" s="7"/>
      <c r="H54" s="71"/>
      <c r="I54" s="69">
        <f t="shared" ref="I54:I59" si="7">E54*H54</f>
        <v>0</v>
      </c>
    </row>
    <row r="55" spans="1:100" s="76" customFormat="1" outlineLevel="1" x14ac:dyDescent="0.3">
      <c r="A55" s="240"/>
      <c r="B55" s="242"/>
      <c r="C55" s="4" t="s">
        <v>94</v>
      </c>
      <c r="D55" s="9" t="s">
        <v>27</v>
      </c>
      <c r="E55" s="9">
        <v>41</v>
      </c>
      <c r="F55" s="172"/>
      <c r="G55" s="7">
        <f>SUM(E55*F55)</f>
        <v>0</v>
      </c>
      <c r="H55" s="68"/>
      <c r="I55" s="69">
        <f t="shared" si="7"/>
        <v>0</v>
      </c>
    </row>
    <row r="56" spans="1:100" s="76" customFormat="1" ht="98" outlineLevel="1" x14ac:dyDescent="0.3">
      <c r="A56" s="66">
        <v>6.02</v>
      </c>
      <c r="B56" s="95" t="s">
        <v>95</v>
      </c>
      <c r="C56" s="30" t="s">
        <v>96</v>
      </c>
      <c r="D56" s="22" t="s">
        <v>27</v>
      </c>
      <c r="E56" s="9">
        <v>11</v>
      </c>
      <c r="F56" s="172"/>
      <c r="G56" s="7">
        <f>SUM(E56*F56)</f>
        <v>0</v>
      </c>
      <c r="H56" s="71"/>
      <c r="I56" s="69">
        <f t="shared" si="7"/>
        <v>0</v>
      </c>
    </row>
    <row r="57" spans="1:100" s="76" customFormat="1" ht="196" outlineLevel="1" x14ac:dyDescent="0.3">
      <c r="A57" s="101">
        <v>6.03</v>
      </c>
      <c r="B57" s="95" t="s">
        <v>97</v>
      </c>
      <c r="C57" s="30" t="s">
        <v>98</v>
      </c>
      <c r="D57" s="22" t="s">
        <v>84</v>
      </c>
      <c r="E57" s="9">
        <v>2.5</v>
      </c>
      <c r="F57" s="172"/>
      <c r="G57" s="7">
        <f>SUM(E57*F57)</f>
        <v>0</v>
      </c>
      <c r="H57" s="68"/>
      <c r="I57" s="69">
        <f t="shared" si="7"/>
        <v>0</v>
      </c>
    </row>
    <row r="58" spans="1:100" s="76" customFormat="1" outlineLevel="1" x14ac:dyDescent="0.3">
      <c r="A58" s="102">
        <v>6.04</v>
      </c>
      <c r="B58" s="95" t="s">
        <v>99</v>
      </c>
      <c r="C58" s="30" t="s">
        <v>100</v>
      </c>
      <c r="D58" s="22" t="s">
        <v>84</v>
      </c>
      <c r="E58" s="9">
        <v>2.5</v>
      </c>
      <c r="F58" s="172"/>
      <c r="G58" s="7">
        <f>SUM(E58*F58)</f>
        <v>0</v>
      </c>
      <c r="H58" s="71"/>
      <c r="I58" s="69">
        <f t="shared" si="7"/>
        <v>0</v>
      </c>
    </row>
    <row r="59" spans="1:100" s="76" customFormat="1" ht="56" outlineLevel="1" x14ac:dyDescent="0.3">
      <c r="A59" s="66">
        <v>6.05</v>
      </c>
      <c r="B59" s="95" t="s">
        <v>101</v>
      </c>
      <c r="C59" s="103" t="s">
        <v>102</v>
      </c>
      <c r="D59" s="29" t="s">
        <v>103</v>
      </c>
      <c r="E59" s="29">
        <v>360</v>
      </c>
      <c r="F59" s="182"/>
      <c r="G59" s="7">
        <f t="shared" ref="G59" si="8">SUM(E59*F59)</f>
        <v>0</v>
      </c>
      <c r="H59" s="71"/>
      <c r="I59" s="69">
        <f t="shared" si="7"/>
        <v>0</v>
      </c>
    </row>
    <row r="60" spans="1:100" s="76" customFormat="1" outlineLevel="1" x14ac:dyDescent="0.3">
      <c r="A60" s="81"/>
      <c r="B60" s="104"/>
      <c r="C60" s="83"/>
      <c r="D60" s="84"/>
      <c r="E60" s="84"/>
      <c r="F60" s="181"/>
      <c r="G60" s="85"/>
      <c r="H60" s="68"/>
      <c r="I60" s="105"/>
    </row>
    <row r="61" spans="1:100" s="79" customFormat="1" ht="18" x14ac:dyDescent="0.3">
      <c r="A61" s="86">
        <v>7</v>
      </c>
      <c r="B61" s="87" t="s">
        <v>104</v>
      </c>
      <c r="C61" s="88"/>
      <c r="D61" s="89"/>
      <c r="E61" s="89"/>
      <c r="F61" s="174"/>
      <c r="G61" s="90">
        <f>SUM(G62:G74)</f>
        <v>0</v>
      </c>
      <c r="H61" s="91"/>
      <c r="I61" s="92"/>
      <c r="J61" s="77"/>
      <c r="K61" s="78"/>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row>
    <row r="62" spans="1:100" s="76" customFormat="1" ht="98" outlineLevel="1" x14ac:dyDescent="0.3">
      <c r="A62" s="66">
        <v>7.01</v>
      </c>
      <c r="B62" s="95" t="s">
        <v>105</v>
      </c>
      <c r="C62" s="31" t="s">
        <v>106</v>
      </c>
      <c r="D62" s="17" t="s">
        <v>84</v>
      </c>
      <c r="E62" s="22">
        <v>40</v>
      </c>
      <c r="F62" s="180"/>
      <c r="G62" s="7">
        <f t="shared" ref="G62:G72" si="9">SUM(E62*F62)</f>
        <v>0</v>
      </c>
      <c r="H62" s="68"/>
      <c r="I62" s="69">
        <f t="shared" ref="I62:I74" si="10">E62*H62</f>
        <v>0</v>
      </c>
    </row>
    <row r="63" spans="1:100" s="76" customFormat="1" ht="56" outlineLevel="1" x14ac:dyDescent="0.3">
      <c r="A63" s="66">
        <v>7.02</v>
      </c>
      <c r="B63" s="95" t="s">
        <v>107</v>
      </c>
      <c r="C63" s="31" t="s">
        <v>108</v>
      </c>
      <c r="D63" s="17" t="s">
        <v>84</v>
      </c>
      <c r="E63" s="22">
        <v>3</v>
      </c>
      <c r="F63" s="180"/>
      <c r="G63" s="7">
        <f t="shared" si="9"/>
        <v>0</v>
      </c>
      <c r="H63" s="68"/>
      <c r="I63" s="69">
        <f t="shared" si="10"/>
        <v>0</v>
      </c>
    </row>
    <row r="64" spans="1:100" s="76" customFormat="1" ht="112" outlineLevel="1" x14ac:dyDescent="0.3">
      <c r="A64" s="66">
        <v>7.03</v>
      </c>
      <c r="B64" s="95" t="s">
        <v>109</v>
      </c>
      <c r="C64" s="31" t="s">
        <v>110</v>
      </c>
      <c r="D64" s="17" t="s">
        <v>16</v>
      </c>
      <c r="E64" s="22">
        <v>22</v>
      </c>
      <c r="F64" s="180"/>
      <c r="G64" s="7">
        <f t="shared" si="9"/>
        <v>0</v>
      </c>
      <c r="H64" s="68"/>
      <c r="I64" s="69">
        <f t="shared" si="10"/>
        <v>0</v>
      </c>
    </row>
    <row r="65" spans="1:100" s="76" customFormat="1" ht="98" outlineLevel="1" x14ac:dyDescent="0.3">
      <c r="A65" s="66">
        <v>7.04</v>
      </c>
      <c r="B65" s="95" t="s">
        <v>111</v>
      </c>
      <c r="C65" s="30" t="s">
        <v>112</v>
      </c>
      <c r="D65" s="17" t="s">
        <v>16</v>
      </c>
      <c r="E65" s="22">
        <v>20</v>
      </c>
      <c r="F65" s="180"/>
      <c r="G65" s="7">
        <f t="shared" si="9"/>
        <v>0</v>
      </c>
      <c r="H65" s="68"/>
      <c r="I65" s="69">
        <f t="shared" si="10"/>
        <v>0</v>
      </c>
    </row>
    <row r="66" spans="1:100" s="76" customFormat="1" ht="70" outlineLevel="1" x14ac:dyDescent="0.3">
      <c r="A66" s="66">
        <v>7.05</v>
      </c>
      <c r="B66" s="95" t="s">
        <v>113</v>
      </c>
      <c r="C66" s="30" t="s">
        <v>114</v>
      </c>
      <c r="D66" s="17" t="s">
        <v>27</v>
      </c>
      <c r="E66" s="22">
        <v>50</v>
      </c>
      <c r="F66" s="180"/>
      <c r="G66" s="7">
        <f t="shared" si="9"/>
        <v>0</v>
      </c>
      <c r="H66" s="68"/>
      <c r="I66" s="69">
        <f t="shared" si="10"/>
        <v>0</v>
      </c>
    </row>
    <row r="67" spans="1:100" s="76" customFormat="1" ht="224" outlineLevel="1" x14ac:dyDescent="0.3">
      <c r="A67" s="66">
        <v>7.06</v>
      </c>
      <c r="B67" s="95" t="s">
        <v>115</v>
      </c>
      <c r="C67" s="30" t="s">
        <v>116</v>
      </c>
      <c r="D67" s="17" t="s">
        <v>16</v>
      </c>
      <c r="E67" s="18">
        <v>220</v>
      </c>
      <c r="F67" s="177"/>
      <c r="G67" s="7">
        <f t="shared" si="9"/>
        <v>0</v>
      </c>
      <c r="H67" s="68"/>
      <c r="I67" s="69">
        <f t="shared" si="10"/>
        <v>0</v>
      </c>
    </row>
    <row r="68" spans="1:100" s="76" customFormat="1" ht="70" outlineLevel="1" x14ac:dyDescent="0.3">
      <c r="A68" s="66">
        <v>7.07</v>
      </c>
      <c r="B68" s="95" t="s">
        <v>117</v>
      </c>
      <c r="C68" s="30" t="s">
        <v>118</v>
      </c>
      <c r="D68" s="17" t="s">
        <v>16</v>
      </c>
      <c r="E68" s="18">
        <v>4</v>
      </c>
      <c r="F68" s="177"/>
      <c r="G68" s="7">
        <f t="shared" si="9"/>
        <v>0</v>
      </c>
      <c r="H68" s="68"/>
      <c r="I68" s="69">
        <f t="shared" si="10"/>
        <v>0</v>
      </c>
    </row>
    <row r="69" spans="1:100" s="76" customFormat="1" ht="84" outlineLevel="1" x14ac:dyDescent="0.3">
      <c r="A69" s="66">
        <v>7.08</v>
      </c>
      <c r="B69" s="95" t="s">
        <v>119</v>
      </c>
      <c r="C69" s="32" t="s">
        <v>120</v>
      </c>
      <c r="D69" s="17" t="s">
        <v>27</v>
      </c>
      <c r="E69" s="18">
        <v>4</v>
      </c>
      <c r="F69" s="177"/>
      <c r="G69" s="7">
        <f t="shared" si="9"/>
        <v>0</v>
      </c>
      <c r="H69" s="68"/>
      <c r="I69" s="69">
        <f t="shared" si="10"/>
        <v>0</v>
      </c>
    </row>
    <row r="70" spans="1:100" s="76" customFormat="1" ht="126" outlineLevel="1" x14ac:dyDescent="0.3">
      <c r="A70" s="66">
        <v>7.09</v>
      </c>
      <c r="B70" s="95" t="s">
        <v>121</v>
      </c>
      <c r="C70" s="31" t="s">
        <v>122</v>
      </c>
      <c r="D70" s="17" t="s">
        <v>27</v>
      </c>
      <c r="E70" s="18">
        <v>17</v>
      </c>
      <c r="F70" s="177"/>
      <c r="G70" s="7">
        <f t="shared" si="9"/>
        <v>0</v>
      </c>
      <c r="H70" s="68"/>
      <c r="I70" s="69">
        <f t="shared" si="10"/>
        <v>0</v>
      </c>
    </row>
    <row r="71" spans="1:100" s="76" customFormat="1" outlineLevel="1" x14ac:dyDescent="0.3">
      <c r="A71" s="66">
        <v>7.1</v>
      </c>
      <c r="B71" s="95" t="s">
        <v>121</v>
      </c>
      <c r="C71" s="31" t="s">
        <v>123</v>
      </c>
      <c r="D71" s="17" t="s">
        <v>27</v>
      </c>
      <c r="E71" s="18">
        <v>1</v>
      </c>
      <c r="F71" s="177"/>
      <c r="G71" s="7">
        <f t="shared" si="9"/>
        <v>0</v>
      </c>
      <c r="H71" s="68"/>
      <c r="I71" s="69">
        <f t="shared" si="10"/>
        <v>0</v>
      </c>
    </row>
    <row r="72" spans="1:100" s="76" customFormat="1" ht="182" outlineLevel="1" x14ac:dyDescent="0.3">
      <c r="A72" s="66">
        <v>7.11</v>
      </c>
      <c r="B72" s="95" t="s">
        <v>124</v>
      </c>
      <c r="C72" s="31" t="s">
        <v>125</v>
      </c>
      <c r="D72" s="17" t="s">
        <v>16</v>
      </c>
      <c r="E72" s="18">
        <v>20</v>
      </c>
      <c r="F72" s="177"/>
      <c r="G72" s="7">
        <f t="shared" si="9"/>
        <v>0</v>
      </c>
      <c r="H72" s="68"/>
      <c r="I72" s="69">
        <f t="shared" si="10"/>
        <v>0</v>
      </c>
    </row>
    <row r="73" spans="1:100" s="76" customFormat="1" ht="56" outlineLevel="1" x14ac:dyDescent="0.3">
      <c r="A73" s="66">
        <v>7.12</v>
      </c>
      <c r="B73" s="95" t="s">
        <v>126</v>
      </c>
      <c r="C73" s="31" t="s">
        <v>127</v>
      </c>
      <c r="D73" s="17" t="s">
        <v>16</v>
      </c>
      <c r="E73" s="22">
        <v>5</v>
      </c>
      <c r="F73" s="180"/>
      <c r="G73" s="7">
        <f>SUM(E73*F73)</f>
        <v>0</v>
      </c>
      <c r="H73" s="68"/>
      <c r="I73" s="69">
        <f t="shared" si="10"/>
        <v>0</v>
      </c>
    </row>
    <row r="74" spans="1:100" s="76" customFormat="1" ht="28" outlineLevel="1" x14ac:dyDescent="0.3">
      <c r="A74" s="203">
        <v>7.13</v>
      </c>
      <c r="B74" s="95" t="s">
        <v>316</v>
      </c>
      <c r="C74" s="31" t="s">
        <v>317</v>
      </c>
      <c r="D74" s="17" t="s">
        <v>260</v>
      </c>
      <c r="E74" s="22">
        <v>1</v>
      </c>
      <c r="F74" s="180"/>
      <c r="G74" s="7">
        <f>SUM(E74*F74)</f>
        <v>0</v>
      </c>
      <c r="H74" s="68"/>
      <c r="I74" s="85">
        <f t="shared" si="10"/>
        <v>0</v>
      </c>
    </row>
    <row r="75" spans="1:100" s="80" customFormat="1" outlineLevel="1" x14ac:dyDescent="0.3">
      <c r="A75" s="98"/>
      <c r="B75" s="106"/>
      <c r="C75" s="82"/>
      <c r="D75" s="84"/>
      <c r="E75" s="84"/>
      <c r="F75" s="173"/>
      <c r="G75" s="85"/>
      <c r="H75" s="68"/>
      <c r="I75" s="72"/>
    </row>
    <row r="76" spans="1:100" s="79" customFormat="1" ht="18" x14ac:dyDescent="0.3">
      <c r="A76" s="86">
        <v>8</v>
      </c>
      <c r="B76" s="217" t="s">
        <v>128</v>
      </c>
      <c r="C76" s="218"/>
      <c r="D76" s="89"/>
      <c r="E76" s="89"/>
      <c r="F76" s="174"/>
      <c r="G76" s="90">
        <f>SUM(G77:G81)</f>
        <v>0</v>
      </c>
      <c r="H76" s="91"/>
      <c r="I76" s="92"/>
      <c r="J76" s="77"/>
      <c r="K76" s="78"/>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row>
    <row r="77" spans="1:100" s="80" customFormat="1" ht="56" outlineLevel="1" x14ac:dyDescent="0.3">
      <c r="A77" s="66">
        <v>8.01</v>
      </c>
      <c r="B77" s="95" t="s">
        <v>129</v>
      </c>
      <c r="C77" s="33" t="s">
        <v>315</v>
      </c>
      <c r="D77" s="17" t="s">
        <v>16</v>
      </c>
      <c r="E77" s="18">
        <v>20</v>
      </c>
      <c r="F77" s="183"/>
      <c r="G77" s="7">
        <f>SUM(E77*F77)</f>
        <v>0</v>
      </c>
      <c r="H77" s="68"/>
      <c r="I77" s="69">
        <f>E77*H77</f>
        <v>0</v>
      </c>
    </row>
    <row r="78" spans="1:100" s="80" customFormat="1" ht="182" outlineLevel="1" x14ac:dyDescent="0.3">
      <c r="A78" s="66">
        <v>8.02</v>
      </c>
      <c r="B78" s="95" t="s">
        <v>130</v>
      </c>
      <c r="C78" s="4" t="s">
        <v>131</v>
      </c>
      <c r="D78" s="5" t="s">
        <v>16</v>
      </c>
      <c r="E78" s="5">
        <v>10</v>
      </c>
      <c r="F78" s="184"/>
      <c r="G78" s="7">
        <f>SUM(E78*F78)</f>
        <v>0</v>
      </c>
      <c r="H78" s="68"/>
      <c r="I78" s="69">
        <f>E78*H78</f>
        <v>0</v>
      </c>
    </row>
    <row r="79" spans="1:100" s="80" customFormat="1" ht="154" outlineLevel="1" x14ac:dyDescent="0.3">
      <c r="A79" s="66">
        <v>8.0299999999999994</v>
      </c>
      <c r="B79" s="95" t="s">
        <v>132</v>
      </c>
      <c r="C79" s="4" t="s">
        <v>133</v>
      </c>
      <c r="D79" s="5" t="s">
        <v>16</v>
      </c>
      <c r="E79" s="5">
        <v>30</v>
      </c>
      <c r="F79" s="184"/>
      <c r="G79" s="7">
        <f>SUM(E79*F79)</f>
        <v>0</v>
      </c>
      <c r="H79" s="68"/>
      <c r="I79" s="69">
        <f>E79*H79</f>
        <v>0</v>
      </c>
    </row>
    <row r="80" spans="1:100" s="80" customFormat="1" ht="84" outlineLevel="1" x14ac:dyDescent="0.3">
      <c r="A80" s="66">
        <v>8.0399999999999991</v>
      </c>
      <c r="B80" s="95" t="s">
        <v>134</v>
      </c>
      <c r="C80" s="34" t="s">
        <v>135</v>
      </c>
      <c r="D80" s="5" t="s">
        <v>16</v>
      </c>
      <c r="E80" s="5">
        <v>30</v>
      </c>
      <c r="F80" s="184"/>
      <c r="G80" s="7">
        <f>SUM(E80*F80)</f>
        <v>0</v>
      </c>
      <c r="H80" s="68"/>
      <c r="I80" s="69">
        <f>E80*H80</f>
        <v>0</v>
      </c>
    </row>
    <row r="81" spans="1:100" s="80" customFormat="1" ht="112" outlineLevel="1" x14ac:dyDescent="0.3">
      <c r="A81" s="66">
        <v>8.0500000000000007</v>
      </c>
      <c r="B81" s="95" t="s">
        <v>136</v>
      </c>
      <c r="C81" s="30" t="s">
        <v>137</v>
      </c>
      <c r="D81" s="5" t="s">
        <v>16</v>
      </c>
      <c r="E81" s="5">
        <v>20</v>
      </c>
      <c r="F81" s="184"/>
      <c r="G81" s="7">
        <f>SUM(E81*F81)</f>
        <v>0</v>
      </c>
      <c r="H81" s="68"/>
      <c r="I81" s="69">
        <f>E81*H81</f>
        <v>0</v>
      </c>
    </row>
    <row r="82" spans="1:100" s="76" customFormat="1" outlineLevel="1" x14ac:dyDescent="0.3">
      <c r="A82" s="98"/>
      <c r="B82" s="93"/>
      <c r="C82" s="83"/>
      <c r="D82" s="84"/>
      <c r="E82" s="84"/>
      <c r="F82" s="173"/>
      <c r="G82" s="85"/>
      <c r="H82" s="68"/>
      <c r="I82" s="72"/>
    </row>
    <row r="83" spans="1:100" s="79" customFormat="1" ht="18" x14ac:dyDescent="0.3">
      <c r="A83" s="86">
        <v>9</v>
      </c>
      <c r="B83" s="87" t="s">
        <v>138</v>
      </c>
      <c r="C83" s="88"/>
      <c r="D83" s="89"/>
      <c r="E83" s="89"/>
      <c r="F83" s="174"/>
      <c r="G83" s="90">
        <f>SUM(G89:G115)</f>
        <v>0</v>
      </c>
      <c r="H83" s="91"/>
      <c r="I83" s="92"/>
      <c r="J83" s="77"/>
      <c r="K83" s="78"/>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row>
    <row r="84" spans="1:100" s="76" customFormat="1" ht="282" customHeight="1" outlineLevel="1" x14ac:dyDescent="0.3">
      <c r="A84" s="66"/>
      <c r="B84" s="95" t="s">
        <v>139</v>
      </c>
      <c r="C84" s="107" t="s">
        <v>140</v>
      </c>
      <c r="D84" s="108"/>
      <c r="E84" s="109"/>
      <c r="F84" s="109"/>
      <c r="G84" s="69"/>
      <c r="H84" s="84"/>
      <c r="I84" s="69">
        <f>E84*H84</f>
        <v>0</v>
      </c>
    </row>
    <row r="85" spans="1:100" s="79" customFormat="1" ht="133.5" customHeight="1" x14ac:dyDescent="0.3">
      <c r="A85" s="110"/>
      <c r="B85" s="95" t="s">
        <v>139</v>
      </c>
      <c r="C85" s="107" t="s">
        <v>141</v>
      </c>
      <c r="D85" s="111"/>
      <c r="E85" s="111"/>
      <c r="F85" s="111"/>
      <c r="G85" s="112"/>
      <c r="H85" s="113"/>
      <c r="I85" s="69"/>
      <c r="J85" s="77"/>
      <c r="K85" s="78"/>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row>
    <row r="86" spans="1:100" ht="91.5" customHeight="1" outlineLevel="1" x14ac:dyDescent="0.3">
      <c r="A86" s="110"/>
      <c r="B86" s="95" t="s">
        <v>139</v>
      </c>
      <c r="C86" s="107" t="s">
        <v>142</v>
      </c>
      <c r="D86" s="111"/>
      <c r="E86" s="111"/>
      <c r="F86" s="111"/>
      <c r="G86" s="112"/>
      <c r="H86" s="113"/>
      <c r="I86" s="69">
        <f t="shared" ref="I86:I113" si="11">E86*H86</f>
        <v>0</v>
      </c>
    </row>
    <row r="87" spans="1:100" ht="186.75" customHeight="1" outlineLevel="1" x14ac:dyDescent="0.3">
      <c r="A87" s="66"/>
      <c r="B87" s="95" t="s">
        <v>139</v>
      </c>
      <c r="C87" s="107" t="s">
        <v>143</v>
      </c>
      <c r="D87" s="17"/>
      <c r="E87" s="22"/>
      <c r="F87" s="111"/>
      <c r="G87" s="7"/>
      <c r="H87" s="113"/>
      <c r="I87" s="69">
        <f t="shared" si="11"/>
        <v>0</v>
      </c>
    </row>
    <row r="88" spans="1:100" ht="91.5" customHeight="1" outlineLevel="1" x14ac:dyDescent="0.3">
      <c r="A88" s="110"/>
      <c r="B88" s="95" t="s">
        <v>139</v>
      </c>
      <c r="C88" s="107" t="s">
        <v>144</v>
      </c>
      <c r="D88" s="17"/>
      <c r="E88" s="22"/>
      <c r="F88" s="111"/>
      <c r="G88" s="7"/>
      <c r="H88" s="113"/>
      <c r="I88" s="69">
        <f t="shared" si="11"/>
        <v>0</v>
      </c>
    </row>
    <row r="89" spans="1:100" ht="70" outlineLevel="1" x14ac:dyDescent="0.3">
      <c r="A89" s="66">
        <v>9.01</v>
      </c>
      <c r="B89" s="114" t="s">
        <v>145</v>
      </c>
      <c r="C89" s="37" t="s">
        <v>146</v>
      </c>
      <c r="D89" s="38" t="s">
        <v>147</v>
      </c>
      <c r="E89" s="11">
        <v>5</v>
      </c>
      <c r="F89" s="185"/>
      <c r="G89" s="13">
        <f>SUM(E89*F89)</f>
        <v>0</v>
      </c>
      <c r="H89" s="113"/>
      <c r="I89" s="69">
        <f t="shared" si="11"/>
        <v>0</v>
      </c>
    </row>
    <row r="90" spans="1:100" ht="154" outlineLevel="1" x14ac:dyDescent="0.3">
      <c r="A90" s="110">
        <v>9.02</v>
      </c>
      <c r="B90" s="114" t="s">
        <v>148</v>
      </c>
      <c r="C90" s="37" t="s">
        <v>149</v>
      </c>
      <c r="D90" s="38" t="s">
        <v>147</v>
      </c>
      <c r="E90" s="11">
        <v>5</v>
      </c>
      <c r="F90" s="185"/>
      <c r="G90" s="13">
        <f>SUM(E90*F90)</f>
        <v>0</v>
      </c>
      <c r="H90" s="113"/>
      <c r="I90" s="69">
        <f t="shared" si="11"/>
        <v>0</v>
      </c>
    </row>
    <row r="91" spans="1:100" ht="182" outlineLevel="1" x14ac:dyDescent="0.3">
      <c r="A91" s="66">
        <v>9.0299999999999994</v>
      </c>
      <c r="B91" s="114" t="s">
        <v>150</v>
      </c>
      <c r="C91" s="37" t="s">
        <v>151</v>
      </c>
      <c r="D91" s="11" t="s">
        <v>147</v>
      </c>
      <c r="E91" s="11">
        <v>6</v>
      </c>
      <c r="F91" s="185"/>
      <c r="G91" s="13">
        <f>SUM(E91*F91)</f>
        <v>0</v>
      </c>
      <c r="H91" s="113"/>
      <c r="I91" s="69">
        <f t="shared" si="11"/>
        <v>0</v>
      </c>
    </row>
    <row r="92" spans="1:100" ht="84" outlineLevel="1" x14ac:dyDescent="0.3">
      <c r="A92" s="110">
        <v>9.0399999999999991</v>
      </c>
      <c r="B92" s="115" t="s">
        <v>152</v>
      </c>
      <c r="C92" s="39" t="s">
        <v>153</v>
      </c>
      <c r="D92" s="36" t="s">
        <v>147</v>
      </c>
      <c r="E92" s="36">
        <v>3</v>
      </c>
      <c r="F92" s="186"/>
      <c r="G92" s="13">
        <f>SUM(E92*F92)</f>
        <v>0</v>
      </c>
      <c r="H92" s="113"/>
      <c r="I92" s="69">
        <f t="shared" si="11"/>
        <v>0</v>
      </c>
    </row>
    <row r="93" spans="1:100" ht="98" outlineLevel="1" x14ac:dyDescent="0.3">
      <c r="A93" s="66"/>
      <c r="B93" s="114" t="s">
        <v>154</v>
      </c>
      <c r="C93" s="43" t="s">
        <v>155</v>
      </c>
      <c r="D93" s="17"/>
      <c r="E93" s="22"/>
      <c r="F93" s="180"/>
      <c r="G93" s="7"/>
      <c r="H93" s="113"/>
      <c r="I93" s="69">
        <f t="shared" si="11"/>
        <v>0</v>
      </c>
    </row>
    <row r="94" spans="1:100" outlineLevel="1" x14ac:dyDescent="0.3">
      <c r="A94" s="110">
        <v>9.0500000000000007</v>
      </c>
      <c r="B94" s="114" t="s">
        <v>156</v>
      </c>
      <c r="C94" s="40" t="s">
        <v>157</v>
      </c>
      <c r="D94" s="41" t="s">
        <v>158</v>
      </c>
      <c r="E94" s="41">
        <v>10</v>
      </c>
      <c r="F94" s="187"/>
      <c r="G94" s="42">
        <f t="shared" ref="G94:G99" si="12">SUM(E94*F94)</f>
        <v>0</v>
      </c>
      <c r="H94" s="113"/>
      <c r="I94" s="69">
        <f t="shared" si="11"/>
        <v>0</v>
      </c>
    </row>
    <row r="95" spans="1:100" outlineLevel="1" x14ac:dyDescent="0.3">
      <c r="A95" s="66">
        <v>9.06</v>
      </c>
      <c r="B95" s="114" t="s">
        <v>159</v>
      </c>
      <c r="C95" s="37" t="s">
        <v>160</v>
      </c>
      <c r="D95" s="11" t="s">
        <v>158</v>
      </c>
      <c r="E95" s="11">
        <v>50</v>
      </c>
      <c r="F95" s="185"/>
      <c r="G95" s="13">
        <f t="shared" si="12"/>
        <v>0</v>
      </c>
      <c r="H95" s="113"/>
      <c r="I95" s="69">
        <f t="shared" si="11"/>
        <v>0</v>
      </c>
    </row>
    <row r="96" spans="1:100" ht="140" outlineLevel="1" x14ac:dyDescent="0.3">
      <c r="A96" s="110">
        <v>9.07</v>
      </c>
      <c r="B96" s="116" t="s">
        <v>161</v>
      </c>
      <c r="C96" s="44" t="s">
        <v>162</v>
      </c>
      <c r="D96" s="11" t="s">
        <v>158</v>
      </c>
      <c r="E96" s="11">
        <v>40</v>
      </c>
      <c r="F96" s="185"/>
      <c r="G96" s="13">
        <f t="shared" si="12"/>
        <v>0</v>
      </c>
      <c r="H96" s="113"/>
      <c r="I96" s="69">
        <f t="shared" si="11"/>
        <v>0</v>
      </c>
    </row>
    <row r="97" spans="1:9" ht="112" outlineLevel="1" x14ac:dyDescent="0.3">
      <c r="A97" s="66">
        <v>9.08</v>
      </c>
      <c r="B97" s="114" t="s">
        <v>163</v>
      </c>
      <c r="C97" s="55" t="s">
        <v>164</v>
      </c>
      <c r="D97" s="22" t="s">
        <v>147</v>
      </c>
      <c r="E97" s="22">
        <v>1</v>
      </c>
      <c r="F97" s="180"/>
      <c r="G97" s="7">
        <f t="shared" si="12"/>
        <v>0</v>
      </c>
      <c r="H97" s="113"/>
      <c r="I97" s="69">
        <f t="shared" si="11"/>
        <v>0</v>
      </c>
    </row>
    <row r="98" spans="1:9" ht="154" outlineLevel="1" x14ac:dyDescent="0.3">
      <c r="A98" s="110">
        <v>9.09</v>
      </c>
      <c r="B98" s="117" t="s">
        <v>165</v>
      </c>
      <c r="C98" s="37" t="s">
        <v>166</v>
      </c>
      <c r="D98" s="11" t="s">
        <v>167</v>
      </c>
      <c r="E98" s="11">
        <v>1</v>
      </c>
      <c r="F98" s="185"/>
      <c r="G98" s="13">
        <f t="shared" si="12"/>
        <v>0</v>
      </c>
      <c r="H98" s="113"/>
      <c r="I98" s="69">
        <f t="shared" si="11"/>
        <v>0</v>
      </c>
    </row>
    <row r="99" spans="1:9" ht="70" outlineLevel="1" x14ac:dyDescent="0.3">
      <c r="A99" s="66">
        <v>9.1</v>
      </c>
      <c r="B99" s="116" t="s">
        <v>168</v>
      </c>
      <c r="C99" s="45" t="s">
        <v>169</v>
      </c>
      <c r="D99" s="11" t="s">
        <v>147</v>
      </c>
      <c r="E99" s="11">
        <v>6</v>
      </c>
      <c r="F99" s="185"/>
      <c r="G99" s="13">
        <f t="shared" si="12"/>
        <v>0</v>
      </c>
      <c r="H99" s="113"/>
      <c r="I99" s="69">
        <f t="shared" si="11"/>
        <v>0</v>
      </c>
    </row>
    <row r="100" spans="1:9" ht="84" outlineLevel="1" x14ac:dyDescent="0.3">
      <c r="A100" s="110"/>
      <c r="B100" s="114" t="s">
        <v>170</v>
      </c>
      <c r="C100" s="48" t="s">
        <v>171</v>
      </c>
      <c r="D100" s="46"/>
      <c r="E100" s="46"/>
      <c r="F100" s="46"/>
      <c r="G100" s="47"/>
      <c r="H100" s="113"/>
      <c r="I100" s="69">
        <f t="shared" si="11"/>
        <v>0</v>
      </c>
    </row>
    <row r="101" spans="1:9" outlineLevel="1" x14ac:dyDescent="0.3">
      <c r="A101" s="66">
        <v>9.11</v>
      </c>
      <c r="B101" s="114" t="s">
        <v>170</v>
      </c>
      <c r="C101" s="40" t="s">
        <v>172</v>
      </c>
      <c r="D101" s="41" t="s">
        <v>147</v>
      </c>
      <c r="E101" s="41">
        <v>9</v>
      </c>
      <c r="F101" s="187"/>
      <c r="G101" s="42">
        <f>SUM(E101*F101)</f>
        <v>0</v>
      </c>
      <c r="H101" s="113"/>
      <c r="I101" s="69">
        <f t="shared" si="11"/>
        <v>0</v>
      </c>
    </row>
    <row r="102" spans="1:9" outlineLevel="1" x14ac:dyDescent="0.3">
      <c r="A102" s="110">
        <v>9.1199999999999992</v>
      </c>
      <c r="B102" s="114" t="s">
        <v>170</v>
      </c>
      <c r="C102" s="37" t="s">
        <v>173</v>
      </c>
      <c r="D102" s="11" t="s">
        <v>147</v>
      </c>
      <c r="E102" s="11">
        <v>3</v>
      </c>
      <c r="F102" s="185"/>
      <c r="G102" s="13">
        <f>SUM(E102*F102)</f>
        <v>0</v>
      </c>
      <c r="H102" s="113"/>
      <c r="I102" s="69">
        <f t="shared" si="11"/>
        <v>0</v>
      </c>
    </row>
    <row r="103" spans="1:9" outlineLevel="1" x14ac:dyDescent="0.3">
      <c r="A103" s="110">
        <v>9.1300000000000008</v>
      </c>
      <c r="B103" s="114" t="s">
        <v>170</v>
      </c>
      <c r="C103" s="37" t="s">
        <v>174</v>
      </c>
      <c r="D103" s="11" t="s">
        <v>147</v>
      </c>
      <c r="E103" s="11">
        <v>5</v>
      </c>
      <c r="F103" s="185"/>
      <c r="G103" s="13">
        <f>SUM(E103*F103)</f>
        <v>0</v>
      </c>
      <c r="H103" s="113"/>
      <c r="I103" s="69">
        <f t="shared" ref="I103" si="13">E103*H103</f>
        <v>0</v>
      </c>
    </row>
    <row r="104" spans="1:9" ht="56" outlineLevel="1" x14ac:dyDescent="0.3">
      <c r="A104" s="66">
        <v>9.14</v>
      </c>
      <c r="B104" s="116" t="s">
        <v>175</v>
      </c>
      <c r="C104" s="45" t="s">
        <v>176</v>
      </c>
      <c r="D104" s="11" t="s">
        <v>177</v>
      </c>
      <c r="E104" s="11">
        <v>30</v>
      </c>
      <c r="F104" s="185"/>
      <c r="G104" s="13">
        <f>SUM(E104*F104)</f>
        <v>0</v>
      </c>
      <c r="H104" s="113"/>
      <c r="I104" s="69">
        <f t="shared" ref="I104" si="14">E104*H104</f>
        <v>0</v>
      </c>
    </row>
    <row r="105" spans="1:9" ht="154" outlineLevel="1" x14ac:dyDescent="0.3">
      <c r="A105" s="66"/>
      <c r="B105" s="114" t="s">
        <v>178</v>
      </c>
      <c r="C105" s="48" t="s">
        <v>179</v>
      </c>
      <c r="D105" s="46"/>
      <c r="E105" s="46"/>
      <c r="F105" s="46"/>
      <c r="G105" s="47"/>
      <c r="H105" s="113"/>
      <c r="I105" s="69">
        <f t="shared" si="11"/>
        <v>0</v>
      </c>
    </row>
    <row r="106" spans="1:9" outlineLevel="1" x14ac:dyDescent="0.3">
      <c r="A106" s="110">
        <v>9.15</v>
      </c>
      <c r="B106" s="114" t="s">
        <v>178</v>
      </c>
      <c r="C106" s="37" t="s">
        <v>180</v>
      </c>
      <c r="D106" s="11" t="s">
        <v>147</v>
      </c>
      <c r="E106" s="11">
        <v>1</v>
      </c>
      <c r="F106" s="185"/>
      <c r="G106" s="13">
        <f>SUM(E106*F106)</f>
        <v>0</v>
      </c>
      <c r="H106" s="113"/>
      <c r="I106" s="69">
        <f t="shared" si="11"/>
        <v>0</v>
      </c>
    </row>
    <row r="107" spans="1:9" ht="42" outlineLevel="1" x14ac:dyDescent="0.3">
      <c r="A107" s="110">
        <v>9.16</v>
      </c>
      <c r="B107" s="114" t="s">
        <v>181</v>
      </c>
      <c r="C107" s="37" t="s">
        <v>182</v>
      </c>
      <c r="D107" s="11" t="s">
        <v>147</v>
      </c>
      <c r="E107" s="11">
        <v>3</v>
      </c>
      <c r="F107" s="185"/>
      <c r="G107" s="13">
        <f>SUM(E107*F107)</f>
        <v>0</v>
      </c>
      <c r="H107" s="113"/>
      <c r="I107" s="69">
        <f t="shared" ref="I107" si="15">E107*H107</f>
        <v>0</v>
      </c>
    </row>
    <row r="108" spans="1:9" ht="84" outlineLevel="1" x14ac:dyDescent="0.3">
      <c r="A108" s="66">
        <v>9.17</v>
      </c>
      <c r="B108" s="116" t="s">
        <v>183</v>
      </c>
      <c r="C108" s="37" t="s">
        <v>184</v>
      </c>
      <c r="D108" s="11" t="s">
        <v>158</v>
      </c>
      <c r="E108" s="11">
        <v>90</v>
      </c>
      <c r="F108" s="185"/>
      <c r="G108" s="13">
        <f>SUM(E108*F108)</f>
        <v>0</v>
      </c>
      <c r="H108" s="113"/>
      <c r="I108" s="69">
        <f t="shared" si="11"/>
        <v>0</v>
      </c>
    </row>
    <row r="109" spans="1:9" ht="182" outlineLevel="1" x14ac:dyDescent="0.3">
      <c r="A109" s="110"/>
      <c r="B109" s="115" t="s">
        <v>185</v>
      </c>
      <c r="C109" s="49" t="s">
        <v>186</v>
      </c>
      <c r="D109" s="50"/>
      <c r="E109" s="51"/>
      <c r="F109" s="51"/>
      <c r="G109" s="52"/>
      <c r="H109" s="113"/>
      <c r="I109" s="69">
        <f t="shared" si="11"/>
        <v>0</v>
      </c>
    </row>
    <row r="110" spans="1:9" outlineLevel="1" x14ac:dyDescent="0.3">
      <c r="A110" s="66">
        <v>9.18</v>
      </c>
      <c r="B110" s="115" t="s">
        <v>187</v>
      </c>
      <c r="C110" s="53" t="s">
        <v>188</v>
      </c>
      <c r="D110" s="54" t="s">
        <v>147</v>
      </c>
      <c r="E110" s="54">
        <v>4</v>
      </c>
      <c r="F110" s="188"/>
      <c r="G110" s="42">
        <f>SUM(E110*F110)</f>
        <v>0</v>
      </c>
      <c r="H110" s="113"/>
      <c r="I110" s="69">
        <f t="shared" si="11"/>
        <v>0</v>
      </c>
    </row>
    <row r="111" spans="1:9" outlineLevel="1" x14ac:dyDescent="0.3">
      <c r="A111" s="205">
        <v>9.19</v>
      </c>
      <c r="B111" s="206" t="s">
        <v>187</v>
      </c>
      <c r="C111" s="207" t="s">
        <v>189</v>
      </c>
      <c r="D111" s="208" t="s">
        <v>147</v>
      </c>
      <c r="E111" s="208">
        <v>4</v>
      </c>
      <c r="F111" s="209"/>
      <c r="G111" s="210">
        <f>SUM(E111*F111)</f>
        <v>0</v>
      </c>
      <c r="H111" s="113"/>
      <c r="I111" s="69">
        <f t="shared" si="11"/>
        <v>0</v>
      </c>
    </row>
    <row r="112" spans="1:9" outlineLevel="1" x14ac:dyDescent="0.3">
      <c r="A112" s="193">
        <v>9.1999999999999993</v>
      </c>
      <c r="B112" s="115" t="s">
        <v>185</v>
      </c>
      <c r="C112" s="194" t="s">
        <v>190</v>
      </c>
      <c r="D112" s="29" t="s">
        <v>147</v>
      </c>
      <c r="E112" s="29">
        <v>5</v>
      </c>
      <c r="F112" s="182"/>
      <c r="G112" s="6">
        <f>SUM(E112*F112)</f>
        <v>0</v>
      </c>
      <c r="H112" s="113"/>
      <c r="I112" s="69">
        <f t="shared" si="11"/>
        <v>0</v>
      </c>
    </row>
    <row r="113" spans="1:100" ht="28" outlineLevel="1" x14ac:dyDescent="0.3">
      <c r="A113" s="193">
        <v>9.2100000000000009</v>
      </c>
      <c r="B113" s="115" t="s">
        <v>311</v>
      </c>
      <c r="C113" s="194" t="s">
        <v>191</v>
      </c>
      <c r="D113" s="29" t="s">
        <v>147</v>
      </c>
      <c r="E113" s="29">
        <v>2</v>
      </c>
      <c r="F113" s="182"/>
      <c r="G113" s="6">
        <f t="shared" ref="G113:G115" si="16">SUM(E113*F113)</f>
        <v>0</v>
      </c>
      <c r="H113" s="204"/>
      <c r="I113" s="195">
        <f t="shared" si="11"/>
        <v>0</v>
      </c>
    </row>
    <row r="114" spans="1:100" outlineLevel="1" x14ac:dyDescent="0.3">
      <c r="A114" s="193">
        <v>9.2200000000000006</v>
      </c>
      <c r="B114" s="114" t="s">
        <v>312</v>
      </c>
      <c r="C114" s="55" t="s">
        <v>192</v>
      </c>
      <c r="D114" s="22" t="s">
        <v>158</v>
      </c>
      <c r="E114" s="22">
        <v>10</v>
      </c>
      <c r="F114" s="182"/>
      <c r="G114" s="6">
        <f t="shared" si="16"/>
        <v>0</v>
      </c>
      <c r="H114" s="196"/>
      <c r="I114" s="197"/>
    </row>
    <row r="115" spans="1:100" ht="93.5" customHeight="1" outlineLevel="1" x14ac:dyDescent="0.3">
      <c r="A115" s="211">
        <v>9.33</v>
      </c>
      <c r="B115" s="114" t="s">
        <v>318</v>
      </c>
      <c r="C115" s="212" t="s">
        <v>319</v>
      </c>
      <c r="D115" s="22" t="s">
        <v>238</v>
      </c>
      <c r="E115" s="22">
        <v>2</v>
      </c>
      <c r="F115" s="182"/>
      <c r="G115" s="6">
        <f t="shared" si="16"/>
        <v>0</v>
      </c>
      <c r="H115" s="196"/>
      <c r="I115" s="197"/>
    </row>
    <row r="116" spans="1:100" outlineLevel="1" x14ac:dyDescent="0.3">
      <c r="A116" s="118"/>
      <c r="B116" s="119"/>
      <c r="C116" s="120"/>
      <c r="D116" s="121"/>
      <c r="E116" s="121"/>
      <c r="F116" s="189"/>
      <c r="G116" s="123"/>
      <c r="H116" s="73"/>
      <c r="I116" s="124"/>
    </row>
    <row r="117" spans="1:100" s="79" customFormat="1" ht="18" x14ac:dyDescent="0.3">
      <c r="A117" s="86">
        <v>10</v>
      </c>
      <c r="B117" s="125" t="s">
        <v>193</v>
      </c>
      <c r="C117" s="126"/>
      <c r="D117" s="89"/>
      <c r="E117" s="89"/>
      <c r="F117" s="190"/>
      <c r="G117" s="90">
        <f>SUM(G119:G149)</f>
        <v>0</v>
      </c>
      <c r="H117" s="91"/>
      <c r="I117" s="127"/>
      <c r="J117" s="77"/>
      <c r="K117" s="78"/>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row>
    <row r="118" spans="1:100" s="79" customFormat="1" ht="378" customHeight="1" x14ac:dyDescent="0.3">
      <c r="A118" s="110"/>
      <c r="B118" s="128" t="s">
        <v>139</v>
      </c>
      <c r="C118" s="56" t="s">
        <v>194</v>
      </c>
      <c r="D118" s="111"/>
      <c r="E118" s="111"/>
      <c r="F118" s="111"/>
      <c r="G118" s="112"/>
      <c r="H118" s="113"/>
      <c r="I118" s="69"/>
      <c r="J118" s="77"/>
      <c r="K118" s="78"/>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row>
    <row r="119" spans="1:100" ht="112" outlineLevel="1" x14ac:dyDescent="0.3">
      <c r="A119" s="110"/>
      <c r="B119" s="128" t="s">
        <v>195</v>
      </c>
      <c r="C119" s="35" t="s">
        <v>196</v>
      </c>
      <c r="D119" s="111"/>
      <c r="E119" s="111"/>
      <c r="F119" s="111"/>
      <c r="G119" s="112"/>
      <c r="H119" s="113"/>
      <c r="I119" s="69"/>
    </row>
    <row r="120" spans="1:100" ht="56" outlineLevel="1" x14ac:dyDescent="0.3">
      <c r="A120" s="66">
        <v>10.01</v>
      </c>
      <c r="B120" s="128" t="s">
        <v>195</v>
      </c>
      <c r="C120" s="31" t="s">
        <v>197</v>
      </c>
      <c r="D120" s="17" t="s">
        <v>198</v>
      </c>
      <c r="E120" s="22">
        <v>15</v>
      </c>
      <c r="F120" s="180"/>
      <c r="G120" s="7">
        <f>SUM(E120*F120)</f>
        <v>0</v>
      </c>
      <c r="H120" s="113"/>
      <c r="I120" s="69">
        <f t="shared" ref="I120:I149" si="17">E120*H120</f>
        <v>0</v>
      </c>
    </row>
    <row r="121" spans="1:100" ht="42" outlineLevel="1" x14ac:dyDescent="0.3">
      <c r="A121" s="110">
        <v>10.02</v>
      </c>
      <c r="B121" s="128" t="s">
        <v>195</v>
      </c>
      <c r="C121" s="31" t="s">
        <v>199</v>
      </c>
      <c r="D121" s="17" t="s">
        <v>198</v>
      </c>
      <c r="E121" s="22">
        <v>15</v>
      </c>
      <c r="F121" s="180"/>
      <c r="G121" s="7">
        <f>SUM(E121*F121)</f>
        <v>0</v>
      </c>
      <c r="H121" s="113"/>
      <c r="I121" s="69">
        <f t="shared" si="17"/>
        <v>0</v>
      </c>
    </row>
    <row r="122" spans="1:100" outlineLevel="1" x14ac:dyDescent="0.3">
      <c r="A122" s="66">
        <v>10.029999999999999</v>
      </c>
      <c r="B122" s="114" t="s">
        <v>200</v>
      </c>
      <c r="C122" s="31" t="s">
        <v>201</v>
      </c>
      <c r="D122" s="17" t="s">
        <v>198</v>
      </c>
      <c r="E122" s="22">
        <v>200</v>
      </c>
      <c r="F122" s="180"/>
      <c r="G122" s="7">
        <f t="shared" ref="G122:G124" si="18">SUM(E122*F122)</f>
        <v>0</v>
      </c>
      <c r="H122" s="113"/>
      <c r="I122" s="69">
        <f t="shared" si="17"/>
        <v>0</v>
      </c>
    </row>
    <row r="123" spans="1:100" outlineLevel="1" x14ac:dyDescent="0.3">
      <c r="A123" s="110">
        <v>10.039999999999999</v>
      </c>
      <c r="B123" s="114" t="s">
        <v>200</v>
      </c>
      <c r="C123" s="31" t="s">
        <v>202</v>
      </c>
      <c r="D123" s="17" t="s">
        <v>198</v>
      </c>
      <c r="E123" s="22">
        <v>300</v>
      </c>
      <c r="F123" s="180"/>
      <c r="G123" s="7">
        <f t="shared" si="18"/>
        <v>0</v>
      </c>
      <c r="H123" s="113"/>
      <c r="I123" s="69">
        <f t="shared" si="17"/>
        <v>0</v>
      </c>
    </row>
    <row r="124" spans="1:100" outlineLevel="1" x14ac:dyDescent="0.3">
      <c r="A124" s="66">
        <v>10.050000000000001</v>
      </c>
      <c r="B124" s="114" t="s">
        <v>200</v>
      </c>
      <c r="C124" s="31" t="s">
        <v>203</v>
      </c>
      <c r="D124" s="17" t="s">
        <v>198</v>
      </c>
      <c r="E124" s="22">
        <v>20</v>
      </c>
      <c r="F124" s="180"/>
      <c r="G124" s="7">
        <f t="shared" si="18"/>
        <v>0</v>
      </c>
      <c r="H124" s="113"/>
      <c r="I124" s="69">
        <f t="shared" si="17"/>
        <v>0</v>
      </c>
    </row>
    <row r="125" spans="1:100" ht="84" outlineLevel="1" x14ac:dyDescent="0.3">
      <c r="A125" s="110"/>
      <c r="B125" s="115"/>
      <c r="C125" s="35" t="s">
        <v>204</v>
      </c>
      <c r="D125" s="17"/>
      <c r="E125" s="22"/>
      <c r="F125" s="22"/>
      <c r="G125" s="7"/>
      <c r="H125" s="113"/>
      <c r="I125" s="69"/>
    </row>
    <row r="126" spans="1:100" outlineLevel="1" x14ac:dyDescent="0.3">
      <c r="A126" s="66">
        <v>10.06</v>
      </c>
      <c r="B126" s="114" t="s">
        <v>205</v>
      </c>
      <c r="C126" s="31" t="s">
        <v>206</v>
      </c>
      <c r="D126" s="17" t="s">
        <v>198</v>
      </c>
      <c r="E126" s="22">
        <v>100</v>
      </c>
      <c r="F126" s="180"/>
      <c r="G126" s="7">
        <f t="shared" ref="G126:G130" si="19">SUM(E126*F126)</f>
        <v>0</v>
      </c>
      <c r="H126" s="113"/>
      <c r="I126" s="69">
        <f t="shared" si="17"/>
        <v>0</v>
      </c>
    </row>
    <row r="127" spans="1:100" outlineLevel="1" x14ac:dyDescent="0.3">
      <c r="A127" s="110">
        <v>10.07</v>
      </c>
      <c r="B127" s="114" t="s">
        <v>205</v>
      </c>
      <c r="C127" s="31" t="s">
        <v>207</v>
      </c>
      <c r="D127" s="17" t="s">
        <v>198</v>
      </c>
      <c r="E127" s="22">
        <v>200</v>
      </c>
      <c r="F127" s="180"/>
      <c r="G127" s="7">
        <f t="shared" si="19"/>
        <v>0</v>
      </c>
      <c r="H127" s="113"/>
      <c r="I127" s="69">
        <f t="shared" si="17"/>
        <v>0</v>
      </c>
    </row>
    <row r="128" spans="1:100" outlineLevel="1" x14ac:dyDescent="0.3">
      <c r="A128" s="66">
        <v>10.08</v>
      </c>
      <c r="B128" s="114" t="s">
        <v>205</v>
      </c>
      <c r="C128" s="31" t="s">
        <v>208</v>
      </c>
      <c r="D128" s="17" t="s">
        <v>198</v>
      </c>
      <c r="E128" s="22">
        <v>100</v>
      </c>
      <c r="F128" s="180"/>
      <c r="G128" s="7">
        <f t="shared" si="19"/>
        <v>0</v>
      </c>
      <c r="H128" s="113"/>
      <c r="I128" s="69">
        <f t="shared" si="17"/>
        <v>0</v>
      </c>
    </row>
    <row r="129" spans="1:9" outlineLevel="1" x14ac:dyDescent="0.3">
      <c r="A129" s="110">
        <v>10.09</v>
      </c>
      <c r="B129" s="114" t="s">
        <v>205</v>
      </c>
      <c r="C129" s="31" t="s">
        <v>209</v>
      </c>
      <c r="D129" s="17" t="s">
        <v>198</v>
      </c>
      <c r="E129" s="22">
        <v>20</v>
      </c>
      <c r="F129" s="180"/>
      <c r="G129" s="7">
        <f t="shared" si="19"/>
        <v>0</v>
      </c>
      <c r="H129" s="113"/>
      <c r="I129" s="69">
        <f t="shared" si="17"/>
        <v>0</v>
      </c>
    </row>
    <row r="130" spans="1:9" outlineLevel="1" x14ac:dyDescent="0.3">
      <c r="A130" s="66">
        <v>10.1</v>
      </c>
      <c r="B130" s="114" t="s">
        <v>205</v>
      </c>
      <c r="C130" s="31" t="s">
        <v>210</v>
      </c>
      <c r="D130" s="17" t="s">
        <v>198</v>
      </c>
      <c r="E130" s="22">
        <v>20</v>
      </c>
      <c r="F130" s="180"/>
      <c r="G130" s="7">
        <f t="shared" si="19"/>
        <v>0</v>
      </c>
      <c r="H130" s="113"/>
      <c r="I130" s="69">
        <f t="shared" si="17"/>
        <v>0</v>
      </c>
    </row>
    <row r="131" spans="1:9" ht="56" outlineLevel="1" x14ac:dyDescent="0.3">
      <c r="A131" s="110"/>
      <c r="B131" s="115"/>
      <c r="C131" s="35" t="s">
        <v>211</v>
      </c>
      <c r="D131" s="17"/>
      <c r="E131" s="22"/>
      <c r="F131" s="22"/>
      <c r="G131" s="7"/>
      <c r="H131" s="113"/>
      <c r="I131" s="69"/>
    </row>
    <row r="132" spans="1:9" outlineLevel="1" x14ac:dyDescent="0.3">
      <c r="A132" s="66">
        <v>10.11</v>
      </c>
      <c r="B132" s="114" t="s">
        <v>212</v>
      </c>
      <c r="C132" s="31" t="s">
        <v>213</v>
      </c>
      <c r="D132" s="17" t="s">
        <v>27</v>
      </c>
      <c r="E132" s="22">
        <v>10</v>
      </c>
      <c r="F132" s="180"/>
      <c r="G132" s="7">
        <f t="shared" ref="G132:G139" si="20">SUM(E132*F132)</f>
        <v>0</v>
      </c>
      <c r="H132" s="113"/>
      <c r="I132" s="69">
        <f t="shared" si="17"/>
        <v>0</v>
      </c>
    </row>
    <row r="133" spans="1:9" outlineLevel="1" x14ac:dyDescent="0.3">
      <c r="A133" s="110">
        <v>10.119999999999999</v>
      </c>
      <c r="B133" s="114" t="s">
        <v>212</v>
      </c>
      <c r="C133" s="31" t="s">
        <v>214</v>
      </c>
      <c r="D133" s="17" t="s">
        <v>27</v>
      </c>
      <c r="E133" s="129">
        <v>10</v>
      </c>
      <c r="F133" s="180"/>
      <c r="G133" s="7">
        <f t="shared" si="20"/>
        <v>0</v>
      </c>
      <c r="H133" s="113"/>
      <c r="I133" s="69">
        <f t="shared" si="17"/>
        <v>0</v>
      </c>
    </row>
    <row r="134" spans="1:9" ht="42" outlineLevel="1" x14ac:dyDescent="0.3">
      <c r="A134" s="66">
        <v>10.130000000000001</v>
      </c>
      <c r="B134" s="114" t="s">
        <v>212</v>
      </c>
      <c r="C134" s="31" t="s">
        <v>215</v>
      </c>
      <c r="D134" s="17" t="s">
        <v>27</v>
      </c>
      <c r="E134" s="22">
        <v>10</v>
      </c>
      <c r="F134" s="180"/>
      <c r="G134" s="7">
        <f t="shared" si="20"/>
        <v>0</v>
      </c>
      <c r="H134" s="113"/>
      <c r="I134" s="69">
        <f t="shared" si="17"/>
        <v>0</v>
      </c>
    </row>
    <row r="135" spans="1:9" ht="56" outlineLevel="1" x14ac:dyDescent="0.3">
      <c r="A135" s="110">
        <v>10.14</v>
      </c>
      <c r="B135" s="114" t="s">
        <v>212</v>
      </c>
      <c r="C135" s="31" t="s">
        <v>216</v>
      </c>
      <c r="D135" s="17" t="s">
        <v>27</v>
      </c>
      <c r="E135" s="22">
        <v>15</v>
      </c>
      <c r="F135" s="180"/>
      <c r="G135" s="7">
        <f t="shared" si="20"/>
        <v>0</v>
      </c>
      <c r="H135" s="113"/>
      <c r="I135" s="69">
        <f t="shared" si="17"/>
        <v>0</v>
      </c>
    </row>
    <row r="136" spans="1:9" outlineLevel="1" x14ac:dyDescent="0.3">
      <c r="A136" s="66">
        <v>10.15</v>
      </c>
      <c r="B136" s="114" t="s">
        <v>212</v>
      </c>
      <c r="C136" s="31" t="s">
        <v>217</v>
      </c>
      <c r="D136" s="17" t="s">
        <v>27</v>
      </c>
      <c r="E136" s="22">
        <v>5</v>
      </c>
      <c r="F136" s="180"/>
      <c r="G136" s="7">
        <f t="shared" si="20"/>
        <v>0</v>
      </c>
      <c r="H136" s="113"/>
      <c r="I136" s="69">
        <f t="shared" si="17"/>
        <v>0</v>
      </c>
    </row>
    <row r="137" spans="1:9" ht="42" outlineLevel="1" x14ac:dyDescent="0.3">
      <c r="A137" s="110">
        <v>10.16</v>
      </c>
      <c r="B137" s="114" t="s">
        <v>212</v>
      </c>
      <c r="C137" s="31" t="s">
        <v>218</v>
      </c>
      <c r="D137" s="17" t="s">
        <v>27</v>
      </c>
      <c r="E137" s="22">
        <v>10</v>
      </c>
      <c r="F137" s="180"/>
      <c r="G137" s="7">
        <f t="shared" si="20"/>
        <v>0</v>
      </c>
      <c r="H137" s="113"/>
      <c r="I137" s="69">
        <f t="shared" si="17"/>
        <v>0</v>
      </c>
    </row>
    <row r="138" spans="1:9" ht="56" outlineLevel="1" x14ac:dyDescent="0.3">
      <c r="A138" s="66">
        <v>10.17</v>
      </c>
      <c r="B138" s="114" t="s">
        <v>219</v>
      </c>
      <c r="C138" s="31" t="s">
        <v>220</v>
      </c>
      <c r="D138" s="17" t="s">
        <v>221</v>
      </c>
      <c r="E138" s="22">
        <v>8</v>
      </c>
      <c r="F138" s="180"/>
      <c r="G138" s="7">
        <f t="shared" si="20"/>
        <v>0</v>
      </c>
      <c r="H138" s="113"/>
      <c r="I138" s="69">
        <f t="shared" si="17"/>
        <v>0</v>
      </c>
    </row>
    <row r="139" spans="1:9" ht="56" outlineLevel="1" x14ac:dyDescent="0.3">
      <c r="A139" s="110">
        <v>10.18</v>
      </c>
      <c r="B139" s="115" t="s">
        <v>222</v>
      </c>
      <c r="C139" s="31" t="s">
        <v>223</v>
      </c>
      <c r="D139" s="17" t="s">
        <v>221</v>
      </c>
      <c r="E139" s="22">
        <v>20</v>
      </c>
      <c r="F139" s="180"/>
      <c r="G139" s="7">
        <f t="shared" si="20"/>
        <v>0</v>
      </c>
      <c r="H139" s="113"/>
      <c r="I139" s="69">
        <f t="shared" si="17"/>
        <v>0</v>
      </c>
    </row>
    <row r="140" spans="1:9" ht="56" outlineLevel="1" x14ac:dyDescent="0.3">
      <c r="A140" s="66"/>
      <c r="B140" s="114" t="s">
        <v>224</v>
      </c>
      <c r="C140" s="35" t="s">
        <v>225</v>
      </c>
      <c r="D140" s="17"/>
      <c r="E140" s="22"/>
      <c r="F140" s="22"/>
      <c r="G140" s="7"/>
      <c r="H140" s="113"/>
      <c r="I140" s="69"/>
    </row>
    <row r="141" spans="1:9" ht="70" outlineLevel="1" x14ac:dyDescent="0.3">
      <c r="A141" s="110">
        <v>10.19</v>
      </c>
      <c r="B141" s="114" t="s">
        <v>224</v>
      </c>
      <c r="C141" s="31" t="s">
        <v>226</v>
      </c>
      <c r="D141" s="17" t="s">
        <v>221</v>
      </c>
      <c r="E141" s="22">
        <v>6</v>
      </c>
      <c r="F141" s="180"/>
      <c r="G141" s="7">
        <f t="shared" ref="G141:G149" si="21">SUM(E141*F141)</f>
        <v>0</v>
      </c>
      <c r="H141" s="113"/>
      <c r="I141" s="69">
        <f t="shared" si="17"/>
        <v>0</v>
      </c>
    </row>
    <row r="142" spans="1:9" ht="42" outlineLevel="1" x14ac:dyDescent="0.3">
      <c r="A142" s="110">
        <v>10.199999999999999</v>
      </c>
      <c r="B142" s="114" t="s">
        <v>224</v>
      </c>
      <c r="C142" s="31" t="s">
        <v>227</v>
      </c>
      <c r="D142" s="17" t="s">
        <v>221</v>
      </c>
      <c r="E142" s="22">
        <v>6</v>
      </c>
      <c r="F142" s="180"/>
      <c r="G142" s="7">
        <f t="shared" si="21"/>
        <v>0</v>
      </c>
      <c r="H142" s="113"/>
      <c r="I142" s="69">
        <f t="shared" si="17"/>
        <v>0</v>
      </c>
    </row>
    <row r="143" spans="1:9" ht="42" outlineLevel="1" x14ac:dyDescent="0.3">
      <c r="A143" s="110">
        <v>10.210000000000001</v>
      </c>
      <c r="B143" s="114" t="s">
        <v>224</v>
      </c>
      <c r="C143" s="31" t="s">
        <v>228</v>
      </c>
      <c r="D143" s="17" t="s">
        <v>221</v>
      </c>
      <c r="E143" s="22">
        <v>10</v>
      </c>
      <c r="F143" s="180"/>
      <c r="G143" s="7">
        <f t="shared" si="21"/>
        <v>0</v>
      </c>
      <c r="H143" s="113"/>
      <c r="I143" s="69">
        <f t="shared" si="17"/>
        <v>0</v>
      </c>
    </row>
    <row r="144" spans="1:9" ht="42" outlineLevel="1" x14ac:dyDescent="0.3">
      <c r="A144" s="110">
        <v>10.220000000000001</v>
      </c>
      <c r="B144" s="114" t="s">
        <v>224</v>
      </c>
      <c r="C144" s="31" t="s">
        <v>229</v>
      </c>
      <c r="D144" s="17" t="s">
        <v>221</v>
      </c>
      <c r="E144" s="22">
        <v>4</v>
      </c>
      <c r="F144" s="180"/>
      <c r="G144" s="7">
        <f t="shared" si="21"/>
        <v>0</v>
      </c>
      <c r="H144" s="113"/>
      <c r="I144" s="69">
        <f t="shared" si="17"/>
        <v>0</v>
      </c>
    </row>
    <row r="145" spans="1:100" ht="42" outlineLevel="1" x14ac:dyDescent="0.3">
      <c r="A145" s="110">
        <v>10.23</v>
      </c>
      <c r="B145" s="114" t="s">
        <v>224</v>
      </c>
      <c r="C145" s="31" t="s">
        <v>230</v>
      </c>
      <c r="D145" s="17" t="s">
        <v>147</v>
      </c>
      <c r="E145" s="22">
        <v>6</v>
      </c>
      <c r="F145" s="180"/>
      <c r="G145" s="7">
        <f t="shared" si="21"/>
        <v>0</v>
      </c>
      <c r="H145" s="113"/>
      <c r="I145" s="69">
        <f t="shared" si="17"/>
        <v>0</v>
      </c>
    </row>
    <row r="146" spans="1:100" ht="56" outlineLevel="1" x14ac:dyDescent="0.3">
      <c r="A146" s="110">
        <v>10.24</v>
      </c>
      <c r="B146" s="114" t="s">
        <v>224</v>
      </c>
      <c r="C146" s="31" t="s">
        <v>231</v>
      </c>
      <c r="D146" s="17" t="s">
        <v>221</v>
      </c>
      <c r="E146" s="22">
        <v>6</v>
      </c>
      <c r="F146" s="180"/>
      <c r="G146" s="7">
        <f t="shared" si="21"/>
        <v>0</v>
      </c>
      <c r="H146" s="113"/>
      <c r="I146" s="69">
        <f t="shared" si="17"/>
        <v>0</v>
      </c>
    </row>
    <row r="147" spans="1:100" ht="42" outlineLevel="1" x14ac:dyDescent="0.3">
      <c r="A147" s="110">
        <v>10.25</v>
      </c>
      <c r="B147" s="114" t="s">
        <v>224</v>
      </c>
      <c r="C147" s="31" t="s">
        <v>232</v>
      </c>
      <c r="D147" s="17" t="s">
        <v>221</v>
      </c>
      <c r="E147" s="22">
        <v>5</v>
      </c>
      <c r="F147" s="180"/>
      <c r="G147" s="7">
        <f t="shared" si="21"/>
        <v>0</v>
      </c>
      <c r="H147" s="113"/>
      <c r="I147" s="69">
        <f t="shared" si="17"/>
        <v>0</v>
      </c>
    </row>
    <row r="148" spans="1:100" ht="28" outlineLevel="1" x14ac:dyDescent="0.3">
      <c r="A148" s="110">
        <v>10.26</v>
      </c>
      <c r="B148" s="114" t="s">
        <v>224</v>
      </c>
      <c r="C148" s="31" t="s">
        <v>233</v>
      </c>
      <c r="D148" s="17" t="s">
        <v>221</v>
      </c>
      <c r="E148" s="22">
        <v>5</v>
      </c>
      <c r="F148" s="180"/>
      <c r="G148" s="7">
        <f t="shared" si="21"/>
        <v>0</v>
      </c>
      <c r="H148" s="113"/>
      <c r="I148" s="69">
        <f t="shared" si="17"/>
        <v>0</v>
      </c>
    </row>
    <row r="149" spans="1:100" ht="42" outlineLevel="1" x14ac:dyDescent="0.3">
      <c r="A149" s="110">
        <v>10.27</v>
      </c>
      <c r="B149" s="114" t="s">
        <v>224</v>
      </c>
      <c r="C149" s="31" t="s">
        <v>234</v>
      </c>
      <c r="D149" s="17" t="s">
        <v>221</v>
      </c>
      <c r="E149" s="22">
        <v>15</v>
      </c>
      <c r="F149" s="180"/>
      <c r="G149" s="7">
        <f t="shared" si="21"/>
        <v>0</v>
      </c>
      <c r="H149" s="113"/>
      <c r="I149" s="69">
        <f t="shared" si="17"/>
        <v>0</v>
      </c>
    </row>
    <row r="150" spans="1:100" outlineLevel="1" x14ac:dyDescent="0.3">
      <c r="A150" s="118"/>
      <c r="B150" s="119"/>
      <c r="C150" s="120"/>
      <c r="D150" s="121"/>
      <c r="E150" s="121"/>
      <c r="F150" s="189"/>
      <c r="G150" s="123"/>
      <c r="H150" s="73"/>
      <c r="I150" s="124"/>
    </row>
    <row r="151" spans="1:100" s="79" customFormat="1" ht="18" x14ac:dyDescent="0.3">
      <c r="A151" s="86">
        <v>11</v>
      </c>
      <c r="B151" s="125" t="s">
        <v>235</v>
      </c>
      <c r="C151" s="126"/>
      <c r="D151" s="89"/>
      <c r="E151" s="89"/>
      <c r="F151" s="190"/>
      <c r="G151" s="90">
        <f>SUM(G152:G163)</f>
        <v>0</v>
      </c>
      <c r="H151" s="91"/>
      <c r="I151" s="127"/>
      <c r="J151" s="77"/>
      <c r="K151" s="78"/>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row>
    <row r="152" spans="1:100" ht="112" outlineLevel="1" x14ac:dyDescent="0.3">
      <c r="A152" s="66">
        <v>11.01</v>
      </c>
      <c r="B152" s="128" t="s">
        <v>236</v>
      </c>
      <c r="C152" s="130" t="s">
        <v>237</v>
      </c>
      <c r="D152" s="131" t="s">
        <v>238</v>
      </c>
      <c r="E152" s="132">
        <v>1</v>
      </c>
      <c r="F152" s="191"/>
      <c r="G152" s="133">
        <f>E152*F152</f>
        <v>0</v>
      </c>
      <c r="H152" s="113"/>
      <c r="I152" s="69">
        <f t="shared" ref="I152:I160" si="22">E152*H152</f>
        <v>0</v>
      </c>
    </row>
    <row r="153" spans="1:100" ht="98" outlineLevel="1" x14ac:dyDescent="0.3">
      <c r="A153" s="110">
        <v>11.02</v>
      </c>
      <c r="B153" s="128" t="s">
        <v>239</v>
      </c>
      <c r="C153" s="130" t="s">
        <v>240</v>
      </c>
      <c r="D153" s="131" t="s">
        <v>238</v>
      </c>
      <c r="E153" s="132">
        <v>1</v>
      </c>
      <c r="F153" s="191"/>
      <c r="G153" s="133">
        <f>E153*F153</f>
        <v>0</v>
      </c>
      <c r="H153" s="113"/>
      <c r="I153" s="69">
        <f t="shared" si="22"/>
        <v>0</v>
      </c>
    </row>
    <row r="154" spans="1:100" ht="126" outlineLevel="1" x14ac:dyDescent="0.3">
      <c r="A154" s="66">
        <v>11.03</v>
      </c>
      <c r="B154" s="114" t="s">
        <v>241</v>
      </c>
      <c r="C154" s="130" t="s">
        <v>242</v>
      </c>
      <c r="D154" s="131" t="s">
        <v>238</v>
      </c>
      <c r="E154" s="134">
        <v>2</v>
      </c>
      <c r="F154" s="191"/>
      <c r="G154" s="133">
        <f>F154*2</f>
        <v>0</v>
      </c>
      <c r="H154" s="113"/>
      <c r="I154" s="69">
        <f t="shared" si="22"/>
        <v>0</v>
      </c>
    </row>
    <row r="155" spans="1:100" ht="56" outlineLevel="1" x14ac:dyDescent="0.3">
      <c r="A155" s="110">
        <v>11.04</v>
      </c>
      <c r="B155" s="114" t="s">
        <v>243</v>
      </c>
      <c r="C155" s="130" t="s">
        <v>244</v>
      </c>
      <c r="D155" s="131" t="s">
        <v>238</v>
      </c>
      <c r="E155" s="132">
        <v>1</v>
      </c>
      <c r="F155" s="191"/>
      <c r="G155" s="133">
        <f t="shared" ref="G155:G159" si="23">E155*F155</f>
        <v>0</v>
      </c>
      <c r="H155" s="113"/>
      <c r="I155" s="69">
        <f t="shared" si="22"/>
        <v>0</v>
      </c>
    </row>
    <row r="156" spans="1:100" ht="28" outlineLevel="1" x14ac:dyDescent="0.3">
      <c r="A156" s="66">
        <v>11.05</v>
      </c>
      <c r="B156" s="114" t="s">
        <v>245</v>
      </c>
      <c r="C156" s="130" t="s">
        <v>246</v>
      </c>
      <c r="D156" s="131" t="s">
        <v>238</v>
      </c>
      <c r="E156" s="132">
        <v>1</v>
      </c>
      <c r="F156" s="191"/>
      <c r="G156" s="133">
        <f t="shared" si="23"/>
        <v>0</v>
      </c>
      <c r="H156" s="113"/>
      <c r="I156" s="69">
        <f t="shared" si="22"/>
        <v>0</v>
      </c>
    </row>
    <row r="157" spans="1:100" ht="28" outlineLevel="1" x14ac:dyDescent="0.3">
      <c r="A157" s="110">
        <v>11.06</v>
      </c>
      <c r="B157" s="114" t="s">
        <v>245</v>
      </c>
      <c r="C157" s="130" t="s">
        <v>247</v>
      </c>
      <c r="D157" s="131" t="s">
        <v>238</v>
      </c>
      <c r="E157" s="132">
        <v>1</v>
      </c>
      <c r="F157" s="191"/>
      <c r="G157" s="133">
        <f t="shared" si="23"/>
        <v>0</v>
      </c>
      <c r="H157" s="113"/>
      <c r="I157" s="69">
        <f t="shared" si="22"/>
        <v>0</v>
      </c>
    </row>
    <row r="158" spans="1:100" ht="144.75" customHeight="1" outlineLevel="1" x14ac:dyDescent="0.3">
      <c r="A158" s="66">
        <v>11.07</v>
      </c>
      <c r="B158" s="114" t="s">
        <v>248</v>
      </c>
      <c r="C158" s="135" t="s">
        <v>249</v>
      </c>
      <c r="D158" s="131" t="s">
        <v>238</v>
      </c>
      <c r="E158" s="132">
        <v>2</v>
      </c>
      <c r="F158" s="191"/>
      <c r="G158" s="133">
        <f t="shared" si="23"/>
        <v>0</v>
      </c>
      <c r="H158" s="113"/>
      <c r="I158" s="69">
        <f t="shared" si="22"/>
        <v>0</v>
      </c>
    </row>
    <row r="159" spans="1:100" ht="15.5" outlineLevel="1" x14ac:dyDescent="0.3">
      <c r="A159" s="66">
        <v>11.08</v>
      </c>
      <c r="B159" s="114" t="s">
        <v>250</v>
      </c>
      <c r="C159" s="135" t="s">
        <v>251</v>
      </c>
      <c r="D159" s="131" t="s">
        <v>238</v>
      </c>
      <c r="E159" s="132">
        <v>2</v>
      </c>
      <c r="F159" s="191"/>
      <c r="G159" s="133">
        <f t="shared" si="23"/>
        <v>0</v>
      </c>
      <c r="H159" s="113"/>
      <c r="I159" s="69">
        <f t="shared" si="22"/>
        <v>0</v>
      </c>
    </row>
    <row r="160" spans="1:100" ht="42" outlineLevel="1" x14ac:dyDescent="0.3">
      <c r="A160" s="199">
        <v>11.09</v>
      </c>
      <c r="B160" s="114" t="s">
        <v>252</v>
      </c>
      <c r="C160" s="136" t="s">
        <v>309</v>
      </c>
      <c r="D160" s="137" t="s">
        <v>238</v>
      </c>
      <c r="E160" s="138">
        <v>28</v>
      </c>
      <c r="F160" s="192"/>
      <c r="G160" s="133">
        <f>E160*F160</f>
        <v>0</v>
      </c>
      <c r="H160" s="113"/>
      <c r="I160" s="69">
        <f t="shared" si="22"/>
        <v>0</v>
      </c>
    </row>
    <row r="161" spans="1:9" ht="56" outlineLevel="1" x14ac:dyDescent="0.3">
      <c r="A161" s="110">
        <v>11.1</v>
      </c>
      <c r="B161" s="114" t="s">
        <v>253</v>
      </c>
      <c r="C161" s="136" t="s">
        <v>254</v>
      </c>
      <c r="D161" s="137" t="s">
        <v>255</v>
      </c>
      <c r="E161" s="138">
        <v>125</v>
      </c>
      <c r="F161" s="192"/>
      <c r="G161" s="133">
        <f>E161*F161</f>
        <v>0</v>
      </c>
      <c r="H161" s="113"/>
      <c r="I161" s="69">
        <f t="shared" ref="I161" si="24">E161*H161</f>
        <v>0</v>
      </c>
    </row>
    <row r="162" spans="1:9" ht="98" outlineLevel="1" x14ac:dyDescent="0.3">
      <c r="A162" s="110">
        <v>11.11</v>
      </c>
      <c r="B162" s="114" t="s">
        <v>256</v>
      </c>
      <c r="C162" s="136" t="s">
        <v>257</v>
      </c>
      <c r="D162" s="137" t="s">
        <v>238</v>
      </c>
      <c r="E162" s="138">
        <v>5</v>
      </c>
      <c r="F162" s="192"/>
      <c r="G162" s="133">
        <f>E162*F162</f>
        <v>0</v>
      </c>
      <c r="H162" s="113"/>
      <c r="I162" s="69">
        <f t="shared" ref="I162" si="25">E162*H162</f>
        <v>0</v>
      </c>
    </row>
    <row r="163" spans="1:9" ht="70" outlineLevel="1" x14ac:dyDescent="0.3">
      <c r="A163" s="110">
        <v>11.12</v>
      </c>
      <c r="B163" s="114" t="s">
        <v>258</v>
      </c>
      <c r="C163" s="136" t="s">
        <v>259</v>
      </c>
      <c r="D163" s="137" t="s">
        <v>260</v>
      </c>
      <c r="E163" s="138">
        <v>1</v>
      </c>
      <c r="F163" s="192"/>
      <c r="G163" s="133">
        <f>E163*F163</f>
        <v>0</v>
      </c>
      <c r="H163" s="113"/>
      <c r="I163" s="69">
        <f t="shared" ref="I163" si="26">E163*H163</f>
        <v>0</v>
      </c>
    </row>
    <row r="164" spans="1:9" ht="14.5" outlineLevel="1" thickBot="1" x14ac:dyDescent="0.35">
      <c r="A164" s="118"/>
      <c r="B164" s="119"/>
      <c r="C164" s="120"/>
      <c r="D164" s="121"/>
      <c r="E164" s="121"/>
      <c r="F164" s="122"/>
      <c r="G164" s="123"/>
      <c r="H164" s="73"/>
      <c r="I164" s="124"/>
    </row>
    <row r="165" spans="1:9" ht="18" outlineLevel="1" x14ac:dyDescent="0.3">
      <c r="A165" s="58"/>
      <c r="B165" s="139" t="s">
        <v>261</v>
      </c>
      <c r="C165" s="140"/>
      <c r="D165" s="61"/>
      <c r="E165" s="61"/>
      <c r="F165" s="141"/>
      <c r="G165" s="63"/>
      <c r="H165" s="73"/>
      <c r="I165" s="124"/>
    </row>
    <row r="166" spans="1:9" ht="15" outlineLevel="1" x14ac:dyDescent="0.3">
      <c r="A166" s="142">
        <v>1</v>
      </c>
      <c r="B166" s="143" t="str">
        <f>B7</f>
        <v>EXCAVATION &amp; DEMOLITION WORKS</v>
      </c>
      <c r="C166" s="143"/>
      <c r="D166" s="143"/>
      <c r="E166" s="143"/>
      <c r="F166" s="143"/>
      <c r="G166" s="144">
        <f>G7</f>
        <v>0</v>
      </c>
      <c r="H166" s="73"/>
      <c r="I166" s="124"/>
    </row>
    <row r="167" spans="1:9" ht="15" outlineLevel="1" x14ac:dyDescent="0.3">
      <c r="A167" s="142">
        <v>2</v>
      </c>
      <c r="B167" s="143" t="s">
        <v>262</v>
      </c>
      <c r="C167" s="143"/>
      <c r="D167" s="143"/>
      <c r="E167" s="143"/>
      <c r="F167" s="143"/>
      <c r="G167" s="144">
        <f>G26</f>
        <v>0</v>
      </c>
      <c r="H167" s="73"/>
      <c r="I167" s="124"/>
    </row>
    <row r="168" spans="1:9" ht="15" outlineLevel="1" x14ac:dyDescent="0.3">
      <c r="A168" s="142">
        <v>3</v>
      </c>
      <c r="B168" s="143" t="str">
        <f>B30</f>
        <v>PLASTERING WORKS</v>
      </c>
      <c r="C168" s="143"/>
      <c r="D168" s="143"/>
      <c r="E168" s="143"/>
      <c r="F168" s="143"/>
      <c r="G168" s="144">
        <f>G30</f>
        <v>0</v>
      </c>
      <c r="H168" s="73"/>
      <c r="I168" s="124"/>
    </row>
    <row r="169" spans="1:9" ht="15" outlineLevel="1" x14ac:dyDescent="0.3">
      <c r="A169" s="142">
        <v>4</v>
      </c>
      <c r="B169" s="143" t="str">
        <f>B35</f>
        <v>PAINTING WORKS</v>
      </c>
      <c r="C169" s="143"/>
      <c r="D169" s="143"/>
      <c r="E169" s="143"/>
      <c r="F169" s="143"/>
      <c r="G169" s="144">
        <f>G35</f>
        <v>0</v>
      </c>
      <c r="H169" s="73"/>
      <c r="I169" s="124"/>
    </row>
    <row r="170" spans="1:9" ht="19.5" customHeight="1" outlineLevel="1" x14ac:dyDescent="0.3">
      <c r="A170" s="142">
        <v>5</v>
      </c>
      <c r="B170" s="143" t="str">
        <f>B40</f>
        <v>TILING, FLOORING AND MARBLE WORKS</v>
      </c>
      <c r="C170" s="143"/>
      <c r="D170" s="143"/>
      <c r="E170" s="143"/>
      <c r="F170" s="143"/>
      <c r="G170" s="144">
        <f>G40</f>
        <v>0</v>
      </c>
      <c r="H170" s="73"/>
      <c r="I170" s="124"/>
    </row>
    <row r="171" spans="1:9" ht="15" outlineLevel="1" x14ac:dyDescent="0.3">
      <c r="A171" s="142">
        <v>6</v>
      </c>
      <c r="B171" s="143" t="str">
        <f>B53</f>
        <v>CARPENTRY &amp; JOINERY WORKS</v>
      </c>
      <c r="C171" s="143"/>
      <c r="D171" s="143"/>
      <c r="E171" s="143"/>
      <c r="F171" s="143"/>
      <c r="G171" s="144">
        <f>G53</f>
        <v>0</v>
      </c>
      <c r="H171" s="73"/>
      <c r="I171" s="124"/>
    </row>
    <row r="172" spans="1:9" ht="15" outlineLevel="1" x14ac:dyDescent="0.3">
      <c r="A172" s="142">
        <v>7</v>
      </c>
      <c r="B172" s="143" t="s">
        <v>263</v>
      </c>
      <c r="C172" s="143"/>
      <c r="D172" s="143"/>
      <c r="E172" s="143"/>
      <c r="F172" s="143"/>
      <c r="G172" s="144">
        <f>G61</f>
        <v>0</v>
      </c>
      <c r="H172" s="73"/>
      <c r="I172" s="124"/>
    </row>
    <row r="173" spans="1:9" ht="15" outlineLevel="1" x14ac:dyDescent="0.3">
      <c r="A173" s="142">
        <v>8</v>
      </c>
      <c r="B173" s="143" t="s">
        <v>264</v>
      </c>
      <c r="C173" s="143"/>
      <c r="D173" s="143"/>
      <c r="E173" s="143"/>
      <c r="F173" s="143"/>
      <c r="G173" s="144">
        <f>G76</f>
        <v>0</v>
      </c>
      <c r="H173" s="73"/>
      <c r="I173" s="124"/>
    </row>
    <row r="174" spans="1:9" ht="15" outlineLevel="1" x14ac:dyDescent="0.3">
      <c r="A174" s="142">
        <v>9</v>
      </c>
      <c r="B174" s="143" t="s">
        <v>138</v>
      </c>
      <c r="C174" s="143"/>
      <c r="D174" s="143"/>
      <c r="E174" s="143"/>
      <c r="F174" s="143"/>
      <c r="G174" s="144">
        <f>G83</f>
        <v>0</v>
      </c>
      <c r="H174" s="73"/>
      <c r="I174" s="124"/>
    </row>
    <row r="175" spans="1:9" ht="15.5" outlineLevel="1" thickBot="1" x14ac:dyDescent="0.35">
      <c r="A175" s="145">
        <v>10</v>
      </c>
      <c r="B175" s="146" t="s">
        <v>193</v>
      </c>
      <c r="C175" s="146"/>
      <c r="D175" s="146"/>
      <c r="E175" s="146"/>
      <c r="F175" s="146"/>
      <c r="G175" s="147">
        <f>G117</f>
        <v>0</v>
      </c>
      <c r="H175" s="73"/>
      <c r="I175" s="124"/>
    </row>
    <row r="176" spans="1:9" ht="15" outlineLevel="1" x14ac:dyDescent="0.3">
      <c r="A176" s="142">
        <v>11</v>
      </c>
      <c r="B176" s="143" t="s">
        <v>265</v>
      </c>
      <c r="C176" s="143"/>
      <c r="D176" s="143"/>
      <c r="E176" s="143"/>
      <c r="F176" s="143"/>
      <c r="G176" s="144">
        <f>G151</f>
        <v>0</v>
      </c>
      <c r="H176" s="73"/>
      <c r="I176" s="124"/>
    </row>
    <row r="177" spans="1:10" ht="14.5" thickBot="1" x14ac:dyDescent="0.35">
      <c r="A177" s="148"/>
      <c r="C177" s="149"/>
      <c r="F177" s="150"/>
      <c r="G177" s="151"/>
      <c r="I177" s="153"/>
    </row>
    <row r="178" spans="1:10" ht="18" thickBot="1" x14ac:dyDescent="0.4">
      <c r="A178" s="154"/>
      <c r="B178" s="155"/>
      <c r="C178" s="156"/>
      <c r="D178" s="157"/>
      <c r="E178" s="227" t="s">
        <v>266</v>
      </c>
      <c r="F178" s="228"/>
      <c r="G178" s="158">
        <f>SUM(G166:G176)</f>
        <v>0</v>
      </c>
      <c r="H178" s="159"/>
      <c r="I178" s="159"/>
      <c r="J178" s="159"/>
    </row>
    <row r="179" spans="1:10" ht="18" thickBot="1" x14ac:dyDescent="0.35">
      <c r="A179" s="154"/>
      <c r="C179" s="160" t="s">
        <v>267</v>
      </c>
      <c r="D179" s="160"/>
      <c r="E179" s="160"/>
      <c r="F179" s="160"/>
      <c r="G179" s="161"/>
      <c r="H179" s="73"/>
    </row>
    <row r="180" spans="1:10" ht="21" thickBot="1" x14ac:dyDescent="0.35">
      <c r="A180" s="154"/>
      <c r="B180" s="162" t="s">
        <v>268</v>
      </c>
      <c r="C180" s="224"/>
      <c r="D180" s="225"/>
      <c r="E180" s="226"/>
      <c r="F180" s="73"/>
      <c r="G180" s="153"/>
      <c r="H180" s="73"/>
    </row>
    <row r="181" spans="1:10" ht="21" thickBot="1" x14ac:dyDescent="0.35">
      <c r="A181" s="154"/>
      <c r="B181" s="162" t="s">
        <v>269</v>
      </c>
      <c r="C181" s="224"/>
      <c r="D181" s="225"/>
      <c r="E181" s="226"/>
      <c r="F181" s="73"/>
      <c r="G181" s="153"/>
      <c r="H181" s="73"/>
    </row>
    <row r="182" spans="1:10" ht="21" thickBot="1" x14ac:dyDescent="0.35">
      <c r="A182" s="154"/>
      <c r="B182" s="162" t="s">
        <v>270</v>
      </c>
      <c r="C182" s="224"/>
      <c r="D182" s="225"/>
      <c r="E182" s="226"/>
      <c r="F182" s="73"/>
      <c r="G182" s="153"/>
      <c r="H182" s="73"/>
    </row>
    <row r="183" spans="1:10" ht="21" thickBot="1" x14ac:dyDescent="0.35">
      <c r="A183" s="154"/>
      <c r="B183" s="162" t="s">
        <v>271</v>
      </c>
      <c r="C183" s="163">
        <f ca="1">TODAY()</f>
        <v>45488</v>
      </c>
      <c r="D183" s="164">
        <f ca="1">NOW()</f>
        <v>45488.590557754629</v>
      </c>
      <c r="E183" s="150"/>
      <c r="F183" s="150"/>
      <c r="G183" s="153"/>
      <c r="H183" s="73"/>
    </row>
    <row r="184" spans="1:10" ht="73.5" customHeight="1" thickBot="1" x14ac:dyDescent="0.35">
      <c r="A184" s="165"/>
      <c r="B184" s="166" t="s">
        <v>272</v>
      </c>
      <c r="C184" s="167"/>
      <c r="D184" s="166" t="s">
        <v>273</v>
      </c>
      <c r="E184" s="219"/>
      <c r="F184" s="220"/>
      <c r="G184" s="221"/>
      <c r="H184" s="73"/>
    </row>
    <row r="185" spans="1:10" x14ac:dyDescent="0.3">
      <c r="F185" s="169"/>
      <c r="G185" s="170"/>
      <c r="H185" s="170"/>
      <c r="J185" s="76"/>
    </row>
    <row r="186" spans="1:10" x14ac:dyDescent="0.3">
      <c r="J186" s="76"/>
    </row>
    <row r="187" spans="1:10" x14ac:dyDescent="0.3">
      <c r="B187" s="76"/>
      <c r="J187" s="76"/>
    </row>
    <row r="188" spans="1:10" x14ac:dyDescent="0.3">
      <c r="J188" s="76"/>
    </row>
    <row r="189" spans="1:10" x14ac:dyDescent="0.3">
      <c r="J189" s="76"/>
    </row>
    <row r="190" spans="1:10" x14ac:dyDescent="0.3">
      <c r="J190" s="76"/>
    </row>
    <row r="191" spans="1:10" x14ac:dyDescent="0.3">
      <c r="J191" s="76"/>
    </row>
    <row r="192" spans="1:10" x14ac:dyDescent="0.3">
      <c r="J192" s="76"/>
    </row>
    <row r="193" spans="10:10" x14ac:dyDescent="0.3">
      <c r="J193" s="76"/>
    </row>
    <row r="194" spans="10:10" x14ac:dyDescent="0.3">
      <c r="J194" s="76"/>
    </row>
    <row r="195" spans="10:10" x14ac:dyDescent="0.3">
      <c r="J195" s="76"/>
    </row>
    <row r="196" spans="10:10" x14ac:dyDescent="0.3">
      <c r="J196" s="76"/>
    </row>
    <row r="197" spans="10:10" x14ac:dyDescent="0.3">
      <c r="J197" s="76"/>
    </row>
    <row r="198" spans="10:10" x14ac:dyDescent="0.3">
      <c r="J198" s="76"/>
    </row>
    <row r="199" spans="10:10" x14ac:dyDescent="0.3">
      <c r="J199" s="76"/>
    </row>
    <row r="200" spans="10:10" x14ac:dyDescent="0.3">
      <c r="J200" s="76"/>
    </row>
    <row r="201" spans="10:10" x14ac:dyDescent="0.3">
      <c r="J201" s="76"/>
    </row>
    <row r="202" spans="10:10" x14ac:dyDescent="0.3">
      <c r="J202" s="76"/>
    </row>
    <row r="203" spans="10:10" x14ac:dyDescent="0.3">
      <c r="J203" s="76"/>
    </row>
    <row r="204" spans="10:10" x14ac:dyDescent="0.3">
      <c r="J204" s="76"/>
    </row>
    <row r="205" spans="10:10" x14ac:dyDescent="0.3">
      <c r="J205" s="76"/>
    </row>
    <row r="206" spans="10:10" x14ac:dyDescent="0.3">
      <c r="J206" s="76"/>
    </row>
    <row r="207" spans="10:10" x14ac:dyDescent="0.3">
      <c r="J207" s="76"/>
    </row>
    <row r="208" spans="10:10" x14ac:dyDescent="0.3">
      <c r="J208" s="76"/>
    </row>
    <row r="209" spans="10:10" x14ac:dyDescent="0.3">
      <c r="J209" s="76"/>
    </row>
    <row r="210" spans="10:10" x14ac:dyDescent="0.3">
      <c r="J210" s="76"/>
    </row>
    <row r="211" spans="10:10" x14ac:dyDescent="0.3">
      <c r="J211" s="76"/>
    </row>
    <row r="212" spans="10:10" x14ac:dyDescent="0.3">
      <c r="J212" s="76"/>
    </row>
    <row r="213" spans="10:10" x14ac:dyDescent="0.3">
      <c r="J213" s="76"/>
    </row>
    <row r="214" spans="10:10" x14ac:dyDescent="0.3">
      <c r="J214" s="76"/>
    </row>
    <row r="215" spans="10:10" x14ac:dyDescent="0.3">
      <c r="J215" s="76"/>
    </row>
    <row r="216" spans="10:10" x14ac:dyDescent="0.3">
      <c r="J216" s="76"/>
    </row>
    <row r="217" spans="10:10" x14ac:dyDescent="0.3">
      <c r="J217" s="76"/>
    </row>
    <row r="218" spans="10:10" x14ac:dyDescent="0.3">
      <c r="J218" s="76"/>
    </row>
    <row r="219" spans="10:10" x14ac:dyDescent="0.3">
      <c r="J219" s="76"/>
    </row>
    <row r="220" spans="10:10" x14ac:dyDescent="0.3">
      <c r="J220" s="76"/>
    </row>
    <row r="221" spans="10:10" x14ac:dyDescent="0.3">
      <c r="J221" s="76"/>
    </row>
    <row r="222" spans="10:10" x14ac:dyDescent="0.3">
      <c r="J222" s="76"/>
    </row>
    <row r="223" spans="10:10" x14ac:dyDescent="0.3">
      <c r="J223" s="76"/>
    </row>
    <row r="224" spans="10:10" x14ac:dyDescent="0.3">
      <c r="J224" s="76"/>
    </row>
    <row r="225" spans="10:10" x14ac:dyDescent="0.3">
      <c r="J225" s="76"/>
    </row>
    <row r="226" spans="10:10" x14ac:dyDescent="0.3">
      <c r="J226" s="76"/>
    </row>
    <row r="227" spans="10:10" x14ac:dyDescent="0.3">
      <c r="J227" s="76"/>
    </row>
    <row r="228" spans="10:10" x14ac:dyDescent="0.3">
      <c r="J228" s="76"/>
    </row>
    <row r="229" spans="10:10" x14ac:dyDescent="0.3">
      <c r="J229" s="76"/>
    </row>
    <row r="230" spans="10:10" x14ac:dyDescent="0.3">
      <c r="J230" s="76"/>
    </row>
    <row r="231" spans="10:10" x14ac:dyDescent="0.3">
      <c r="J231" s="76"/>
    </row>
    <row r="232" spans="10:10" x14ac:dyDescent="0.3">
      <c r="J232" s="76"/>
    </row>
    <row r="233" spans="10:10" x14ac:dyDescent="0.3">
      <c r="J233" s="76"/>
    </row>
    <row r="234" spans="10:10" x14ac:dyDescent="0.3">
      <c r="J234" s="76"/>
    </row>
    <row r="235" spans="10:10" x14ac:dyDescent="0.3">
      <c r="J235" s="76"/>
    </row>
    <row r="236" spans="10:10" x14ac:dyDescent="0.3">
      <c r="J236" s="76"/>
    </row>
    <row r="237" spans="10:10" x14ac:dyDescent="0.3">
      <c r="J237" s="76"/>
    </row>
    <row r="238" spans="10:10" x14ac:dyDescent="0.3">
      <c r="J238" s="76"/>
    </row>
    <row r="239" spans="10:10" x14ac:dyDescent="0.3">
      <c r="J239" s="76"/>
    </row>
    <row r="240" spans="10:10" x14ac:dyDescent="0.3">
      <c r="J240" s="76"/>
    </row>
    <row r="241" spans="10:10" x14ac:dyDescent="0.3">
      <c r="J241" s="76"/>
    </row>
    <row r="242" spans="10:10" x14ac:dyDescent="0.3">
      <c r="J242" s="76"/>
    </row>
    <row r="243" spans="10:10" x14ac:dyDescent="0.3">
      <c r="J243" s="76"/>
    </row>
    <row r="244" spans="10:10" x14ac:dyDescent="0.3">
      <c r="J244" s="76"/>
    </row>
  </sheetData>
  <sheetProtection algorithmName="SHA-512" hashValue="rNN+jduIy9Iv6Ij2m+1OxRvIFVWDB3YNHmBoM7LyESDxuig/8zhmBJNe51h8cBGife+PHmELuubumthJ7LA9uQ==" saltValue="9ke0uRase/0dsJDkLAjfKg==" spinCount="100000" sheet="1" objects="1" scenarios="1"/>
  <autoFilter ref="A6:G82" xr:uid="{00000000-0009-0000-0000-000000000000}">
    <filterColumn colId="1" showButton="0"/>
    <filterColumn colId="2" showButton="0"/>
  </autoFilter>
  <dataConsolidate/>
  <mergeCells count="22">
    <mergeCell ref="B54:B55"/>
    <mergeCell ref="A1:G1"/>
    <mergeCell ref="A2:G2"/>
    <mergeCell ref="A3:G3"/>
    <mergeCell ref="C4:G4"/>
    <mergeCell ref="A4:B4"/>
    <mergeCell ref="H5:H6"/>
    <mergeCell ref="I5:I6"/>
    <mergeCell ref="B76:C76"/>
    <mergeCell ref="E184:G184"/>
    <mergeCell ref="A5:A6"/>
    <mergeCell ref="C180:E180"/>
    <mergeCell ref="C181:E181"/>
    <mergeCell ref="C182:E182"/>
    <mergeCell ref="E178:F178"/>
    <mergeCell ref="B5:B6"/>
    <mergeCell ref="C5:C6"/>
    <mergeCell ref="D5:D6"/>
    <mergeCell ref="E5:E6"/>
    <mergeCell ref="F5:F6"/>
    <mergeCell ref="G5:G6"/>
    <mergeCell ref="A54:A55"/>
  </mergeCells>
  <phoneticPr fontId="3" type="noConversion"/>
  <conditionalFormatting sqref="C89:C92">
    <cfRule type="cellIs" dxfId="2" priority="12" operator="equal">
      <formula>0</formula>
    </cfRule>
  </conditionalFormatting>
  <conditionalFormatting sqref="C94:C114">
    <cfRule type="cellIs" dxfId="1" priority="1" operator="equal">
      <formula>0</formula>
    </cfRule>
  </conditionalFormatting>
  <conditionalFormatting sqref="D109:G109">
    <cfRule type="cellIs" dxfId="0" priority="2" operator="equal">
      <formula>0</formula>
    </cfRule>
  </conditionalFormatting>
  <printOptions horizontalCentered="1"/>
  <pageMargins left="0.23622047244094491" right="0.23622047244094491" top="1.0629921259842521" bottom="0.94488188976377963" header="0.35433070866141736" footer="0.31496062992125984"/>
  <pageSetup paperSize="9" scale="83" fitToHeight="0" orientation="landscape" r:id="rId1"/>
  <headerFooter alignWithMargins="0">
    <oddHeader>&amp;LContracting Authority:
&amp;G&amp;CFunded by:
&amp;G&amp;Rand:
&amp;G</oddHeader>
    <oddFooter>&amp;LPZA170421T-10013&amp;CAnnex 1 - Bill of quantities&amp;R&amp;P/&amp;N</oddFooter>
  </headerFooter>
  <rowBreaks count="19" manualBreakCount="19">
    <brk id="14" max="6" man="1"/>
    <brk id="22" max="6" man="1"/>
    <brk id="29" max="6" man="1"/>
    <brk id="34" max="6" man="1"/>
    <brk id="52" max="16383" man="1"/>
    <brk id="58" max="6" man="1"/>
    <brk id="69" max="6" man="1"/>
    <brk id="75" max="6" man="1"/>
    <brk id="80" max="6" man="1"/>
    <brk id="97" max="6" man="1"/>
    <brk id="104" max="6" man="1"/>
    <brk id="108" max="6" man="1"/>
    <brk id="116" max="6" man="1"/>
    <brk id="119" max="6" man="1"/>
    <brk id="133" max="6" man="1"/>
    <brk id="141" max="6" man="1"/>
    <brk id="150" max="6" man="1"/>
    <brk id="155" max="6" man="1"/>
    <brk id="164" max="6" man="1"/>
  </rowBreaks>
  <colBreaks count="4" manualBreakCount="4">
    <brk id="1" max="187" man="1"/>
    <brk id="2" max="197" man="1"/>
    <brk id="3" max="187" man="1"/>
    <brk id="4" max="197" man="1"/>
  </col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2E1C9547-2809-4E8D-A4F6-60AA3406C378}">
          <x14:formula1>
            <xm:f>lists!$A$2:$A$9</xm:f>
          </x14:formula1>
          <xm:sqref>D31:D33 D84:D115 D27:D28 D8:D21 D36:D38 D152:D163 D54:D59 D62:D74 D77:D81 D118:D149 D41:D51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
  <sheetViews>
    <sheetView workbookViewId="0">
      <selection activeCell="A6" sqref="A6"/>
    </sheetView>
  </sheetViews>
  <sheetFormatPr defaultRowHeight="14.5" x14ac:dyDescent="0.35"/>
  <cols>
    <col min="1" max="1" width="9.26953125" customWidth="1"/>
    <col min="2" max="2" width="19.7265625" bestFit="1" customWidth="1"/>
    <col min="3" max="3" width="16.26953125" customWidth="1"/>
    <col min="4" max="4" width="13.54296875" bestFit="1" customWidth="1"/>
  </cols>
  <sheetData>
    <row r="1" spans="1:4" x14ac:dyDescent="0.35">
      <c r="A1" t="s">
        <v>274</v>
      </c>
      <c r="B1" t="s">
        <v>275</v>
      </c>
      <c r="C1" t="s">
        <v>276</v>
      </c>
      <c r="D1" t="s">
        <v>277</v>
      </c>
    </row>
    <row r="2" spans="1:4" x14ac:dyDescent="0.35">
      <c r="A2" s="1" t="s">
        <v>278</v>
      </c>
      <c r="B2" t="s">
        <v>279</v>
      </c>
      <c r="C2" s="2" t="s">
        <v>280</v>
      </c>
      <c r="D2" s="3" t="s">
        <v>281</v>
      </c>
    </row>
    <row r="3" spans="1:4" ht="16.5" x14ac:dyDescent="0.35">
      <c r="A3" s="1" t="s">
        <v>282</v>
      </c>
      <c r="B3" t="s">
        <v>283</v>
      </c>
      <c r="C3" s="2" t="s">
        <v>284</v>
      </c>
      <c r="D3" s="3" t="s">
        <v>285</v>
      </c>
    </row>
    <row r="4" spans="1:4" ht="16.5" x14ac:dyDescent="0.35">
      <c r="A4" s="1" t="s">
        <v>286</v>
      </c>
      <c r="B4" t="s">
        <v>287</v>
      </c>
      <c r="C4" s="2" t="s">
        <v>288</v>
      </c>
      <c r="D4" s="3" t="s">
        <v>289</v>
      </c>
    </row>
    <row r="5" spans="1:4" x14ac:dyDescent="0.35">
      <c r="A5" s="1" t="s">
        <v>238</v>
      </c>
      <c r="B5" t="s">
        <v>290</v>
      </c>
      <c r="C5" s="2" t="s">
        <v>291</v>
      </c>
      <c r="D5" s="3" t="s">
        <v>292</v>
      </c>
    </row>
    <row r="6" spans="1:4" x14ac:dyDescent="0.35">
      <c r="A6" s="1" t="s">
        <v>260</v>
      </c>
      <c r="B6" t="s">
        <v>293</v>
      </c>
      <c r="C6" s="2" t="s">
        <v>294</v>
      </c>
      <c r="D6" s="3" t="s">
        <v>295</v>
      </c>
    </row>
    <row r="7" spans="1:4" x14ac:dyDescent="0.35">
      <c r="A7" s="1"/>
      <c r="B7" t="s">
        <v>296</v>
      </c>
      <c r="C7" s="2" t="s">
        <v>297</v>
      </c>
      <c r="D7" s="3" t="s">
        <v>298</v>
      </c>
    </row>
    <row r="8" spans="1:4" x14ac:dyDescent="0.35">
      <c r="A8" s="1"/>
      <c r="B8" t="s">
        <v>299</v>
      </c>
      <c r="C8" s="2" t="s">
        <v>300</v>
      </c>
      <c r="D8" s="3" t="s">
        <v>301</v>
      </c>
    </row>
    <row r="9" spans="1:4" x14ac:dyDescent="0.35">
      <c r="A9" s="1"/>
      <c r="B9" t="s">
        <v>302</v>
      </c>
      <c r="C9" s="2" t="s">
        <v>303</v>
      </c>
      <c r="D9" s="3"/>
    </row>
    <row r="10" spans="1:4" x14ac:dyDescent="0.35">
      <c r="B10" t="s">
        <v>304</v>
      </c>
      <c r="C10" s="2" t="s">
        <v>305</v>
      </c>
      <c r="D10" s="3"/>
    </row>
    <row r="11" spans="1:4" x14ac:dyDescent="0.35">
      <c r="B11" t="s">
        <v>306</v>
      </c>
      <c r="C11" s="2"/>
    </row>
    <row r="12" spans="1:4" x14ac:dyDescent="0.35">
      <c r="B12" t="s">
        <v>307</v>
      </c>
      <c r="C12" s="2"/>
    </row>
    <row r="13" spans="1:4" x14ac:dyDescent="0.35">
      <c r="B13" t="s">
        <v>308</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400</Value>
      <Value>2</Value>
      <Value>1</Value>
      <Value>148</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PSE22001-10072</TermName>
          <TermId xmlns="http://schemas.microsoft.com/office/infopath/2007/PartnerControls">129d92fd-b6e1-4d11-905b-b4bbcf82234c</TermId>
        </TermInfo>
      </Terms>
    </l9d65098618b4a8fbbe87718e7187e6b>
    <_dlc_DocId xmlns="508ba6eb-9e09-4fd5-92f2-2d9921329f2d">PSEENABEL-293876669-197755</_dlc_DocId>
    <_dlc_DocIdUrl xmlns="508ba6eb-9e09-4fd5-92f2-2d9921329f2d">
      <Url>https://enabelbe.sharepoint.com/sites/PSE/_layouts/15/DocIdRedir.aspx?ID=PSEENABEL-293876669-197755</Url>
      <Description>PSEENABEL-293876669-197755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5" ma:contentTypeDescription="" ma:contentTypeScope="" ma:versionID="bb970c4547b3301aa18270a99d2fbbcb">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ab289f2224302acdd46a5723f316cd43"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C2C86BF-EEAB-4F15-A1C3-1DC3793E0A90}">
  <ds:schemaRefs>
    <ds:schemaRef ds:uri="http://schemas.microsoft.com/sharepoint/v3/contenttype/forms"/>
  </ds:schemaRefs>
</ds:datastoreItem>
</file>

<file path=customXml/itemProps2.xml><?xml version="1.0" encoding="utf-8"?>
<ds:datastoreItem xmlns:ds="http://schemas.openxmlformats.org/officeDocument/2006/customXml" ds:itemID="{2FF9F9FE-FF35-424B-BF44-A263EE37EF7F}">
  <ds:schemaRefs>
    <ds:schemaRef ds:uri="http://schemas.microsoft.com/office/2006/metadata/properties"/>
    <ds:schemaRef ds:uri="http://schemas.microsoft.com/office/infopath/2007/PartnerControls"/>
    <ds:schemaRef ds:uri="14a9c00f-d9e3-4eb9-aad3-f69239d17d9c"/>
    <ds:schemaRef ds:uri="3a2cca07-d411-4b48-b7e8-c526dfd39ce0"/>
    <ds:schemaRef ds:uri="bd8679c4-60e4-4c39-b071-1d80d6be7345"/>
    <ds:schemaRef ds:uri="508ba6eb-9e09-4fd5-92f2-2d9921329f2d"/>
  </ds:schemaRefs>
</ds:datastoreItem>
</file>

<file path=customXml/itemProps3.xml><?xml version="1.0" encoding="utf-8"?>
<ds:datastoreItem xmlns:ds="http://schemas.openxmlformats.org/officeDocument/2006/customXml" ds:itemID="{D1C6A86E-E942-4669-8B4F-DC059C2ED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E407D7-0D88-44F6-B24D-68982310860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PSE22001-10072-Annex1</vt:lpstr>
      <vt:lpstr>lists</vt:lpstr>
      <vt:lpstr>'PSE22001-10072-Annex1'!Print_Area</vt:lpstr>
      <vt:lpstr>'PSE22001-10072-Annex1'!Print_Titles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SARRAJ, Fatima</cp:lastModifiedBy>
  <cp:revision/>
  <dcterms:created xsi:type="dcterms:W3CDTF">2019-12-09T08:45:40Z</dcterms:created>
  <dcterms:modified xsi:type="dcterms:W3CDTF">2024-07-15T11:10:25Z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2;#EN|eb0f068f-7d92-44c4-a2e1-052290512cff</vt:lpwstr>
  </property>
  <property fmtid="{D5CDD505-2E9C-101B-9397-08002B2CF9AE}" pid="4" name="Country">
    <vt:lpwstr>1;#PSE|9ea7551c-3779-4ad9-9661-273f91da302a</vt:lpwstr>
  </property>
  <property fmtid="{D5CDD505-2E9C-101B-9397-08002B2CF9AE}" pid="5" name="_dlc_DocIdItemGuid">
    <vt:lpwstr>17a77afe-e296-4c9d-8639-9e759fd0d7c4</vt:lpwstr>
  </property>
  <property fmtid="{D5CDD505-2E9C-101B-9397-08002B2CF9AE}" pid="6" name="Contract_reference">
    <vt:lpwstr>400;#PSE22001-10072|129d92fd-b6e1-4d11-905b-b4bbcf82234c</vt:lpwstr>
  </property>
  <property fmtid="{D5CDD505-2E9C-101B-9397-08002B2CF9AE}" pid="7" name="Project_code">
    <vt:lpwstr>148;#PSE22001|01e35c8d-635d-46cd-ae51-ffd18fb45dee</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_docset_NoMedatataSyncRequired">
    <vt:lpwstr>False</vt:lpwstr>
  </property>
</Properties>
</file>