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66925"/>
  <mc:AlternateContent xmlns:mc="http://schemas.openxmlformats.org/markup-compatibility/2006">
    <mc:Choice Requires="x15">
      <x15ac:absPath xmlns:x15ac="http://schemas.microsoft.com/office/spreadsheetml/2010/11/ac" url="F:\TRAVAUX 5 CEG RESTANTS SARRAOUNIA 2\LOT 2\lot2 - 3 CEG RESTANTS\2 TOMBON MAGORI -VF\"/>
    </mc:Choice>
  </mc:AlternateContent>
  <xr:revisionPtr revIDLastSave="0" documentId="13_ncr:1_{4313E609-9D71-4724-8098-5C12FD20E625}" xr6:coauthVersionLast="47" xr6:coauthVersionMax="47" xr10:uidLastSave="{00000000-0000-0000-0000-000000000000}"/>
  <bookViews>
    <workbookView xWindow="-120" yWindow="-120" windowWidth="29040" windowHeight="15720" tabRatio="599" activeTab="2" xr2:uid="{BEB9F73F-8C88-4841-BB4E-E48799E3D599}"/>
  </bookViews>
  <sheets>
    <sheet name="GENERALITES" sheetId="2" r:id="rId1"/>
    <sheet name="ADMINISTRATION " sheetId="14" r:id="rId2"/>
    <sheet name="CASE D'ETUDES DE BASE " sheetId="28" r:id="rId3"/>
    <sheet name="Bloc de 3 classes " sheetId="29" r:id="rId4"/>
    <sheet name="LOGEMENT DIR " sheetId="30" r:id="rId5"/>
    <sheet name="LAT1-4 CAB LAT3-2CAB" sheetId="23" r:id="rId6"/>
    <sheet name="TERRAINS DE SPORTT" sheetId="20" r:id="rId7"/>
    <sheet name="PORTIQUE-MUR DE CLOTURE " sheetId="31" r:id="rId8"/>
    <sheet name="LOGEMENT GARDIEN OK" sheetId="1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8" i="30" l="1"/>
  <c r="G190" i="30"/>
  <c r="G174" i="30"/>
  <c r="G175" i="30" s="1"/>
  <c r="G144" i="30"/>
  <c r="G94" i="30"/>
  <c r="G50" i="30"/>
  <c r="G42" i="30"/>
  <c r="H27" i="30"/>
  <c r="K26" i="30"/>
  <c r="H26" i="30"/>
  <c r="J21" i="30"/>
  <c r="G21" i="30"/>
  <c r="J15" i="30"/>
  <c r="I15" i="30"/>
  <c r="H15" i="30"/>
  <c r="G15" i="30"/>
  <c r="G306" i="28"/>
  <c r="F303" i="28"/>
  <c r="I291" i="28"/>
  <c r="G289" i="28"/>
  <c r="H286" i="28"/>
  <c r="G286" i="28"/>
  <c r="G287" i="28" s="1"/>
  <c r="G224" i="28"/>
  <c r="G223" i="28"/>
  <c r="G210" i="28"/>
  <c r="G208" i="28"/>
  <c r="H202" i="28"/>
  <c r="G202" i="28"/>
  <c r="G203" i="28" s="1"/>
  <c r="G136" i="28"/>
  <c r="H122" i="28"/>
  <c r="G120" i="28"/>
  <c r="H114" i="28"/>
  <c r="G114" i="28"/>
  <c r="G115" i="28" s="1"/>
  <c r="G85" i="28"/>
  <c r="G84" i="28"/>
  <c r="G83" i="28"/>
  <c r="H45" i="28"/>
  <c r="G45" i="28"/>
  <c r="G40" i="28"/>
  <c r="H23" i="28"/>
  <c r="G21" i="28"/>
  <c r="H15" i="28"/>
  <c r="G15" i="28"/>
  <c r="G16" i="28" s="1"/>
  <c r="H16" i="30" l="1"/>
  <c r="G17" i="30"/>
  <c r="G18" i="30"/>
  <c r="G16" i="30"/>
</calcChain>
</file>

<file path=xl/sharedStrings.xml><?xml version="1.0" encoding="utf-8"?>
<sst xmlns="http://schemas.openxmlformats.org/spreadsheetml/2006/main" count="2691" uniqueCount="523">
  <si>
    <t>Réf.</t>
  </si>
  <si>
    <t>Désignation</t>
  </si>
  <si>
    <t>GENERALITES</t>
  </si>
  <si>
    <t>U</t>
  </si>
  <si>
    <t>I</t>
  </si>
  <si>
    <t>ff</t>
  </si>
  <si>
    <t>SOUS-TOTAL</t>
  </si>
  <si>
    <t>II</t>
  </si>
  <si>
    <t>Fouilles en rigole</t>
  </si>
  <si>
    <t>m3</t>
  </si>
  <si>
    <t>Remblai des fouilles</t>
  </si>
  <si>
    <t>Remblai arrosé et compacté</t>
  </si>
  <si>
    <t>III</t>
  </si>
  <si>
    <t>m2</t>
  </si>
  <si>
    <t>u</t>
  </si>
  <si>
    <t>IV</t>
  </si>
  <si>
    <t>ml</t>
  </si>
  <si>
    <t>V</t>
  </si>
  <si>
    <t>VI</t>
  </si>
  <si>
    <t>VII</t>
  </si>
  <si>
    <t>MENUISERIES BOIS</t>
  </si>
  <si>
    <t>VIII</t>
  </si>
  <si>
    <t>PEINTURE, VITRERIE, MIROITERIE</t>
  </si>
  <si>
    <t>IX</t>
  </si>
  <si>
    <t>Ens</t>
  </si>
  <si>
    <t>X</t>
  </si>
  <si>
    <t>VENTILATION</t>
  </si>
  <si>
    <t>Brasseur d'air complet</t>
  </si>
  <si>
    <t>XI</t>
  </si>
  <si>
    <t>PLOMBERIES - SANITAIRES</t>
  </si>
  <si>
    <t>Siphon au sol</t>
  </si>
  <si>
    <t>XII</t>
  </si>
  <si>
    <t>ASSAINISSEMENT ET AMÉNAGEMENT DES ABORDS</t>
  </si>
  <si>
    <t>7.1</t>
  </si>
  <si>
    <t>7.2</t>
  </si>
  <si>
    <t>7.3</t>
  </si>
  <si>
    <t>Unités</t>
  </si>
  <si>
    <t>1.1</t>
  </si>
  <si>
    <t>TRAVAUX  PREPARATOIRES</t>
  </si>
  <si>
    <t>2.1</t>
  </si>
  <si>
    <t xml:space="preserve">Démolition y compris évacuation des débris et toutes sujétions  </t>
  </si>
  <si>
    <t>2.2</t>
  </si>
  <si>
    <t xml:space="preserve">Abattage d'arbre y compris toutes sujétions  </t>
  </si>
  <si>
    <t>3.1</t>
  </si>
  <si>
    <t>3.2</t>
  </si>
  <si>
    <t>Plantation et entretien d'arbres y compris toutes sujétions</t>
  </si>
  <si>
    <t>4.2</t>
  </si>
  <si>
    <t>5.1</t>
  </si>
  <si>
    <t>5.2</t>
  </si>
  <si>
    <t>AMENAGEMENT/REVETEMENT/PLANTATION D'ARBRES</t>
  </si>
  <si>
    <t>Ref.</t>
  </si>
  <si>
    <t>DESIGNATION</t>
  </si>
  <si>
    <t>Unité</t>
  </si>
  <si>
    <t>PU</t>
  </si>
  <si>
    <t>Montant</t>
  </si>
  <si>
    <t>TERRASSEMENT</t>
  </si>
  <si>
    <t>Nettoyage du terrain et décapage</t>
  </si>
  <si>
    <t>1.2</t>
  </si>
  <si>
    <r>
      <t>Implantation</t>
    </r>
    <r>
      <rPr>
        <sz val="12"/>
        <color indexed="8"/>
        <rFont val="Arial Narrow"/>
        <family val="2"/>
      </rPr>
      <t xml:space="preserve"> (positionnement d'implantation, piquetage, marquage et traçage des axes  au moyen de cordeaux conformément aux plans d'exécution)</t>
    </r>
  </si>
  <si>
    <t>1.3</t>
  </si>
  <si>
    <t>1.4</t>
  </si>
  <si>
    <t>Fouilles en pleine masse</t>
  </si>
  <si>
    <t>1.5</t>
  </si>
  <si>
    <t>1.6</t>
  </si>
  <si>
    <t>FONDATIONS - SOUBASSEMENT</t>
  </si>
  <si>
    <t>Béton de propreté pour  la pose des agglos pleins dosé à 150 kg/m3</t>
  </si>
  <si>
    <t>Béton de propreté pour semelle isolée dosé à 150 kg/m3</t>
  </si>
  <si>
    <t>2.4</t>
  </si>
  <si>
    <t>Béton armé pour semelle isolée dosé à 350 kg/m3</t>
  </si>
  <si>
    <t>2.5</t>
  </si>
  <si>
    <t>Soubassement en agglos pleins de 20x20x40</t>
  </si>
  <si>
    <t>m²</t>
  </si>
  <si>
    <t>2.6</t>
  </si>
  <si>
    <t>Soubassement en agglos pleins de 15x20x40</t>
  </si>
  <si>
    <t>2.7</t>
  </si>
  <si>
    <t>Béton armé pour amorces poteaux en fondation</t>
  </si>
  <si>
    <t>2.8</t>
  </si>
  <si>
    <t>Béton armé pour chainage bas dosé à 350 kg/m3</t>
  </si>
  <si>
    <t>2.9</t>
  </si>
  <si>
    <t>Béton armé pour longrine de section dosé à 350 kg/m3</t>
  </si>
  <si>
    <t>2.10</t>
  </si>
  <si>
    <t>Béton armé pour bèche des rampe et marche dosé à 350 kg/m3</t>
  </si>
  <si>
    <t>PLANCHER  SOL</t>
  </si>
  <si>
    <t>Fourniture et pose de Film polyane en plastique noir de 200 microns y compris toute sujétion</t>
  </si>
  <si>
    <t>Forme d'aire en béton armé dosé à 300 kg/m3</t>
  </si>
  <si>
    <t>3.3</t>
  </si>
  <si>
    <t>Béton armé pour marches et rampes dosé à 350 kg/m3</t>
  </si>
  <si>
    <t>3.4</t>
  </si>
  <si>
    <t>Béton armé pour sol de placards dosé à 350 kg/m3</t>
  </si>
  <si>
    <t>MACONNERIE - BETON ARME</t>
  </si>
  <si>
    <t>Maçonnerie en agglos creux de 15x20x40</t>
  </si>
  <si>
    <t>4.3</t>
  </si>
  <si>
    <t>4.4</t>
  </si>
  <si>
    <t>Béton armé pour poteaux dosé à 350 kg/m3</t>
  </si>
  <si>
    <t>4.5</t>
  </si>
  <si>
    <t>Béton armé pour appui de baies dosé à 350 kg/m3</t>
  </si>
  <si>
    <t>4.6</t>
  </si>
  <si>
    <t>Béton armé pour chainage linteau dosé à 350 kg/m3</t>
  </si>
  <si>
    <t>4.7</t>
  </si>
  <si>
    <t>4.9</t>
  </si>
  <si>
    <t>Béton armé pour  chainage haut dosé à 350 kg/m3</t>
  </si>
  <si>
    <t>Béton armé pour banquette d'attente dosé à 350 kg/m3</t>
  </si>
  <si>
    <t>ENDUITS - REVETEMENTS</t>
  </si>
  <si>
    <t>Enduit ciment sur murs intérieurs</t>
  </si>
  <si>
    <t>Enduit ciment sous face dalle</t>
  </si>
  <si>
    <t>5.3</t>
  </si>
  <si>
    <t xml:space="preserve">Enduit extérieurs </t>
  </si>
  <si>
    <t>5.4</t>
  </si>
  <si>
    <t xml:space="preserve">Fourniture et pose de Carreaux grès cérame de 30x30 y compris toute sujétion </t>
  </si>
  <si>
    <t>5.9</t>
  </si>
  <si>
    <t xml:space="preserve">Fourniture et pose de Carreaux grés cérame anti-dérapant de 30x30 y compris toute sujétion </t>
  </si>
  <si>
    <t>Fourniture et pose de Faïences murales de 20x30 sur bancs d'attente y compris toute sujétion</t>
  </si>
  <si>
    <t xml:space="preserve">CHARPENTE, COUVERTURE, ETANCHEITE </t>
  </si>
  <si>
    <t>6.1</t>
  </si>
  <si>
    <t>Tôle alluzinc : 63/100 y compris toutes suggestion de pose</t>
  </si>
  <si>
    <t>6.2</t>
  </si>
  <si>
    <t>6.3</t>
  </si>
  <si>
    <t>6.4</t>
  </si>
  <si>
    <t>6.5</t>
  </si>
  <si>
    <t>6.6</t>
  </si>
  <si>
    <t>Feutre bitumeux</t>
  </si>
  <si>
    <t>MENUISERIE MÉTALLIQUE - ALUMINIUM</t>
  </si>
  <si>
    <t>ALUMINIUM</t>
  </si>
  <si>
    <t>7.4</t>
  </si>
  <si>
    <t>METALLIQUE</t>
  </si>
  <si>
    <t>7.9</t>
  </si>
  <si>
    <t>7.10</t>
  </si>
  <si>
    <t>7.11</t>
  </si>
  <si>
    <t>7.12</t>
  </si>
  <si>
    <t>SOUS-TOTAL IV</t>
  </si>
  <si>
    <t>ÉLECTRICITÉ, VENTILATION, FROID, TÉLÉPHONE</t>
  </si>
  <si>
    <t>9.1</t>
  </si>
  <si>
    <t>9.2</t>
  </si>
  <si>
    <t>9.3</t>
  </si>
  <si>
    <t xml:space="preserve">Mise à la terre </t>
  </si>
  <si>
    <t>9.3.1</t>
  </si>
  <si>
    <t>Cuivre nu de 25mm²</t>
  </si>
  <si>
    <t>9.3.2</t>
  </si>
  <si>
    <t>Piquet de terre avec cosse</t>
  </si>
  <si>
    <t>9.3.3</t>
  </si>
  <si>
    <t>Barrette de terre</t>
  </si>
  <si>
    <t>9.4</t>
  </si>
  <si>
    <t>Iso range et Cable</t>
  </si>
  <si>
    <t>9.4.1</t>
  </si>
  <si>
    <t>Provision de tuyau iso orange de diamètre de 16</t>
  </si>
  <si>
    <t>9.4.2</t>
  </si>
  <si>
    <t>Provision de tuyau iso orange de diamètre de 13</t>
  </si>
  <si>
    <t>9.4.3</t>
  </si>
  <si>
    <t>Provision de tuyau iso orange de diamètre de 11</t>
  </si>
  <si>
    <t>9.4.4</t>
  </si>
  <si>
    <t xml:space="preserve">Provision de boite de dérivation  y compris tous les éléments utiles à la pose de la filerie de distribution </t>
  </si>
  <si>
    <t>9.4.5</t>
  </si>
  <si>
    <t xml:space="preserve">Provision de tableau rhéostat simple y compris tous les éléments utile à la pose de la filerie de distribution </t>
  </si>
  <si>
    <t>9.4.6</t>
  </si>
  <si>
    <t>Fourniture et pose de  câble électrique  de section 2X(1x1,5mm2)+1G1,5.  type H07 VU .</t>
  </si>
  <si>
    <t>9.4.7</t>
  </si>
  <si>
    <t>Fourniture et pose de  câble électrique  de section 2X(1x2,5mm2)+1G2,5.  type H07 VU .</t>
  </si>
  <si>
    <t>9.4.8</t>
  </si>
  <si>
    <t>Fourniture et pose de  câble électrique  de section 2X(1x4mm2)+1G4.  type H07 VU .</t>
  </si>
  <si>
    <t>9.4.9</t>
  </si>
  <si>
    <t>Fourniture et pose de  câble électrique  de section G10  type U 1000 R2V .</t>
  </si>
  <si>
    <t>9.5</t>
  </si>
  <si>
    <t>Prise simple 16 A 2P + T</t>
  </si>
  <si>
    <t>9.6</t>
  </si>
  <si>
    <t>Prise étanche 16 A 2P + T</t>
  </si>
  <si>
    <t>9.7</t>
  </si>
  <si>
    <t xml:space="preserve">Interrupteur simple </t>
  </si>
  <si>
    <t>9.8</t>
  </si>
  <si>
    <t>Interrupteur va et vient</t>
  </si>
  <si>
    <t>9.9</t>
  </si>
  <si>
    <t>9.10</t>
  </si>
  <si>
    <t>9.11</t>
  </si>
  <si>
    <t>9.12</t>
  </si>
  <si>
    <t>Extincteur à poudre de 6 kg</t>
  </si>
  <si>
    <t>10.2</t>
  </si>
  <si>
    <t>10.3</t>
  </si>
  <si>
    <t>10.4</t>
  </si>
  <si>
    <t>10.8</t>
  </si>
  <si>
    <t>11.1</t>
  </si>
  <si>
    <t>Tuyauterie d'évacuation - Provision de tuyaux d'évacuation de divers diamètres avec les différents éléments de raccordement y compris toute suggestion</t>
  </si>
  <si>
    <t>11.2</t>
  </si>
  <si>
    <t>Regards de visite</t>
  </si>
  <si>
    <t>12.1</t>
  </si>
  <si>
    <t>Peinture à huile sur menuiserie métallique</t>
  </si>
  <si>
    <t>12.2</t>
  </si>
  <si>
    <t xml:space="preserve">Peinture à huile sur faux plafond </t>
  </si>
  <si>
    <t>12.3</t>
  </si>
  <si>
    <t>Peinture fom sous face dalle</t>
  </si>
  <si>
    <t>12.4</t>
  </si>
  <si>
    <t>Peinture à huile sur mur intérieur</t>
  </si>
  <si>
    <t>12.5</t>
  </si>
  <si>
    <t>Peinture tyrolienne</t>
  </si>
  <si>
    <t>2.11</t>
  </si>
  <si>
    <t>Gros Béton  pour protection de fondation dosé à 200 kg/m3</t>
    <phoneticPr fontId="8" type="noConversion"/>
  </si>
  <si>
    <t>m3</t>
    <phoneticPr fontId="8" type="noConversion"/>
  </si>
  <si>
    <t>6.12</t>
  </si>
  <si>
    <t xml:space="preserve">Etanchéité en pax alu pour toiture </t>
    <phoneticPr fontId="8" type="noConversion"/>
  </si>
  <si>
    <t>m²</t>
    <phoneticPr fontId="8" type="noConversion"/>
  </si>
  <si>
    <t>Motif décoratif  sur mur extérieur 1</t>
    <phoneticPr fontId="8" type="noConversion"/>
  </si>
  <si>
    <t>Motif décoratif  sur mur extérieur 2</t>
    <phoneticPr fontId="8" type="noConversion"/>
  </si>
  <si>
    <t>Fenêtre métallique persienne de  40 x 100 (aération haute)</t>
    <phoneticPr fontId="8" type="noConversion"/>
  </si>
  <si>
    <t>Grille métallique pour rampes de 440x85</t>
    <phoneticPr fontId="8" type="noConversion"/>
  </si>
  <si>
    <t>Porte métallique pleine double face de 90 x 220</t>
    <phoneticPr fontId="8" type="noConversion"/>
  </si>
  <si>
    <t>Fenêtre châssis métallique vitré de 5mm avec grille anti moustique de 100x120</t>
    <phoneticPr fontId="8" type="noConversion"/>
  </si>
  <si>
    <t>F et P tube carré de 50 de 2,5 mm d'épaisseur pour panne</t>
    <phoneticPr fontId="8" type="noConversion"/>
  </si>
  <si>
    <t>Fenêtre châssis métallique vitré de 5mm avec grille anti moustique de 120x120</t>
    <phoneticPr fontId="8" type="noConversion"/>
  </si>
  <si>
    <t xml:space="preserve">Fenêtre métallique persienne de  120 x 120 </t>
    <phoneticPr fontId="8" type="noConversion"/>
  </si>
  <si>
    <t>Fenêtre métallique persienne de  40 x 120 (aération haute)</t>
    <phoneticPr fontId="8" type="noConversion"/>
  </si>
  <si>
    <t>Tôle alluzinc : 63/100 de la galerie y compris toutes suggestion de pose</t>
    <phoneticPr fontId="8" type="noConversion"/>
  </si>
  <si>
    <t>6.13</t>
  </si>
  <si>
    <t>Fermes en tube carré de 50x50x2,5</t>
    <phoneticPr fontId="8" type="noConversion"/>
  </si>
  <si>
    <t>Béton armé pour semelle filante dosé à 350 kg/m3</t>
    <phoneticPr fontId="8" type="noConversion"/>
  </si>
  <si>
    <t>Béton armé pour dalle au sol dosé à 350 kg/m3</t>
    <phoneticPr fontId="8" type="noConversion"/>
  </si>
  <si>
    <t>Béton armé pour la dalle de 15 cm</t>
    <phoneticPr fontId="8" type="noConversion"/>
  </si>
  <si>
    <t>Porte métallique pleine double face de 80 x 220</t>
    <phoneticPr fontId="8" type="noConversion"/>
  </si>
  <si>
    <t>2.3</t>
  </si>
  <si>
    <t>m4</t>
  </si>
  <si>
    <t>Béton armé pour semelle filante dosé à 350 kg/m3</t>
    <phoneticPr fontId="8" type="noConversion"/>
  </si>
  <si>
    <t>Béton de propreté pour  la pose des agglos pleins dosé à 150 kg/m4</t>
  </si>
  <si>
    <t>Béton de propreté pour semelle filante dosé à 150 kg/m3</t>
    <phoneticPr fontId="8" type="noConversion"/>
  </si>
  <si>
    <t>Béton de propreté pour  la pose des agglos pleins dosé à 150 kg/m3</t>
    <phoneticPr fontId="8" type="noConversion"/>
  </si>
  <si>
    <t>4.1</t>
    <phoneticPr fontId="8" type="noConversion"/>
  </si>
  <si>
    <t>Fet P des IPN DE 100</t>
    <phoneticPr fontId="8" type="noConversion"/>
  </si>
  <si>
    <t>F et P de faux plafond en bois</t>
    <phoneticPr fontId="8" type="noConversion"/>
  </si>
  <si>
    <t>7.1</t>
    <phoneticPr fontId="8" type="noConversion"/>
  </si>
  <si>
    <t>8.1</t>
    <phoneticPr fontId="8" type="noConversion"/>
  </si>
  <si>
    <t xml:space="preserve">MENUISERIE MÉTALLIQUE </t>
    <phoneticPr fontId="8" type="noConversion"/>
  </si>
  <si>
    <t>Fet P IPN de 100</t>
    <phoneticPr fontId="8" type="noConversion"/>
  </si>
  <si>
    <t>Décapage et nivellement</t>
    <phoneticPr fontId="8" type="noConversion"/>
  </si>
  <si>
    <t>F et P de sable</t>
    <phoneticPr fontId="8" type="noConversion"/>
  </si>
  <si>
    <t>Cage gardien et filet</t>
    <phoneticPr fontId="8" type="noConversion"/>
  </si>
  <si>
    <t>u</t>
    <phoneticPr fontId="8" type="noConversion"/>
  </si>
  <si>
    <t>ff</t>
    <phoneticPr fontId="8" type="noConversion"/>
  </si>
  <si>
    <t>TERRAIN DE FOOTBALL</t>
    <phoneticPr fontId="8" type="noConversion"/>
  </si>
  <si>
    <t>TERRAIN MULTISPORT</t>
    <phoneticPr fontId="8" type="noConversion"/>
  </si>
  <si>
    <t>Remblais latéritique compacté</t>
    <phoneticPr fontId="8" type="noConversion"/>
  </si>
  <si>
    <t>Béton armé dosé à 300 kg/m3</t>
    <phoneticPr fontId="8" type="noConversion"/>
  </si>
  <si>
    <t>Panier de basket et cage gardien pour voley+filet</t>
    <phoneticPr fontId="8" type="noConversion"/>
  </si>
  <si>
    <t>Peinture à huile blanche pour délimitation du terrain</t>
    <phoneticPr fontId="8" type="noConversion"/>
  </si>
  <si>
    <t xml:space="preserve">Enduit ciment sur murs </t>
    <phoneticPr fontId="8" type="noConversion"/>
  </si>
  <si>
    <t>F et P de portillon en tole pleine double de 15/10 double face de 150x220 y compris serrure et toutes sujétions de pose</t>
    <phoneticPr fontId="8" type="noConversion"/>
  </si>
  <si>
    <t>F et P de plaque métallique pour identification en tole de dimension 120x110 fixée au mur y compris toutes sujétions de pose</t>
    <phoneticPr fontId="8" type="noConversion"/>
  </si>
  <si>
    <t>Soubassement en agglos pleins de 15x20x40</t>
    <phoneticPr fontId="8" type="noConversion"/>
  </si>
  <si>
    <t>Enduit a l'intérieur de la fosse</t>
    <phoneticPr fontId="8" type="noConversion"/>
  </si>
  <si>
    <t>F et P de tuyau PVC DE 100</t>
    <phoneticPr fontId="8" type="noConversion"/>
  </si>
  <si>
    <t>ENS</t>
    <phoneticPr fontId="8" type="noConversion"/>
  </si>
  <si>
    <t>Porte métallique pleine double face de 100 x 220</t>
    <phoneticPr fontId="8" type="noConversion"/>
  </si>
  <si>
    <t>Béton armé pour longrine de section 15x20x40 dosé à 350 kg/m3</t>
    <phoneticPr fontId="8" type="noConversion"/>
  </si>
  <si>
    <t>Béton armé pour chainage sur mur dosé à 350 kg/m3</t>
    <phoneticPr fontId="8" type="noConversion"/>
  </si>
  <si>
    <t>ml</t>
    <phoneticPr fontId="8" type="noConversion"/>
  </si>
  <si>
    <t xml:space="preserve">Fourniture et pose de poteaux en IPN 80 de 2,00m </t>
    <phoneticPr fontId="8" type="noConversion"/>
  </si>
  <si>
    <t>F et P de portail 400x220 en tole pleine double de 15/10 double face  y compris serrure et toutes sujétions de pose</t>
    <phoneticPr fontId="8" type="noConversion"/>
  </si>
  <si>
    <t>Implantation des voies de circulation</t>
    <phoneticPr fontId="8" type="noConversion"/>
  </si>
  <si>
    <t>m2</t>
    <phoneticPr fontId="8" type="noConversion"/>
  </si>
  <si>
    <t>F et P de bordure de 5 cm pour passage</t>
    <phoneticPr fontId="8" type="noConversion"/>
  </si>
  <si>
    <t>Couche de base en latérite compacté de 10 cm</t>
    <phoneticPr fontId="8" type="noConversion"/>
  </si>
  <si>
    <t>Réglette de 60</t>
    <phoneticPr fontId="8" type="noConversion"/>
  </si>
  <si>
    <t>Prise simple étanche 16 A 3P + T</t>
    <phoneticPr fontId="8" type="noConversion"/>
  </si>
  <si>
    <t>5.5</t>
  </si>
  <si>
    <t>7.5</t>
  </si>
  <si>
    <t>7.6</t>
  </si>
  <si>
    <t>7.7</t>
  </si>
  <si>
    <t>9.12</t>
    <phoneticPr fontId="8" type="noConversion"/>
  </si>
  <si>
    <t>X</t>
    <phoneticPr fontId="8" type="noConversion"/>
  </si>
  <si>
    <t>10.1</t>
    <phoneticPr fontId="8" type="noConversion"/>
  </si>
  <si>
    <t>7.8</t>
  </si>
  <si>
    <t>7.2</t>
    <phoneticPr fontId="8" type="noConversion"/>
  </si>
  <si>
    <t>5.1</t>
    <phoneticPr fontId="8" type="noConversion"/>
  </si>
  <si>
    <t>6.1</t>
    <phoneticPr fontId="8" type="noConversion"/>
  </si>
  <si>
    <t>6.7</t>
  </si>
  <si>
    <t>9.9</t>
    <phoneticPr fontId="8" type="noConversion"/>
  </si>
  <si>
    <t>8.3</t>
  </si>
  <si>
    <t>9.10</t>
    <phoneticPr fontId="8" type="noConversion"/>
  </si>
  <si>
    <t>VIII</t>
    <phoneticPr fontId="8" type="noConversion"/>
  </si>
  <si>
    <t>IX</t>
    <phoneticPr fontId="8" type="noConversion"/>
  </si>
  <si>
    <t>9.1</t>
    <phoneticPr fontId="8" type="noConversion"/>
  </si>
  <si>
    <t>2.1</t>
    <phoneticPr fontId="8" type="noConversion"/>
  </si>
  <si>
    <t>III</t>
    <phoneticPr fontId="8" type="noConversion"/>
  </si>
  <si>
    <t>3.1</t>
    <phoneticPr fontId="8" type="noConversion"/>
  </si>
  <si>
    <t>3.5</t>
  </si>
  <si>
    <t>3.6</t>
  </si>
  <si>
    <t>IV</t>
    <phoneticPr fontId="8" type="noConversion"/>
  </si>
  <si>
    <t>V</t>
    <phoneticPr fontId="8" type="noConversion"/>
  </si>
  <si>
    <t>VI</t>
    <phoneticPr fontId="8" type="noConversion"/>
  </si>
  <si>
    <t>Réglette de 120 LED</t>
  </si>
  <si>
    <t>Réglette de 120 étanche LED</t>
  </si>
  <si>
    <t>F te P Tableau général TGBT à 4 pôles 32 A de 400 mm x 500 mm de dimension et de  9,82 KW de puissance; avec  1 différentiel de 16A ,1 différentiel de 20A et 1 différentiel de 25A + 5 disjoncteur de 10 A, 1 disjoncteur de 16 A et 4 Disjoncteur de 20 A et y compris cables et toute sujjetion</t>
  </si>
  <si>
    <t>Peinture fom sur mur intérieur</t>
  </si>
  <si>
    <t>Nettoyage du terrain, décapage et nivellement</t>
  </si>
  <si>
    <t>5.6</t>
  </si>
  <si>
    <t xml:space="preserve">Fourniture et pose de Carreaux grès cérame de 45x45 y compris toute sujétion </t>
  </si>
  <si>
    <t xml:space="preserve">Fourniture et pose de plinth de 45x10 y compris toute sujétion </t>
  </si>
  <si>
    <t>F et P de faux plafond en bois</t>
  </si>
  <si>
    <t>Réglette de 60 LED</t>
  </si>
  <si>
    <t xml:space="preserve">Claustras type boite postale d'enveloppe </t>
  </si>
  <si>
    <t>F te P Tableau général TGBT à 4 pôles de 400 mm x 500 mm de dimension et de  14,98 KW de puissance avec Intersectionneur à déclechement 4P-40A +  1 différentiel de 16A ,1 différentiel de 20A  et 1 différentiel de 25A + 7 disjoncteurs de 10A ,3 disjoncteurs de 16A  et 5 disjoncteurs de 20A</t>
  </si>
  <si>
    <t xml:space="preserve">Fenêtre métallique pleine et persienne de  120 x 120 </t>
  </si>
  <si>
    <t>Fenêtre métallique pleine et persienne de  120 x 180</t>
  </si>
  <si>
    <t>Fenêtre métallique pleine et persienne de  60 x 180</t>
  </si>
  <si>
    <t>Fenêtre métallique persienne de  40 x 120 (aération haute)</t>
  </si>
  <si>
    <t>Peinture à fom sur mur intérieur</t>
  </si>
  <si>
    <t>Béton armé pour  chainage haut dosé à 350 kg/m3 pour scéllement IPN/Tube Carré et courounnement de la tôle</t>
  </si>
  <si>
    <t>Porte métallique pleine double face et persienne de 90 x 220</t>
  </si>
  <si>
    <t>Fenêtre châssis métallique vitré de 5mm avec grille anti moustique de 60x120</t>
  </si>
  <si>
    <t>Fenêtre châssis métallique vitré de 5mm anti moustique de 60x60</t>
  </si>
  <si>
    <t>Fenêtre métallique pleine et persienne de  60 x 120</t>
  </si>
  <si>
    <t>Fenêtre métallique pleine et  persienne de  60 x 60</t>
  </si>
  <si>
    <t>Grille métallique pour rampes de 450 x 85</t>
  </si>
  <si>
    <t>Porte métallique pleine double face et persienne de 120 x 220</t>
  </si>
  <si>
    <t xml:space="preserve">SOLAIRE </t>
  </si>
  <si>
    <t xml:space="preserve">Regulateur de charge MPTT 250/65  </t>
  </si>
  <si>
    <t>Convertisseur  Type 48 V / 1200 VA  230V</t>
  </si>
  <si>
    <t>Cables 2x 4 mm2  CU (Panneaux)/ regulateur)</t>
  </si>
  <si>
    <t>Cables 2x 16 mm2  CU ( regulateur/ batterie )</t>
  </si>
  <si>
    <t>Batteries GEL 250 Ah /12V et Rack de support vertical</t>
  </si>
  <si>
    <t>TGBT</t>
  </si>
  <si>
    <t>Equipements  et appareils</t>
  </si>
  <si>
    <t xml:space="preserve">F te P Tableau général TGBT à 2 pôles de 340 mm x 432 mm de dimension et de  3,32 KW de puissance; avec  1 différentiel de 16A  et 2 différentiel de 20A + 5 disjoncteurs de 10A  et 2 disjoncteurs de 16A  </t>
  </si>
  <si>
    <t>Support metallique pour 4 modules PV de puissance 540 Wc</t>
  </si>
  <si>
    <t>Peinture tyrolienne (intérieur - extérieur)</t>
  </si>
  <si>
    <t>Peinture tyrolienne (extérieur - intérieur)</t>
  </si>
  <si>
    <t>Nettoyage du terrain</t>
  </si>
  <si>
    <t>Fourniture et pose d’un grillage simple torsion 50x50 en fil galvanisé  Ǿ 3 mm, de hauteur 1,50 m en rouleaux de 25m + tendeurs et fil galva y compris toutes sujétions de pose</t>
  </si>
  <si>
    <t>Porte métallique pleine double face et persienn de 90 x 220</t>
  </si>
  <si>
    <t>Modules Panneau(x) monocristalin de pissance crete= 400W  Vdoc=37,25V Isc=13,66A</t>
  </si>
  <si>
    <t>Batteries GEL 200 Ah /12V</t>
  </si>
  <si>
    <t>Convertisseur  Type 12V / 180 VA  230 V</t>
  </si>
  <si>
    <t>Cables 2x 16 mm2  CU (Panneaux)/ regulateur)</t>
  </si>
  <si>
    <t>Controleur dr batteries</t>
  </si>
  <si>
    <t>Cables 2x 50 mm2  CU ( regulateur/ batterie )</t>
  </si>
  <si>
    <t>Support metalique pour 1 modules PV de puissance 400 Wc</t>
  </si>
  <si>
    <t xml:space="preserve">F te P Tableau général TGBT à 2 pôles de 350 mm x 335 mm de dimension et de  1,70 KW de puissance; avec  1 disjoncteur  de 10A et 1 disjoncteur de 16A  </t>
  </si>
  <si>
    <t xml:space="preserve">Fourniture et pose de  câble électrique de section 3G6  type U 1000 R2V </t>
  </si>
  <si>
    <t>Equipements et appareils</t>
  </si>
  <si>
    <t xml:space="preserve">Fenêtre métallique pleine et persienne de  100 x 120 </t>
  </si>
  <si>
    <t>Porte métallique pleine double face et persinne de 90 x 220</t>
  </si>
  <si>
    <t>Porte métallique pleine double face et persinne vitré de 140 x 220</t>
  </si>
  <si>
    <t>Convertisseur  Type 48V / 1600 VA  230 V</t>
  </si>
  <si>
    <t>Cables 2x 10 mm2  CU (Panneaux)/ regulateur)</t>
  </si>
  <si>
    <t>Support metalique pour 6 modules PV de puissance 500 Wc</t>
  </si>
  <si>
    <t>Modules Panneau(x) monocristalin de puissance crete= 500W  Vdc=48,83V Isc=13,2A</t>
  </si>
  <si>
    <t>Batteries OPZS 683AH /6V avec rak métallique de support</t>
  </si>
  <si>
    <t>Equipements et appareillages</t>
  </si>
  <si>
    <t>Controleur de batteries</t>
  </si>
  <si>
    <t>Cables 2x 25 mm2  CU ( regulateur/ batterie )</t>
  </si>
  <si>
    <t>Support metallique pour 9 modules PV de puissance 500 Wc</t>
  </si>
  <si>
    <t>9.2.1</t>
  </si>
  <si>
    <t>9.2.2</t>
  </si>
  <si>
    <t xml:space="preserve">Connexion au réseau interne  - TGBT dans la bibliothèque - y compris toutes les sujétions </t>
  </si>
  <si>
    <t xml:space="preserve">Connexion au réseau interne  au TGBT dans la salle bibliothèque - y compris toutes les sujétions </t>
  </si>
  <si>
    <t>Iso range et Cable et équipements</t>
  </si>
  <si>
    <t>REHABILITATION/CONSTRUCTION DU CEG DE TOMBON MAGORI</t>
  </si>
  <si>
    <t>TOTAL  HORS TAXES LATRINES</t>
  </si>
  <si>
    <t>TOTAL  HORS TAXES LATRINE 2 CABINES</t>
  </si>
  <si>
    <t>9.1 CADRE DEVIS QUANTITATIF ESTIMATIF LOGEMENT GARDIEN</t>
  </si>
  <si>
    <t>9.2 CADRE DEVIS QUANTITATIF ESTIMATIF BLOC LATRINE A DEUX CABINES</t>
  </si>
  <si>
    <t>8.2</t>
  </si>
  <si>
    <t>Vane d'arret</t>
    <phoneticPr fontId="8" type="noConversion"/>
  </si>
  <si>
    <t>vannes d'arrêt</t>
  </si>
  <si>
    <t>Béton de propreté pour  la pose des agglos pleins et longrines dosé à 150 kg/m3</t>
    <phoneticPr fontId="8" type="noConversion"/>
  </si>
  <si>
    <t>ELECTRICITE ET ECLAIRAGE</t>
    <phoneticPr fontId="8" type="noConversion"/>
  </si>
  <si>
    <t>Gros béton en dessous de grilles servant de passage d'eau dosé à 350 kg/m3</t>
    <phoneticPr fontId="8" type="noConversion"/>
  </si>
  <si>
    <t>F et P de Lampadaire solaire type P 65 TRS01-300W y compris support et toutes sujétions  d'installation</t>
    <phoneticPr fontId="8" type="noConversion"/>
  </si>
  <si>
    <t xml:space="preserve">Installation et Repli du chantier (Construction de bureau  de baraque de chantier + équipements, provision de panneaux de chantier, panneau d'identifcation de site, panneau de bailleur de fonds, mobilisation et instalition des équipements et autres appareillages utiles au travaux, fonçage de forage si nécessaire pour les travaux, nettoyage à la fin des travaux et toutes sujétions.) - Provision des EPI pour les différents intervenants sur le site - Assurance TRC </t>
    <phoneticPr fontId="8" type="noConversion"/>
  </si>
  <si>
    <t>II</t>
    <phoneticPr fontId="8" type="noConversion"/>
  </si>
  <si>
    <t>TRAVAUX DE CONSTRUCTION DU MUR</t>
    <phoneticPr fontId="8" type="noConversion"/>
  </si>
  <si>
    <t>Mur de cloture</t>
    <phoneticPr fontId="8" type="noConversion"/>
  </si>
  <si>
    <t>MENUISERIE METALLIQUE</t>
    <phoneticPr fontId="8" type="noConversion"/>
  </si>
  <si>
    <t>Portillon métalique double face de 150 x 220</t>
    <phoneticPr fontId="8" type="noConversion"/>
  </si>
  <si>
    <t>Panier complet de basket +cage gardien de hand + poteau et  filet pour volley</t>
  </si>
  <si>
    <t>Béton de propreté pour semelle filante dosé à 150 kg/m3</t>
    <phoneticPr fontId="10" type="noConversion"/>
  </si>
  <si>
    <t>Béton armé pour semelle filante dosé à 350 kg/m3</t>
    <phoneticPr fontId="10" type="noConversion"/>
  </si>
  <si>
    <t>LDB</t>
    <phoneticPr fontId="10" type="noConversion"/>
  </si>
  <si>
    <t>STOLE</t>
    <phoneticPr fontId="10" type="noConversion"/>
  </si>
  <si>
    <t>S RAMPE</t>
    <phoneticPr fontId="10" type="noConversion"/>
  </si>
  <si>
    <t>LD fouille</t>
    <phoneticPr fontId="10" type="noConversion"/>
  </si>
  <si>
    <t>LG</t>
    <phoneticPr fontId="10" type="noConversion"/>
  </si>
  <si>
    <t>4.1</t>
    <phoneticPr fontId="10" type="noConversion"/>
  </si>
  <si>
    <t>Béton armé pour dalle de placard  dosé à 350 kg/m3</t>
    <phoneticPr fontId="10" type="noConversion"/>
  </si>
  <si>
    <t>TC</t>
    <phoneticPr fontId="10" type="noConversion"/>
  </si>
  <si>
    <t>IPN</t>
    <phoneticPr fontId="10" type="noConversion"/>
  </si>
  <si>
    <t>F et P tube carré de 50 de 2,5mm d'épaisseur  pour panne</t>
    <phoneticPr fontId="10" type="noConversion"/>
  </si>
  <si>
    <t>F et P IPN de 100</t>
  </si>
  <si>
    <t xml:space="preserve">Etanchéité en pax alu pour toiture </t>
    <phoneticPr fontId="10" type="noConversion"/>
  </si>
  <si>
    <t>m²</t>
    <phoneticPr fontId="10" type="noConversion"/>
  </si>
  <si>
    <t>Fenêtre châssis alu vitré de 5mm avec grille anti moustique de 120x180</t>
    <phoneticPr fontId="10" type="noConversion"/>
  </si>
  <si>
    <t>Fenêtre châssis alu vitré de 5mm avec grille anti moustique de 120x120</t>
    <phoneticPr fontId="10" type="noConversion"/>
  </si>
  <si>
    <t>Fenêtre métallique persienne de  40 x 120 (aération haute )</t>
  </si>
  <si>
    <t>Porte métallique pleine double face de 90 x 220</t>
    <phoneticPr fontId="10" type="noConversion"/>
  </si>
  <si>
    <t>Porte métallique pleine double face avec occulus vitré de 140 x 220</t>
    <phoneticPr fontId="10" type="noConversion"/>
  </si>
  <si>
    <t>8.1</t>
    <phoneticPr fontId="10" type="noConversion"/>
  </si>
  <si>
    <t>Modules Panneau(x) monocristalin de puissance crete= 500W  Vdc=48 V Isc=13,2A</t>
  </si>
  <si>
    <t>Batterie 12V de 200AH lithium avec rak métallique de support</t>
  </si>
  <si>
    <t>Convertisseur hybride de 9,5KVA  48V</t>
  </si>
  <si>
    <t>9.13</t>
    <phoneticPr fontId="10" type="noConversion"/>
  </si>
  <si>
    <t>PERI</t>
    <phoneticPr fontId="10" type="noConversion"/>
  </si>
  <si>
    <t>Béton armé pour paillasse dosé à 350 kg/m3</t>
    <phoneticPr fontId="10" type="noConversion"/>
  </si>
  <si>
    <t>m3</t>
    <phoneticPr fontId="10" type="noConversion"/>
  </si>
  <si>
    <t>Fourniture et pose de Faïences murales de 20x30  y compris toute sujétion</t>
    <phoneticPr fontId="10" type="noConversion"/>
  </si>
  <si>
    <t>Fet P IPN de 100</t>
    <phoneticPr fontId="10" type="noConversion"/>
  </si>
  <si>
    <t>Porte chassis alu vitré de 5mm de 90x220</t>
  </si>
  <si>
    <t>Porte métallique pleine double face avec occulus vitré de 140 x 220</t>
  </si>
  <si>
    <t>X</t>
    <phoneticPr fontId="10" type="noConversion"/>
  </si>
  <si>
    <t>10.1</t>
    <phoneticPr fontId="10" type="noConversion"/>
  </si>
  <si>
    <t>CH H 30</t>
    <phoneticPr fontId="10" type="noConversion"/>
  </si>
  <si>
    <t>CH H 20</t>
    <phoneticPr fontId="10" type="noConversion"/>
  </si>
  <si>
    <t>Lg</t>
    <phoneticPr fontId="10" type="noConversion"/>
  </si>
  <si>
    <t>Motif décoratif  sur mur extérieur 1</t>
    <phoneticPr fontId="10" type="noConversion"/>
  </si>
  <si>
    <t>Motif décoratif  sur mur extérieur 2</t>
    <phoneticPr fontId="10" type="noConversion"/>
  </si>
  <si>
    <t>Fenêtre châssis alu vitré de 5mm avec grille anti moustique de 60x180</t>
    <phoneticPr fontId="10" type="noConversion"/>
  </si>
  <si>
    <t>7.2</t>
    <phoneticPr fontId="10" type="noConversion"/>
  </si>
  <si>
    <t>LDT</t>
    <phoneticPr fontId="10" type="noConversion"/>
  </si>
  <si>
    <t>S enduit</t>
    <phoneticPr fontId="10" type="noConversion"/>
  </si>
  <si>
    <t>Béton armé pour chainage haut dosé à 350kg/m3</t>
    <phoneticPr fontId="10" type="noConversion"/>
  </si>
  <si>
    <t>5.1</t>
    <phoneticPr fontId="10" type="noConversion"/>
  </si>
  <si>
    <t>VI</t>
    <phoneticPr fontId="10" type="noConversion"/>
  </si>
  <si>
    <t xml:space="preserve">MENUISERIE MÉTALLIQUE </t>
    <phoneticPr fontId="10" type="noConversion"/>
  </si>
  <si>
    <t>6.1</t>
    <phoneticPr fontId="10" type="noConversion"/>
  </si>
  <si>
    <t>F et P de tube métallique de 50x80 sur le passio</t>
    <phoneticPr fontId="10" type="noConversion"/>
  </si>
  <si>
    <t>ml</t>
    <phoneticPr fontId="10" type="noConversion"/>
  </si>
  <si>
    <t>Grille métallique pour rampes de 450x85</t>
    <phoneticPr fontId="10" type="noConversion"/>
  </si>
  <si>
    <t>VII</t>
    <phoneticPr fontId="10" type="noConversion"/>
  </si>
  <si>
    <t xml:space="preserve">ASSAINISSEMENT </t>
    <phoneticPr fontId="10" type="noConversion"/>
  </si>
  <si>
    <t>7.1</t>
    <phoneticPr fontId="10" type="noConversion"/>
  </si>
  <si>
    <t>Tuyauterie d'évacuation - Provision de tuyaux d'évacuation de PVC 110  avec les différents éléments de raccordement y compris toute suggestion</t>
    <phoneticPr fontId="10" type="noConversion"/>
  </si>
  <si>
    <t>U</t>
    <phoneticPr fontId="10" type="noConversion"/>
  </si>
  <si>
    <t>VIII</t>
    <phoneticPr fontId="10" type="noConversion"/>
  </si>
  <si>
    <t>Désignation des ouvrages</t>
  </si>
  <si>
    <t>Implantation</t>
  </si>
  <si>
    <t xml:space="preserve">Fouilles en rigoles pour semelles :      
Fouilles en rigoles pour semelles filantes de fondation (0,5 0 de large et de 1,50 de profondeur </t>
  </si>
  <si>
    <r>
      <rPr>
        <b/>
        <sz val="12"/>
        <color indexed="8"/>
        <rFont val="Arial Narrow"/>
        <family val="2"/>
      </rPr>
      <t xml:space="preserve">Remblai des fouilles : </t>
    </r>
    <r>
      <rPr>
        <sz val="12"/>
        <color indexed="8"/>
        <rFont val="Arial Narrow"/>
        <family val="2"/>
      </rPr>
      <t xml:space="preserve">                                                                                                                                 
 Remblai des fouilles provenant de déblais. Le remblai des fouilles sera exécuté par couches successives de 20 cm d'épaisseur, damée et compacté en arrosant abondamment de manière à réduire le foisonnement des terres rapportées.</t>
    </r>
  </si>
  <si>
    <t xml:space="preserve">Remblai arrosé et compacté sous forme d'aire :                </t>
  </si>
  <si>
    <t xml:space="preserve">Remblai latérique compacté sous rampe de protection :  </t>
  </si>
  <si>
    <t>SOUBASSEMENT</t>
  </si>
  <si>
    <t>Béton de propreté, épaisseur 0,05 :                                        
Béton de propreté de 5 cm d'épaisseur dosé à 150 kg de CPA.</t>
  </si>
  <si>
    <t>Béton armé pour semelles filantes, h = 20 x I = 50 :                                                                             
Béton armé dosé à 350 kg/m3 pour semelles filantes de 50 cm de large et 20 cm d'épaisseur sous mur. Armature en 4 filantes de 8 et des épingles en 8 espacées de 20 cm.</t>
  </si>
  <si>
    <t xml:space="preserve">Agglos pleins de 20 x 20 x 40 cm :  </t>
  </si>
  <si>
    <t xml:space="preserve">Agglos pleins de 15 x 20 x 40 cm :  </t>
  </si>
  <si>
    <t xml:space="preserve">Béton armé pour chainage bas de 20 X 20 :  </t>
  </si>
  <si>
    <t xml:space="preserve">Béton armé pour chainage bas de 15 X 20 :  </t>
  </si>
  <si>
    <t>PLANCHER - SOL</t>
  </si>
  <si>
    <r>
      <rPr>
        <b/>
        <sz val="12"/>
        <color indexed="8"/>
        <rFont val="Arial Narrow"/>
        <family val="2"/>
      </rPr>
      <t xml:space="preserve">Film polyane sous dalle : </t>
    </r>
    <r>
      <rPr>
        <sz val="12"/>
        <color indexed="8"/>
        <rFont val="Arial Narrow"/>
        <family val="2"/>
      </rPr>
      <t xml:space="preserve"> 
Film en plastique noir doublée</t>
    </r>
  </si>
  <si>
    <t xml:space="preserve">Forme d'aire de 10 cm y compris chape incorporée : 
B.A. dosé à 350 </t>
  </si>
  <si>
    <t xml:space="preserve">B.A pour rampe de protection dosé à 350 kg/m3 : 
Béton armé à  350 </t>
  </si>
  <si>
    <t>BETON ARME - MACONNERIE</t>
  </si>
  <si>
    <t>4.1</t>
  </si>
  <si>
    <t xml:space="preserve">Maçonnerie en agglos de 15 X 20 X 40 : </t>
  </si>
  <si>
    <t xml:space="preserve">Béton armé dosé à 350 kg/m3 pour appuis des fenêtres : </t>
  </si>
  <si>
    <t>Béton armé dosé à 350 pour chaînage linteau (15 x 20)</t>
  </si>
  <si>
    <t xml:space="preserve">Béton armé dosé à 350 pour chainage haut de (20x20) et CH5 (12x20) pour appui aerations hautes : </t>
  </si>
  <si>
    <t>Béton armé dosé à 350 pour marches</t>
  </si>
  <si>
    <t xml:space="preserve">Béton armé dosé à 350 pour pose craie </t>
  </si>
  <si>
    <t>4.8</t>
  </si>
  <si>
    <t xml:space="preserve">Béton armé dosé à 350 pour amorces et poteaux : </t>
  </si>
  <si>
    <t xml:space="preserve">Enduits sur murs extérieurs y compris tyrolien : </t>
  </si>
  <si>
    <t>Enduits sur murs intérieurs :
Enduits intérieurs au mortier dosé à 300, de 15 mm d'ép mi.</t>
  </si>
  <si>
    <t>Enduits pour tableaux :</t>
  </si>
  <si>
    <t>Enduit étanche de protection sur soubassement enterré:</t>
  </si>
  <si>
    <t>CHARPENTE - COUVERTURE</t>
  </si>
  <si>
    <t>Fourniture et pose des IPN de 120 (Traverses)</t>
  </si>
  <si>
    <t>Les pannes de rive seront assurées par des IPN de 80</t>
  </si>
  <si>
    <t xml:space="preserve">Les pannes centrales seront assurées par des tubes carrés de 50/2,5: 
</t>
  </si>
  <si>
    <t xml:space="preserve">Demi ferme en tube carré :  </t>
  </si>
  <si>
    <t>Couverture en bac aluzinc 63/100 :</t>
  </si>
  <si>
    <t>Fourniture et pose des platines d'encrage des IPN sur les poteaux muni de 4 boulons de scellage.</t>
  </si>
  <si>
    <t>Feutre bitumeaux :
Fourniture et pose du feutre bitumineux entre tôles et pannes pour éviter les phénomènes électrolytiques et l'usure de la tôle.</t>
  </si>
  <si>
    <t>MENUISERIES METALLIQUES</t>
  </si>
  <si>
    <t>Fourniture et pose des portes en tôle pleine à moitié persiennées en lame de tôle noire de 15/10 sur l'autre moitié. Porte  de 90/220</t>
  </si>
  <si>
    <t>Fourniture et pose de fenêtres en tôle pleine à moitié et persiennées en lame de tôle noire de 15/10. Fenêtre persiennée de 130/120</t>
  </si>
  <si>
    <t>Fourniture et pose des aérations hautes en tôle perforée de 15/10. Imposte de195/44 avec grille anti vermine soudée y compris peinture antirouille, patte de scellement longueur mini 20 cm (voir plans de détails).</t>
  </si>
  <si>
    <t>F et P de cornière de 30 x 30 pour nez de marches tout au long de la galérie et des marches.</t>
  </si>
  <si>
    <t>F et P d'arrêtoire en fer plat de 25/3 et patte de scellement en tube carré de 10, longueur de scellement 10 cm.</t>
  </si>
  <si>
    <t>Grille métallique pour rampes de 440x85</t>
  </si>
  <si>
    <t>PEINTURE</t>
  </si>
  <si>
    <t>8.1</t>
  </si>
  <si>
    <t>Badigeonnage à la chaux en deux couches</t>
  </si>
  <si>
    <t xml:space="preserve">Peinture fom sur mur intérieur : </t>
  </si>
  <si>
    <t>8.4</t>
  </si>
  <si>
    <t xml:space="preserve">Peinture huile sur plinthe murale : </t>
  </si>
  <si>
    <t>8.5</t>
  </si>
  <si>
    <t xml:space="preserve">Peinture huile sur menuiseries : </t>
  </si>
  <si>
    <t>8.6</t>
  </si>
  <si>
    <t xml:space="preserve">Peinture ardoisine sur tableau </t>
  </si>
  <si>
    <t>Sint</t>
    <phoneticPr fontId="8" type="noConversion"/>
  </si>
  <si>
    <t>Lint</t>
    <phoneticPr fontId="8" type="noConversion"/>
  </si>
  <si>
    <t>SINT térrasse</t>
    <phoneticPr fontId="8" type="noConversion"/>
  </si>
  <si>
    <t>LDinT térrasse</t>
    <phoneticPr fontId="8" type="noConversion"/>
  </si>
  <si>
    <t xml:space="preserve">Sterrasse </t>
    <phoneticPr fontId="8" type="noConversion"/>
  </si>
  <si>
    <t>LDB</t>
    <phoneticPr fontId="8" type="noConversion"/>
  </si>
  <si>
    <t>STOLE</t>
    <phoneticPr fontId="8" type="noConversion"/>
  </si>
  <si>
    <t>S RAMPE</t>
    <phoneticPr fontId="8" type="noConversion"/>
  </si>
  <si>
    <t>S MARCHE</t>
    <phoneticPr fontId="8" type="noConversion"/>
  </si>
  <si>
    <t>ch haut 30</t>
    <phoneticPr fontId="8" type="noConversion"/>
  </si>
  <si>
    <t>ch haut 20</t>
    <phoneticPr fontId="8" type="noConversion"/>
  </si>
  <si>
    <t>PERI</t>
    <phoneticPr fontId="8" type="noConversion"/>
  </si>
  <si>
    <t>ldfouille B</t>
    <phoneticPr fontId="8" type="noConversion"/>
  </si>
  <si>
    <t>ldfouille T</t>
    <phoneticPr fontId="8" type="noConversion"/>
  </si>
  <si>
    <t>ldfouille V</t>
    <phoneticPr fontId="8" type="noConversion"/>
  </si>
  <si>
    <t>LG</t>
    <phoneticPr fontId="8" type="noConversion"/>
  </si>
  <si>
    <t>Modules Panneau(x) monocristalin de pissance crete= 500W  Vdc=41,6V Isc=12,97A</t>
  </si>
  <si>
    <t>Lchf</t>
    <phoneticPr fontId="8" type="noConversion"/>
  </si>
  <si>
    <t>Tôle alluzinc : 45/100 y compris toutes suggestion de pose</t>
  </si>
  <si>
    <t>5.4 CADRE DEVIS QUANTITATIF ESTIMATIF MUR DE CLOTURE DES LOGEMENTS</t>
  </si>
  <si>
    <t>Traitement en amont du mur externe avec du gabion pour protection</t>
  </si>
  <si>
    <t xml:space="preserve">1. BPU_GENERALITE- AMENAGEMENT - ASSAINISSEMENT- INSTALLATION - VRD </t>
  </si>
  <si>
    <t>PU-LETTRE</t>
  </si>
  <si>
    <t>PU-CHIFFRE</t>
  </si>
  <si>
    <t>9. BPU_ CADRE DEVIS QUANTITATIF ESTIMATIF LOGEMENT GARDIEN</t>
  </si>
  <si>
    <t>8. BPU_PORTIQUE MUR DE CLOTURE</t>
  </si>
  <si>
    <t>7. BPU_ TERRAINS DE SPORTS</t>
  </si>
  <si>
    <t>6.1 BPU_ LATRINE TYPE 1 - 4 CABINES</t>
  </si>
  <si>
    <t>6.2 BPU_ LATRINE A DEUX CABINES</t>
  </si>
  <si>
    <t>5.3 BPU_LATRINE A DEUX CABINES</t>
  </si>
  <si>
    <t>5.2 BPU_ CUISINE</t>
  </si>
  <si>
    <t>5.1 BPU_LOGEMENT DIRECTEUR</t>
  </si>
  <si>
    <t>5. BPU- LOGEMENT DIRECTEUR ET ANNEXES</t>
  </si>
  <si>
    <t>4. BPU_ D'UN BLOC DE TROIS (3) SALLES DE CLASSES AVEC  GALERIE COUVERTE</t>
  </si>
  <si>
    <t>3. BPU_CASE D'ETUDES</t>
  </si>
  <si>
    <t>3.1 BPU_BIBLIOTHEQUE (CASE D'ETUDE)</t>
  </si>
  <si>
    <t>3.2 BPU_SALLE INFORMATIQUE-LABO</t>
  </si>
  <si>
    <t>3.3 BPU_ SALLE POLYVALENTE</t>
  </si>
  <si>
    <t>3.4 BPU_ PATIO</t>
  </si>
  <si>
    <t>2. BPU_ADMINISTRATION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</si>
</sst>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C_F_A_-;\-* #,##0.00\ _C_F_A_-;_-* &quot;-&quot;??\ _C_F_A_-;_-@_-"/>
    <numFmt numFmtId="165" formatCode="_-* #,##0.00\ _F_-;\-* #,##0.00\ _F_-;_-* &quot;-&quot;??\ _F_-;_-@_-"/>
    <numFmt numFmtId="166" formatCode="_-* #,##0.00\ _€_-;\-* #,##0.00\ _€_-;_-* &quot;-&quot;??\ _€_-;_-@_-"/>
    <numFmt numFmtId="168" formatCode="[$-40C]General"/>
    <numFmt numFmtId="169" formatCode="_-* #,##0\ _€_-;\-* #,##0\ _€_-;_-* &quot;-&quot;??\ _€_-;_-@_-"/>
  </numFmts>
  <fonts count="17">
    <font>
      <sz val="11"/>
      <color theme="1"/>
      <name val="Calibri"/>
      <family val="2"/>
      <scheme val="minor"/>
    </font>
    <font>
      <sz val="11"/>
      <color theme="1"/>
      <name val="Calibri"/>
      <family val="2"/>
      <scheme val="minor"/>
    </font>
    <font>
      <b/>
      <sz val="12"/>
      <color theme="1"/>
      <name val="Arial Narrow"/>
      <family val="2"/>
    </font>
    <font>
      <sz val="12"/>
      <color theme="1"/>
      <name val="Arial Narrow"/>
      <family val="2"/>
    </font>
    <font>
      <sz val="12"/>
      <name val="Arial Narrow"/>
      <family val="2"/>
    </font>
    <font>
      <sz val="10"/>
      <name val="Arial"/>
      <family val="2"/>
    </font>
    <font>
      <b/>
      <sz val="12"/>
      <name val="Arial Narrow"/>
      <family val="2"/>
    </font>
    <font>
      <sz val="12"/>
      <color indexed="8"/>
      <name val="Arial Narrow"/>
      <family val="2"/>
    </font>
    <font>
      <sz val="9"/>
      <name val="Calibri"/>
      <family val="3"/>
      <charset val="134"/>
      <scheme val="minor"/>
    </font>
    <font>
      <sz val="11"/>
      <color indexed="8"/>
      <name val="Calibri"/>
      <family val="2"/>
    </font>
    <font>
      <sz val="11"/>
      <color rgb="FF000000"/>
      <name val="Calibri"/>
      <family val="2"/>
    </font>
    <font>
      <b/>
      <sz val="14"/>
      <color theme="1"/>
      <name val="Arial Narrow"/>
      <family val="2"/>
    </font>
    <font>
      <b/>
      <sz val="10"/>
      <name val="Arial"/>
      <family val="2"/>
    </font>
    <font>
      <b/>
      <sz val="11"/>
      <color indexed="8"/>
      <name val="Aptos Narrow"/>
      <family val="2"/>
    </font>
    <font>
      <b/>
      <sz val="12"/>
      <color indexed="8"/>
      <name val="Arial"/>
      <family val="2"/>
    </font>
    <font>
      <b/>
      <sz val="12"/>
      <color indexed="8"/>
      <name val="Arial Narrow"/>
      <family val="2"/>
    </font>
    <font>
      <b/>
      <sz val="16"/>
      <color theme="1"/>
      <name val="Arial Narrow"/>
      <family val="2"/>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double">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style="double">
        <color indexed="23"/>
      </left>
      <right style="thin">
        <color indexed="23"/>
      </right>
      <top style="thin">
        <color indexed="23"/>
      </top>
      <bottom style="thin">
        <color indexed="23"/>
      </bottom>
      <diagonal/>
    </border>
    <border>
      <left/>
      <right style="thin">
        <color theme="1" tint="0.34998626667073579"/>
      </right>
      <top style="thin">
        <color theme="1" tint="0.34998626667073579"/>
      </top>
      <bottom style="thin">
        <color theme="1" tint="0.34998626667073579"/>
      </bottom>
      <diagonal/>
    </border>
  </borders>
  <cellStyleXfs count="25">
    <xf numFmtId="0" fontId="0" fillId="0" borderId="0"/>
    <xf numFmtId="0" fontId="5" fillId="0" borderId="0"/>
    <xf numFmtId="0" fontId="1" fillId="0" borderId="0"/>
    <xf numFmtId="165" fontId="5" fillId="0" borderId="0" applyFont="0" applyFill="0" applyBorder="0" applyAlignment="0" applyProtection="0"/>
    <xf numFmtId="165" fontId="5" fillId="0" borderId="0" applyFont="0" applyFill="0" applyBorder="0" applyAlignment="0" applyProtection="0"/>
    <xf numFmtId="166" fontId="5" fillId="0" borderId="0">
      <alignment vertical="top"/>
      <protection locked="0"/>
    </xf>
    <xf numFmtId="0" fontId="1" fillId="0" borderId="0"/>
    <xf numFmtId="0" fontId="5" fillId="0" borderId="0"/>
    <xf numFmtId="0" fontId="5" fillId="0" borderId="0">
      <protection locked="0"/>
    </xf>
    <xf numFmtId="0" fontId="5" fillId="0" borderId="0">
      <alignment vertical="center"/>
    </xf>
    <xf numFmtId="0" fontId="9" fillId="0" borderId="0"/>
    <xf numFmtId="166" fontId="9" fillId="0" borderId="0" applyFont="0" applyFill="0" applyBorder="0" applyAlignment="0" applyProtection="0"/>
    <xf numFmtId="168" fontId="10" fillId="0" borderId="0" applyBorder="0" applyProtection="0"/>
    <xf numFmtId="0" fontId="5" fillId="0" borderId="0"/>
    <xf numFmtId="166" fontId="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5" fillId="0" borderId="0"/>
    <xf numFmtId="166" fontId="9" fillId="0" borderId="0" applyFont="0" applyFill="0" applyBorder="0" applyAlignment="0" applyProtection="0"/>
    <xf numFmtId="0" fontId="5" fillId="0" borderId="0"/>
    <xf numFmtId="0" fontId="1" fillId="0" borderId="0"/>
    <xf numFmtId="0" fontId="1" fillId="0" borderId="0"/>
    <xf numFmtId="0" fontId="1" fillId="0" borderId="0"/>
  </cellStyleXfs>
  <cellXfs count="180">
    <xf numFmtId="0" fontId="0" fillId="0" borderId="0" xfId="0"/>
    <xf numFmtId="0" fontId="3" fillId="0" borderId="4" xfId="0" applyFont="1" applyBorder="1" applyAlignment="1">
      <alignment horizontal="center" vertical="center" wrapText="1"/>
    </xf>
    <xf numFmtId="0" fontId="3" fillId="0" borderId="0" xfId="0" applyFont="1"/>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0" fontId="6" fillId="0" borderId="4" xfId="0" applyFont="1" applyBorder="1" applyAlignment="1">
      <alignment horizontal="center" vertical="center"/>
    </xf>
    <xf numFmtId="3" fontId="6" fillId="0" borderId="4" xfId="0" applyNumberFormat="1" applyFont="1" applyBorder="1" applyAlignment="1">
      <alignment horizontal="center" vertical="center"/>
    </xf>
    <xf numFmtId="0" fontId="6" fillId="0" borderId="4" xfId="0" applyFont="1" applyBorder="1" applyAlignment="1">
      <alignment vertical="center"/>
    </xf>
    <xf numFmtId="3" fontId="4" fillId="0" borderId="4" xfId="5" applyNumberFormat="1" applyFont="1" applyBorder="1" applyAlignment="1" applyProtection="1">
      <alignment horizontal="center" vertical="center"/>
    </xf>
    <xf numFmtId="0" fontId="4" fillId="0" borderId="4" xfId="2" applyFont="1" applyBorder="1" applyAlignment="1">
      <alignment horizontal="center" vertical="center"/>
    </xf>
    <xf numFmtId="0" fontId="4" fillId="0" borderId="4" xfId="0" applyFont="1" applyBorder="1"/>
    <xf numFmtId="3" fontId="4" fillId="0" borderId="4" xfId="0" applyNumberFormat="1" applyFont="1" applyBorder="1"/>
    <xf numFmtId="0" fontId="2" fillId="0" borderId="4" xfId="6" applyFont="1" applyBorder="1" applyAlignment="1">
      <alignment horizontal="left" vertical="center" wrapText="1"/>
    </xf>
    <xf numFmtId="3" fontId="4" fillId="0" borderId="4" xfId="0" applyNumberFormat="1" applyFont="1" applyBorder="1" applyAlignment="1">
      <alignment horizontal="right" vertical="center"/>
    </xf>
    <xf numFmtId="0" fontId="6" fillId="0" borderId="4" xfId="0" applyFont="1" applyBorder="1" applyAlignment="1">
      <alignment horizontal="right"/>
    </xf>
    <xf numFmtId="3" fontId="6" fillId="0" borderId="4" xfId="0" applyNumberFormat="1" applyFont="1" applyBorder="1" applyAlignment="1">
      <alignment horizontal="right" vertical="center"/>
    </xf>
    <xf numFmtId="0" fontId="4" fillId="0" borderId="4" xfId="0" applyFont="1" applyBorder="1" applyAlignment="1">
      <alignment vertical="center"/>
    </xf>
    <xf numFmtId="3" fontId="4" fillId="0" borderId="4" xfId="0" applyNumberFormat="1" applyFont="1" applyBorder="1" applyAlignment="1">
      <alignment vertical="center"/>
    </xf>
    <xf numFmtId="0" fontId="6" fillId="0" borderId="4" xfId="0" applyFont="1" applyBorder="1"/>
    <xf numFmtId="3" fontId="6" fillId="0" borderId="4" xfId="0" applyNumberFormat="1" applyFont="1" applyBorder="1" applyAlignment="1">
      <alignment horizontal="right"/>
    </xf>
    <xf numFmtId="3" fontId="6" fillId="0" borderId="4" xfId="0" applyNumberFormat="1" applyFont="1" applyBorder="1"/>
    <xf numFmtId="0" fontId="6" fillId="0" borderId="4" xfId="0" applyFont="1" applyBorder="1" applyAlignment="1">
      <alignment horizontal="left"/>
    </xf>
    <xf numFmtId="0" fontId="3" fillId="0" borderId="0" xfId="0" applyFont="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3"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wrapText="1"/>
    </xf>
    <xf numFmtId="0" fontId="3" fillId="0" borderId="3" xfId="0" applyFont="1" applyBorder="1" applyAlignment="1">
      <alignment vertical="center" wrapText="1"/>
    </xf>
    <xf numFmtId="3" fontId="3" fillId="0" borderId="4" xfId="0" applyNumberFormat="1" applyFont="1" applyBorder="1" applyAlignment="1">
      <alignment horizontal="right" vertical="center"/>
    </xf>
    <xf numFmtId="0" fontId="3" fillId="0" borderId="4" xfId="0" applyFont="1" applyBorder="1"/>
    <xf numFmtId="0" fontId="6" fillId="0" borderId="4" xfId="0" applyFont="1" applyBorder="1" applyAlignment="1">
      <alignment horizontal="right" vertical="center"/>
    </xf>
    <xf numFmtId="3" fontId="2" fillId="0" borderId="4" xfId="0" applyNumberFormat="1" applyFont="1" applyBorder="1" applyAlignment="1">
      <alignment horizontal="right"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3" xfId="0" applyFont="1" applyBorder="1" applyAlignment="1">
      <alignment horizontal="left" vertical="center" wrapText="1"/>
    </xf>
    <xf numFmtId="0" fontId="3" fillId="0" borderId="3" xfId="0" applyFont="1" applyBorder="1" applyAlignment="1">
      <alignment horizontal="left" vertical="top" wrapText="1"/>
    </xf>
    <xf numFmtId="0" fontId="4" fillId="0" borderId="4" xfId="0" applyFont="1" applyBorder="1" applyAlignment="1">
      <alignment horizontal="left" vertical="center" wrapText="1"/>
    </xf>
    <xf numFmtId="0" fontId="0" fillId="0" borderId="0" xfId="0" applyAlignment="1">
      <alignment horizontal="center" vertical="center"/>
    </xf>
    <xf numFmtId="3" fontId="4" fillId="0" borderId="4" xfId="5" applyNumberFormat="1" applyFont="1" applyBorder="1" applyAlignment="1" applyProtection="1">
      <alignment horizontal="right" vertical="center"/>
    </xf>
    <xf numFmtId="0" fontId="6" fillId="0" borderId="4" xfId="2" applyFont="1" applyBorder="1" applyAlignment="1">
      <alignment vertical="center"/>
    </xf>
    <xf numFmtId="0" fontId="4" fillId="0" borderId="4" xfId="7" applyFont="1" applyBorder="1" applyAlignment="1">
      <alignment vertical="center" wrapText="1"/>
    </xf>
    <xf numFmtId="0" fontId="4" fillId="0" borderId="4" xfId="2" applyFont="1" applyBorder="1" applyAlignment="1">
      <alignment vertical="center" wrapText="1"/>
    </xf>
    <xf numFmtId="3" fontId="4" fillId="0" borderId="4" xfId="0" applyNumberFormat="1" applyFont="1" applyBorder="1" applyAlignment="1">
      <alignment horizontal="right"/>
    </xf>
    <xf numFmtId="0" fontId="4" fillId="0" borderId="3" xfId="0" applyFont="1" applyBorder="1" applyAlignment="1">
      <alignment vertical="center" wrapText="1"/>
    </xf>
    <xf numFmtId="0" fontId="4" fillId="0" borderId="4" xfId="0" applyFont="1" applyBorder="1" applyAlignment="1">
      <alignment wrapText="1"/>
    </xf>
    <xf numFmtId="0" fontId="6" fillId="0" borderId="4" xfId="0" applyFont="1" applyBorder="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0" fontId="6" fillId="0" borderId="4" xfId="0" applyFont="1" applyBorder="1" applyAlignment="1">
      <alignment wrapText="1"/>
    </xf>
    <xf numFmtId="0" fontId="6" fillId="0" borderId="4" xfId="0" applyFont="1" applyBorder="1" applyAlignment="1">
      <alignment vertical="center" wrapText="1"/>
    </xf>
    <xf numFmtId="0" fontId="4" fillId="0" borderId="3" xfId="0" applyFont="1" applyBorder="1"/>
    <xf numFmtId="3" fontId="4" fillId="0" borderId="0" xfId="0" applyNumberFormat="1" applyFont="1" applyAlignment="1">
      <alignment horizontal="right"/>
    </xf>
    <xf numFmtId="0" fontId="4" fillId="0" borderId="3" xfId="0" applyFont="1" applyBorder="1" applyAlignment="1">
      <alignment wrapText="1"/>
    </xf>
    <xf numFmtId="0" fontId="2" fillId="0" borderId="0" xfId="0" applyFont="1" applyAlignment="1">
      <alignment horizontal="center" vertical="center" wrapText="1"/>
    </xf>
    <xf numFmtId="3" fontId="3" fillId="0" borderId="4" xfId="0" applyNumberFormat="1" applyFont="1" applyBorder="1" applyAlignment="1">
      <alignment horizontal="right"/>
    </xf>
    <xf numFmtId="0" fontId="4"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center"/>
    </xf>
    <xf numFmtId="3" fontId="3" fillId="0" borderId="4" xfId="0" applyNumberFormat="1" applyFont="1" applyBorder="1" applyAlignment="1">
      <alignment vertical="center"/>
    </xf>
    <xf numFmtId="0" fontId="6" fillId="0" borderId="3" xfId="0" applyFont="1" applyBorder="1" applyAlignment="1">
      <alignment vertical="center" wrapText="1"/>
    </xf>
    <xf numFmtId="0" fontId="1" fillId="0" borderId="0" xfId="17"/>
    <xf numFmtId="0" fontId="2" fillId="0" borderId="0" xfId="17" applyFont="1" applyAlignment="1">
      <alignment horizontal="center" vertical="center" wrapText="1"/>
    </xf>
    <xf numFmtId="0" fontId="4" fillId="0" borderId="4" xfId="17" applyFont="1" applyBorder="1" applyAlignment="1">
      <alignment horizontal="left"/>
    </xf>
    <xf numFmtId="0" fontId="6" fillId="0" borderId="4" xfId="17" applyFont="1" applyBorder="1" applyAlignment="1">
      <alignment horizontal="center" vertical="center"/>
    </xf>
    <xf numFmtId="0" fontId="4" fillId="0" borderId="4" xfId="17" applyFont="1" applyBorder="1" applyAlignment="1">
      <alignment horizontal="center" vertical="center"/>
    </xf>
    <xf numFmtId="0" fontId="4" fillId="0" borderId="4" xfId="18" applyFont="1" applyBorder="1" applyAlignment="1">
      <alignment horizontal="center" vertical="center"/>
    </xf>
    <xf numFmtId="3" fontId="4" fillId="0" borderId="4" xfId="17" applyNumberFormat="1" applyFont="1" applyBorder="1"/>
    <xf numFmtId="3" fontId="4" fillId="0" borderId="4" xfId="17" applyNumberFormat="1" applyFont="1" applyBorder="1" applyAlignment="1">
      <alignment horizontal="right" vertical="center"/>
    </xf>
    <xf numFmtId="3" fontId="4" fillId="0" borderId="4" xfId="17" applyNumberFormat="1" applyFont="1" applyBorder="1" applyAlignment="1">
      <alignment vertical="center"/>
    </xf>
    <xf numFmtId="0" fontId="1" fillId="0" borderId="0" xfId="17" applyAlignment="1">
      <alignment horizontal="center" vertical="center"/>
    </xf>
    <xf numFmtId="0" fontId="4" fillId="0" borderId="4" xfId="19" applyFont="1" applyBorder="1" applyAlignment="1">
      <alignment vertical="center" wrapText="1"/>
    </xf>
    <xf numFmtId="3" fontId="6" fillId="0" borderId="4" xfId="17" applyNumberFormat="1" applyFont="1" applyBorder="1" applyAlignment="1">
      <alignment horizontal="right"/>
    </xf>
    <xf numFmtId="3" fontId="6" fillId="0" borderId="4" xfId="17" applyNumberFormat="1" applyFont="1" applyBorder="1"/>
    <xf numFmtId="3" fontId="4" fillId="0" borderId="4" xfId="17" applyNumberFormat="1" applyFont="1" applyBorder="1" applyAlignment="1">
      <alignment horizontal="right"/>
    </xf>
    <xf numFmtId="0" fontId="6" fillId="0" borderId="4" xfId="17" applyFont="1" applyBorder="1" applyAlignment="1">
      <alignment horizontal="left"/>
    </xf>
    <xf numFmtId="0" fontId="6" fillId="0" borderId="5" xfId="19" applyFont="1" applyBorder="1" applyAlignment="1">
      <alignment horizontal="center"/>
    </xf>
    <xf numFmtId="0" fontId="6" fillId="0" borderId="6" xfId="19" applyFont="1" applyBorder="1" applyAlignment="1">
      <alignment horizontal="left"/>
    </xf>
    <xf numFmtId="0" fontId="4" fillId="0" borderId="6" xfId="19" applyFont="1" applyBorder="1" applyAlignment="1">
      <alignment horizontal="center"/>
    </xf>
    <xf numFmtId="3" fontId="4" fillId="0" borderId="10" xfId="19" applyNumberFormat="1" applyFont="1" applyBorder="1"/>
    <xf numFmtId="0" fontId="3" fillId="0" borderId="0" xfId="17" applyFont="1"/>
    <xf numFmtId="0" fontId="4" fillId="0" borderId="7" xfId="19" applyFont="1" applyBorder="1" applyAlignment="1">
      <alignment horizontal="center"/>
    </xf>
    <xf numFmtId="3" fontId="4" fillId="0" borderId="9" xfId="19" applyNumberFormat="1" applyFont="1" applyBorder="1" applyAlignment="1">
      <alignment vertical="center"/>
    </xf>
    <xf numFmtId="0" fontId="4" fillId="0" borderId="11" xfId="17" applyFont="1" applyBorder="1" applyAlignment="1">
      <alignment horizontal="center"/>
    </xf>
    <xf numFmtId="3" fontId="4" fillId="0" borderId="0" xfId="17" applyNumberFormat="1" applyFont="1" applyAlignment="1">
      <alignment horizontal="right"/>
    </xf>
    <xf numFmtId="0" fontId="4" fillId="0" borderId="4" xfId="17" applyFont="1" applyBorder="1" applyAlignment="1">
      <alignment horizontal="left" vertical="center"/>
    </xf>
    <xf numFmtId="0" fontId="5" fillId="0" borderId="0" xfId="1"/>
    <xf numFmtId="0" fontId="5" fillId="0" borderId="0" xfId="1" applyAlignment="1">
      <alignment wrapText="1"/>
    </xf>
    <xf numFmtId="0" fontId="14" fillId="0" borderId="0" xfId="18" applyFont="1" applyAlignment="1">
      <alignment vertical="center" wrapText="1"/>
    </xf>
    <xf numFmtId="0" fontId="12" fillId="0" borderId="0" xfId="1" applyFont="1" applyAlignment="1">
      <alignment wrapText="1"/>
    </xf>
    <xf numFmtId="0" fontId="15" fillId="0" borderId="4" xfId="18" applyFont="1" applyBorder="1" applyAlignment="1">
      <alignment horizontal="center" vertical="center" wrapText="1"/>
    </xf>
    <xf numFmtId="0" fontId="15" fillId="0" borderId="4" xfId="18" applyFont="1" applyBorder="1" applyAlignment="1">
      <alignment vertical="center" wrapText="1"/>
    </xf>
    <xf numFmtId="0" fontId="7" fillId="0" borderId="4" xfId="18" applyFont="1" applyBorder="1" applyAlignment="1">
      <alignment horizontal="center" vertical="center" wrapText="1"/>
    </xf>
    <xf numFmtId="0" fontId="4" fillId="0" borderId="4" xfId="1" applyFont="1" applyBorder="1" applyAlignment="1">
      <alignment horizontal="left" vertical="center" wrapText="1"/>
    </xf>
    <xf numFmtId="0" fontId="4" fillId="0" borderId="4" xfId="1" applyFont="1" applyBorder="1" applyAlignment="1">
      <alignment horizontal="center" vertical="center" wrapText="1"/>
    </xf>
    <xf numFmtId="3" fontId="4" fillId="0" borderId="4" xfId="1" applyNumberFormat="1" applyFont="1" applyBorder="1" applyAlignment="1">
      <alignment horizontal="center" vertical="center" wrapText="1"/>
    </xf>
    <xf numFmtId="169" fontId="7" fillId="0" borderId="4" xfId="20" applyNumberFormat="1" applyFont="1" applyFill="1" applyBorder="1" applyAlignment="1">
      <alignment horizontal="center" vertical="center" wrapText="1"/>
    </xf>
    <xf numFmtId="0" fontId="7" fillId="0" borderId="4" xfId="18" applyFont="1" applyBorder="1" applyAlignment="1">
      <alignment vertical="center" wrapText="1"/>
    </xf>
    <xf numFmtId="0" fontId="7" fillId="0" borderId="4" xfId="18" applyFont="1" applyBorder="1" applyAlignment="1">
      <alignment horizontal="left" vertical="center" wrapText="1"/>
    </xf>
    <xf numFmtId="0" fontId="5" fillId="0" borderId="0" xfId="1" applyAlignment="1">
      <alignment vertical="center"/>
    </xf>
    <xf numFmtId="0" fontId="3" fillId="0" borderId="4" xfId="18" applyFont="1" applyBorder="1" applyAlignment="1">
      <alignment horizontal="center" vertical="center" wrapText="1"/>
    </xf>
    <xf numFmtId="0" fontId="4" fillId="0" borderId="4" xfId="21" applyFont="1" applyBorder="1" applyAlignment="1">
      <alignment horizontal="center" vertical="center" wrapText="1"/>
    </xf>
    <xf numFmtId="3" fontId="4" fillId="0" borderId="4" xfId="1" applyNumberFormat="1" applyFont="1" applyBorder="1" applyAlignment="1">
      <alignment horizontal="right" vertical="center" wrapText="1"/>
    </xf>
    <xf numFmtId="0" fontId="4" fillId="0" borderId="4" xfId="1" applyFont="1" applyBorder="1" applyAlignment="1">
      <alignment vertical="center" wrapText="1"/>
    </xf>
    <xf numFmtId="0" fontId="2" fillId="0" borderId="0" xfId="22" applyFont="1" applyAlignment="1">
      <alignment horizontal="center" vertical="center" wrapText="1"/>
    </xf>
    <xf numFmtId="0" fontId="1" fillId="0" borderId="0" xfId="22"/>
    <xf numFmtId="0" fontId="4" fillId="0" borderId="4" xfId="22" applyFont="1" applyBorder="1" applyAlignment="1">
      <alignment horizontal="center"/>
    </xf>
    <xf numFmtId="0" fontId="4" fillId="0" borderId="4" xfId="22" applyFont="1" applyBorder="1" applyAlignment="1">
      <alignment horizontal="left"/>
    </xf>
    <xf numFmtId="0" fontId="6" fillId="0" borderId="4" xfId="22" applyFont="1" applyBorder="1" applyAlignment="1">
      <alignment horizontal="center"/>
    </xf>
    <xf numFmtId="0" fontId="6" fillId="0" borderId="4" xfId="22" applyFont="1" applyBorder="1" applyAlignment="1">
      <alignment horizontal="center" vertical="center"/>
    </xf>
    <xf numFmtId="0" fontId="6" fillId="0" borderId="4" xfId="22" applyFont="1" applyBorder="1" applyAlignment="1">
      <alignment vertical="center"/>
    </xf>
    <xf numFmtId="0" fontId="4" fillId="0" borderId="4" xfId="22" applyFont="1" applyBorder="1" applyAlignment="1">
      <alignment horizontal="center" vertical="center"/>
    </xf>
    <xf numFmtId="0" fontId="4" fillId="0" borderId="4" xfId="23" applyFont="1" applyBorder="1" applyAlignment="1">
      <alignment horizontal="center" vertical="center"/>
    </xf>
    <xf numFmtId="0" fontId="4" fillId="0" borderId="4" xfId="22" applyFont="1" applyBorder="1"/>
    <xf numFmtId="3" fontId="4" fillId="0" borderId="4" xfId="22" applyNumberFormat="1" applyFont="1" applyBorder="1"/>
    <xf numFmtId="0" fontId="2" fillId="0" borderId="4" xfId="24" applyFont="1" applyBorder="1" applyAlignment="1">
      <alignment horizontal="left" vertical="center" wrapText="1"/>
    </xf>
    <xf numFmtId="3" fontId="4" fillId="0" borderId="4" xfId="22" applyNumberFormat="1" applyFont="1" applyBorder="1" applyAlignment="1">
      <alignment horizontal="right" vertical="center"/>
    </xf>
    <xf numFmtId="3" fontId="4" fillId="0" borderId="4" xfId="22" applyNumberFormat="1" applyFont="1" applyBorder="1" applyAlignment="1">
      <alignment vertical="center"/>
    </xf>
    <xf numFmtId="0" fontId="6" fillId="0" borderId="4" xfId="22" applyFont="1" applyBorder="1" applyAlignment="1">
      <alignment horizontal="right"/>
    </xf>
    <xf numFmtId="3" fontId="6" fillId="0" borderId="4" xfId="22" applyNumberFormat="1" applyFont="1" applyBorder="1" applyAlignment="1">
      <alignment horizontal="right" vertical="center"/>
    </xf>
    <xf numFmtId="0" fontId="1" fillId="0" borderId="0" xfId="22" applyAlignment="1">
      <alignment horizontal="center" vertical="center"/>
    </xf>
    <xf numFmtId="0" fontId="4" fillId="0" borderId="4" xfId="22" applyFont="1" applyBorder="1" applyAlignment="1">
      <alignment vertical="center" wrapText="1"/>
    </xf>
    <xf numFmtId="0" fontId="4" fillId="0" borderId="4" xfId="22" applyFont="1" applyBorder="1" applyAlignment="1">
      <alignment vertical="center"/>
    </xf>
    <xf numFmtId="3" fontId="4" fillId="0" borderId="4" xfId="22" applyNumberFormat="1" applyFont="1" applyBorder="1" applyAlignment="1">
      <alignment horizontal="center" vertical="center"/>
    </xf>
    <xf numFmtId="0" fontId="6" fillId="0" borderId="4" xfId="23" applyFont="1" applyBorder="1" applyAlignment="1">
      <alignment vertical="center"/>
    </xf>
    <xf numFmtId="0" fontId="4" fillId="0" borderId="4" xfId="23" applyFont="1" applyBorder="1" applyAlignment="1">
      <alignment vertical="center" wrapText="1"/>
    </xf>
    <xf numFmtId="3" fontId="6" fillId="0" borderId="4" xfId="22" applyNumberFormat="1" applyFont="1" applyBorder="1" applyAlignment="1">
      <alignment horizontal="right"/>
    </xf>
    <xf numFmtId="0" fontId="6" fillId="0" borderId="4" xfId="22" applyFont="1" applyBorder="1"/>
    <xf numFmtId="3" fontId="6" fillId="0" borderId="4" xfId="22" applyNumberFormat="1" applyFont="1" applyBorder="1"/>
    <xf numFmtId="3" fontId="4" fillId="0" borderId="4" xfId="22" applyNumberFormat="1" applyFont="1" applyBorder="1" applyAlignment="1">
      <alignment horizontal="right"/>
    </xf>
    <xf numFmtId="0" fontId="6" fillId="0" borderId="4" xfId="22" applyFont="1" applyBorder="1" applyAlignment="1">
      <alignment horizontal="left"/>
    </xf>
    <xf numFmtId="0" fontId="6" fillId="0" borderId="4" xfId="22" applyFont="1" applyBorder="1" applyAlignment="1">
      <alignment horizontal="right" vertical="center"/>
    </xf>
    <xf numFmtId="0" fontId="4" fillId="0" borderId="3" xfId="22" applyFont="1" applyBorder="1" applyAlignment="1">
      <alignment vertical="center" wrapText="1"/>
    </xf>
    <xf numFmtId="0" fontId="4" fillId="0" borderId="4" xfId="22" applyFont="1" applyBorder="1" applyAlignment="1">
      <alignment wrapText="1"/>
    </xf>
    <xf numFmtId="3" fontId="4" fillId="0" borderId="6" xfId="19" applyNumberFormat="1" applyFont="1" applyBorder="1"/>
    <xf numFmtId="0" fontId="3" fillId="0" borderId="0" xfId="22" applyFont="1"/>
    <xf numFmtId="0" fontId="6" fillId="0" borderId="4" xfId="22" applyFont="1" applyBorder="1" applyAlignment="1">
      <alignment vertical="center" wrapText="1"/>
    </xf>
    <xf numFmtId="0" fontId="4" fillId="0" borderId="3" xfId="22" applyFont="1" applyBorder="1"/>
    <xf numFmtId="3" fontId="4" fillId="0" borderId="0" xfId="22" applyNumberFormat="1" applyFont="1" applyAlignment="1">
      <alignment horizontal="right"/>
    </xf>
    <xf numFmtId="0" fontId="4" fillId="0" borderId="3" xfId="22" applyFont="1" applyBorder="1" applyAlignment="1">
      <alignment wrapText="1"/>
    </xf>
    <xf numFmtId="0" fontId="4" fillId="0" borderId="4" xfId="22" applyFont="1" applyBorder="1" applyAlignment="1">
      <alignment horizontal="left" vertical="center"/>
    </xf>
    <xf numFmtId="3" fontId="3" fillId="0" borderId="4" xfId="0" applyNumberFormat="1" applyFont="1" applyBorder="1"/>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0" xfId="0" applyFont="1" applyAlignment="1">
      <alignment horizontal="center" vertical="center" wrapText="1"/>
    </xf>
    <xf numFmtId="0" fontId="2" fillId="0" borderId="0" xfId="17" applyFont="1" applyAlignment="1">
      <alignment horizontal="center" vertical="center" wrapText="1"/>
    </xf>
    <xf numFmtId="0" fontId="13" fillId="0" borderId="0" xfId="18" applyFont="1" applyAlignment="1">
      <alignment horizontal="left" vertical="center" wrapText="1"/>
    </xf>
    <xf numFmtId="0" fontId="15" fillId="0" borderId="4" xfId="18" applyFont="1" applyBorder="1" applyAlignment="1">
      <alignment horizontal="left" vertical="center" wrapText="1"/>
    </xf>
    <xf numFmtId="0" fontId="6" fillId="0" borderId="0" xfId="22" applyFont="1" applyAlignment="1">
      <alignment horizontal="center"/>
    </xf>
    <xf numFmtId="0" fontId="2" fillId="0" borderId="0" xfId="22" applyFont="1" applyAlignment="1">
      <alignment horizontal="center" vertical="center" wrapText="1"/>
    </xf>
    <xf numFmtId="0" fontId="16" fillId="0" borderId="0" xfId="0" applyFont="1" applyAlignment="1">
      <alignment horizontal="center" vertical="center" wrapText="1"/>
    </xf>
    <xf numFmtId="0" fontId="11" fillId="0" borderId="0" xfId="17" applyFont="1" applyAlignment="1">
      <alignment horizontal="center" vertical="center" wrapText="1"/>
    </xf>
    <xf numFmtId="0" fontId="2" fillId="0" borderId="0" xfId="17" applyFont="1" applyAlignment="1">
      <alignment horizontal="center" vertical="top" wrapText="1"/>
    </xf>
    <xf numFmtId="0" fontId="6" fillId="0" borderId="4" xfId="17" applyFont="1" applyBorder="1" applyAlignment="1">
      <alignment horizontal="center" vertical="top"/>
    </xf>
    <xf numFmtId="0" fontId="4" fillId="0" borderId="4" xfId="17" applyFont="1" applyBorder="1" applyAlignment="1">
      <alignment horizontal="center" vertical="top"/>
    </xf>
    <xf numFmtId="0" fontId="4" fillId="0" borderId="4" xfId="18" applyFont="1" applyBorder="1" applyAlignment="1">
      <alignment horizontal="center" vertical="top"/>
    </xf>
    <xf numFmtId="0" fontId="6" fillId="0" borderId="4" xfId="17" applyFont="1" applyBorder="1" applyAlignment="1">
      <alignment vertical="top"/>
    </xf>
    <xf numFmtId="0" fontId="4" fillId="0" borderId="6" xfId="19" applyFont="1" applyBorder="1" applyAlignment="1">
      <alignment horizontal="center" vertical="top"/>
    </xf>
    <xf numFmtId="0" fontId="4" fillId="0" borderId="8" xfId="19" applyFont="1" applyBorder="1" applyAlignment="1">
      <alignment horizontal="center" vertical="top"/>
    </xf>
    <xf numFmtId="0" fontId="4" fillId="0" borderId="4" xfId="17" applyFont="1" applyBorder="1" applyAlignment="1">
      <alignment vertical="top"/>
    </xf>
    <xf numFmtId="0" fontId="1" fillId="0" borderId="0" xfId="17" applyAlignment="1">
      <alignment vertical="top"/>
    </xf>
    <xf numFmtId="0" fontId="1" fillId="0" borderId="0" xfId="17" applyAlignment="1">
      <alignment horizontal="center" vertical="top"/>
    </xf>
    <xf numFmtId="0" fontId="4" fillId="0" borderId="0" xfId="22" applyFont="1" applyBorder="1" applyAlignment="1">
      <alignment horizontal="left"/>
    </xf>
    <xf numFmtId="0" fontId="4" fillId="0" borderId="0" xfId="22" applyFont="1" applyBorder="1"/>
    <xf numFmtId="3" fontId="4" fillId="0" borderId="0" xfId="22" applyNumberFormat="1" applyFont="1" applyBorder="1" applyAlignment="1">
      <alignment horizontal="right" vertical="center"/>
    </xf>
    <xf numFmtId="3" fontId="4" fillId="0" borderId="0" xfId="22" applyNumberFormat="1" applyFont="1" applyBorder="1"/>
    <xf numFmtId="0" fontId="2" fillId="0" borderId="4" xfId="17" applyFont="1" applyBorder="1" applyAlignment="1">
      <alignment horizontal="left" vertical="top" wrapText="1"/>
    </xf>
    <xf numFmtId="0" fontId="4" fillId="0" borderId="4" xfId="17" applyFont="1" applyBorder="1" applyAlignment="1">
      <alignment vertical="top" wrapText="1"/>
    </xf>
    <xf numFmtId="0" fontId="6" fillId="0" borderId="4" xfId="18" applyFont="1" applyBorder="1" applyAlignment="1">
      <alignment vertical="top"/>
    </xf>
    <xf numFmtId="0" fontId="4" fillId="0" borderId="4" xfId="19" applyFont="1" applyBorder="1" applyAlignment="1">
      <alignment vertical="top" wrapText="1"/>
    </xf>
    <xf numFmtId="0" fontId="4" fillId="0" borderId="4" xfId="18" applyFont="1" applyBorder="1" applyAlignment="1">
      <alignment vertical="top" wrapText="1"/>
    </xf>
    <xf numFmtId="0" fontId="4" fillId="0" borderId="3" xfId="17" applyFont="1" applyBorder="1" applyAlignment="1">
      <alignment vertical="top" wrapText="1"/>
    </xf>
    <xf numFmtId="0" fontId="6" fillId="0" borderId="6" xfId="19" applyFont="1" applyBorder="1" applyAlignment="1">
      <alignment horizontal="left" vertical="top"/>
    </xf>
    <xf numFmtId="0" fontId="4" fillId="0" borderId="12" xfId="19" applyFont="1" applyBorder="1" applyAlignment="1">
      <alignment vertical="top" wrapText="1"/>
    </xf>
    <xf numFmtId="0" fontId="4" fillId="0" borderId="12" xfId="19" quotePrefix="1" applyFont="1" applyBorder="1" applyAlignment="1">
      <alignment vertical="top"/>
    </xf>
    <xf numFmtId="0" fontId="6" fillId="0" borderId="4" xfId="17" applyFont="1" applyBorder="1" applyAlignment="1">
      <alignment vertical="top" wrapText="1"/>
    </xf>
    <xf numFmtId="0" fontId="4" fillId="0" borderId="3" xfId="17" applyFont="1" applyBorder="1" applyAlignment="1">
      <alignment vertical="top"/>
    </xf>
  </cellXfs>
  <cellStyles count="25">
    <cellStyle name="Excel Built-in Normal" xfId="12" xr:uid="{BC92E81F-7946-482B-BEF0-E3E99F4F19E1}"/>
    <cellStyle name="Milliers 2" xfId="3" xr:uid="{BF2C7278-75B4-4233-9677-54913EE716A3}"/>
    <cellStyle name="Milliers 2 2" xfId="14" xr:uid="{B8E4ADD6-5339-48B6-97A8-4251C80F3A3D}"/>
    <cellStyle name="Milliers 3" xfId="15" xr:uid="{1D24AC25-76A7-4CDF-B0B7-6CA11E282DFE}"/>
    <cellStyle name="Milliers 3 2" xfId="20" xr:uid="{538666AB-0CBC-467A-8326-82C5F7375D07}"/>
    <cellStyle name="Milliers 4" xfId="4" xr:uid="{8AE4C683-7353-40B2-AFB6-F09C1BEFC538}"/>
    <cellStyle name="Milliers 5" xfId="11" xr:uid="{91383443-10ED-48BD-BADC-8EAE337253EB}"/>
    <cellStyle name="Milliers_LOGEMENT GARDIEN" xfId="5" xr:uid="{5F722BD8-7216-4C87-8228-C8165CD74857}"/>
    <cellStyle name="Normal" xfId="0" builtinId="0"/>
    <cellStyle name="Normal 2" xfId="1" xr:uid="{65E65459-4114-455A-9B22-3176107AA47C}"/>
    <cellStyle name="Normal 2 2" xfId="8" xr:uid="{8DBD1D17-AA9A-45CA-8FCE-3C98701D6401}"/>
    <cellStyle name="Normal 2 3" xfId="21" xr:uid="{2D6C7DC7-34C8-4B10-AE54-02C7708FB524}"/>
    <cellStyle name="Normal 3" xfId="2" xr:uid="{F431FED4-EC76-4006-A792-CD8EDAC808F0}"/>
    <cellStyle name="Normal 3 2" xfId="7" xr:uid="{6D31D3A7-9976-4D42-8710-5C9BF66D1AA6}"/>
    <cellStyle name="Normal 3 2 2" xfId="19" xr:uid="{5621845E-E5C9-48EF-B447-2FBC164509A6}"/>
    <cellStyle name="Normal 3 2 3" xfId="18" xr:uid="{1C2D216E-6E1A-444A-9720-4F0D673956A7}"/>
    <cellStyle name="Normal 3 3" xfId="9" xr:uid="{A3B65FC8-6E17-4BD3-A51F-58BE46EE9FB7}"/>
    <cellStyle name="Normal 3 3 2" xfId="16" xr:uid="{B080B329-948F-4BBD-98A4-4F9BF9191CFC}"/>
    <cellStyle name="Normal 3 4" xfId="23" xr:uid="{D70ABEAD-3CDE-41AB-92F9-B1C1DAFFD47D}"/>
    <cellStyle name="Normal 4" xfId="6" xr:uid="{5A13F019-BD44-4601-BAB2-C653FF858EED}"/>
    <cellStyle name="Normal 4 3" xfId="17" xr:uid="{5ADA7595-0951-4E4A-9389-7FED6D4F6C14}"/>
    <cellStyle name="Normal 4 3 2" xfId="24" xr:uid="{05043D99-DA76-45D3-A470-6D183BD9A13D}"/>
    <cellStyle name="Normal 5" xfId="13" xr:uid="{BB698F30-574C-480B-BE9D-9CBCBA93E2D5}"/>
    <cellStyle name="Normal 6" xfId="10" xr:uid="{5F3E0EC2-0910-4AF9-8085-A30C21C3C6EA}"/>
    <cellStyle name="Normal 6 2" xfId="22" xr:uid="{34A3C9D2-3A8B-45BF-8EFD-2357699CD8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B3D3-D29B-4AE2-850D-06789828FECF}">
  <dimension ref="A1:E16"/>
  <sheetViews>
    <sheetView workbookViewId="0">
      <selection activeCell="C26" sqref="C26"/>
    </sheetView>
  </sheetViews>
  <sheetFormatPr baseColWidth="10" defaultColWidth="10.85546875" defaultRowHeight="15.75"/>
  <cols>
    <col min="1" max="1" width="3.7109375" style="2" customWidth="1"/>
    <col min="2" max="2" width="47.85546875" style="2" customWidth="1"/>
    <col min="3" max="3" width="8.5703125" style="2" customWidth="1"/>
    <col min="4" max="4" width="15" style="2" customWidth="1"/>
    <col min="5" max="5" width="31.42578125" style="2" customWidth="1"/>
    <col min="6" max="16384" width="10.85546875" style="2"/>
  </cols>
  <sheetData>
    <row r="1" spans="1:5" customFormat="1">
      <c r="A1" s="147" t="s">
        <v>351</v>
      </c>
      <c r="B1" s="147"/>
      <c r="C1" s="147"/>
      <c r="D1" s="147"/>
      <c r="E1" s="147"/>
    </row>
    <row r="2" spans="1:5" customFormat="1">
      <c r="A2" s="56"/>
      <c r="B2" s="56"/>
      <c r="C2" s="56"/>
      <c r="D2" s="56"/>
      <c r="E2" s="56"/>
    </row>
    <row r="3" spans="1:5">
      <c r="A3" s="144" t="s">
        <v>504</v>
      </c>
      <c r="B3" s="145"/>
      <c r="C3" s="145"/>
      <c r="D3" s="145"/>
      <c r="E3" s="146"/>
    </row>
    <row r="4" spans="1:5" ht="31.5">
      <c r="A4" s="23" t="s">
        <v>50</v>
      </c>
      <c r="B4" s="24" t="s">
        <v>1</v>
      </c>
      <c r="C4" s="23" t="s">
        <v>36</v>
      </c>
      <c r="D4" s="25" t="s">
        <v>506</v>
      </c>
      <c r="E4" s="25" t="s">
        <v>505</v>
      </c>
    </row>
    <row r="5" spans="1:5">
      <c r="A5" s="26" t="s">
        <v>4</v>
      </c>
      <c r="B5" s="27" t="s">
        <v>2</v>
      </c>
      <c r="C5" s="28"/>
      <c r="D5" s="29"/>
      <c r="E5" s="28"/>
    </row>
    <row r="6" spans="1:5" ht="141.75">
      <c r="A6" s="28" t="s">
        <v>37</v>
      </c>
      <c r="B6" s="30" t="s">
        <v>363</v>
      </c>
      <c r="C6" s="28" t="s">
        <v>14</v>
      </c>
      <c r="D6" s="31"/>
      <c r="E6" s="31"/>
    </row>
    <row r="7" spans="1:5">
      <c r="A7" s="26" t="s">
        <v>7</v>
      </c>
      <c r="B7" s="27" t="s">
        <v>38</v>
      </c>
      <c r="C7" s="28"/>
      <c r="D7" s="31"/>
      <c r="E7" s="31"/>
    </row>
    <row r="8" spans="1:5" ht="31.5">
      <c r="A8" s="35" t="s">
        <v>39</v>
      </c>
      <c r="B8" s="36" t="s">
        <v>40</v>
      </c>
      <c r="C8" s="28" t="s">
        <v>5</v>
      </c>
      <c r="D8" s="31"/>
      <c r="E8" s="31"/>
    </row>
    <row r="9" spans="1:5">
      <c r="A9" s="35" t="s">
        <v>41</v>
      </c>
      <c r="B9" s="36" t="s">
        <v>42</v>
      </c>
      <c r="C9" s="28" t="s">
        <v>5</v>
      </c>
      <c r="D9" s="31"/>
      <c r="E9" s="31"/>
    </row>
    <row r="10" spans="1:5" ht="31.5">
      <c r="A10" s="26" t="s">
        <v>12</v>
      </c>
      <c r="B10" s="27" t="s">
        <v>49</v>
      </c>
      <c r="C10" s="28"/>
      <c r="D10" s="31"/>
      <c r="E10" s="31"/>
    </row>
    <row r="11" spans="1:5">
      <c r="A11" s="3" t="s">
        <v>43</v>
      </c>
      <c r="B11" s="37" t="s">
        <v>252</v>
      </c>
      <c r="C11" s="28" t="s">
        <v>253</v>
      </c>
      <c r="D11" s="57"/>
      <c r="E11" s="31"/>
    </row>
    <row r="12" spans="1:5">
      <c r="A12" s="3" t="s">
        <v>44</v>
      </c>
      <c r="B12" s="38" t="s">
        <v>254</v>
      </c>
      <c r="C12" s="1" t="s">
        <v>249</v>
      </c>
      <c r="D12" s="57"/>
      <c r="E12" s="31"/>
    </row>
    <row r="13" spans="1:5">
      <c r="A13" s="3" t="s">
        <v>85</v>
      </c>
      <c r="B13" s="38" t="s">
        <v>255</v>
      </c>
      <c r="C13" s="1" t="s">
        <v>194</v>
      </c>
      <c r="D13" s="57"/>
      <c r="E13" s="31"/>
    </row>
    <row r="14" spans="1:5" ht="31.5">
      <c r="A14" s="3" t="s">
        <v>87</v>
      </c>
      <c r="B14" s="39" t="s">
        <v>45</v>
      </c>
      <c r="C14" s="3" t="s">
        <v>14</v>
      </c>
      <c r="D14" s="57"/>
      <c r="E14" s="31"/>
    </row>
    <row r="15" spans="1:5">
      <c r="A15" s="26" t="s">
        <v>283</v>
      </c>
      <c r="B15" s="27" t="s">
        <v>360</v>
      </c>
      <c r="C15" s="28"/>
      <c r="D15" s="31"/>
      <c r="E15" s="31"/>
    </row>
    <row r="16" spans="1:5" ht="31.5">
      <c r="A16" s="3" t="s">
        <v>221</v>
      </c>
      <c r="B16" s="37" t="s">
        <v>362</v>
      </c>
      <c r="C16" s="3" t="s">
        <v>231</v>
      </c>
      <c r="D16" s="31"/>
      <c r="E16" s="34"/>
    </row>
  </sheetData>
  <mergeCells count="2">
    <mergeCell ref="A3:E3"/>
    <mergeCell ref="A1:E1"/>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34C6F-B997-423D-B55E-919DEF1E9DF0}">
  <dimension ref="A1:E97"/>
  <sheetViews>
    <sheetView workbookViewId="0">
      <selection activeCell="A12" sqref="A12:XFD12"/>
    </sheetView>
  </sheetViews>
  <sheetFormatPr baseColWidth="10" defaultColWidth="11.5703125" defaultRowHeight="15"/>
  <cols>
    <col min="1" max="1" width="4.28515625" customWidth="1"/>
    <col min="2" max="2" width="43.7109375" customWidth="1"/>
    <col min="3" max="3" width="5" customWidth="1"/>
    <col min="4" max="4" width="14.85546875" customWidth="1"/>
    <col min="5" max="5" width="23" customWidth="1"/>
  </cols>
  <sheetData>
    <row r="1" spans="1:5" ht="15.75">
      <c r="A1" s="147" t="s">
        <v>351</v>
      </c>
      <c r="B1" s="147"/>
      <c r="C1" s="147"/>
      <c r="D1" s="147"/>
      <c r="E1" s="147"/>
    </row>
    <row r="2" spans="1:5" ht="15.75">
      <c r="A2" s="56"/>
      <c r="B2" s="56"/>
      <c r="C2" s="56"/>
      <c r="D2" s="56"/>
      <c r="E2" s="56"/>
    </row>
    <row r="3" spans="1:5" ht="15.75">
      <c r="A3" s="147" t="s">
        <v>522</v>
      </c>
      <c r="B3" s="147"/>
      <c r="C3" s="147"/>
      <c r="D3" s="147"/>
      <c r="E3" s="147"/>
    </row>
    <row r="4" spans="1:5" ht="20.25" customHeight="1">
      <c r="A4" s="5" t="s">
        <v>0</v>
      </c>
      <c r="B4" s="5" t="s">
        <v>51</v>
      </c>
      <c r="C4" s="5" t="s">
        <v>52</v>
      </c>
      <c r="D4" s="25" t="s">
        <v>506</v>
      </c>
      <c r="E4" s="25" t="s">
        <v>505</v>
      </c>
    </row>
    <row r="5" spans="1:5" ht="15.75">
      <c r="A5" s="5" t="s">
        <v>4</v>
      </c>
      <c r="B5" s="7" t="s">
        <v>55</v>
      </c>
      <c r="C5" s="3"/>
      <c r="D5" s="8"/>
      <c r="E5" s="8"/>
    </row>
    <row r="6" spans="1:5" ht="15.75">
      <c r="A6" s="9" t="s">
        <v>37</v>
      </c>
      <c r="B6" s="10" t="s">
        <v>288</v>
      </c>
      <c r="C6" s="3" t="s">
        <v>13</v>
      </c>
      <c r="D6" s="11"/>
      <c r="E6" s="11"/>
    </row>
    <row r="7" spans="1:5" ht="63">
      <c r="A7" s="9" t="s">
        <v>57</v>
      </c>
      <c r="B7" s="12" t="s">
        <v>58</v>
      </c>
      <c r="C7" s="9" t="s">
        <v>5</v>
      </c>
      <c r="D7" s="13"/>
      <c r="E7" s="13"/>
    </row>
    <row r="8" spans="1:5" ht="15.75">
      <c r="A8" s="9" t="s">
        <v>59</v>
      </c>
      <c r="B8" s="10" t="s">
        <v>8</v>
      </c>
      <c r="C8" s="3" t="s">
        <v>9</v>
      </c>
      <c r="D8" s="13"/>
      <c r="E8" s="11"/>
    </row>
    <row r="9" spans="1:5" ht="15.75">
      <c r="A9" s="9" t="s">
        <v>60</v>
      </c>
      <c r="B9" s="10" t="s">
        <v>61</v>
      </c>
      <c r="C9" s="3" t="s">
        <v>9</v>
      </c>
      <c r="D9" s="13"/>
      <c r="E9" s="11"/>
    </row>
    <row r="10" spans="1:5" ht="15.75">
      <c r="A10" s="9" t="s">
        <v>62</v>
      </c>
      <c r="B10" s="10" t="s">
        <v>10</v>
      </c>
      <c r="C10" s="3" t="s">
        <v>9</v>
      </c>
      <c r="D10" s="13"/>
      <c r="E10" s="11"/>
    </row>
    <row r="11" spans="1:5" ht="15.75">
      <c r="A11" s="9" t="s">
        <v>63</v>
      </c>
      <c r="B11" s="10" t="s">
        <v>11</v>
      </c>
      <c r="C11" s="3" t="s">
        <v>9</v>
      </c>
      <c r="D11" s="13"/>
      <c r="E11" s="11"/>
    </row>
    <row r="12" spans="1:5" ht="15.75">
      <c r="A12" s="5" t="s">
        <v>7</v>
      </c>
      <c r="B12" s="7" t="s">
        <v>64</v>
      </c>
      <c r="C12" s="3"/>
      <c r="D12" s="8"/>
      <c r="E12" s="8"/>
    </row>
    <row r="13" spans="1:5" ht="31.5">
      <c r="A13" s="3" t="s">
        <v>39</v>
      </c>
      <c r="B13" s="36" t="s">
        <v>219</v>
      </c>
      <c r="C13" s="3" t="s">
        <v>9</v>
      </c>
      <c r="D13" s="13"/>
      <c r="E13" s="13"/>
    </row>
    <row r="14" spans="1:5" ht="31.5">
      <c r="A14" s="3" t="s">
        <v>41</v>
      </c>
      <c r="B14" s="36" t="s">
        <v>220</v>
      </c>
      <c r="C14" s="3" t="s">
        <v>194</v>
      </c>
      <c r="D14" s="13"/>
      <c r="E14" s="13"/>
    </row>
    <row r="15" spans="1:5" ht="31.5">
      <c r="A15" s="3" t="s">
        <v>215</v>
      </c>
      <c r="B15" s="36" t="s">
        <v>66</v>
      </c>
      <c r="C15" s="3" t="s">
        <v>9</v>
      </c>
      <c r="D15" s="13"/>
      <c r="E15" s="13"/>
    </row>
    <row r="16" spans="1:5" ht="15.75">
      <c r="A16" s="3" t="s">
        <v>67</v>
      </c>
      <c r="B16" s="16" t="s">
        <v>211</v>
      </c>
      <c r="C16" s="3" t="s">
        <v>9</v>
      </c>
      <c r="D16" s="13"/>
      <c r="E16" s="13"/>
    </row>
    <row r="17" spans="1:5" ht="15.75">
      <c r="A17" s="3" t="s">
        <v>69</v>
      </c>
      <c r="B17" s="16" t="s">
        <v>68</v>
      </c>
      <c r="C17" s="3" t="s">
        <v>9</v>
      </c>
      <c r="D17" s="13"/>
      <c r="E17" s="13"/>
    </row>
    <row r="18" spans="1:5" ht="15.75">
      <c r="A18" s="3" t="s">
        <v>72</v>
      </c>
      <c r="B18" s="16" t="s">
        <v>70</v>
      </c>
      <c r="C18" s="3" t="s">
        <v>71</v>
      </c>
      <c r="D18" s="13"/>
      <c r="E18" s="13"/>
    </row>
    <row r="19" spans="1:5" ht="15.75">
      <c r="A19" s="3" t="s">
        <v>74</v>
      </c>
      <c r="B19" s="16" t="s">
        <v>75</v>
      </c>
      <c r="C19" s="3" t="s">
        <v>9</v>
      </c>
      <c r="D19" s="13"/>
      <c r="E19" s="13"/>
    </row>
    <row r="20" spans="1:5" ht="15.75">
      <c r="A20" s="3" t="s">
        <v>76</v>
      </c>
      <c r="B20" s="16" t="s">
        <v>77</v>
      </c>
      <c r="C20" s="3" t="s">
        <v>9</v>
      </c>
      <c r="D20" s="13"/>
      <c r="E20" s="13"/>
    </row>
    <row r="21" spans="1:5" ht="31.5">
      <c r="A21" s="3" t="s">
        <v>78</v>
      </c>
      <c r="B21" s="36" t="s">
        <v>79</v>
      </c>
      <c r="C21" s="3" t="s">
        <v>9</v>
      </c>
      <c r="D21" s="13"/>
      <c r="E21" s="13"/>
    </row>
    <row r="22" spans="1:5" ht="31.5">
      <c r="A22" s="3" t="s">
        <v>80</v>
      </c>
      <c r="B22" s="36" t="s">
        <v>81</v>
      </c>
      <c r="C22" s="3" t="s">
        <v>9</v>
      </c>
      <c r="D22" s="13"/>
      <c r="E22" s="13"/>
    </row>
    <row r="23" spans="1:5" ht="31.5">
      <c r="A23" s="3" t="s">
        <v>192</v>
      </c>
      <c r="B23" s="36" t="s">
        <v>193</v>
      </c>
      <c r="C23" s="3" t="s">
        <v>194</v>
      </c>
      <c r="D23" s="41"/>
      <c r="E23" s="13"/>
    </row>
    <row r="24" spans="1:5" ht="15.75">
      <c r="A24" s="5" t="s">
        <v>12</v>
      </c>
      <c r="B24" s="42" t="s">
        <v>82</v>
      </c>
      <c r="C24" s="3"/>
      <c r="D24" s="13"/>
      <c r="E24" s="8"/>
    </row>
    <row r="25" spans="1:5" ht="31.5">
      <c r="A25" s="3" t="s">
        <v>43</v>
      </c>
      <c r="B25" s="43" t="s">
        <v>83</v>
      </c>
      <c r="C25" s="3" t="s">
        <v>13</v>
      </c>
      <c r="D25" s="13"/>
      <c r="E25" s="13"/>
    </row>
    <row r="26" spans="1:5" ht="15.75">
      <c r="A26" s="3" t="s">
        <v>44</v>
      </c>
      <c r="B26" s="16" t="s">
        <v>84</v>
      </c>
      <c r="C26" s="3" t="s">
        <v>9</v>
      </c>
      <c r="D26" s="13"/>
      <c r="E26" s="13"/>
    </row>
    <row r="27" spans="1:5" ht="15.75">
      <c r="A27" s="3" t="s">
        <v>85</v>
      </c>
      <c r="B27" s="16" t="s">
        <v>86</v>
      </c>
      <c r="C27" s="3" t="s">
        <v>9</v>
      </c>
      <c r="D27" s="13"/>
      <c r="E27" s="13"/>
    </row>
    <row r="28" spans="1:5" ht="15.75">
      <c r="A28" s="5" t="s">
        <v>15</v>
      </c>
      <c r="B28" s="7" t="s">
        <v>89</v>
      </c>
      <c r="C28" s="3"/>
      <c r="E28" s="8"/>
    </row>
    <row r="29" spans="1:5" ht="15.75">
      <c r="A29" s="3" t="s">
        <v>221</v>
      </c>
      <c r="B29" s="16" t="s">
        <v>90</v>
      </c>
      <c r="C29" s="3" t="s">
        <v>71</v>
      </c>
      <c r="D29" s="13"/>
      <c r="E29" s="13"/>
    </row>
    <row r="30" spans="1:5" ht="15.75">
      <c r="A30" s="3" t="s">
        <v>46</v>
      </c>
      <c r="B30" s="16" t="s">
        <v>93</v>
      </c>
      <c r="C30" s="3" t="s">
        <v>9</v>
      </c>
      <c r="D30" s="13"/>
      <c r="E30" s="13"/>
    </row>
    <row r="31" spans="1:5" ht="15.75">
      <c r="A31" s="3" t="s">
        <v>91</v>
      </c>
      <c r="B31" s="16" t="s">
        <v>95</v>
      </c>
      <c r="C31" s="3" t="s">
        <v>9</v>
      </c>
      <c r="D31" s="13"/>
      <c r="E31" s="13"/>
    </row>
    <row r="32" spans="1:5" ht="15.75">
      <c r="A32" s="3" t="s">
        <v>92</v>
      </c>
      <c r="B32" s="16" t="s">
        <v>97</v>
      </c>
      <c r="C32" s="3" t="s">
        <v>9</v>
      </c>
      <c r="D32" s="13"/>
      <c r="E32" s="13"/>
    </row>
    <row r="33" spans="1:5" ht="47.25">
      <c r="A33" s="3" t="s">
        <v>94</v>
      </c>
      <c r="B33" s="36" t="s">
        <v>301</v>
      </c>
      <c r="C33" s="3" t="s">
        <v>9</v>
      </c>
      <c r="D33" s="13"/>
      <c r="E33" s="13"/>
    </row>
    <row r="34" spans="1:5" ht="15.75">
      <c r="A34" s="5" t="s">
        <v>17</v>
      </c>
      <c r="B34" s="7" t="s">
        <v>102</v>
      </c>
      <c r="C34" s="3"/>
      <c r="D34" s="13"/>
      <c r="E34" s="8"/>
    </row>
    <row r="35" spans="1:5" ht="15.75">
      <c r="A35" s="3" t="s">
        <v>47</v>
      </c>
      <c r="B35" s="16" t="s">
        <v>103</v>
      </c>
      <c r="C35" s="3" t="s">
        <v>71</v>
      </c>
      <c r="D35" s="13"/>
      <c r="E35" s="13"/>
    </row>
    <row r="36" spans="1:5" ht="15.75">
      <c r="A36" s="3" t="s">
        <v>48</v>
      </c>
      <c r="B36" s="16" t="s">
        <v>106</v>
      </c>
      <c r="C36" s="3" t="s">
        <v>71</v>
      </c>
      <c r="D36" s="13"/>
      <c r="E36" s="13"/>
    </row>
    <row r="37" spans="1:5" ht="15.75">
      <c r="A37" s="3" t="s">
        <v>105</v>
      </c>
      <c r="B37" s="16" t="s">
        <v>198</v>
      </c>
      <c r="C37" s="3" t="s">
        <v>197</v>
      </c>
      <c r="D37" s="13"/>
      <c r="E37" s="13"/>
    </row>
    <row r="38" spans="1:5" ht="15.75">
      <c r="A38" s="3" t="s">
        <v>107</v>
      </c>
      <c r="B38" s="16" t="s">
        <v>199</v>
      </c>
      <c r="C38" s="3" t="s">
        <v>14</v>
      </c>
      <c r="D38" s="13"/>
      <c r="E38" s="13"/>
    </row>
    <row r="39" spans="1:5" ht="31.5">
      <c r="A39" s="3" t="s">
        <v>258</v>
      </c>
      <c r="B39" s="44" t="s">
        <v>290</v>
      </c>
      <c r="C39" s="3" t="s">
        <v>71</v>
      </c>
      <c r="D39" s="13"/>
      <c r="E39" s="13"/>
    </row>
    <row r="40" spans="1:5" ht="31.5">
      <c r="A40" s="3" t="s">
        <v>289</v>
      </c>
      <c r="B40" s="44" t="s">
        <v>291</v>
      </c>
      <c r="C40" s="3" t="s">
        <v>71</v>
      </c>
      <c r="D40" s="13"/>
      <c r="E40" s="13"/>
    </row>
    <row r="41" spans="1:5" ht="15.75">
      <c r="A41" s="5" t="s">
        <v>18</v>
      </c>
      <c r="B41" s="18" t="s">
        <v>112</v>
      </c>
      <c r="C41" s="18"/>
      <c r="D41" s="13"/>
      <c r="E41" s="20"/>
    </row>
    <row r="42" spans="1:5" ht="31.5">
      <c r="A42" s="3" t="s">
        <v>113</v>
      </c>
      <c r="B42" s="36" t="s">
        <v>114</v>
      </c>
      <c r="C42" s="3" t="s">
        <v>13</v>
      </c>
      <c r="D42" s="13"/>
      <c r="E42" s="13"/>
    </row>
    <row r="43" spans="1:5" ht="15.75">
      <c r="A43" s="3" t="s">
        <v>115</v>
      </c>
      <c r="B43" s="16" t="s">
        <v>204</v>
      </c>
      <c r="C43" s="3" t="s">
        <v>16</v>
      </c>
      <c r="D43" s="13"/>
      <c r="E43" s="13"/>
    </row>
    <row r="44" spans="1:5" ht="15.75">
      <c r="A44" s="3" t="s">
        <v>116</v>
      </c>
      <c r="B44" s="16" t="s">
        <v>222</v>
      </c>
      <c r="C44" s="3" t="s">
        <v>16</v>
      </c>
      <c r="D44" s="13"/>
      <c r="E44" s="13"/>
    </row>
    <row r="45" spans="1:5" ht="15.75">
      <c r="A45" s="3" t="s">
        <v>117</v>
      </c>
      <c r="B45" s="16" t="s">
        <v>120</v>
      </c>
      <c r="C45" s="3" t="s">
        <v>16</v>
      </c>
      <c r="D45" s="13"/>
      <c r="E45" s="13"/>
    </row>
    <row r="46" spans="1:5" ht="15.75">
      <c r="A46" s="3" t="s">
        <v>118</v>
      </c>
      <c r="B46" s="36" t="s">
        <v>196</v>
      </c>
      <c r="C46" s="3" t="s">
        <v>197</v>
      </c>
      <c r="D46" s="45"/>
      <c r="E46" s="13"/>
    </row>
    <row r="47" spans="1:5" ht="15.75">
      <c r="A47" s="5" t="s">
        <v>19</v>
      </c>
      <c r="B47" s="18" t="s">
        <v>121</v>
      </c>
      <c r="C47" s="18"/>
      <c r="D47" s="17"/>
      <c r="E47" s="20"/>
    </row>
    <row r="48" spans="1:5" ht="15.75">
      <c r="A48" s="21"/>
      <c r="B48" s="18" t="s">
        <v>124</v>
      </c>
      <c r="C48" s="18"/>
      <c r="D48" s="17"/>
      <c r="E48" s="20"/>
    </row>
    <row r="49" spans="1:5" ht="31.5">
      <c r="A49" s="3" t="s">
        <v>33</v>
      </c>
      <c r="B49" s="36" t="s">
        <v>203</v>
      </c>
      <c r="C49" s="3" t="s">
        <v>14</v>
      </c>
      <c r="D49" s="17"/>
      <c r="E49" s="17"/>
    </row>
    <row r="50" spans="1:5" ht="31.5">
      <c r="A50" s="3" t="s">
        <v>34</v>
      </c>
      <c r="B50" s="36" t="s">
        <v>334</v>
      </c>
      <c r="C50" s="3" t="s">
        <v>14</v>
      </c>
      <c r="D50" s="17"/>
      <c r="E50" s="17"/>
    </row>
    <row r="51" spans="1:5" ht="31.5">
      <c r="A51" s="3" t="s">
        <v>35</v>
      </c>
      <c r="B51" s="36" t="s">
        <v>200</v>
      </c>
      <c r="C51" s="3" t="s">
        <v>14</v>
      </c>
      <c r="D51" s="17"/>
      <c r="E51" s="17"/>
    </row>
    <row r="52" spans="1:5" ht="31.5">
      <c r="A52" s="3" t="s">
        <v>123</v>
      </c>
      <c r="B52" s="46" t="s">
        <v>335</v>
      </c>
      <c r="C52" s="3" t="s">
        <v>14</v>
      </c>
      <c r="D52" s="17"/>
      <c r="E52" s="17"/>
    </row>
    <row r="53" spans="1:5" ht="31.5">
      <c r="A53" s="3" t="s">
        <v>259</v>
      </c>
      <c r="B53" s="46" t="s">
        <v>336</v>
      </c>
      <c r="C53" s="3" t="s">
        <v>14</v>
      </c>
      <c r="D53" s="17"/>
      <c r="E53" s="17"/>
    </row>
    <row r="54" spans="1:5" ht="15.75">
      <c r="A54" s="3" t="s">
        <v>260</v>
      </c>
      <c r="B54" s="47" t="s">
        <v>201</v>
      </c>
      <c r="C54" s="3" t="s">
        <v>14</v>
      </c>
      <c r="D54" s="17"/>
      <c r="E54" s="17"/>
    </row>
    <row r="55" spans="1:5" ht="15.75">
      <c r="A55" s="21" t="s">
        <v>21</v>
      </c>
      <c r="B55" s="18" t="s">
        <v>20</v>
      </c>
      <c r="C55" s="48"/>
      <c r="D55" s="45"/>
      <c r="E55" s="20"/>
    </row>
    <row r="56" spans="1:5" ht="15.75">
      <c r="A56" s="49" t="s">
        <v>225</v>
      </c>
      <c r="B56" s="47" t="s">
        <v>223</v>
      </c>
      <c r="C56" s="50" t="s">
        <v>71</v>
      </c>
      <c r="D56" s="45"/>
      <c r="E56" s="45"/>
    </row>
    <row r="57" spans="1:5" ht="15.75">
      <c r="A57" s="21" t="s">
        <v>23</v>
      </c>
      <c r="B57" s="18" t="s">
        <v>130</v>
      </c>
      <c r="C57" s="48"/>
      <c r="D57" s="11"/>
      <c r="E57" s="20"/>
    </row>
    <row r="58" spans="1:5" s="2" customFormat="1" ht="15.75">
      <c r="A58" s="3"/>
      <c r="B58" s="51" t="s">
        <v>309</v>
      </c>
      <c r="C58" s="3"/>
      <c r="D58" s="17"/>
      <c r="E58" s="17"/>
    </row>
    <row r="59" spans="1:5" s="2" customFormat="1" ht="31.5">
      <c r="A59" s="3" t="s">
        <v>131</v>
      </c>
      <c r="B59" s="47" t="s">
        <v>340</v>
      </c>
      <c r="C59" s="3" t="s">
        <v>14</v>
      </c>
      <c r="D59" s="17"/>
      <c r="E59" s="17"/>
    </row>
    <row r="60" spans="1:5" s="2" customFormat="1" ht="31.5">
      <c r="A60" s="3" t="s">
        <v>132</v>
      </c>
      <c r="B60" s="47" t="s">
        <v>341</v>
      </c>
      <c r="C60" s="3" t="s">
        <v>14</v>
      </c>
      <c r="D60" s="17"/>
      <c r="E60" s="17"/>
    </row>
    <row r="61" spans="1:5" s="2" customFormat="1" ht="15.75">
      <c r="A61" s="3" t="s">
        <v>133</v>
      </c>
      <c r="B61" s="47" t="s">
        <v>310</v>
      </c>
      <c r="C61" s="3" t="s">
        <v>14</v>
      </c>
      <c r="D61" s="17"/>
      <c r="E61" s="17"/>
    </row>
    <row r="62" spans="1:5" s="2" customFormat="1" ht="15.75">
      <c r="A62" s="3" t="s">
        <v>141</v>
      </c>
      <c r="B62" s="47" t="s">
        <v>337</v>
      </c>
      <c r="C62" s="3" t="s">
        <v>14</v>
      </c>
      <c r="D62" s="17"/>
      <c r="E62" s="17"/>
    </row>
    <row r="63" spans="1:5" s="2" customFormat="1" ht="15.75">
      <c r="A63" s="3" t="s">
        <v>161</v>
      </c>
      <c r="B63" s="47" t="s">
        <v>338</v>
      </c>
      <c r="C63" s="3" t="s">
        <v>16</v>
      </c>
      <c r="D63" s="17"/>
      <c r="E63" s="17"/>
    </row>
    <row r="64" spans="1:5" s="2" customFormat="1" ht="15.75">
      <c r="A64" s="3" t="s">
        <v>163</v>
      </c>
      <c r="B64" s="47" t="s">
        <v>328</v>
      </c>
      <c r="C64" s="3" t="s">
        <v>14</v>
      </c>
      <c r="D64" s="17"/>
      <c r="E64" s="17"/>
    </row>
    <row r="65" spans="1:5" s="2" customFormat="1" ht="15.75">
      <c r="A65" s="3" t="s">
        <v>165</v>
      </c>
      <c r="B65" s="47" t="s">
        <v>313</v>
      </c>
      <c r="C65" s="3" t="s">
        <v>16</v>
      </c>
      <c r="D65" s="17"/>
      <c r="E65" s="17"/>
    </row>
    <row r="66" spans="1:5" s="2" customFormat="1" ht="31.5">
      <c r="A66" s="3" t="s">
        <v>167</v>
      </c>
      <c r="B66" s="47" t="s">
        <v>339</v>
      </c>
      <c r="C66" s="3" t="s">
        <v>14</v>
      </c>
      <c r="D66" s="17"/>
      <c r="E66" s="17"/>
    </row>
    <row r="67" spans="1:5" ht="15.75">
      <c r="A67" s="3"/>
      <c r="B67" s="51" t="s">
        <v>315</v>
      </c>
      <c r="C67" s="3"/>
      <c r="D67" s="13"/>
      <c r="E67" s="17"/>
    </row>
    <row r="68" spans="1:5" ht="110.25">
      <c r="A68" s="3" t="s">
        <v>169</v>
      </c>
      <c r="B68" s="36" t="s">
        <v>286</v>
      </c>
      <c r="C68" s="3" t="s">
        <v>14</v>
      </c>
      <c r="D68" s="13"/>
      <c r="E68" s="17"/>
    </row>
    <row r="69" spans="1:5" ht="31.5">
      <c r="A69" s="3" t="s">
        <v>170</v>
      </c>
      <c r="B69" s="36" t="s">
        <v>160</v>
      </c>
      <c r="C69" s="3" t="s">
        <v>16</v>
      </c>
      <c r="D69" s="13"/>
      <c r="E69" s="17"/>
    </row>
    <row r="70" spans="1:5" ht="15.75">
      <c r="A70" s="3" t="s">
        <v>133</v>
      </c>
      <c r="B70" s="52" t="s">
        <v>134</v>
      </c>
      <c r="C70" s="3"/>
      <c r="D70" s="13"/>
      <c r="E70" s="17"/>
    </row>
    <row r="71" spans="1:5" ht="15.75">
      <c r="A71" s="3" t="s">
        <v>135</v>
      </c>
      <c r="B71" s="36" t="s">
        <v>136</v>
      </c>
      <c r="C71" s="3" t="s">
        <v>16</v>
      </c>
      <c r="D71" s="13"/>
      <c r="E71" s="17"/>
    </row>
    <row r="72" spans="1:5" ht="15.75">
      <c r="A72" s="3" t="s">
        <v>137</v>
      </c>
      <c r="B72" s="36" t="s">
        <v>138</v>
      </c>
      <c r="C72" s="3" t="s">
        <v>14</v>
      </c>
      <c r="D72" s="13"/>
      <c r="E72" s="17"/>
    </row>
    <row r="73" spans="1:5" ht="15.75">
      <c r="A73" s="3" t="s">
        <v>139</v>
      </c>
      <c r="B73" s="36" t="s">
        <v>140</v>
      </c>
      <c r="C73" s="3" t="s">
        <v>14</v>
      </c>
      <c r="D73" s="13"/>
      <c r="E73" s="17"/>
    </row>
    <row r="74" spans="1:5" ht="15.75">
      <c r="A74" s="3" t="s">
        <v>141</v>
      </c>
      <c r="B74" s="52" t="s">
        <v>142</v>
      </c>
      <c r="C74" s="3"/>
      <c r="D74" s="13"/>
      <c r="E74" s="17"/>
    </row>
    <row r="75" spans="1:5" ht="15.75">
      <c r="A75" s="3" t="s">
        <v>143</v>
      </c>
      <c r="B75" s="36" t="s">
        <v>144</v>
      </c>
      <c r="C75" s="3" t="s">
        <v>16</v>
      </c>
      <c r="D75" s="13"/>
      <c r="E75" s="17"/>
    </row>
    <row r="76" spans="1:5" ht="15.75">
      <c r="A76" s="3" t="s">
        <v>145</v>
      </c>
      <c r="B76" s="36" t="s">
        <v>146</v>
      </c>
      <c r="C76" s="3" t="s">
        <v>16</v>
      </c>
      <c r="D76" s="13"/>
      <c r="E76" s="17"/>
    </row>
    <row r="77" spans="1:5" ht="15.75">
      <c r="A77" s="3" t="s">
        <v>147</v>
      </c>
      <c r="B77" s="36" t="s">
        <v>148</v>
      </c>
      <c r="C77" s="3" t="s">
        <v>16</v>
      </c>
      <c r="D77" s="13"/>
      <c r="E77" s="17"/>
    </row>
    <row r="78" spans="1:5" ht="47.25">
      <c r="A78" s="3" t="s">
        <v>149</v>
      </c>
      <c r="B78" s="36" t="s">
        <v>150</v>
      </c>
      <c r="C78" s="3" t="s">
        <v>24</v>
      </c>
      <c r="D78" s="13"/>
      <c r="E78" s="17"/>
    </row>
    <row r="79" spans="1:5" ht="47.25">
      <c r="A79" s="3" t="s">
        <v>151</v>
      </c>
      <c r="B79" s="36" t="s">
        <v>152</v>
      </c>
      <c r="C79" s="3" t="s">
        <v>14</v>
      </c>
      <c r="D79" s="13"/>
      <c r="E79" s="17"/>
    </row>
    <row r="80" spans="1:5" ht="31.5">
      <c r="A80" s="3" t="s">
        <v>153</v>
      </c>
      <c r="B80" s="36" t="s">
        <v>154</v>
      </c>
      <c r="C80" s="3" t="s">
        <v>16</v>
      </c>
      <c r="D80" s="13"/>
      <c r="E80" s="17"/>
    </row>
    <row r="81" spans="1:5" ht="31.5">
      <c r="A81" s="3" t="s">
        <v>155</v>
      </c>
      <c r="B81" s="36" t="s">
        <v>156</v>
      </c>
      <c r="C81" s="3" t="s">
        <v>16</v>
      </c>
      <c r="D81" s="13"/>
      <c r="E81" s="17"/>
    </row>
    <row r="82" spans="1:5" ht="31.5">
      <c r="A82" s="3" t="s">
        <v>157</v>
      </c>
      <c r="B82" s="36" t="s">
        <v>158</v>
      </c>
      <c r="C82" s="3" t="s">
        <v>16</v>
      </c>
      <c r="D82" s="13"/>
      <c r="E82" s="17"/>
    </row>
    <row r="83" spans="1:5" ht="15.75">
      <c r="A83" s="3"/>
      <c r="B83" s="52" t="s">
        <v>342</v>
      </c>
      <c r="C83" s="3"/>
      <c r="D83" s="13"/>
      <c r="E83" s="17"/>
    </row>
    <row r="84" spans="1:5" ht="15.75">
      <c r="A84" s="3" t="s">
        <v>161</v>
      </c>
      <c r="B84" s="10" t="s">
        <v>162</v>
      </c>
      <c r="C84" s="50" t="s">
        <v>14</v>
      </c>
      <c r="D84" s="45"/>
      <c r="E84" s="17"/>
    </row>
    <row r="85" spans="1:5" ht="15.75">
      <c r="A85" s="3" t="s">
        <v>163</v>
      </c>
      <c r="B85" s="10" t="s">
        <v>164</v>
      </c>
      <c r="C85" s="50" t="s">
        <v>14</v>
      </c>
      <c r="D85" s="45"/>
      <c r="E85" s="17"/>
    </row>
    <row r="86" spans="1:5" ht="15.75">
      <c r="A86" s="3" t="s">
        <v>165</v>
      </c>
      <c r="B86" s="10" t="s">
        <v>166</v>
      </c>
      <c r="C86" s="50" t="s">
        <v>14</v>
      </c>
      <c r="D86" s="45"/>
      <c r="E86" s="17"/>
    </row>
    <row r="87" spans="1:5" ht="15.75">
      <c r="A87" s="3" t="s">
        <v>167</v>
      </c>
      <c r="B87" s="10" t="s">
        <v>168</v>
      </c>
      <c r="C87" s="50" t="s">
        <v>14</v>
      </c>
      <c r="D87" s="45"/>
      <c r="E87" s="17"/>
    </row>
    <row r="88" spans="1:5" ht="15.75">
      <c r="A88" s="3" t="s">
        <v>169</v>
      </c>
      <c r="B88" s="10" t="s">
        <v>284</v>
      </c>
      <c r="C88" s="50" t="s">
        <v>14</v>
      </c>
      <c r="D88" s="45"/>
      <c r="E88" s="17"/>
    </row>
    <row r="89" spans="1:5" ht="15.75">
      <c r="A89" s="3" t="s">
        <v>170</v>
      </c>
      <c r="B89" s="10" t="s">
        <v>285</v>
      </c>
      <c r="C89" s="50" t="s">
        <v>14</v>
      </c>
      <c r="D89" s="45"/>
      <c r="E89" s="17"/>
    </row>
    <row r="90" spans="1:5" ht="15.75">
      <c r="A90" s="3" t="s">
        <v>171</v>
      </c>
      <c r="B90" s="10" t="s">
        <v>173</v>
      </c>
      <c r="C90" s="50" t="s">
        <v>14</v>
      </c>
      <c r="D90" s="45"/>
      <c r="E90" s="17"/>
    </row>
    <row r="91" spans="1:5" ht="15.75">
      <c r="A91" s="3"/>
      <c r="B91" s="18" t="s">
        <v>26</v>
      </c>
      <c r="C91" s="48"/>
      <c r="D91" s="19"/>
      <c r="E91" s="17"/>
    </row>
    <row r="92" spans="1:5" ht="15.75">
      <c r="A92" s="3" t="s">
        <v>262</v>
      </c>
      <c r="B92" s="10" t="s">
        <v>27</v>
      </c>
      <c r="C92" s="50" t="s">
        <v>14</v>
      </c>
      <c r="D92" s="45"/>
      <c r="E92" s="17"/>
    </row>
    <row r="93" spans="1:5" ht="15.75">
      <c r="A93" s="21" t="s">
        <v>263</v>
      </c>
      <c r="B93" s="18" t="s">
        <v>22</v>
      </c>
      <c r="C93" s="18"/>
      <c r="D93" s="19"/>
      <c r="E93" s="20"/>
    </row>
    <row r="94" spans="1:5" ht="15.75">
      <c r="A94" s="49" t="s">
        <v>264</v>
      </c>
      <c r="B94" s="53" t="s">
        <v>183</v>
      </c>
      <c r="C94" s="10" t="s">
        <v>13</v>
      </c>
      <c r="D94" s="45"/>
      <c r="E94" s="11"/>
    </row>
    <row r="95" spans="1:5" ht="15.75">
      <c r="A95" s="49" t="s">
        <v>174</v>
      </c>
      <c r="B95" s="55" t="s">
        <v>185</v>
      </c>
      <c r="C95" s="10" t="s">
        <v>13</v>
      </c>
      <c r="D95" s="45"/>
      <c r="E95" s="11"/>
    </row>
    <row r="96" spans="1:5" ht="15.75">
      <c r="A96" s="49" t="s">
        <v>175</v>
      </c>
      <c r="B96" s="55" t="s">
        <v>287</v>
      </c>
      <c r="C96" s="10" t="s">
        <v>13</v>
      </c>
      <c r="D96" s="45"/>
      <c r="E96" s="11"/>
    </row>
    <row r="97" spans="1:5" ht="15.75">
      <c r="A97" s="49" t="s">
        <v>176</v>
      </c>
      <c r="B97" s="53" t="s">
        <v>191</v>
      </c>
      <c r="C97" s="10" t="s">
        <v>13</v>
      </c>
      <c r="D97" s="13"/>
      <c r="E97" s="11"/>
    </row>
  </sheetData>
  <mergeCells count="2">
    <mergeCell ref="A3:E3"/>
    <mergeCell ref="A1:E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AE294-88E2-45BD-92AE-707CA73DC911}">
  <dimension ref="A2:K318"/>
  <sheetViews>
    <sheetView tabSelected="1" topLeftCell="A46" zoomScale="86" zoomScaleNormal="86" workbookViewId="0">
      <selection activeCell="D69" sqref="D69"/>
    </sheetView>
  </sheetViews>
  <sheetFormatPr baseColWidth="10" defaultColWidth="11.5703125" defaultRowHeight="15"/>
  <cols>
    <col min="1" max="1" width="4.28515625" style="63" customWidth="1"/>
    <col min="2" max="2" width="52.7109375" style="163" customWidth="1"/>
    <col min="3" max="3" width="6.140625" style="164" customWidth="1"/>
    <col min="4" max="4" width="15.28515625" style="63" customWidth="1"/>
    <col min="5" max="5" width="31.7109375" style="63" customWidth="1"/>
    <col min="6" max="11" width="11.5703125" style="63" hidden="1" customWidth="1"/>
    <col min="12" max="16384" width="11.5703125" style="63"/>
  </cols>
  <sheetData>
    <row r="2" spans="1:10" ht="15.75" customHeight="1">
      <c r="A2" s="147" t="s">
        <v>351</v>
      </c>
      <c r="B2" s="147"/>
      <c r="C2" s="147"/>
      <c r="D2" s="147"/>
      <c r="E2" s="147"/>
    </row>
    <row r="3" spans="1:10" ht="15.75">
      <c r="A3" s="148" t="s">
        <v>517</v>
      </c>
      <c r="B3" s="148"/>
      <c r="C3" s="148"/>
      <c r="D3" s="148"/>
      <c r="E3" s="148"/>
    </row>
    <row r="4" spans="1:10" ht="15.75">
      <c r="A4" s="64"/>
      <c r="B4" s="155"/>
      <c r="C4" s="155"/>
      <c r="D4" s="64"/>
      <c r="E4" s="64"/>
    </row>
    <row r="5" spans="1:10" ht="15.75">
      <c r="A5" s="148" t="s">
        <v>518</v>
      </c>
      <c r="B5" s="148"/>
      <c r="C5" s="148"/>
      <c r="D5" s="148"/>
      <c r="E5" s="148"/>
    </row>
    <row r="7" spans="1:10" ht="15.75">
      <c r="A7" s="66" t="s">
        <v>0</v>
      </c>
      <c r="B7" s="156" t="s">
        <v>51</v>
      </c>
      <c r="C7" s="156" t="s">
        <v>52</v>
      </c>
      <c r="D7" s="25" t="s">
        <v>506</v>
      </c>
      <c r="E7" s="25" t="s">
        <v>505</v>
      </c>
    </row>
    <row r="8" spans="1:10" ht="15.75">
      <c r="A8" s="66" t="s">
        <v>4</v>
      </c>
      <c r="B8" s="159" t="s">
        <v>55</v>
      </c>
      <c r="C8" s="157"/>
      <c r="D8" s="8"/>
      <c r="E8" s="8"/>
    </row>
    <row r="9" spans="1:10" ht="15.75">
      <c r="A9" s="68" t="s">
        <v>37</v>
      </c>
      <c r="B9" s="162" t="s">
        <v>288</v>
      </c>
      <c r="C9" s="157" t="s">
        <v>13</v>
      </c>
      <c r="D9" s="69"/>
      <c r="E9" s="69"/>
    </row>
    <row r="10" spans="1:10" ht="47.25">
      <c r="A10" s="68" t="s">
        <v>57</v>
      </c>
      <c r="B10" s="169" t="s">
        <v>58</v>
      </c>
      <c r="C10" s="158" t="s">
        <v>5</v>
      </c>
      <c r="D10" s="70"/>
      <c r="E10" s="71"/>
    </row>
    <row r="11" spans="1:10" ht="15.75">
      <c r="A11" s="68" t="s">
        <v>59</v>
      </c>
      <c r="B11" s="162" t="s">
        <v>8</v>
      </c>
      <c r="C11" s="157" t="s">
        <v>9</v>
      </c>
      <c r="D11" s="70"/>
      <c r="E11" s="69"/>
    </row>
    <row r="12" spans="1:10" ht="15.75">
      <c r="A12" s="68" t="s">
        <v>60</v>
      </c>
      <c r="B12" s="162" t="s">
        <v>61</v>
      </c>
      <c r="C12" s="157" t="s">
        <v>9</v>
      </c>
      <c r="D12" s="70"/>
      <c r="E12" s="69"/>
    </row>
    <row r="13" spans="1:10" ht="15.75">
      <c r="A13" s="68" t="s">
        <v>62</v>
      </c>
      <c r="B13" s="162" t="s">
        <v>10</v>
      </c>
      <c r="C13" s="157" t="s">
        <v>9</v>
      </c>
      <c r="D13" s="70"/>
      <c r="E13" s="69"/>
    </row>
    <row r="14" spans="1:10" ht="15.75">
      <c r="A14" s="68" t="s">
        <v>63</v>
      </c>
      <c r="B14" s="162" t="s">
        <v>11</v>
      </c>
      <c r="C14" s="157" t="s">
        <v>9</v>
      </c>
      <c r="D14" s="70"/>
      <c r="E14" s="69"/>
    </row>
    <row r="15" spans="1:10" ht="15.75">
      <c r="A15" s="66" t="s">
        <v>7</v>
      </c>
      <c r="B15" s="159" t="s">
        <v>64</v>
      </c>
      <c r="C15" s="157"/>
      <c r="D15" s="8"/>
      <c r="E15" s="8"/>
      <c r="G15" s="72">
        <f>47.8+7.25+7.38</f>
        <v>62.43</v>
      </c>
      <c r="H15" s="72">
        <f>32.1+10.8+10.9</f>
        <v>53.800000000000004</v>
      </c>
      <c r="I15" s="72">
        <v>0</v>
      </c>
      <c r="J15" s="72">
        <v>0</v>
      </c>
    </row>
    <row r="16" spans="1:10" ht="15.75">
      <c r="A16" s="67" t="s">
        <v>39</v>
      </c>
      <c r="B16" s="170" t="s">
        <v>370</v>
      </c>
      <c r="C16" s="157" t="s">
        <v>9</v>
      </c>
      <c r="D16" s="70"/>
      <c r="E16" s="70"/>
      <c r="G16" s="72">
        <f>+G15+I15</f>
        <v>62.43</v>
      </c>
      <c r="H16" s="72"/>
    </row>
    <row r="17" spans="1:9" ht="31.5">
      <c r="A17" s="67" t="s">
        <v>41</v>
      </c>
      <c r="B17" s="170" t="s">
        <v>218</v>
      </c>
      <c r="C17" s="157" t="s">
        <v>216</v>
      </c>
      <c r="D17" s="70"/>
      <c r="E17" s="70"/>
      <c r="G17" s="72"/>
      <c r="H17" s="72"/>
    </row>
    <row r="18" spans="1:9" ht="15.75">
      <c r="A18" s="67" t="s">
        <v>215</v>
      </c>
      <c r="B18" s="170" t="s">
        <v>66</v>
      </c>
      <c r="C18" s="157" t="s">
        <v>9</v>
      </c>
      <c r="D18" s="70"/>
      <c r="E18" s="70"/>
      <c r="G18" s="72"/>
      <c r="H18" s="72"/>
    </row>
    <row r="19" spans="1:9" ht="15.75">
      <c r="A19" s="67" t="s">
        <v>67</v>
      </c>
      <c r="B19" s="162" t="s">
        <v>371</v>
      </c>
      <c r="C19" s="157" t="s">
        <v>9</v>
      </c>
      <c r="D19" s="70"/>
      <c r="E19" s="70"/>
      <c r="G19" s="72" t="s">
        <v>372</v>
      </c>
      <c r="H19" s="72" t="s">
        <v>373</v>
      </c>
      <c r="I19" s="63" t="s">
        <v>374</v>
      </c>
    </row>
    <row r="20" spans="1:9" ht="15.75">
      <c r="A20" s="67" t="s">
        <v>69</v>
      </c>
      <c r="B20" s="162" t="s">
        <v>68</v>
      </c>
      <c r="C20" s="157" t="s">
        <v>9</v>
      </c>
      <c r="D20" s="70"/>
      <c r="E20" s="70"/>
      <c r="G20" s="72"/>
      <c r="H20" s="72"/>
    </row>
    <row r="21" spans="1:9" ht="15.75">
      <c r="A21" s="67" t="s">
        <v>72</v>
      </c>
      <c r="B21" s="162" t="s">
        <v>70</v>
      </c>
      <c r="C21" s="157" t="s">
        <v>71</v>
      </c>
      <c r="D21" s="70"/>
      <c r="E21" s="70"/>
      <c r="G21" s="72">
        <f>10.45+10.45+7.35+7.35+8.5+5</f>
        <v>49.1</v>
      </c>
      <c r="H21" s="72">
        <v>74.94</v>
      </c>
      <c r="I21" s="63">
        <v>0</v>
      </c>
    </row>
    <row r="22" spans="1:9" ht="15.75">
      <c r="A22" s="67" t="s">
        <v>74</v>
      </c>
      <c r="B22" s="162" t="s">
        <v>75</v>
      </c>
      <c r="C22" s="157" t="s">
        <v>9</v>
      </c>
      <c r="D22" s="70"/>
      <c r="E22" s="70"/>
      <c r="G22" s="72" t="s">
        <v>375</v>
      </c>
      <c r="H22" s="72" t="s">
        <v>376</v>
      </c>
    </row>
    <row r="23" spans="1:9" ht="15.75">
      <c r="A23" s="67" t="s">
        <v>76</v>
      </c>
      <c r="B23" s="162" t="s">
        <v>77</v>
      </c>
      <c r="C23" s="157" t="s">
        <v>9</v>
      </c>
      <c r="D23" s="70"/>
      <c r="E23" s="70"/>
      <c r="G23" s="72">
        <v>26.25</v>
      </c>
      <c r="H23" s="72">
        <f>14.35+6.35+2.85</f>
        <v>23.55</v>
      </c>
    </row>
    <row r="24" spans="1:9" ht="15.75">
      <c r="A24" s="67" t="s">
        <v>78</v>
      </c>
      <c r="B24" s="170" t="s">
        <v>79</v>
      </c>
      <c r="C24" s="157" t="s">
        <v>9</v>
      </c>
      <c r="D24" s="70"/>
      <c r="E24" s="70"/>
      <c r="G24" s="72"/>
      <c r="H24" s="72"/>
    </row>
    <row r="25" spans="1:9" ht="15.75">
      <c r="A25" s="66" t="s">
        <v>12</v>
      </c>
      <c r="B25" s="171" t="s">
        <v>82</v>
      </c>
      <c r="C25" s="157"/>
      <c r="D25" s="70"/>
      <c r="E25" s="8"/>
    </row>
    <row r="26" spans="1:9" ht="31.5">
      <c r="A26" s="67" t="s">
        <v>43</v>
      </c>
      <c r="B26" s="172" t="s">
        <v>83</v>
      </c>
      <c r="C26" s="157" t="s">
        <v>13</v>
      </c>
      <c r="D26" s="70"/>
      <c r="E26" s="70"/>
    </row>
    <row r="27" spans="1:9" ht="15.75">
      <c r="A27" s="67" t="s">
        <v>44</v>
      </c>
      <c r="B27" s="162" t="s">
        <v>84</v>
      </c>
      <c r="C27" s="157" t="s">
        <v>9</v>
      </c>
      <c r="D27" s="70"/>
      <c r="E27" s="70"/>
    </row>
    <row r="28" spans="1:9" ht="15.75">
      <c r="A28" s="67" t="s">
        <v>85</v>
      </c>
      <c r="B28" s="162" t="s">
        <v>88</v>
      </c>
      <c r="C28" s="157" t="s">
        <v>9</v>
      </c>
      <c r="D28" s="70"/>
      <c r="E28" s="70"/>
    </row>
    <row r="29" spans="1:9" ht="15.75">
      <c r="A29" s="66" t="s">
        <v>15</v>
      </c>
      <c r="B29" s="159" t="s">
        <v>89</v>
      </c>
      <c r="C29" s="157"/>
      <c r="E29" s="8"/>
    </row>
    <row r="30" spans="1:9" ht="15.75">
      <c r="A30" s="67" t="s">
        <v>377</v>
      </c>
      <c r="B30" s="162" t="s">
        <v>90</v>
      </c>
      <c r="C30" s="157" t="s">
        <v>71</v>
      </c>
      <c r="D30" s="70"/>
      <c r="E30" s="70"/>
    </row>
    <row r="31" spans="1:9" ht="15.75">
      <c r="A31" s="67" t="s">
        <v>46</v>
      </c>
      <c r="B31" s="162" t="s">
        <v>294</v>
      </c>
      <c r="C31" s="157" t="s">
        <v>71</v>
      </c>
      <c r="D31" s="70"/>
      <c r="E31" s="70"/>
    </row>
    <row r="32" spans="1:9" ht="15.75">
      <c r="A32" s="67" t="s">
        <v>91</v>
      </c>
      <c r="B32" s="162" t="s">
        <v>93</v>
      </c>
      <c r="C32" s="157" t="s">
        <v>9</v>
      </c>
      <c r="D32" s="70"/>
      <c r="E32" s="70"/>
    </row>
    <row r="33" spans="1:9" ht="15.75">
      <c r="A33" s="67" t="s">
        <v>92</v>
      </c>
      <c r="B33" s="162" t="s">
        <v>95</v>
      </c>
      <c r="C33" s="157" t="s">
        <v>9</v>
      </c>
      <c r="D33" s="70"/>
      <c r="E33" s="70"/>
    </row>
    <row r="34" spans="1:9" ht="15.75">
      <c r="A34" s="67" t="s">
        <v>94</v>
      </c>
      <c r="B34" s="162" t="s">
        <v>97</v>
      </c>
      <c r="C34" s="157" t="s">
        <v>9</v>
      </c>
      <c r="D34" s="70"/>
      <c r="E34" s="70"/>
    </row>
    <row r="35" spans="1:9" ht="31.5">
      <c r="A35" s="67" t="s">
        <v>96</v>
      </c>
      <c r="B35" s="170" t="s">
        <v>301</v>
      </c>
      <c r="C35" s="157" t="s">
        <v>9</v>
      </c>
      <c r="D35" s="70"/>
      <c r="E35" s="70"/>
    </row>
    <row r="36" spans="1:9" ht="15.75">
      <c r="A36" s="67" t="s">
        <v>98</v>
      </c>
      <c r="B36" s="162" t="s">
        <v>378</v>
      </c>
      <c r="C36" s="157" t="s">
        <v>9</v>
      </c>
      <c r="D36" s="70"/>
      <c r="E36" s="70"/>
    </row>
    <row r="37" spans="1:9" ht="15.75">
      <c r="A37" s="66" t="s">
        <v>17</v>
      </c>
      <c r="B37" s="159" t="s">
        <v>102</v>
      </c>
      <c r="C37" s="157"/>
      <c r="D37" s="70"/>
      <c r="E37" s="8"/>
    </row>
    <row r="38" spans="1:9" ht="15.75">
      <c r="A38" s="67" t="s">
        <v>47</v>
      </c>
      <c r="B38" s="162" t="s">
        <v>103</v>
      </c>
      <c r="C38" s="157" t="s">
        <v>71</v>
      </c>
      <c r="D38" s="70"/>
      <c r="E38" s="70"/>
    </row>
    <row r="39" spans="1:9" ht="15.75">
      <c r="A39" s="67" t="s">
        <v>48</v>
      </c>
      <c r="B39" s="162" t="s">
        <v>104</v>
      </c>
      <c r="C39" s="157" t="s">
        <v>71</v>
      </c>
      <c r="D39" s="70"/>
      <c r="E39" s="70"/>
    </row>
    <row r="40" spans="1:9" ht="15.75">
      <c r="A40" s="67" t="s">
        <v>105</v>
      </c>
      <c r="B40" s="162" t="s">
        <v>106</v>
      </c>
      <c r="C40" s="157" t="s">
        <v>71</v>
      </c>
      <c r="D40" s="70"/>
      <c r="E40" s="70"/>
      <c r="G40" s="63">
        <f>1.86+14.85+2.22+3.95+8.01+15.48</f>
        <v>46.370000000000005</v>
      </c>
    </row>
    <row r="41" spans="1:9" ht="31.5">
      <c r="A41" s="67" t="s">
        <v>107</v>
      </c>
      <c r="B41" s="173" t="s">
        <v>290</v>
      </c>
      <c r="C41" s="157" t="s">
        <v>71</v>
      </c>
      <c r="D41" s="70"/>
      <c r="E41" s="70"/>
    </row>
    <row r="42" spans="1:9" ht="31.5">
      <c r="A42" s="67" t="s">
        <v>289</v>
      </c>
      <c r="B42" s="173" t="s">
        <v>291</v>
      </c>
      <c r="C42" s="157" t="s">
        <v>71</v>
      </c>
      <c r="D42" s="70"/>
      <c r="E42" s="70"/>
    </row>
    <row r="43" spans="1:9" ht="15.75">
      <c r="A43" s="66" t="s">
        <v>18</v>
      </c>
      <c r="B43" s="159" t="s">
        <v>112</v>
      </c>
      <c r="C43" s="156"/>
      <c r="D43" s="70"/>
      <c r="E43" s="75"/>
    </row>
    <row r="44" spans="1:9" ht="15.75">
      <c r="A44" s="67" t="s">
        <v>113</v>
      </c>
      <c r="B44" s="170" t="s">
        <v>114</v>
      </c>
      <c r="C44" s="157" t="s">
        <v>13</v>
      </c>
      <c r="D44" s="70"/>
      <c r="E44" s="70"/>
      <c r="G44" s="72" t="s">
        <v>379</v>
      </c>
      <c r="H44" s="72" t="s">
        <v>380</v>
      </c>
      <c r="I44" s="72"/>
    </row>
    <row r="45" spans="1:9" ht="15.75">
      <c r="A45" s="67" t="s">
        <v>115</v>
      </c>
      <c r="B45" s="162" t="s">
        <v>381</v>
      </c>
      <c r="C45" s="157" t="s">
        <v>16</v>
      </c>
      <c r="D45" s="70"/>
      <c r="E45" s="70"/>
      <c r="G45" s="72">
        <f>10.45*8</f>
        <v>83.6</v>
      </c>
      <c r="H45" s="72">
        <f>6.3*2</f>
        <v>12.6</v>
      </c>
      <c r="I45" s="72"/>
    </row>
    <row r="46" spans="1:9" ht="15.75">
      <c r="A46" s="67" t="s">
        <v>116</v>
      </c>
      <c r="B46" s="162" t="s">
        <v>382</v>
      </c>
      <c r="C46" s="157" t="s">
        <v>16</v>
      </c>
      <c r="D46" s="70"/>
      <c r="E46" s="70"/>
    </row>
    <row r="47" spans="1:9" ht="15.75">
      <c r="A47" s="67" t="s">
        <v>117</v>
      </c>
      <c r="B47" s="162" t="s">
        <v>120</v>
      </c>
      <c r="C47" s="157" t="s">
        <v>16</v>
      </c>
      <c r="D47" s="70"/>
      <c r="E47" s="70"/>
    </row>
    <row r="48" spans="1:9" ht="15.75">
      <c r="A48" s="67" t="s">
        <v>118</v>
      </c>
      <c r="B48" s="170" t="s">
        <v>383</v>
      </c>
      <c r="C48" s="157" t="s">
        <v>384</v>
      </c>
      <c r="D48" s="76"/>
      <c r="E48" s="70"/>
    </row>
    <row r="49" spans="1:5" ht="15.75">
      <c r="A49" s="66" t="s">
        <v>19</v>
      </c>
      <c r="B49" s="159" t="s">
        <v>121</v>
      </c>
      <c r="C49" s="156"/>
      <c r="D49" s="71"/>
      <c r="E49" s="75"/>
    </row>
    <row r="50" spans="1:5" ht="15.75">
      <c r="A50" s="77"/>
      <c r="B50" s="159" t="s">
        <v>122</v>
      </c>
      <c r="C50" s="156"/>
      <c r="D50" s="71"/>
      <c r="E50" s="75"/>
    </row>
    <row r="51" spans="1:5" ht="31.5">
      <c r="A51" s="67" t="s">
        <v>33</v>
      </c>
      <c r="B51" s="170" t="s">
        <v>385</v>
      </c>
      <c r="C51" s="157" t="s">
        <v>14</v>
      </c>
      <c r="D51" s="71"/>
      <c r="E51" s="71"/>
    </row>
    <row r="52" spans="1:5" ht="31.5">
      <c r="A52" s="67" t="s">
        <v>34</v>
      </c>
      <c r="B52" s="170" t="s">
        <v>386</v>
      </c>
      <c r="C52" s="157" t="s">
        <v>14</v>
      </c>
      <c r="D52" s="71"/>
      <c r="E52" s="71"/>
    </row>
    <row r="53" spans="1:5" ht="15.75">
      <c r="A53" s="67" t="s">
        <v>35</v>
      </c>
      <c r="B53" s="159" t="s">
        <v>124</v>
      </c>
      <c r="C53" s="156"/>
      <c r="D53" s="71"/>
      <c r="E53" s="71"/>
    </row>
    <row r="54" spans="1:5" ht="15.75">
      <c r="A54" s="67" t="s">
        <v>123</v>
      </c>
      <c r="B54" s="170" t="s">
        <v>296</v>
      </c>
      <c r="C54" s="157" t="s">
        <v>14</v>
      </c>
      <c r="D54" s="71"/>
      <c r="E54" s="71"/>
    </row>
    <row r="55" spans="1:5" ht="15.75">
      <c r="A55" s="67" t="s">
        <v>259</v>
      </c>
      <c r="B55" s="170" t="s">
        <v>297</v>
      </c>
      <c r="C55" s="157" t="s">
        <v>14</v>
      </c>
      <c r="D55" s="71"/>
      <c r="E55" s="71"/>
    </row>
    <row r="56" spans="1:5" ht="15.75">
      <c r="A56" s="67" t="s">
        <v>260</v>
      </c>
      <c r="B56" s="170" t="s">
        <v>387</v>
      </c>
      <c r="C56" s="157" t="s">
        <v>14</v>
      </c>
      <c r="D56" s="71"/>
      <c r="E56" s="71"/>
    </row>
    <row r="57" spans="1:5" ht="15.75">
      <c r="A57" s="67" t="s">
        <v>261</v>
      </c>
      <c r="B57" s="174" t="s">
        <v>388</v>
      </c>
      <c r="C57" s="157" t="s">
        <v>14</v>
      </c>
      <c r="D57" s="71"/>
      <c r="E57" s="71"/>
    </row>
    <row r="58" spans="1:5" ht="31.5">
      <c r="A58" s="67" t="s">
        <v>265</v>
      </c>
      <c r="B58" s="174" t="s">
        <v>389</v>
      </c>
      <c r="C58" s="157" t="s">
        <v>14</v>
      </c>
      <c r="D58" s="71"/>
      <c r="E58" s="71"/>
    </row>
    <row r="59" spans="1:5" ht="15.75">
      <c r="A59" s="77" t="s">
        <v>21</v>
      </c>
      <c r="B59" s="159" t="s">
        <v>20</v>
      </c>
      <c r="C59" s="156"/>
      <c r="D59" s="76"/>
      <c r="E59" s="75"/>
    </row>
    <row r="60" spans="1:5" ht="15.75">
      <c r="A60" s="65" t="s">
        <v>390</v>
      </c>
      <c r="B60" s="170" t="s">
        <v>292</v>
      </c>
      <c r="C60" s="157" t="s">
        <v>71</v>
      </c>
      <c r="D60" s="76"/>
      <c r="E60" s="76"/>
    </row>
    <row r="61" spans="1:5" ht="15.75">
      <c r="A61" s="77" t="s">
        <v>23</v>
      </c>
      <c r="B61" s="159" t="s">
        <v>130</v>
      </c>
      <c r="C61" s="156"/>
      <c r="D61" s="69"/>
      <c r="E61" s="75"/>
    </row>
    <row r="62" spans="1:5" s="82" customFormat="1" ht="15.75">
      <c r="A62" s="78"/>
      <c r="B62" s="175" t="s">
        <v>309</v>
      </c>
      <c r="C62" s="160"/>
      <c r="D62" s="81"/>
      <c r="E62" s="71"/>
    </row>
    <row r="63" spans="1:5" s="82" customFormat="1" ht="31.5">
      <c r="A63" s="83"/>
      <c r="B63" s="176" t="s">
        <v>391</v>
      </c>
      <c r="C63" s="161" t="s">
        <v>14</v>
      </c>
      <c r="D63" s="84"/>
      <c r="E63" s="71"/>
    </row>
    <row r="64" spans="1:5" s="82" customFormat="1" ht="21" customHeight="1">
      <c r="A64" s="83"/>
      <c r="B64" s="173" t="s">
        <v>392</v>
      </c>
      <c r="C64" s="161" t="s">
        <v>14</v>
      </c>
      <c r="D64" s="84"/>
      <c r="E64" s="71"/>
    </row>
    <row r="65" spans="1:5" s="82" customFormat="1" ht="15.75">
      <c r="A65" s="83"/>
      <c r="B65" s="173" t="s">
        <v>393</v>
      </c>
      <c r="C65" s="161" t="s">
        <v>14</v>
      </c>
      <c r="D65" s="84"/>
      <c r="E65" s="71"/>
    </row>
    <row r="66" spans="1:5" s="82" customFormat="1" ht="15.75">
      <c r="A66" s="83"/>
      <c r="B66" s="177" t="s">
        <v>327</v>
      </c>
      <c r="C66" s="161" t="s">
        <v>16</v>
      </c>
      <c r="D66" s="84"/>
      <c r="E66" s="71"/>
    </row>
    <row r="67" spans="1:5" s="82" customFormat="1" ht="15.75">
      <c r="A67" s="85"/>
      <c r="B67" s="177" t="s">
        <v>343</v>
      </c>
      <c r="C67" s="161" t="s">
        <v>14</v>
      </c>
      <c r="D67" s="84"/>
      <c r="E67" s="71"/>
    </row>
    <row r="68" spans="1:5" s="82" customFormat="1" ht="15.75">
      <c r="A68" s="83"/>
      <c r="B68" s="177" t="s">
        <v>344</v>
      </c>
      <c r="C68" s="161" t="s">
        <v>16</v>
      </c>
      <c r="D68" s="84"/>
      <c r="E68" s="71"/>
    </row>
    <row r="69" spans="1:5" s="82" customFormat="1" ht="21" customHeight="1">
      <c r="A69" s="83"/>
      <c r="B69" s="176" t="s">
        <v>345</v>
      </c>
      <c r="C69" s="161" t="s">
        <v>14</v>
      </c>
      <c r="D69" s="84"/>
      <c r="E69" s="71"/>
    </row>
    <row r="70" spans="1:5" ht="15.75">
      <c r="A70" s="67"/>
      <c r="B70" s="175" t="s">
        <v>315</v>
      </c>
      <c r="C70" s="157"/>
      <c r="D70" s="70"/>
      <c r="E70" s="71"/>
    </row>
    <row r="71" spans="1:5" ht="94.5">
      <c r="A71" s="67" t="s">
        <v>346</v>
      </c>
      <c r="B71" s="170" t="s">
        <v>295</v>
      </c>
      <c r="C71" s="157" t="s">
        <v>14</v>
      </c>
      <c r="D71" s="70"/>
      <c r="E71" s="71"/>
    </row>
    <row r="72" spans="1:5" ht="31.5">
      <c r="A72" s="67" t="s">
        <v>347</v>
      </c>
      <c r="B72" s="170" t="s">
        <v>160</v>
      </c>
      <c r="C72" s="157" t="s">
        <v>16</v>
      </c>
      <c r="D72" s="70"/>
      <c r="E72" s="71"/>
    </row>
    <row r="73" spans="1:5" ht="15.75">
      <c r="A73" s="67" t="s">
        <v>133</v>
      </c>
      <c r="B73" s="178" t="s">
        <v>134</v>
      </c>
      <c r="C73" s="157"/>
      <c r="D73" s="70"/>
      <c r="E73" s="71"/>
    </row>
    <row r="74" spans="1:5" ht="15.75">
      <c r="A74" s="67" t="s">
        <v>135</v>
      </c>
      <c r="B74" s="170" t="s">
        <v>136</v>
      </c>
      <c r="C74" s="157" t="s">
        <v>16</v>
      </c>
      <c r="D74" s="70"/>
      <c r="E74" s="71"/>
    </row>
    <row r="75" spans="1:5" ht="15.75">
      <c r="A75" s="67" t="s">
        <v>137</v>
      </c>
      <c r="B75" s="170" t="s">
        <v>138</v>
      </c>
      <c r="C75" s="157" t="s">
        <v>14</v>
      </c>
      <c r="D75" s="70"/>
      <c r="E75" s="71"/>
    </row>
    <row r="76" spans="1:5" ht="15.75">
      <c r="A76" s="67" t="s">
        <v>139</v>
      </c>
      <c r="B76" s="170" t="s">
        <v>140</v>
      </c>
      <c r="C76" s="157" t="s">
        <v>14</v>
      </c>
      <c r="D76" s="70"/>
      <c r="E76" s="71"/>
    </row>
    <row r="77" spans="1:5" ht="15.75">
      <c r="A77" s="67" t="s">
        <v>141</v>
      </c>
      <c r="B77" s="178" t="s">
        <v>142</v>
      </c>
      <c r="C77" s="157"/>
      <c r="D77" s="70"/>
      <c r="E77" s="71"/>
    </row>
    <row r="78" spans="1:5" ht="15.75">
      <c r="A78" s="67" t="s">
        <v>143</v>
      </c>
      <c r="B78" s="170" t="s">
        <v>144</v>
      </c>
      <c r="C78" s="157" t="s">
        <v>16</v>
      </c>
      <c r="D78" s="70"/>
      <c r="E78" s="71"/>
    </row>
    <row r="79" spans="1:5" ht="15.75">
      <c r="A79" s="67" t="s">
        <v>145</v>
      </c>
      <c r="B79" s="170" t="s">
        <v>146</v>
      </c>
      <c r="C79" s="157" t="s">
        <v>16</v>
      </c>
      <c r="D79" s="70"/>
      <c r="E79" s="71"/>
    </row>
    <row r="80" spans="1:5" ht="15.75">
      <c r="A80" s="67" t="s">
        <v>147</v>
      </c>
      <c r="B80" s="170" t="s">
        <v>148</v>
      </c>
      <c r="C80" s="157" t="s">
        <v>16</v>
      </c>
      <c r="D80" s="70"/>
      <c r="E80" s="71"/>
    </row>
    <row r="81" spans="1:7" ht="31.5">
      <c r="A81" s="67" t="s">
        <v>149</v>
      </c>
      <c r="B81" s="170" t="s">
        <v>150</v>
      </c>
      <c r="C81" s="157" t="s">
        <v>24</v>
      </c>
      <c r="D81" s="70"/>
      <c r="E81" s="71"/>
    </row>
    <row r="82" spans="1:7" ht="31.5">
      <c r="A82" s="67" t="s">
        <v>151</v>
      </c>
      <c r="B82" s="170" t="s">
        <v>152</v>
      </c>
      <c r="C82" s="157" t="s">
        <v>14</v>
      </c>
      <c r="D82" s="70"/>
      <c r="E82" s="71"/>
    </row>
    <row r="83" spans="1:7" ht="31.5">
      <c r="A83" s="67" t="s">
        <v>153</v>
      </c>
      <c r="B83" s="170" t="s">
        <v>154</v>
      </c>
      <c r="C83" s="157" t="s">
        <v>16</v>
      </c>
      <c r="D83" s="70"/>
      <c r="E83" s="71"/>
      <c r="G83" s="63">
        <f>15+27+27+30+30+45+45+45</f>
        <v>264</v>
      </c>
    </row>
    <row r="84" spans="1:7" ht="31.5">
      <c r="A84" s="67" t="s">
        <v>155</v>
      </c>
      <c r="B84" s="170" t="s">
        <v>156</v>
      </c>
      <c r="C84" s="157" t="s">
        <v>16</v>
      </c>
      <c r="D84" s="70"/>
      <c r="E84" s="71"/>
      <c r="G84" s="63">
        <f>32+28+28</f>
        <v>88</v>
      </c>
    </row>
    <row r="85" spans="1:7" ht="31.5">
      <c r="A85" s="67" t="s">
        <v>157</v>
      </c>
      <c r="B85" s="170" t="s">
        <v>158</v>
      </c>
      <c r="C85" s="157" t="s">
        <v>16</v>
      </c>
      <c r="D85" s="70"/>
      <c r="E85" s="71"/>
      <c r="G85" s="63">
        <f>23+21+27+25</f>
        <v>96</v>
      </c>
    </row>
    <row r="86" spans="1:7" ht="15.75">
      <c r="A86" s="67" t="s">
        <v>161</v>
      </c>
      <c r="B86" s="162" t="s">
        <v>162</v>
      </c>
      <c r="C86" s="157" t="s">
        <v>14</v>
      </c>
      <c r="D86" s="76"/>
      <c r="E86" s="71"/>
    </row>
    <row r="87" spans="1:7" ht="15.75">
      <c r="A87" s="67" t="s">
        <v>163</v>
      </c>
      <c r="B87" s="162" t="s">
        <v>164</v>
      </c>
      <c r="C87" s="157" t="s">
        <v>14</v>
      </c>
      <c r="D87" s="76"/>
      <c r="E87" s="71"/>
    </row>
    <row r="88" spans="1:7" ht="15.75">
      <c r="A88" s="67" t="s">
        <v>165</v>
      </c>
      <c r="B88" s="162" t="s">
        <v>166</v>
      </c>
      <c r="C88" s="157" t="s">
        <v>14</v>
      </c>
      <c r="D88" s="76"/>
      <c r="E88" s="71"/>
    </row>
    <row r="89" spans="1:7" ht="15.75">
      <c r="A89" s="67" t="s">
        <v>167</v>
      </c>
      <c r="B89" s="162" t="s">
        <v>168</v>
      </c>
      <c r="C89" s="157" t="s">
        <v>14</v>
      </c>
      <c r="D89" s="76"/>
      <c r="E89" s="71"/>
    </row>
    <row r="90" spans="1:7" ht="15.75">
      <c r="A90" s="67" t="s">
        <v>169</v>
      </c>
      <c r="B90" s="162" t="s">
        <v>293</v>
      </c>
      <c r="C90" s="157" t="s">
        <v>14</v>
      </c>
      <c r="D90" s="76"/>
      <c r="E90" s="71"/>
    </row>
    <row r="91" spans="1:7" ht="15.75">
      <c r="A91" s="67" t="s">
        <v>170</v>
      </c>
      <c r="B91" s="162" t="s">
        <v>284</v>
      </c>
      <c r="C91" s="157" t="s">
        <v>14</v>
      </c>
      <c r="D91" s="76"/>
      <c r="E91" s="71"/>
    </row>
    <row r="92" spans="1:7" ht="15.75">
      <c r="A92" s="67" t="s">
        <v>171</v>
      </c>
      <c r="B92" s="162" t="s">
        <v>285</v>
      </c>
      <c r="C92" s="157" t="s">
        <v>14</v>
      </c>
      <c r="D92" s="76"/>
      <c r="E92" s="71"/>
    </row>
    <row r="93" spans="1:7" ht="15.75">
      <c r="A93" s="67" t="s">
        <v>172</v>
      </c>
      <c r="B93" s="162" t="s">
        <v>173</v>
      </c>
      <c r="C93" s="157" t="s">
        <v>14</v>
      </c>
      <c r="D93" s="76"/>
      <c r="E93" s="71"/>
    </row>
    <row r="94" spans="1:7" ht="15.75">
      <c r="A94" s="67"/>
      <c r="B94" s="159" t="s">
        <v>26</v>
      </c>
      <c r="C94" s="156"/>
      <c r="D94" s="74"/>
      <c r="E94" s="71"/>
    </row>
    <row r="95" spans="1:7" ht="15.75">
      <c r="A95" s="67" t="s">
        <v>394</v>
      </c>
      <c r="B95" s="162" t="s">
        <v>27</v>
      </c>
      <c r="C95" s="157" t="s">
        <v>14</v>
      </c>
      <c r="D95" s="76"/>
      <c r="E95" s="71"/>
    </row>
    <row r="96" spans="1:7" ht="15.75">
      <c r="A96" s="77" t="s">
        <v>31</v>
      </c>
      <c r="B96" s="159" t="s">
        <v>22</v>
      </c>
      <c r="C96" s="156"/>
      <c r="D96" s="76"/>
      <c r="E96" s="75"/>
      <c r="G96" s="86"/>
    </row>
    <row r="97" spans="1:7" ht="15.75">
      <c r="A97" s="65" t="s">
        <v>182</v>
      </c>
      <c r="B97" s="179" t="s">
        <v>183</v>
      </c>
      <c r="C97" s="157" t="s">
        <v>13</v>
      </c>
      <c r="D97" s="76"/>
      <c r="E97" s="69"/>
      <c r="G97" s="86"/>
    </row>
    <row r="98" spans="1:7" ht="15.75">
      <c r="A98" s="65" t="s">
        <v>184</v>
      </c>
      <c r="B98" s="174" t="s">
        <v>185</v>
      </c>
      <c r="C98" s="157" t="s">
        <v>13</v>
      </c>
      <c r="D98" s="76"/>
      <c r="E98" s="69"/>
      <c r="G98" s="86"/>
    </row>
    <row r="99" spans="1:7" ht="15.75">
      <c r="A99" s="65" t="s">
        <v>186</v>
      </c>
      <c r="B99" s="179" t="s">
        <v>187</v>
      </c>
      <c r="C99" s="157" t="s">
        <v>13</v>
      </c>
      <c r="D99" s="76"/>
      <c r="E99" s="69"/>
      <c r="G99" s="86"/>
    </row>
    <row r="100" spans="1:7" ht="15.75">
      <c r="A100" s="65" t="s">
        <v>188</v>
      </c>
      <c r="B100" s="174" t="s">
        <v>189</v>
      </c>
      <c r="C100" s="157" t="s">
        <v>13</v>
      </c>
      <c r="D100" s="76"/>
      <c r="E100" s="69"/>
    </row>
    <row r="101" spans="1:7" ht="15.75">
      <c r="A101" s="65" t="s">
        <v>190</v>
      </c>
      <c r="B101" s="179" t="s">
        <v>191</v>
      </c>
      <c r="C101" s="157" t="s">
        <v>13</v>
      </c>
      <c r="D101" s="70"/>
      <c r="E101" s="69"/>
    </row>
    <row r="104" spans="1:7" ht="15.75">
      <c r="A104" s="148" t="s">
        <v>519</v>
      </c>
      <c r="B104" s="148"/>
      <c r="C104" s="148"/>
      <c r="D104" s="148"/>
      <c r="E104" s="148"/>
    </row>
    <row r="106" spans="1:7" ht="15.75">
      <c r="A106" s="66" t="s">
        <v>0</v>
      </c>
      <c r="B106" s="156" t="s">
        <v>51</v>
      </c>
      <c r="C106" s="156" t="s">
        <v>52</v>
      </c>
      <c r="D106" s="25" t="s">
        <v>506</v>
      </c>
      <c r="E106" s="25" t="s">
        <v>505</v>
      </c>
    </row>
    <row r="107" spans="1:7" ht="15.75">
      <c r="A107" s="66" t="s">
        <v>4</v>
      </c>
      <c r="B107" s="159" t="s">
        <v>55</v>
      </c>
      <c r="C107" s="157"/>
      <c r="D107" s="8"/>
      <c r="E107" s="8"/>
    </row>
    <row r="108" spans="1:7" ht="15.75">
      <c r="A108" s="68" t="s">
        <v>37</v>
      </c>
      <c r="B108" s="162" t="s">
        <v>288</v>
      </c>
      <c r="C108" s="157" t="s">
        <v>13</v>
      </c>
      <c r="D108" s="69"/>
      <c r="E108" s="69"/>
    </row>
    <row r="109" spans="1:7" ht="47.25">
      <c r="A109" s="68" t="s">
        <v>57</v>
      </c>
      <c r="B109" s="169" t="s">
        <v>58</v>
      </c>
      <c r="C109" s="158" t="s">
        <v>5</v>
      </c>
      <c r="D109" s="70"/>
      <c r="E109" s="69"/>
    </row>
    <row r="110" spans="1:7" ht="15.75">
      <c r="A110" s="68" t="s">
        <v>59</v>
      </c>
      <c r="B110" s="162" t="s">
        <v>8</v>
      </c>
      <c r="C110" s="157" t="s">
        <v>9</v>
      </c>
      <c r="D110" s="70"/>
      <c r="E110" s="69"/>
    </row>
    <row r="111" spans="1:7" ht="15.75">
      <c r="A111" s="68" t="s">
        <v>60</v>
      </c>
      <c r="B111" s="162" t="s">
        <v>61</v>
      </c>
      <c r="C111" s="157" t="s">
        <v>9</v>
      </c>
      <c r="D111" s="70"/>
      <c r="E111" s="69"/>
    </row>
    <row r="112" spans="1:7" ht="15.75">
      <c r="A112" s="68" t="s">
        <v>62</v>
      </c>
      <c r="B112" s="162" t="s">
        <v>10</v>
      </c>
      <c r="C112" s="157" t="s">
        <v>9</v>
      </c>
      <c r="D112" s="70"/>
      <c r="E112" s="69"/>
    </row>
    <row r="113" spans="1:10" ht="15.75">
      <c r="A113" s="68" t="s">
        <v>63</v>
      </c>
      <c r="B113" s="162" t="s">
        <v>11</v>
      </c>
      <c r="C113" s="157" t="s">
        <v>9</v>
      </c>
      <c r="D113" s="70"/>
      <c r="E113" s="69"/>
    </row>
    <row r="114" spans="1:10" ht="15.75">
      <c r="A114" s="66" t="s">
        <v>7</v>
      </c>
      <c r="B114" s="159" t="s">
        <v>64</v>
      </c>
      <c r="C114" s="157"/>
      <c r="D114" s="8"/>
      <c r="E114" s="8"/>
      <c r="G114" s="72">
        <f>24+40.2</f>
        <v>64.2</v>
      </c>
      <c r="H114" s="72">
        <f>20+25.4</f>
        <v>45.4</v>
      </c>
      <c r="I114" s="72">
        <v>0</v>
      </c>
      <c r="J114" s="72">
        <v>0</v>
      </c>
    </row>
    <row r="115" spans="1:10" ht="15.75">
      <c r="A115" s="67" t="s">
        <v>39</v>
      </c>
      <c r="B115" s="170" t="s">
        <v>370</v>
      </c>
      <c r="C115" s="157" t="s">
        <v>9</v>
      </c>
      <c r="D115" s="70"/>
      <c r="E115" s="70"/>
      <c r="G115" s="72">
        <f>+G114+I114</f>
        <v>64.2</v>
      </c>
      <c r="H115" s="72"/>
    </row>
    <row r="116" spans="1:10" ht="31.5">
      <c r="A116" s="67" t="s">
        <v>41</v>
      </c>
      <c r="B116" s="170" t="s">
        <v>218</v>
      </c>
      <c r="C116" s="157" t="s">
        <v>216</v>
      </c>
      <c r="D116" s="70"/>
      <c r="E116" s="70"/>
      <c r="G116" s="72"/>
      <c r="H116" s="72"/>
    </row>
    <row r="117" spans="1:10" ht="15.75">
      <c r="A117" s="67" t="s">
        <v>215</v>
      </c>
      <c r="B117" s="170" t="s">
        <v>66</v>
      </c>
      <c r="C117" s="157" t="s">
        <v>9</v>
      </c>
      <c r="D117" s="70"/>
      <c r="E117" s="70"/>
      <c r="G117" s="72"/>
      <c r="H117" s="72"/>
    </row>
    <row r="118" spans="1:10" ht="15.75">
      <c r="A118" s="67" t="s">
        <v>67</v>
      </c>
      <c r="B118" s="162" t="s">
        <v>371</v>
      </c>
      <c r="C118" s="157" t="s">
        <v>9</v>
      </c>
      <c r="D118" s="70"/>
      <c r="E118" s="70"/>
      <c r="G118" s="72"/>
      <c r="H118" s="72"/>
    </row>
    <row r="119" spans="1:10" ht="15.75">
      <c r="A119" s="67" t="s">
        <v>69</v>
      </c>
      <c r="B119" s="162" t="s">
        <v>68</v>
      </c>
      <c r="C119" s="157" t="s">
        <v>9</v>
      </c>
      <c r="D119" s="70"/>
      <c r="E119" s="70"/>
      <c r="G119" s="72" t="s">
        <v>372</v>
      </c>
      <c r="H119" s="72" t="s">
        <v>373</v>
      </c>
      <c r="I119" s="72" t="s">
        <v>395</v>
      </c>
    </row>
    <row r="120" spans="1:10" ht="15.75">
      <c r="A120" s="67" t="s">
        <v>72</v>
      </c>
      <c r="B120" s="162" t="s">
        <v>70</v>
      </c>
      <c r="C120" s="157" t="s">
        <v>71</v>
      </c>
      <c r="D120" s="70"/>
      <c r="E120" s="70"/>
      <c r="G120" s="72">
        <f>6.9+6.9+6+22.3</f>
        <v>42.1</v>
      </c>
      <c r="H120" s="72">
        <v>68.349999999999994</v>
      </c>
      <c r="I120" s="72">
        <v>37.700000000000003</v>
      </c>
    </row>
    <row r="121" spans="1:10" ht="15.75">
      <c r="A121" s="67" t="s">
        <v>74</v>
      </c>
      <c r="B121" s="162" t="s">
        <v>75</v>
      </c>
      <c r="C121" s="157" t="s">
        <v>9</v>
      </c>
      <c r="D121" s="70"/>
      <c r="E121" s="70"/>
      <c r="G121" s="72" t="s">
        <v>375</v>
      </c>
      <c r="H121" s="72" t="s">
        <v>376</v>
      </c>
    </row>
    <row r="122" spans="1:10" ht="15.75">
      <c r="A122" s="67" t="s">
        <v>76</v>
      </c>
      <c r="B122" s="162" t="s">
        <v>77</v>
      </c>
      <c r="C122" s="157" t="s">
        <v>9</v>
      </c>
      <c r="D122" s="70"/>
      <c r="E122" s="70"/>
      <c r="G122" s="72">
        <v>26.65</v>
      </c>
      <c r="H122" s="72">
        <f>11.2+6.35</f>
        <v>17.549999999999997</v>
      </c>
    </row>
    <row r="123" spans="1:10" ht="15.75">
      <c r="A123" s="67" t="s">
        <v>78</v>
      </c>
      <c r="B123" s="170" t="s">
        <v>79</v>
      </c>
      <c r="C123" s="157" t="s">
        <v>9</v>
      </c>
      <c r="D123" s="70"/>
      <c r="E123" s="70"/>
      <c r="G123" s="72"/>
      <c r="H123" s="72"/>
    </row>
    <row r="124" spans="1:10" ht="15.75">
      <c r="A124" s="66" t="s">
        <v>12</v>
      </c>
      <c r="B124" s="171" t="s">
        <v>82</v>
      </c>
      <c r="C124" s="157"/>
      <c r="D124" s="70"/>
      <c r="E124" s="8"/>
    </row>
    <row r="125" spans="1:10" ht="31.5">
      <c r="A125" s="67" t="s">
        <v>43</v>
      </c>
      <c r="B125" s="172" t="s">
        <v>83</v>
      </c>
      <c r="C125" s="157" t="s">
        <v>13</v>
      </c>
      <c r="D125" s="70"/>
      <c r="E125" s="70"/>
    </row>
    <row r="126" spans="1:10" ht="15.75">
      <c r="A126" s="67" t="s">
        <v>44</v>
      </c>
      <c r="B126" s="162" t="s">
        <v>84</v>
      </c>
      <c r="C126" s="157" t="s">
        <v>9</v>
      </c>
      <c r="D126" s="70"/>
      <c r="E126" s="70"/>
    </row>
    <row r="127" spans="1:10" ht="15.75">
      <c r="A127" s="66" t="s">
        <v>15</v>
      </c>
      <c r="B127" s="159" t="s">
        <v>89</v>
      </c>
      <c r="C127" s="157"/>
      <c r="E127" s="8"/>
    </row>
    <row r="128" spans="1:10" ht="15.75">
      <c r="A128" s="67" t="s">
        <v>377</v>
      </c>
      <c r="B128" s="162" t="s">
        <v>90</v>
      </c>
      <c r="C128" s="157" t="s">
        <v>71</v>
      </c>
      <c r="D128" s="70"/>
      <c r="E128" s="70"/>
    </row>
    <row r="129" spans="1:7" ht="15.75">
      <c r="A129" s="67" t="s">
        <v>46</v>
      </c>
      <c r="B129" s="162" t="s">
        <v>93</v>
      </c>
      <c r="C129" s="157" t="s">
        <v>9</v>
      </c>
      <c r="D129" s="70"/>
      <c r="E129" s="70"/>
    </row>
    <row r="130" spans="1:7" ht="15.75">
      <c r="A130" s="67" t="s">
        <v>91</v>
      </c>
      <c r="B130" s="162" t="s">
        <v>95</v>
      </c>
      <c r="C130" s="157" t="s">
        <v>9</v>
      </c>
      <c r="D130" s="70"/>
      <c r="E130" s="70"/>
    </row>
    <row r="131" spans="1:7" ht="15.75">
      <c r="A131" s="67" t="s">
        <v>92</v>
      </c>
      <c r="B131" s="162" t="s">
        <v>396</v>
      </c>
      <c r="C131" s="157" t="s">
        <v>397</v>
      </c>
      <c r="D131" s="70"/>
      <c r="E131" s="70"/>
      <c r="G131" s="63">
        <v>5.64</v>
      </c>
    </row>
    <row r="132" spans="1:7" ht="15.75">
      <c r="A132" s="67" t="s">
        <v>94</v>
      </c>
      <c r="B132" s="162" t="s">
        <v>97</v>
      </c>
      <c r="C132" s="157" t="s">
        <v>9</v>
      </c>
      <c r="D132" s="70"/>
      <c r="E132" s="70"/>
    </row>
    <row r="133" spans="1:7" ht="31.5">
      <c r="A133" s="67" t="s">
        <v>96</v>
      </c>
      <c r="B133" s="170" t="s">
        <v>301</v>
      </c>
      <c r="C133" s="157" t="s">
        <v>9</v>
      </c>
      <c r="D133" s="70"/>
      <c r="E133" s="70"/>
    </row>
    <row r="134" spans="1:7" ht="15.75">
      <c r="A134" s="66" t="s">
        <v>17</v>
      </c>
      <c r="B134" s="159" t="s">
        <v>102</v>
      </c>
      <c r="C134" s="157"/>
      <c r="D134" s="70"/>
      <c r="E134" s="8"/>
    </row>
    <row r="135" spans="1:7" ht="15.75">
      <c r="A135" s="67" t="s">
        <v>47</v>
      </c>
      <c r="B135" s="162" t="s">
        <v>103</v>
      </c>
      <c r="C135" s="157" t="s">
        <v>71</v>
      </c>
      <c r="D135" s="70"/>
      <c r="E135" s="70"/>
    </row>
    <row r="136" spans="1:7" ht="15.75">
      <c r="A136" s="67" t="s">
        <v>48</v>
      </c>
      <c r="B136" s="162" t="s">
        <v>106</v>
      </c>
      <c r="C136" s="157" t="s">
        <v>71</v>
      </c>
      <c r="D136" s="70"/>
      <c r="E136" s="70"/>
      <c r="G136" s="63">
        <f>1.86+14.85+2.22+3.95+8.01+15.48</f>
        <v>46.370000000000005</v>
      </c>
    </row>
    <row r="137" spans="1:7" ht="31.5">
      <c r="A137" s="67" t="s">
        <v>105</v>
      </c>
      <c r="B137" s="173" t="s">
        <v>290</v>
      </c>
      <c r="C137" s="157" t="s">
        <v>71</v>
      </c>
      <c r="D137" s="70"/>
      <c r="E137" s="70"/>
    </row>
    <row r="138" spans="1:7" ht="31.5">
      <c r="A138" s="67" t="s">
        <v>107</v>
      </c>
      <c r="B138" s="170" t="s">
        <v>398</v>
      </c>
      <c r="C138" s="157" t="s">
        <v>71</v>
      </c>
      <c r="D138" s="70"/>
      <c r="E138" s="70"/>
    </row>
    <row r="139" spans="1:7" ht="31.5">
      <c r="A139" s="67" t="s">
        <v>258</v>
      </c>
      <c r="B139" s="173" t="s">
        <v>291</v>
      </c>
      <c r="C139" s="157" t="s">
        <v>71</v>
      </c>
      <c r="D139" s="70"/>
      <c r="E139" s="70"/>
    </row>
    <row r="140" spans="1:7" ht="15.75">
      <c r="A140" s="66" t="s">
        <v>18</v>
      </c>
      <c r="B140" s="159" t="s">
        <v>112</v>
      </c>
      <c r="C140" s="156"/>
      <c r="D140" s="70"/>
      <c r="E140" s="75"/>
    </row>
    <row r="141" spans="1:7" ht="15.75">
      <c r="A141" s="67" t="s">
        <v>113</v>
      </c>
      <c r="B141" s="170" t="s">
        <v>114</v>
      </c>
      <c r="C141" s="157" t="s">
        <v>13</v>
      </c>
      <c r="D141" s="70"/>
      <c r="E141" s="70"/>
    </row>
    <row r="142" spans="1:7" ht="15.75">
      <c r="A142" s="67" t="s">
        <v>115</v>
      </c>
      <c r="B142" s="162" t="s">
        <v>381</v>
      </c>
      <c r="C142" s="157" t="s">
        <v>16</v>
      </c>
      <c r="D142" s="70"/>
      <c r="E142" s="70"/>
    </row>
    <row r="143" spans="1:7" ht="15.75">
      <c r="A143" s="67" t="s">
        <v>116</v>
      </c>
      <c r="B143" s="162" t="s">
        <v>399</v>
      </c>
      <c r="C143" s="157" t="s">
        <v>16</v>
      </c>
      <c r="D143" s="70"/>
      <c r="E143" s="70"/>
    </row>
    <row r="144" spans="1:7" ht="15.75">
      <c r="A144" s="67" t="s">
        <v>117</v>
      </c>
      <c r="B144" s="162" t="s">
        <v>120</v>
      </c>
      <c r="C144" s="157" t="s">
        <v>16</v>
      </c>
      <c r="D144" s="70"/>
      <c r="E144" s="70"/>
    </row>
    <row r="145" spans="1:5" ht="15.75">
      <c r="A145" s="67" t="s">
        <v>118</v>
      </c>
      <c r="B145" s="170" t="s">
        <v>383</v>
      </c>
      <c r="C145" s="157" t="s">
        <v>384</v>
      </c>
      <c r="D145" s="76"/>
      <c r="E145" s="70"/>
    </row>
    <row r="146" spans="1:5" ht="15.75">
      <c r="A146" s="66" t="s">
        <v>19</v>
      </c>
      <c r="B146" s="159" t="s">
        <v>121</v>
      </c>
      <c r="C146" s="156"/>
      <c r="D146" s="71"/>
      <c r="E146" s="75"/>
    </row>
    <row r="147" spans="1:5" ht="15.75">
      <c r="A147" s="77"/>
      <c r="B147" s="159" t="s">
        <v>122</v>
      </c>
      <c r="C147" s="156"/>
      <c r="D147" s="71"/>
      <c r="E147" s="75"/>
    </row>
    <row r="148" spans="1:5" ht="31.5">
      <c r="A148" s="67" t="s">
        <v>33</v>
      </c>
      <c r="B148" s="170" t="s">
        <v>385</v>
      </c>
      <c r="C148" s="157" t="s">
        <v>14</v>
      </c>
      <c r="D148" s="71"/>
      <c r="E148" s="71"/>
    </row>
    <row r="149" spans="1:5" ht="31.5">
      <c r="A149" s="67" t="s">
        <v>34</v>
      </c>
      <c r="B149" s="170" t="s">
        <v>386</v>
      </c>
      <c r="C149" s="157" t="s">
        <v>14</v>
      </c>
      <c r="D149" s="71"/>
      <c r="E149" s="71"/>
    </row>
    <row r="150" spans="1:5" ht="15.75">
      <c r="A150" s="67" t="s">
        <v>35</v>
      </c>
      <c r="B150" s="170" t="s">
        <v>400</v>
      </c>
      <c r="C150" s="157" t="s">
        <v>14</v>
      </c>
      <c r="D150" s="71"/>
      <c r="E150" s="71"/>
    </row>
    <row r="151" spans="1:5" ht="15.75">
      <c r="A151" s="67"/>
      <c r="B151" s="159" t="s">
        <v>124</v>
      </c>
      <c r="C151" s="156"/>
      <c r="D151" s="71"/>
      <c r="E151" s="71"/>
    </row>
    <row r="152" spans="1:5" ht="15.75">
      <c r="A152" s="67" t="s">
        <v>123</v>
      </c>
      <c r="B152" s="170" t="s">
        <v>296</v>
      </c>
      <c r="C152" s="157" t="s">
        <v>14</v>
      </c>
      <c r="D152" s="71"/>
      <c r="E152" s="71"/>
    </row>
    <row r="153" spans="1:5" ht="15.75">
      <c r="A153" s="67" t="s">
        <v>259</v>
      </c>
      <c r="B153" s="170" t="s">
        <v>297</v>
      </c>
      <c r="C153" s="157" t="s">
        <v>14</v>
      </c>
      <c r="D153" s="71"/>
      <c r="E153" s="71"/>
    </row>
    <row r="154" spans="1:5" ht="15.75">
      <c r="A154" s="67" t="s">
        <v>260</v>
      </c>
      <c r="B154" s="170" t="s">
        <v>299</v>
      </c>
      <c r="C154" s="157" t="s">
        <v>14</v>
      </c>
      <c r="D154" s="71"/>
      <c r="E154" s="71"/>
    </row>
    <row r="155" spans="1:5" ht="15.75">
      <c r="A155" s="67" t="s">
        <v>261</v>
      </c>
      <c r="B155" s="174" t="s">
        <v>388</v>
      </c>
      <c r="C155" s="157" t="s">
        <v>14</v>
      </c>
      <c r="D155" s="71"/>
      <c r="E155" s="71"/>
    </row>
    <row r="156" spans="1:5" ht="31.5">
      <c r="A156" s="67" t="s">
        <v>265</v>
      </c>
      <c r="B156" s="174" t="s">
        <v>401</v>
      </c>
      <c r="C156" s="157" t="s">
        <v>14</v>
      </c>
      <c r="D156" s="71"/>
      <c r="E156" s="71"/>
    </row>
    <row r="157" spans="1:5" ht="15.75">
      <c r="A157" s="77" t="s">
        <v>21</v>
      </c>
      <c r="B157" s="159" t="s">
        <v>20</v>
      </c>
      <c r="C157" s="156"/>
      <c r="D157" s="76"/>
      <c r="E157" s="75"/>
    </row>
    <row r="158" spans="1:5" ht="15.75">
      <c r="A158" s="65" t="s">
        <v>390</v>
      </c>
      <c r="B158" s="170" t="s">
        <v>292</v>
      </c>
      <c r="C158" s="157" t="s">
        <v>71</v>
      </c>
      <c r="D158" s="76"/>
      <c r="E158" s="76"/>
    </row>
    <row r="159" spans="1:5" ht="15.75">
      <c r="A159" s="77" t="s">
        <v>23</v>
      </c>
      <c r="B159" s="159" t="s">
        <v>130</v>
      </c>
      <c r="C159" s="156"/>
      <c r="D159" s="69"/>
      <c r="E159" s="75"/>
    </row>
    <row r="160" spans="1:5" ht="31.5">
      <c r="A160" s="67" t="s">
        <v>131</v>
      </c>
      <c r="B160" s="170" t="s">
        <v>348</v>
      </c>
      <c r="C160" s="157" t="s">
        <v>5</v>
      </c>
      <c r="D160" s="70"/>
      <c r="E160" s="71"/>
    </row>
    <row r="161" spans="1:5" ht="15.75">
      <c r="A161" s="67" t="s">
        <v>133</v>
      </c>
      <c r="B161" s="178" t="s">
        <v>134</v>
      </c>
      <c r="C161" s="157"/>
      <c r="D161" s="70"/>
      <c r="E161" s="71"/>
    </row>
    <row r="162" spans="1:5" ht="15.75">
      <c r="A162" s="67" t="s">
        <v>135</v>
      </c>
      <c r="B162" s="170" t="s">
        <v>136</v>
      </c>
      <c r="C162" s="157" t="s">
        <v>16</v>
      </c>
      <c r="D162" s="70"/>
      <c r="E162" s="71"/>
    </row>
    <row r="163" spans="1:5" ht="15.75">
      <c r="A163" s="67" t="s">
        <v>137</v>
      </c>
      <c r="B163" s="170" t="s">
        <v>138</v>
      </c>
      <c r="C163" s="157" t="s">
        <v>14</v>
      </c>
      <c r="D163" s="70"/>
      <c r="E163" s="71"/>
    </row>
    <row r="164" spans="1:5" ht="15.75">
      <c r="A164" s="67" t="s">
        <v>139</v>
      </c>
      <c r="B164" s="170" t="s">
        <v>140</v>
      </c>
      <c r="C164" s="157" t="s">
        <v>14</v>
      </c>
      <c r="D164" s="70"/>
      <c r="E164" s="71"/>
    </row>
    <row r="165" spans="1:5" ht="15.75">
      <c r="A165" s="67" t="s">
        <v>141</v>
      </c>
      <c r="B165" s="170" t="s">
        <v>142</v>
      </c>
      <c r="C165" s="157"/>
      <c r="D165" s="70"/>
      <c r="E165" s="71"/>
    </row>
    <row r="166" spans="1:5" ht="15.75">
      <c r="A166" s="67" t="s">
        <v>143</v>
      </c>
      <c r="B166" s="170" t="s">
        <v>144</v>
      </c>
      <c r="C166" s="157" t="s">
        <v>16</v>
      </c>
      <c r="D166" s="70"/>
      <c r="E166" s="71"/>
    </row>
    <row r="167" spans="1:5" ht="15.75">
      <c r="A167" s="67" t="s">
        <v>145</v>
      </c>
      <c r="B167" s="170" t="s">
        <v>146</v>
      </c>
      <c r="C167" s="157" t="s">
        <v>16</v>
      </c>
      <c r="D167" s="70"/>
      <c r="E167" s="71"/>
    </row>
    <row r="168" spans="1:5" ht="15.75">
      <c r="A168" s="67" t="s">
        <v>147</v>
      </c>
      <c r="B168" s="170" t="s">
        <v>148</v>
      </c>
      <c r="C168" s="157" t="s">
        <v>16</v>
      </c>
      <c r="D168" s="70"/>
      <c r="E168" s="71"/>
    </row>
    <row r="169" spans="1:5" ht="31.5">
      <c r="A169" s="67" t="s">
        <v>149</v>
      </c>
      <c r="B169" s="170" t="s">
        <v>150</v>
      </c>
      <c r="C169" s="157" t="s">
        <v>24</v>
      </c>
      <c r="D169" s="70"/>
      <c r="E169" s="71"/>
    </row>
    <row r="170" spans="1:5" ht="31.5">
      <c r="A170" s="67" t="s">
        <v>151</v>
      </c>
      <c r="B170" s="170" t="s">
        <v>152</v>
      </c>
      <c r="C170" s="157" t="s">
        <v>14</v>
      </c>
      <c r="D170" s="70"/>
      <c r="E170" s="71"/>
    </row>
    <row r="171" spans="1:5" ht="31.5">
      <c r="A171" s="67" t="s">
        <v>153</v>
      </c>
      <c r="B171" s="170" t="s">
        <v>154</v>
      </c>
      <c r="C171" s="157" t="s">
        <v>16</v>
      </c>
      <c r="D171" s="70"/>
      <c r="E171" s="71"/>
    </row>
    <row r="172" spans="1:5" ht="31.5">
      <c r="A172" s="67" t="s">
        <v>155</v>
      </c>
      <c r="B172" s="170" t="s">
        <v>156</v>
      </c>
      <c r="C172" s="157" t="s">
        <v>16</v>
      </c>
      <c r="D172" s="70"/>
      <c r="E172" s="71"/>
    </row>
    <row r="173" spans="1:5" ht="31.5">
      <c r="A173" s="67" t="s">
        <v>157</v>
      </c>
      <c r="B173" s="170" t="s">
        <v>158</v>
      </c>
      <c r="C173" s="157" t="s">
        <v>16</v>
      </c>
      <c r="D173" s="70"/>
      <c r="E173" s="71"/>
    </row>
    <row r="174" spans="1:5" ht="31.5">
      <c r="A174" s="67" t="s">
        <v>159</v>
      </c>
      <c r="B174" s="170" t="s">
        <v>160</v>
      </c>
      <c r="C174" s="157" t="s">
        <v>16</v>
      </c>
      <c r="D174" s="70"/>
      <c r="E174" s="71"/>
    </row>
    <row r="175" spans="1:5" ht="15.75">
      <c r="A175" s="67" t="s">
        <v>161</v>
      </c>
      <c r="B175" s="162" t="s">
        <v>162</v>
      </c>
      <c r="C175" s="157" t="s">
        <v>14</v>
      </c>
      <c r="D175" s="76"/>
      <c r="E175" s="71"/>
    </row>
    <row r="176" spans="1:5" ht="15.75">
      <c r="A176" s="67" t="s">
        <v>163</v>
      </c>
      <c r="B176" s="162" t="s">
        <v>164</v>
      </c>
      <c r="C176" s="157" t="s">
        <v>14</v>
      </c>
      <c r="D176" s="76"/>
      <c r="E176" s="71"/>
    </row>
    <row r="177" spans="1:7" ht="15.75">
      <c r="A177" s="67" t="s">
        <v>165</v>
      </c>
      <c r="B177" s="162" t="s">
        <v>166</v>
      </c>
      <c r="C177" s="157" t="s">
        <v>14</v>
      </c>
      <c r="D177" s="76"/>
      <c r="E177" s="71"/>
    </row>
    <row r="178" spans="1:7" ht="15.75">
      <c r="A178" s="67" t="s">
        <v>167</v>
      </c>
      <c r="B178" s="162" t="s">
        <v>168</v>
      </c>
      <c r="C178" s="157" t="s">
        <v>14</v>
      </c>
      <c r="D178" s="76"/>
      <c r="E178" s="71"/>
    </row>
    <row r="179" spans="1:7" ht="15.75">
      <c r="A179" s="67" t="s">
        <v>169</v>
      </c>
      <c r="B179" s="162" t="s">
        <v>293</v>
      </c>
      <c r="C179" s="157" t="s">
        <v>14</v>
      </c>
      <c r="D179" s="76"/>
      <c r="E179" s="71"/>
    </row>
    <row r="180" spans="1:7" ht="15.75">
      <c r="A180" s="67" t="s">
        <v>170</v>
      </c>
      <c r="B180" s="162" t="s">
        <v>284</v>
      </c>
      <c r="C180" s="157" t="s">
        <v>14</v>
      </c>
      <c r="D180" s="76"/>
      <c r="E180" s="71"/>
    </row>
    <row r="181" spans="1:7" ht="15.75">
      <c r="A181" s="67" t="s">
        <v>171</v>
      </c>
      <c r="B181" s="162" t="s">
        <v>285</v>
      </c>
      <c r="C181" s="157" t="s">
        <v>14</v>
      </c>
      <c r="D181" s="76"/>
      <c r="E181" s="71"/>
    </row>
    <row r="182" spans="1:7" ht="15.75">
      <c r="A182" s="67" t="s">
        <v>172</v>
      </c>
      <c r="B182" s="162" t="s">
        <v>173</v>
      </c>
      <c r="C182" s="157" t="s">
        <v>14</v>
      </c>
      <c r="D182" s="76"/>
      <c r="E182" s="71"/>
    </row>
    <row r="183" spans="1:7" ht="15.75">
      <c r="A183" s="67"/>
      <c r="B183" s="159" t="s">
        <v>26</v>
      </c>
      <c r="C183" s="156"/>
      <c r="D183" s="74"/>
      <c r="E183" s="71"/>
    </row>
    <row r="184" spans="1:7" ht="15.75">
      <c r="A184" s="67" t="s">
        <v>394</v>
      </c>
      <c r="B184" s="162" t="s">
        <v>27</v>
      </c>
      <c r="C184" s="157" t="s">
        <v>14</v>
      </c>
      <c r="D184" s="76"/>
      <c r="E184" s="71"/>
    </row>
    <row r="185" spans="1:7" ht="15.75">
      <c r="A185" s="77" t="s">
        <v>402</v>
      </c>
      <c r="B185" s="159" t="s">
        <v>22</v>
      </c>
      <c r="C185" s="156"/>
      <c r="D185" s="76"/>
      <c r="E185" s="75"/>
      <c r="G185" s="86"/>
    </row>
    <row r="186" spans="1:7" ht="15.75">
      <c r="A186" s="65" t="s">
        <v>403</v>
      </c>
      <c r="B186" s="179" t="s">
        <v>183</v>
      </c>
      <c r="C186" s="157" t="s">
        <v>13</v>
      </c>
      <c r="D186" s="76"/>
      <c r="E186" s="69"/>
      <c r="G186" s="86"/>
    </row>
    <row r="187" spans="1:7" ht="15.75">
      <c r="A187" s="65" t="s">
        <v>174</v>
      </c>
      <c r="B187" s="174" t="s">
        <v>185</v>
      </c>
      <c r="C187" s="157" t="s">
        <v>13</v>
      </c>
      <c r="D187" s="76"/>
      <c r="E187" s="69"/>
      <c r="G187" s="86"/>
    </row>
    <row r="188" spans="1:7" ht="15.75">
      <c r="A188" s="65" t="s">
        <v>175</v>
      </c>
      <c r="B188" s="174" t="s">
        <v>300</v>
      </c>
      <c r="C188" s="157" t="s">
        <v>13</v>
      </c>
      <c r="D188" s="76"/>
      <c r="E188" s="69"/>
    </row>
    <row r="189" spans="1:7" ht="15.75">
      <c r="A189" s="65" t="s">
        <v>176</v>
      </c>
      <c r="B189" s="179" t="s">
        <v>191</v>
      </c>
      <c r="C189" s="157" t="s">
        <v>13</v>
      </c>
      <c r="D189" s="70"/>
      <c r="E189" s="69"/>
    </row>
    <row r="192" spans="1:7" ht="15.75">
      <c r="A192" s="148" t="s">
        <v>520</v>
      </c>
      <c r="B192" s="148"/>
      <c r="C192" s="148"/>
      <c r="D192" s="148"/>
      <c r="E192" s="148"/>
    </row>
    <row r="194" spans="1:11" ht="15.75">
      <c r="A194" s="66" t="s">
        <v>0</v>
      </c>
      <c r="B194" s="156" t="s">
        <v>51</v>
      </c>
      <c r="C194" s="156" t="s">
        <v>52</v>
      </c>
      <c r="D194" s="25" t="s">
        <v>506</v>
      </c>
      <c r="E194" s="25" t="s">
        <v>505</v>
      </c>
    </row>
    <row r="195" spans="1:11" ht="15.75">
      <c r="A195" s="66" t="s">
        <v>4</v>
      </c>
      <c r="B195" s="159" t="s">
        <v>55</v>
      </c>
      <c r="C195" s="157"/>
      <c r="D195" s="8"/>
      <c r="E195" s="8"/>
    </row>
    <row r="196" spans="1:11" ht="15.75">
      <c r="A196" s="68" t="s">
        <v>37</v>
      </c>
      <c r="B196" s="162" t="s">
        <v>288</v>
      </c>
      <c r="C196" s="157" t="s">
        <v>13</v>
      </c>
      <c r="D196" s="69"/>
      <c r="E196" s="69"/>
    </row>
    <row r="197" spans="1:11" ht="47.25">
      <c r="A197" s="68" t="s">
        <v>57</v>
      </c>
      <c r="B197" s="169" t="s">
        <v>58</v>
      </c>
      <c r="C197" s="158" t="s">
        <v>5</v>
      </c>
      <c r="D197" s="70"/>
      <c r="E197" s="71"/>
    </row>
    <row r="198" spans="1:11" ht="15.75">
      <c r="A198" s="68" t="s">
        <v>59</v>
      </c>
      <c r="B198" s="162" t="s">
        <v>8</v>
      </c>
      <c r="C198" s="157" t="s">
        <v>9</v>
      </c>
      <c r="D198" s="70"/>
      <c r="E198" s="69"/>
    </row>
    <row r="199" spans="1:11" ht="15.75">
      <c r="A199" s="68" t="s">
        <v>60</v>
      </c>
      <c r="B199" s="162" t="s">
        <v>61</v>
      </c>
      <c r="C199" s="157" t="s">
        <v>9</v>
      </c>
      <c r="D199" s="70"/>
      <c r="E199" s="69"/>
    </row>
    <row r="200" spans="1:11" ht="15.75">
      <c r="A200" s="68" t="s">
        <v>62</v>
      </c>
      <c r="B200" s="162" t="s">
        <v>10</v>
      </c>
      <c r="C200" s="157" t="s">
        <v>9</v>
      </c>
      <c r="D200" s="70"/>
      <c r="E200" s="69"/>
    </row>
    <row r="201" spans="1:11" ht="15.75">
      <c r="A201" s="68" t="s">
        <v>63</v>
      </c>
      <c r="B201" s="162" t="s">
        <v>11</v>
      </c>
      <c r="C201" s="157" t="s">
        <v>9</v>
      </c>
      <c r="D201" s="70"/>
      <c r="E201" s="69"/>
    </row>
    <row r="202" spans="1:11" ht="15.75">
      <c r="A202" s="66" t="s">
        <v>7</v>
      </c>
      <c r="B202" s="159" t="s">
        <v>64</v>
      </c>
      <c r="C202" s="157"/>
      <c r="D202" s="8"/>
      <c r="E202" s="8"/>
      <c r="G202" s="72">
        <f>60+13.8</f>
        <v>73.8</v>
      </c>
      <c r="H202" s="72">
        <f>32+17.15</f>
        <v>49.15</v>
      </c>
      <c r="I202" s="72">
        <v>0</v>
      </c>
      <c r="J202" s="72">
        <v>0</v>
      </c>
    </row>
    <row r="203" spans="1:11" ht="15.75">
      <c r="A203" s="67" t="s">
        <v>39</v>
      </c>
      <c r="B203" s="170" t="s">
        <v>370</v>
      </c>
      <c r="C203" s="157" t="s">
        <v>9</v>
      </c>
      <c r="D203" s="70"/>
      <c r="E203" s="70"/>
      <c r="G203" s="72">
        <f>+G202+I202</f>
        <v>73.8</v>
      </c>
      <c r="H203" s="72"/>
    </row>
    <row r="204" spans="1:11" ht="31.5">
      <c r="A204" s="67" t="s">
        <v>41</v>
      </c>
      <c r="B204" s="170" t="s">
        <v>218</v>
      </c>
      <c r="C204" s="157" t="s">
        <v>216</v>
      </c>
      <c r="D204" s="70"/>
      <c r="E204" s="70"/>
      <c r="G204" s="72"/>
      <c r="H204" s="72"/>
    </row>
    <row r="205" spans="1:11" ht="15.75">
      <c r="A205" s="67" t="s">
        <v>215</v>
      </c>
      <c r="B205" s="170" t="s">
        <v>66</v>
      </c>
      <c r="C205" s="157" t="s">
        <v>9</v>
      </c>
      <c r="D205" s="70"/>
      <c r="E205" s="70"/>
      <c r="G205" s="72"/>
      <c r="H205" s="72"/>
    </row>
    <row r="206" spans="1:11" ht="15.75">
      <c r="A206" s="67" t="s">
        <v>67</v>
      </c>
      <c r="B206" s="162" t="s">
        <v>371</v>
      </c>
      <c r="C206" s="157" t="s">
        <v>9</v>
      </c>
      <c r="D206" s="70"/>
      <c r="E206" s="70"/>
      <c r="G206" s="72"/>
      <c r="H206" s="72"/>
    </row>
    <row r="207" spans="1:11" ht="15.75">
      <c r="A207" s="67" t="s">
        <v>69</v>
      </c>
      <c r="B207" s="162" t="s">
        <v>68</v>
      </c>
      <c r="C207" s="157" t="s">
        <v>9</v>
      </c>
      <c r="D207" s="70"/>
      <c r="E207" s="70"/>
      <c r="G207" s="72" t="s">
        <v>372</v>
      </c>
      <c r="H207" s="72" t="s">
        <v>373</v>
      </c>
      <c r="I207" s="72" t="s">
        <v>395</v>
      </c>
      <c r="J207" s="72" t="s">
        <v>404</v>
      </c>
      <c r="K207" s="72" t="s">
        <v>405</v>
      </c>
    </row>
    <row r="208" spans="1:11" ht="15.75">
      <c r="A208" s="67" t="s">
        <v>72</v>
      </c>
      <c r="B208" s="162" t="s">
        <v>70</v>
      </c>
      <c r="C208" s="157" t="s">
        <v>71</v>
      </c>
      <c r="D208" s="70"/>
      <c r="E208" s="70"/>
      <c r="G208" s="72">
        <f>33.2+0.85+7.15</f>
        <v>41.2</v>
      </c>
      <c r="H208" s="72">
        <v>38.6</v>
      </c>
      <c r="I208" s="72">
        <v>0</v>
      </c>
      <c r="J208" s="63">
        <v>26.15</v>
      </c>
      <c r="K208" s="72">
        <v>12.45</v>
      </c>
    </row>
    <row r="209" spans="1:8" ht="15.75">
      <c r="A209" s="67" t="s">
        <v>74</v>
      </c>
      <c r="B209" s="162" t="s">
        <v>75</v>
      </c>
      <c r="C209" s="157" t="s">
        <v>9</v>
      </c>
      <c r="D209" s="70"/>
      <c r="E209" s="70"/>
      <c r="G209" s="72" t="s">
        <v>375</v>
      </c>
      <c r="H209" s="72" t="s">
        <v>406</v>
      </c>
    </row>
    <row r="210" spans="1:8" ht="15.75">
      <c r="A210" s="67" t="s">
        <v>76</v>
      </c>
      <c r="B210" s="162" t="s">
        <v>77</v>
      </c>
      <c r="C210" s="157" t="s">
        <v>9</v>
      </c>
      <c r="D210" s="70"/>
      <c r="E210" s="70"/>
      <c r="G210" s="72">
        <f>37.7+0.85</f>
        <v>38.550000000000004</v>
      </c>
      <c r="H210" s="72">
        <v>6.35</v>
      </c>
    </row>
    <row r="211" spans="1:8" ht="15.75">
      <c r="A211" s="67" t="s">
        <v>78</v>
      </c>
      <c r="B211" s="170" t="s">
        <v>79</v>
      </c>
      <c r="C211" s="157" t="s">
        <v>9</v>
      </c>
      <c r="D211" s="70"/>
      <c r="E211" s="70"/>
      <c r="G211" s="72"/>
      <c r="H211" s="72"/>
    </row>
    <row r="212" spans="1:8" ht="15.75">
      <c r="A212" s="66" t="s">
        <v>12</v>
      </c>
      <c r="B212" s="171" t="s">
        <v>82</v>
      </c>
      <c r="C212" s="157"/>
      <c r="D212" s="70"/>
      <c r="E212" s="8"/>
    </row>
    <row r="213" spans="1:8" ht="31.5">
      <c r="A213" s="67" t="s">
        <v>43</v>
      </c>
      <c r="B213" s="172" t="s">
        <v>83</v>
      </c>
      <c r="C213" s="157" t="s">
        <v>13</v>
      </c>
      <c r="D213" s="70"/>
      <c r="E213" s="70"/>
    </row>
    <row r="214" spans="1:8" ht="15.75">
      <c r="A214" s="67" t="s">
        <v>44</v>
      </c>
      <c r="B214" s="162" t="s">
        <v>84</v>
      </c>
      <c r="C214" s="157" t="s">
        <v>9</v>
      </c>
      <c r="D214" s="70"/>
      <c r="E214" s="70"/>
    </row>
    <row r="215" spans="1:8" ht="15.75">
      <c r="A215" s="67" t="s">
        <v>85</v>
      </c>
      <c r="B215" s="162" t="s">
        <v>86</v>
      </c>
      <c r="C215" s="157" t="s">
        <v>9</v>
      </c>
      <c r="D215" s="70"/>
      <c r="E215" s="70"/>
    </row>
    <row r="216" spans="1:8" ht="15.75">
      <c r="A216" s="66" t="s">
        <v>15</v>
      </c>
      <c r="B216" s="159" t="s">
        <v>89</v>
      </c>
      <c r="C216" s="157"/>
      <c r="E216" s="8"/>
    </row>
    <row r="217" spans="1:8" ht="15.75">
      <c r="A217" s="67" t="s">
        <v>377</v>
      </c>
      <c r="B217" s="162" t="s">
        <v>90</v>
      </c>
      <c r="C217" s="157" t="s">
        <v>71</v>
      </c>
      <c r="D217" s="70"/>
      <c r="E217" s="70"/>
    </row>
    <row r="218" spans="1:8" ht="15.75">
      <c r="A218" s="67" t="s">
        <v>46</v>
      </c>
      <c r="B218" s="162" t="s">
        <v>93</v>
      </c>
      <c r="C218" s="157" t="s">
        <v>9</v>
      </c>
      <c r="D218" s="70"/>
      <c r="E218" s="70"/>
    </row>
    <row r="219" spans="1:8" ht="15.75">
      <c r="A219" s="67" t="s">
        <v>91</v>
      </c>
      <c r="B219" s="162" t="s">
        <v>95</v>
      </c>
      <c r="C219" s="157" t="s">
        <v>9</v>
      </c>
      <c r="D219" s="70"/>
      <c r="E219" s="70"/>
    </row>
    <row r="220" spans="1:8" ht="15.75">
      <c r="A220" s="67" t="s">
        <v>92</v>
      </c>
      <c r="B220" s="162" t="s">
        <v>97</v>
      </c>
      <c r="C220" s="157" t="s">
        <v>9</v>
      </c>
      <c r="D220" s="70"/>
      <c r="E220" s="70"/>
    </row>
    <row r="221" spans="1:8" ht="31.5">
      <c r="A221" s="67" t="s">
        <v>94</v>
      </c>
      <c r="B221" s="170" t="s">
        <v>301</v>
      </c>
      <c r="C221" s="157" t="s">
        <v>9</v>
      </c>
      <c r="D221" s="70"/>
      <c r="E221" s="70"/>
    </row>
    <row r="222" spans="1:8" ht="15.75">
      <c r="A222" s="66" t="s">
        <v>17</v>
      </c>
      <c r="B222" s="159" t="s">
        <v>102</v>
      </c>
      <c r="C222" s="157"/>
      <c r="D222" s="70"/>
      <c r="E222" s="8"/>
    </row>
    <row r="223" spans="1:8" ht="15.75">
      <c r="A223" s="67" t="s">
        <v>47</v>
      </c>
      <c r="B223" s="162" t="s">
        <v>103</v>
      </c>
      <c r="C223" s="157" t="s">
        <v>71</v>
      </c>
      <c r="D223" s="70"/>
      <c r="E223" s="70"/>
      <c r="G223" s="63">
        <f>32</f>
        <v>32</v>
      </c>
    </row>
    <row r="224" spans="1:8" ht="15.75">
      <c r="A224" s="67" t="s">
        <v>48</v>
      </c>
      <c r="B224" s="162" t="s">
        <v>106</v>
      </c>
      <c r="C224" s="157" t="s">
        <v>71</v>
      </c>
      <c r="D224" s="70"/>
      <c r="E224" s="70"/>
      <c r="G224" s="63">
        <f>1.86+14.85+2.22+3.95+8.01+15.48</f>
        <v>46.370000000000005</v>
      </c>
    </row>
    <row r="225" spans="1:5" ht="15.75">
      <c r="A225" s="67" t="s">
        <v>105</v>
      </c>
      <c r="B225" s="162" t="s">
        <v>407</v>
      </c>
      <c r="C225" s="157" t="s">
        <v>384</v>
      </c>
      <c r="D225" s="70"/>
      <c r="E225" s="70"/>
    </row>
    <row r="226" spans="1:5" ht="15.75">
      <c r="A226" s="67" t="s">
        <v>107</v>
      </c>
      <c r="B226" s="162" t="s">
        <v>408</v>
      </c>
      <c r="C226" s="157" t="s">
        <v>14</v>
      </c>
      <c r="D226" s="70"/>
      <c r="E226" s="70"/>
    </row>
    <row r="227" spans="1:5" ht="31.5">
      <c r="A227" s="67" t="s">
        <v>258</v>
      </c>
      <c r="B227" s="173" t="s">
        <v>290</v>
      </c>
      <c r="C227" s="157" t="s">
        <v>71</v>
      </c>
      <c r="D227" s="70"/>
      <c r="E227" s="70"/>
    </row>
    <row r="228" spans="1:5" ht="31.5">
      <c r="A228" s="67" t="s">
        <v>289</v>
      </c>
      <c r="B228" s="173" t="s">
        <v>291</v>
      </c>
      <c r="C228" s="157" t="s">
        <v>71</v>
      </c>
      <c r="D228" s="70"/>
      <c r="E228" s="70"/>
    </row>
    <row r="229" spans="1:5" ht="15.75">
      <c r="A229" s="66" t="s">
        <v>18</v>
      </c>
      <c r="B229" s="159" t="s">
        <v>112</v>
      </c>
      <c r="C229" s="156"/>
      <c r="D229" s="70"/>
      <c r="E229" s="75"/>
    </row>
    <row r="230" spans="1:5" ht="15.75">
      <c r="A230" s="67" t="s">
        <v>113</v>
      </c>
      <c r="B230" s="170" t="s">
        <v>114</v>
      </c>
      <c r="C230" s="157" t="s">
        <v>13</v>
      </c>
      <c r="D230" s="70"/>
      <c r="E230" s="70"/>
    </row>
    <row r="231" spans="1:5" ht="15.75">
      <c r="A231" s="67" t="s">
        <v>115</v>
      </c>
      <c r="B231" s="170" t="s">
        <v>381</v>
      </c>
      <c r="C231" s="157" t="s">
        <v>16</v>
      </c>
      <c r="D231" s="70"/>
      <c r="E231" s="70"/>
    </row>
    <row r="232" spans="1:5" ht="15.75">
      <c r="A232" s="67" t="s">
        <v>116</v>
      </c>
      <c r="B232" s="162" t="s">
        <v>399</v>
      </c>
      <c r="C232" s="157" t="s">
        <v>16</v>
      </c>
      <c r="D232" s="70"/>
      <c r="E232" s="70"/>
    </row>
    <row r="233" spans="1:5" ht="15.75">
      <c r="A233" s="67" t="s">
        <v>117</v>
      </c>
      <c r="B233" s="162" t="s">
        <v>120</v>
      </c>
      <c r="C233" s="157" t="s">
        <v>16</v>
      </c>
      <c r="D233" s="70"/>
      <c r="E233" s="70"/>
    </row>
    <row r="234" spans="1:5" ht="15.75">
      <c r="A234" s="67" t="s">
        <v>118</v>
      </c>
      <c r="B234" s="170" t="s">
        <v>383</v>
      </c>
      <c r="C234" s="157" t="s">
        <v>384</v>
      </c>
      <c r="D234" s="76"/>
      <c r="E234" s="70"/>
    </row>
    <row r="235" spans="1:5" ht="15.75">
      <c r="A235" s="66" t="s">
        <v>19</v>
      </c>
      <c r="B235" s="159" t="s">
        <v>121</v>
      </c>
      <c r="C235" s="156"/>
      <c r="D235" s="71"/>
      <c r="E235" s="75"/>
    </row>
    <row r="236" spans="1:5" ht="15.75">
      <c r="A236" s="77"/>
      <c r="B236" s="159" t="s">
        <v>122</v>
      </c>
      <c r="C236" s="156"/>
      <c r="D236" s="71"/>
      <c r="E236" s="75"/>
    </row>
    <row r="237" spans="1:5" ht="31.5">
      <c r="A237" s="67" t="s">
        <v>33</v>
      </c>
      <c r="B237" s="170" t="s">
        <v>409</v>
      </c>
      <c r="C237" s="157" t="s">
        <v>14</v>
      </c>
      <c r="D237" s="71"/>
      <c r="E237" s="71"/>
    </row>
    <row r="238" spans="1:5" ht="15.75">
      <c r="A238" s="77"/>
      <c r="B238" s="159" t="s">
        <v>124</v>
      </c>
      <c r="C238" s="156"/>
      <c r="D238" s="71"/>
      <c r="E238" s="71"/>
    </row>
    <row r="239" spans="1:5" ht="15.75">
      <c r="A239" s="67" t="s">
        <v>410</v>
      </c>
      <c r="B239" s="170" t="s">
        <v>298</v>
      </c>
      <c r="C239" s="157" t="s">
        <v>14</v>
      </c>
      <c r="D239" s="71"/>
      <c r="E239" s="71"/>
    </row>
    <row r="240" spans="1:5" ht="15.75">
      <c r="A240" s="67" t="s">
        <v>35</v>
      </c>
      <c r="B240" s="170" t="s">
        <v>299</v>
      </c>
      <c r="C240" s="157" t="s">
        <v>14</v>
      </c>
      <c r="D240" s="71"/>
      <c r="E240" s="71"/>
    </row>
    <row r="241" spans="1:5" ht="15.75">
      <c r="A241" s="67" t="s">
        <v>123</v>
      </c>
      <c r="B241" s="174" t="s">
        <v>388</v>
      </c>
      <c r="C241" s="157" t="s">
        <v>14</v>
      </c>
      <c r="D241" s="71"/>
      <c r="E241" s="71"/>
    </row>
    <row r="242" spans="1:5" ht="31.5">
      <c r="A242" s="67" t="s">
        <v>259</v>
      </c>
      <c r="B242" s="174" t="s">
        <v>389</v>
      </c>
      <c r="C242" s="157" t="s">
        <v>14</v>
      </c>
      <c r="D242" s="71"/>
      <c r="E242" s="71"/>
    </row>
    <row r="243" spans="1:5" ht="15.75">
      <c r="A243" s="77" t="s">
        <v>21</v>
      </c>
      <c r="B243" s="159" t="s">
        <v>20</v>
      </c>
      <c r="C243" s="156"/>
      <c r="D243" s="76"/>
      <c r="E243" s="75"/>
    </row>
    <row r="244" spans="1:5" ht="15.75">
      <c r="A244" s="65" t="s">
        <v>390</v>
      </c>
      <c r="B244" s="170" t="s">
        <v>292</v>
      </c>
      <c r="C244" s="157" t="s">
        <v>71</v>
      </c>
      <c r="D244" s="76"/>
      <c r="E244" s="76"/>
    </row>
    <row r="245" spans="1:5" ht="15.75">
      <c r="A245" s="77" t="s">
        <v>23</v>
      </c>
      <c r="B245" s="159" t="s">
        <v>130</v>
      </c>
      <c r="C245" s="156"/>
      <c r="D245" s="69"/>
      <c r="E245" s="75"/>
    </row>
    <row r="246" spans="1:5" ht="31.5">
      <c r="A246" s="67" t="s">
        <v>131</v>
      </c>
      <c r="B246" s="170" t="s">
        <v>349</v>
      </c>
      <c r="C246" s="157" t="s">
        <v>5</v>
      </c>
      <c r="D246" s="70"/>
      <c r="E246" s="71"/>
    </row>
    <row r="247" spans="1:5" ht="15.75">
      <c r="A247" s="67" t="s">
        <v>133</v>
      </c>
      <c r="B247" s="178" t="s">
        <v>134</v>
      </c>
      <c r="C247" s="157"/>
      <c r="D247" s="70"/>
      <c r="E247" s="71"/>
    </row>
    <row r="248" spans="1:5" ht="15.75">
      <c r="A248" s="67" t="s">
        <v>135</v>
      </c>
      <c r="B248" s="170" t="s">
        <v>136</v>
      </c>
      <c r="C248" s="157" t="s">
        <v>16</v>
      </c>
      <c r="D248" s="70"/>
      <c r="E248" s="71"/>
    </row>
    <row r="249" spans="1:5" ht="15.75">
      <c r="A249" s="67" t="s">
        <v>137</v>
      </c>
      <c r="B249" s="170" t="s">
        <v>138</v>
      </c>
      <c r="C249" s="157" t="s">
        <v>14</v>
      </c>
      <c r="D249" s="70"/>
      <c r="E249" s="71"/>
    </row>
    <row r="250" spans="1:5" ht="15.75">
      <c r="A250" s="67" t="s">
        <v>139</v>
      </c>
      <c r="B250" s="170" t="s">
        <v>140</v>
      </c>
      <c r="C250" s="157" t="s">
        <v>14</v>
      </c>
      <c r="D250" s="70"/>
      <c r="E250" s="71"/>
    </row>
    <row r="251" spans="1:5" ht="15.75">
      <c r="A251" s="67" t="s">
        <v>141</v>
      </c>
      <c r="B251" s="178" t="s">
        <v>350</v>
      </c>
      <c r="C251" s="157"/>
      <c r="D251" s="70"/>
      <c r="E251" s="71"/>
    </row>
    <row r="252" spans="1:5" ht="15.75">
      <c r="A252" s="67" t="s">
        <v>143</v>
      </c>
      <c r="B252" s="170" t="s">
        <v>144</v>
      </c>
      <c r="C252" s="157" t="s">
        <v>16</v>
      </c>
      <c r="D252" s="70"/>
      <c r="E252" s="71"/>
    </row>
    <row r="253" spans="1:5" ht="15.75">
      <c r="A253" s="67" t="s">
        <v>145</v>
      </c>
      <c r="B253" s="170" t="s">
        <v>146</v>
      </c>
      <c r="C253" s="157" t="s">
        <v>16</v>
      </c>
      <c r="D253" s="70"/>
      <c r="E253" s="71"/>
    </row>
    <row r="254" spans="1:5" ht="15.75">
      <c r="A254" s="67" t="s">
        <v>147</v>
      </c>
      <c r="B254" s="170" t="s">
        <v>148</v>
      </c>
      <c r="C254" s="157" t="s">
        <v>16</v>
      </c>
      <c r="D254" s="70"/>
      <c r="E254" s="71"/>
    </row>
    <row r="255" spans="1:5" ht="31.5">
      <c r="A255" s="67" t="s">
        <v>149</v>
      </c>
      <c r="B255" s="170" t="s">
        <v>150</v>
      </c>
      <c r="C255" s="157" t="s">
        <v>24</v>
      </c>
      <c r="D255" s="70"/>
      <c r="E255" s="71"/>
    </row>
    <row r="256" spans="1:5" ht="31.5">
      <c r="A256" s="67" t="s">
        <v>151</v>
      </c>
      <c r="B256" s="170" t="s">
        <v>152</v>
      </c>
      <c r="C256" s="157" t="s">
        <v>14</v>
      </c>
      <c r="D256" s="70"/>
      <c r="E256" s="71"/>
    </row>
    <row r="257" spans="1:7" ht="31.5">
      <c r="A257" s="67" t="s">
        <v>153</v>
      </c>
      <c r="B257" s="170" t="s">
        <v>154</v>
      </c>
      <c r="C257" s="157" t="s">
        <v>16</v>
      </c>
      <c r="D257" s="70"/>
      <c r="E257" s="71"/>
    </row>
    <row r="258" spans="1:7" ht="31.5">
      <c r="A258" s="67" t="s">
        <v>155</v>
      </c>
      <c r="B258" s="170" t="s">
        <v>156</v>
      </c>
      <c r="C258" s="157" t="s">
        <v>16</v>
      </c>
      <c r="D258" s="70"/>
      <c r="E258" s="71"/>
    </row>
    <row r="259" spans="1:7" ht="31.5">
      <c r="A259" s="67" t="s">
        <v>157</v>
      </c>
      <c r="B259" s="170" t="s">
        <v>158</v>
      </c>
      <c r="C259" s="157" t="s">
        <v>16</v>
      </c>
      <c r="D259" s="70"/>
      <c r="E259" s="71"/>
    </row>
    <row r="260" spans="1:7" ht="31.5">
      <c r="A260" s="67" t="s">
        <v>159</v>
      </c>
      <c r="B260" s="170" t="s">
        <v>160</v>
      </c>
      <c r="C260" s="157" t="s">
        <v>16</v>
      </c>
      <c r="D260" s="70"/>
      <c r="E260" s="71"/>
    </row>
    <row r="261" spans="1:7" ht="15.75">
      <c r="A261" s="67" t="s">
        <v>161</v>
      </c>
      <c r="B261" s="162" t="s">
        <v>162</v>
      </c>
      <c r="C261" s="157" t="s">
        <v>14</v>
      </c>
      <c r="D261" s="76"/>
      <c r="E261" s="71"/>
    </row>
    <row r="262" spans="1:7" ht="15.75">
      <c r="A262" s="67" t="s">
        <v>163</v>
      </c>
      <c r="B262" s="162" t="s">
        <v>164</v>
      </c>
      <c r="C262" s="157" t="s">
        <v>14</v>
      </c>
      <c r="D262" s="76"/>
      <c r="E262" s="71"/>
    </row>
    <row r="263" spans="1:7" ht="15.75">
      <c r="A263" s="67" t="s">
        <v>165</v>
      </c>
      <c r="B263" s="162" t="s">
        <v>166</v>
      </c>
      <c r="C263" s="157" t="s">
        <v>14</v>
      </c>
      <c r="D263" s="76"/>
      <c r="E263" s="71"/>
    </row>
    <row r="264" spans="1:7" ht="15.75">
      <c r="A264" s="67" t="s">
        <v>167</v>
      </c>
      <c r="B264" s="162" t="s">
        <v>168</v>
      </c>
      <c r="C264" s="157" t="s">
        <v>14</v>
      </c>
      <c r="D264" s="76"/>
      <c r="E264" s="71"/>
    </row>
    <row r="265" spans="1:7" ht="15.75">
      <c r="A265" s="67" t="s">
        <v>169</v>
      </c>
      <c r="B265" s="162" t="s">
        <v>293</v>
      </c>
      <c r="C265" s="157" t="s">
        <v>14</v>
      </c>
      <c r="D265" s="76"/>
      <c r="E265" s="71"/>
    </row>
    <row r="266" spans="1:7" ht="15.75">
      <c r="A266" s="67" t="s">
        <v>170</v>
      </c>
      <c r="B266" s="162" t="s">
        <v>284</v>
      </c>
      <c r="C266" s="157" t="s">
        <v>14</v>
      </c>
      <c r="D266" s="76"/>
      <c r="E266" s="71"/>
    </row>
    <row r="267" spans="1:7" ht="15.75">
      <c r="A267" s="67" t="s">
        <v>171</v>
      </c>
      <c r="B267" s="162" t="s">
        <v>285</v>
      </c>
      <c r="C267" s="157" t="s">
        <v>14</v>
      </c>
      <c r="D267" s="76"/>
      <c r="E267" s="71"/>
    </row>
    <row r="268" spans="1:7" ht="15.75">
      <c r="A268" s="67"/>
      <c r="B268" s="159" t="s">
        <v>26</v>
      </c>
      <c r="C268" s="156"/>
      <c r="D268" s="74"/>
      <c r="E268" s="71"/>
    </row>
    <row r="269" spans="1:7" ht="15.75">
      <c r="A269" s="67" t="s">
        <v>394</v>
      </c>
      <c r="B269" s="162" t="s">
        <v>27</v>
      </c>
      <c r="C269" s="157" t="s">
        <v>14</v>
      </c>
      <c r="D269" s="76"/>
      <c r="E269" s="71"/>
    </row>
    <row r="270" spans="1:7" ht="15.75">
      <c r="A270" s="77" t="s">
        <v>402</v>
      </c>
      <c r="B270" s="159" t="s">
        <v>22</v>
      </c>
      <c r="C270" s="156"/>
      <c r="D270" s="76"/>
      <c r="E270" s="75"/>
      <c r="G270" s="86"/>
    </row>
    <row r="271" spans="1:7" ht="15.75">
      <c r="A271" s="65" t="s">
        <v>403</v>
      </c>
      <c r="B271" s="179" t="s">
        <v>183</v>
      </c>
      <c r="C271" s="157" t="s">
        <v>13</v>
      </c>
      <c r="D271" s="76"/>
      <c r="E271" s="69"/>
      <c r="G271" s="86"/>
    </row>
    <row r="272" spans="1:7" ht="15.75">
      <c r="A272" s="65" t="s">
        <v>174</v>
      </c>
      <c r="B272" s="174" t="s">
        <v>185</v>
      </c>
      <c r="C272" s="157" t="s">
        <v>13</v>
      </c>
      <c r="D272" s="76"/>
      <c r="E272" s="69"/>
      <c r="G272" s="86"/>
    </row>
    <row r="273" spans="1:11" ht="15.75">
      <c r="A273" s="65" t="s">
        <v>175</v>
      </c>
      <c r="B273" s="174" t="s">
        <v>287</v>
      </c>
      <c r="C273" s="157" t="s">
        <v>13</v>
      </c>
      <c r="D273" s="76"/>
      <c r="E273" s="69"/>
    </row>
    <row r="274" spans="1:11" ht="15.75">
      <c r="A274" s="65" t="s">
        <v>176</v>
      </c>
      <c r="B274" s="179" t="s">
        <v>191</v>
      </c>
      <c r="C274" s="157" t="s">
        <v>13</v>
      </c>
      <c r="D274" s="76"/>
      <c r="E274" s="69"/>
    </row>
    <row r="277" spans="1:11" ht="18">
      <c r="A277" s="154" t="s">
        <v>521</v>
      </c>
      <c r="B277" s="154"/>
      <c r="C277" s="154"/>
      <c r="D277" s="154"/>
      <c r="E277" s="154"/>
    </row>
    <row r="278" spans="1:11" ht="15.75">
      <c r="A278" s="66" t="s">
        <v>0</v>
      </c>
      <c r="B278" s="156" t="s">
        <v>51</v>
      </c>
      <c r="C278" s="156" t="s">
        <v>52</v>
      </c>
      <c r="D278" s="25" t="s">
        <v>506</v>
      </c>
      <c r="E278" s="25" t="s">
        <v>505</v>
      </c>
    </row>
    <row r="279" spans="1:11" ht="15.75">
      <c r="A279" s="66" t="s">
        <v>4</v>
      </c>
      <c r="B279" s="159" t="s">
        <v>55</v>
      </c>
      <c r="C279" s="157"/>
      <c r="D279" s="8"/>
      <c r="E279" s="8"/>
    </row>
    <row r="280" spans="1:11" ht="15.75">
      <c r="A280" s="68" t="s">
        <v>37</v>
      </c>
      <c r="B280" s="162" t="s">
        <v>56</v>
      </c>
      <c r="C280" s="157" t="s">
        <v>13</v>
      </c>
      <c r="D280" s="69"/>
      <c r="E280" s="69"/>
    </row>
    <row r="281" spans="1:11" ht="47.25">
      <c r="A281" s="68" t="s">
        <v>57</v>
      </c>
      <c r="B281" s="169" t="s">
        <v>58</v>
      </c>
      <c r="C281" s="158" t="s">
        <v>5</v>
      </c>
      <c r="D281" s="70"/>
      <c r="E281" s="71"/>
    </row>
    <row r="282" spans="1:11" ht="15.75">
      <c r="A282" s="68" t="s">
        <v>59</v>
      </c>
      <c r="B282" s="162" t="s">
        <v>8</v>
      </c>
      <c r="C282" s="157" t="s">
        <v>9</v>
      </c>
      <c r="D282" s="70"/>
      <c r="E282" s="69"/>
    </row>
    <row r="283" spans="1:11" ht="15.75">
      <c r="A283" s="68" t="s">
        <v>60</v>
      </c>
      <c r="B283" s="162" t="s">
        <v>61</v>
      </c>
      <c r="C283" s="157" t="s">
        <v>9</v>
      </c>
      <c r="D283" s="70"/>
      <c r="E283" s="69"/>
    </row>
    <row r="284" spans="1:11" ht="15.75">
      <c r="A284" s="68" t="s">
        <v>62</v>
      </c>
      <c r="B284" s="162" t="s">
        <v>10</v>
      </c>
      <c r="C284" s="157" t="s">
        <v>9</v>
      </c>
      <c r="D284" s="70"/>
      <c r="E284" s="69"/>
    </row>
    <row r="285" spans="1:11" ht="15.75">
      <c r="A285" s="68" t="s">
        <v>63</v>
      </c>
      <c r="B285" s="162" t="s">
        <v>11</v>
      </c>
      <c r="C285" s="157" t="s">
        <v>9</v>
      </c>
      <c r="D285" s="70"/>
      <c r="E285" s="69"/>
    </row>
    <row r="286" spans="1:11" ht="15.75">
      <c r="A286" s="66" t="s">
        <v>7</v>
      </c>
      <c r="B286" s="159" t="s">
        <v>64</v>
      </c>
      <c r="C286" s="157"/>
      <c r="D286" s="8"/>
      <c r="E286" s="8"/>
      <c r="G286" s="72">
        <f>60+13.8</f>
        <v>73.8</v>
      </c>
      <c r="H286" s="72">
        <f>32+17.15</f>
        <v>49.15</v>
      </c>
      <c r="I286" s="72">
        <v>0</v>
      </c>
      <c r="J286" s="72">
        <v>0</v>
      </c>
    </row>
    <row r="287" spans="1:11" ht="15.75">
      <c r="A287" s="67" t="s">
        <v>39</v>
      </c>
      <c r="B287" s="170" t="s">
        <v>370</v>
      </c>
      <c r="C287" s="157" t="s">
        <v>9</v>
      </c>
      <c r="D287" s="70"/>
      <c r="E287" s="70"/>
      <c r="G287" s="72">
        <f>+G286+I286</f>
        <v>73.8</v>
      </c>
      <c r="H287" s="72"/>
    </row>
    <row r="288" spans="1:11" ht="15.75">
      <c r="A288" s="67" t="s">
        <v>41</v>
      </c>
      <c r="B288" s="162" t="s">
        <v>371</v>
      </c>
      <c r="C288" s="157" t="s">
        <v>9</v>
      </c>
      <c r="D288" s="70"/>
      <c r="E288" s="70"/>
      <c r="F288" s="72" t="s">
        <v>372</v>
      </c>
      <c r="G288" s="72" t="s">
        <v>411</v>
      </c>
      <c r="H288" s="72" t="s">
        <v>373</v>
      </c>
      <c r="I288" s="72" t="s">
        <v>395</v>
      </c>
      <c r="J288" s="72" t="s">
        <v>404</v>
      </c>
      <c r="K288" s="72" t="s">
        <v>405</v>
      </c>
    </row>
    <row r="289" spans="1:11" ht="15.75">
      <c r="A289" s="67" t="s">
        <v>215</v>
      </c>
      <c r="B289" s="162" t="s">
        <v>70</v>
      </c>
      <c r="C289" s="157" t="s">
        <v>71</v>
      </c>
      <c r="D289" s="70"/>
      <c r="E289" s="70"/>
      <c r="F289" s="72">
        <v>15.96</v>
      </c>
      <c r="G289" s="72">
        <f>10.8+8</f>
        <v>18.8</v>
      </c>
      <c r="H289" s="72">
        <v>38.6</v>
      </c>
      <c r="I289" s="72">
        <v>0</v>
      </c>
      <c r="J289" s="63">
        <v>26.15</v>
      </c>
      <c r="K289" s="72">
        <v>12.45</v>
      </c>
    </row>
    <row r="290" spans="1:11" ht="15.75">
      <c r="A290" s="67" t="s">
        <v>67</v>
      </c>
      <c r="B290" s="162" t="s">
        <v>75</v>
      </c>
      <c r="C290" s="157" t="s">
        <v>9</v>
      </c>
      <c r="D290" s="70"/>
      <c r="E290" s="70"/>
      <c r="G290" s="72"/>
      <c r="H290" s="72"/>
      <c r="I290" s="63" t="s">
        <v>375</v>
      </c>
    </row>
    <row r="291" spans="1:11" ht="15.75">
      <c r="A291" s="67" t="s">
        <v>69</v>
      </c>
      <c r="B291" s="162" t="s">
        <v>77</v>
      </c>
      <c r="C291" s="157" t="s">
        <v>9</v>
      </c>
      <c r="D291" s="70"/>
      <c r="E291" s="70"/>
      <c r="G291" s="72"/>
      <c r="H291" s="72"/>
      <c r="I291" s="63">
        <f>16.15+2+21.5+2.15+7.05</f>
        <v>48.849999999999994</v>
      </c>
    </row>
    <row r="292" spans="1:11" ht="15.75">
      <c r="A292" s="67" t="s">
        <v>72</v>
      </c>
      <c r="B292" s="170" t="s">
        <v>79</v>
      </c>
      <c r="C292" s="157" t="s">
        <v>9</v>
      </c>
      <c r="D292" s="70"/>
      <c r="E292" s="70"/>
      <c r="G292" s="72"/>
      <c r="H292" s="72"/>
    </row>
    <row r="293" spans="1:11" ht="31.5">
      <c r="A293" s="67" t="s">
        <v>74</v>
      </c>
      <c r="B293" s="170" t="s">
        <v>81</v>
      </c>
      <c r="C293" s="157" t="s">
        <v>9</v>
      </c>
      <c r="D293" s="70"/>
      <c r="E293" s="70"/>
      <c r="G293" s="72"/>
      <c r="H293" s="72" t="s">
        <v>412</v>
      </c>
    </row>
    <row r="294" spans="1:11" ht="15.75">
      <c r="A294" s="66" t="s">
        <v>12</v>
      </c>
      <c r="B294" s="171" t="s">
        <v>82</v>
      </c>
      <c r="C294" s="157"/>
      <c r="D294" s="70"/>
      <c r="E294" s="8"/>
    </row>
    <row r="295" spans="1:11" ht="31.5">
      <c r="A295" s="67" t="s">
        <v>43</v>
      </c>
      <c r="B295" s="172" t="s">
        <v>83</v>
      </c>
      <c r="C295" s="157" t="s">
        <v>13</v>
      </c>
      <c r="D295" s="70"/>
      <c r="E295" s="70"/>
    </row>
    <row r="296" spans="1:11" ht="15.75">
      <c r="A296" s="67" t="s">
        <v>44</v>
      </c>
      <c r="B296" s="162" t="s">
        <v>84</v>
      </c>
      <c r="C296" s="157" t="s">
        <v>9</v>
      </c>
      <c r="D296" s="70"/>
      <c r="E296" s="70"/>
    </row>
    <row r="297" spans="1:11" ht="15.75">
      <c r="A297" s="67" t="s">
        <v>85</v>
      </c>
      <c r="B297" s="162" t="s">
        <v>86</v>
      </c>
      <c r="C297" s="157" t="s">
        <v>9</v>
      </c>
      <c r="D297" s="70"/>
      <c r="E297" s="70"/>
    </row>
    <row r="298" spans="1:11" ht="15.75">
      <c r="A298" s="66" t="s">
        <v>15</v>
      </c>
      <c r="B298" s="159" t="s">
        <v>89</v>
      </c>
      <c r="C298" s="157"/>
      <c r="E298" s="8"/>
    </row>
    <row r="299" spans="1:11" ht="15.75">
      <c r="A299" s="67" t="s">
        <v>377</v>
      </c>
      <c r="B299" s="162" t="s">
        <v>90</v>
      </c>
      <c r="C299" s="157" t="s">
        <v>71</v>
      </c>
      <c r="D299" s="70"/>
      <c r="E299" s="70"/>
    </row>
    <row r="300" spans="1:11" ht="15.75">
      <c r="A300" s="67" t="s">
        <v>46</v>
      </c>
      <c r="B300" s="162" t="s">
        <v>93</v>
      </c>
      <c r="C300" s="157" t="s">
        <v>9</v>
      </c>
      <c r="D300" s="70"/>
      <c r="E300" s="70"/>
    </row>
    <row r="301" spans="1:11" ht="15.75">
      <c r="A301" s="67" t="s">
        <v>91</v>
      </c>
      <c r="B301" s="162" t="s">
        <v>95</v>
      </c>
      <c r="C301" s="157" t="s">
        <v>9</v>
      </c>
      <c r="D301" s="70"/>
      <c r="E301" s="70"/>
    </row>
    <row r="302" spans="1:11" ht="15.75">
      <c r="A302" s="67" t="s">
        <v>92</v>
      </c>
      <c r="B302" s="162" t="s">
        <v>97</v>
      </c>
      <c r="C302" s="157" t="s">
        <v>9</v>
      </c>
      <c r="D302" s="70"/>
      <c r="E302" s="70"/>
    </row>
    <row r="303" spans="1:11" ht="15.75">
      <c r="A303" s="67" t="s">
        <v>94</v>
      </c>
      <c r="B303" s="162" t="s">
        <v>413</v>
      </c>
      <c r="C303" s="157" t="s">
        <v>9</v>
      </c>
      <c r="D303" s="70"/>
      <c r="E303" s="70"/>
      <c r="F303" s="63">
        <f>+(6.75*4)+(6.4*13)+22.4+30.05+8</f>
        <v>170.65</v>
      </c>
    </row>
    <row r="304" spans="1:11" ht="15.75">
      <c r="A304" s="67" t="s">
        <v>96</v>
      </c>
      <c r="B304" s="172" t="s">
        <v>101</v>
      </c>
      <c r="C304" s="157" t="s">
        <v>9</v>
      </c>
      <c r="D304" s="70"/>
      <c r="E304" s="70"/>
    </row>
    <row r="305" spans="1:7" ht="15.75">
      <c r="A305" s="66" t="s">
        <v>17</v>
      </c>
      <c r="B305" s="159" t="s">
        <v>102</v>
      </c>
      <c r="C305" s="157"/>
      <c r="D305" s="70"/>
      <c r="E305" s="8"/>
    </row>
    <row r="306" spans="1:7" ht="15.75">
      <c r="A306" s="67" t="s">
        <v>414</v>
      </c>
      <c r="B306" s="162" t="s">
        <v>106</v>
      </c>
      <c r="C306" s="157" t="s">
        <v>71</v>
      </c>
      <c r="D306" s="70"/>
      <c r="E306" s="70"/>
      <c r="G306" s="63">
        <f>1.86+14.85+2.22+3.95+8.01+15.48</f>
        <v>46.370000000000005</v>
      </c>
    </row>
    <row r="307" spans="1:7" ht="31.5">
      <c r="A307" s="67" t="s">
        <v>48</v>
      </c>
      <c r="B307" s="173" t="s">
        <v>108</v>
      </c>
      <c r="C307" s="157" t="s">
        <v>71</v>
      </c>
      <c r="D307" s="70"/>
      <c r="E307" s="70"/>
    </row>
    <row r="308" spans="1:7" ht="31.5">
      <c r="A308" s="67" t="s">
        <v>105</v>
      </c>
      <c r="B308" s="170" t="s">
        <v>111</v>
      </c>
      <c r="C308" s="157" t="s">
        <v>71</v>
      </c>
      <c r="D308" s="70"/>
      <c r="E308" s="70"/>
    </row>
    <row r="309" spans="1:7" ht="31.5">
      <c r="A309" s="67" t="s">
        <v>289</v>
      </c>
      <c r="B309" s="173" t="s">
        <v>291</v>
      </c>
      <c r="C309" s="157" t="s">
        <v>71</v>
      </c>
      <c r="D309" s="70"/>
      <c r="E309" s="70"/>
    </row>
    <row r="310" spans="1:7" ht="15.75">
      <c r="A310" s="66" t="s">
        <v>415</v>
      </c>
      <c r="B310" s="159" t="s">
        <v>416</v>
      </c>
      <c r="C310" s="156"/>
      <c r="D310" s="71"/>
      <c r="E310" s="71"/>
    </row>
    <row r="311" spans="1:7" ht="15.75">
      <c r="A311" s="67" t="s">
        <v>417</v>
      </c>
      <c r="B311" s="170" t="s">
        <v>418</v>
      </c>
      <c r="C311" s="157" t="s">
        <v>419</v>
      </c>
      <c r="D311" s="71"/>
      <c r="E311" s="71"/>
    </row>
    <row r="312" spans="1:7" ht="15.75">
      <c r="A312" s="67" t="s">
        <v>115</v>
      </c>
      <c r="B312" s="170" t="s">
        <v>420</v>
      </c>
      <c r="C312" s="157" t="s">
        <v>14</v>
      </c>
      <c r="D312" s="71"/>
      <c r="E312" s="71"/>
    </row>
    <row r="313" spans="1:7" ht="15.75">
      <c r="A313" s="66" t="s">
        <v>421</v>
      </c>
      <c r="B313" s="159" t="s">
        <v>422</v>
      </c>
      <c r="C313" s="156"/>
      <c r="D313" s="74"/>
      <c r="E313" s="75"/>
    </row>
    <row r="314" spans="1:7" ht="47.25">
      <c r="A314" s="87" t="s">
        <v>423</v>
      </c>
      <c r="B314" s="170" t="s">
        <v>424</v>
      </c>
      <c r="C314" s="157" t="s">
        <v>5</v>
      </c>
      <c r="D314" s="70"/>
      <c r="E314" s="71"/>
    </row>
    <row r="315" spans="1:7" ht="15.75">
      <c r="A315" s="87" t="s">
        <v>34</v>
      </c>
      <c r="B315" s="179" t="s">
        <v>30</v>
      </c>
      <c r="C315" s="157" t="s">
        <v>425</v>
      </c>
      <c r="D315" s="76"/>
      <c r="E315" s="71"/>
    </row>
    <row r="316" spans="1:7" ht="15.75">
      <c r="A316" s="66" t="s">
        <v>426</v>
      </c>
      <c r="B316" s="159" t="s">
        <v>22</v>
      </c>
      <c r="C316" s="156"/>
      <c r="D316" s="76"/>
      <c r="E316" s="75"/>
      <c r="G316" s="86"/>
    </row>
    <row r="317" spans="1:7" ht="15.75">
      <c r="A317" s="65" t="s">
        <v>390</v>
      </c>
      <c r="B317" s="179" t="s">
        <v>183</v>
      </c>
      <c r="C317" s="157" t="s">
        <v>5</v>
      </c>
      <c r="D317" s="76"/>
      <c r="E317" s="69"/>
      <c r="G317" s="86"/>
    </row>
    <row r="318" spans="1:7" ht="15.75">
      <c r="A318" s="65" t="s">
        <v>356</v>
      </c>
      <c r="B318" s="179" t="s">
        <v>191</v>
      </c>
      <c r="C318" s="157" t="s">
        <v>13</v>
      </c>
      <c r="D318" s="70"/>
      <c r="E318" s="69"/>
    </row>
  </sheetData>
  <mergeCells count="6">
    <mergeCell ref="A277:E277"/>
    <mergeCell ref="A2:E2"/>
    <mergeCell ref="A3:E3"/>
    <mergeCell ref="A5:E5"/>
    <mergeCell ref="A104:E104"/>
    <mergeCell ref="A192:E19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D7C4-6029-40BD-B0C5-87EB46EAA561}">
  <dimension ref="A1:E57"/>
  <sheetViews>
    <sheetView topLeftCell="A46" workbookViewId="0">
      <selection activeCell="I46" sqref="I1:I1048576"/>
    </sheetView>
  </sheetViews>
  <sheetFormatPr baseColWidth="10" defaultRowHeight="12.75"/>
  <cols>
    <col min="1" max="1" width="3.7109375" style="89" customWidth="1"/>
    <col min="2" max="2" width="51.7109375" style="89" customWidth="1"/>
    <col min="3" max="3" width="5.7109375" style="89" customWidth="1"/>
    <col min="4" max="4" width="18.140625" style="89" customWidth="1"/>
    <col min="5" max="5" width="18.85546875" style="89" customWidth="1"/>
    <col min="6" max="16384" width="11.42578125" style="88"/>
  </cols>
  <sheetData>
    <row r="1" spans="1:5" ht="15.75" customHeight="1">
      <c r="A1" s="147" t="s">
        <v>351</v>
      </c>
      <c r="B1" s="147"/>
      <c r="C1" s="147"/>
      <c r="D1" s="147"/>
      <c r="E1" s="147"/>
    </row>
    <row r="3" spans="1:5" ht="15">
      <c r="B3" s="149" t="s">
        <v>516</v>
      </c>
      <c r="C3" s="149"/>
      <c r="D3" s="149"/>
      <c r="E3" s="149"/>
    </row>
    <row r="4" spans="1:5" s="89" customFormat="1" ht="15.75">
      <c r="A4" s="90"/>
      <c r="B4" s="91"/>
    </row>
    <row r="5" spans="1:5" ht="31.5">
      <c r="A5" s="92" t="s">
        <v>0</v>
      </c>
      <c r="B5" s="92" t="s">
        <v>427</v>
      </c>
      <c r="C5" s="92" t="s">
        <v>52</v>
      </c>
      <c r="D5" s="25" t="s">
        <v>506</v>
      </c>
      <c r="E5" s="25" t="s">
        <v>505</v>
      </c>
    </row>
    <row r="6" spans="1:5" ht="15.75">
      <c r="A6" s="92">
        <v>1</v>
      </c>
      <c r="B6" s="150" t="s">
        <v>55</v>
      </c>
      <c r="C6" s="150"/>
      <c r="D6" s="150"/>
      <c r="E6" s="93"/>
    </row>
    <row r="7" spans="1:5" ht="15.75">
      <c r="A7" s="94" t="s">
        <v>37</v>
      </c>
      <c r="B7" s="95" t="s">
        <v>428</v>
      </c>
      <c r="C7" s="96" t="s">
        <v>5</v>
      </c>
      <c r="D7" s="97"/>
      <c r="E7" s="98"/>
    </row>
    <row r="8" spans="1:5" ht="47.25">
      <c r="A8" s="94" t="s">
        <v>57</v>
      </c>
      <c r="B8" s="99" t="s">
        <v>429</v>
      </c>
      <c r="C8" s="94" t="s">
        <v>9</v>
      </c>
      <c r="D8" s="98"/>
      <c r="E8" s="98"/>
    </row>
    <row r="9" spans="1:5" ht="94.5">
      <c r="A9" s="94" t="s">
        <v>59</v>
      </c>
      <c r="B9" s="99" t="s">
        <v>430</v>
      </c>
      <c r="C9" s="94" t="s">
        <v>9</v>
      </c>
      <c r="D9" s="98"/>
      <c r="E9" s="98"/>
    </row>
    <row r="10" spans="1:5" s="101" customFormat="1" ht="19.5" customHeight="1">
      <c r="A10" s="94" t="s">
        <v>60</v>
      </c>
      <c r="B10" s="100" t="s">
        <v>431</v>
      </c>
      <c r="C10" s="94" t="s">
        <v>9</v>
      </c>
      <c r="D10" s="98"/>
      <c r="E10" s="98"/>
    </row>
    <row r="11" spans="1:5" ht="24.75" customHeight="1">
      <c r="A11" s="94" t="s">
        <v>62</v>
      </c>
      <c r="B11" s="99" t="s">
        <v>432</v>
      </c>
      <c r="C11" s="94" t="s">
        <v>9</v>
      </c>
      <c r="D11" s="98"/>
      <c r="E11" s="98"/>
    </row>
    <row r="12" spans="1:5" ht="15.75">
      <c r="A12" s="92" t="s">
        <v>7</v>
      </c>
      <c r="B12" s="93" t="s">
        <v>433</v>
      </c>
      <c r="C12" s="93"/>
      <c r="D12" s="93"/>
      <c r="E12" s="93"/>
    </row>
    <row r="13" spans="1:5" ht="47.25">
      <c r="A13" s="94" t="s">
        <v>39</v>
      </c>
      <c r="B13" s="99" t="s">
        <v>434</v>
      </c>
      <c r="C13" s="94" t="s">
        <v>9</v>
      </c>
      <c r="D13" s="98"/>
      <c r="E13" s="98"/>
    </row>
    <row r="14" spans="1:5" ht="78.75">
      <c r="A14" s="94" t="s">
        <v>41</v>
      </c>
      <c r="B14" s="99" t="s">
        <v>435</v>
      </c>
      <c r="C14" s="102" t="s">
        <v>9</v>
      </c>
      <c r="D14" s="98"/>
      <c r="E14" s="98"/>
    </row>
    <row r="15" spans="1:5" ht="15.75">
      <c r="A15" s="94" t="s">
        <v>215</v>
      </c>
      <c r="B15" s="99" t="s">
        <v>436</v>
      </c>
      <c r="C15" s="102" t="s">
        <v>71</v>
      </c>
      <c r="D15" s="98"/>
      <c r="E15" s="98"/>
    </row>
    <row r="16" spans="1:5" ht="15.75">
      <c r="A16" s="94" t="s">
        <v>67</v>
      </c>
      <c r="B16" s="99" t="s">
        <v>437</v>
      </c>
      <c r="C16" s="102" t="s">
        <v>71</v>
      </c>
      <c r="D16" s="98"/>
      <c r="E16" s="98"/>
    </row>
    <row r="17" spans="1:5" ht="15.75">
      <c r="A17" s="94" t="s">
        <v>69</v>
      </c>
      <c r="B17" s="99" t="s">
        <v>438</v>
      </c>
      <c r="C17" s="102" t="s">
        <v>9</v>
      </c>
      <c r="D17" s="98"/>
      <c r="E17" s="98"/>
    </row>
    <row r="18" spans="1:5" ht="15.75">
      <c r="A18" s="94" t="s">
        <v>72</v>
      </c>
      <c r="B18" s="99" t="s">
        <v>439</v>
      </c>
      <c r="C18" s="102" t="s">
        <v>9</v>
      </c>
      <c r="D18" s="98"/>
      <c r="E18" s="98"/>
    </row>
    <row r="19" spans="1:5" ht="15.75">
      <c r="A19" s="92" t="s">
        <v>12</v>
      </c>
      <c r="B19" s="93" t="s">
        <v>440</v>
      </c>
      <c r="C19" s="93"/>
      <c r="D19" s="93"/>
      <c r="E19" s="93"/>
    </row>
    <row r="20" spans="1:5" ht="31.5">
      <c r="A20" s="94" t="s">
        <v>43</v>
      </c>
      <c r="B20" s="99" t="s">
        <v>441</v>
      </c>
      <c r="C20" s="94" t="s">
        <v>71</v>
      </c>
      <c r="D20" s="98"/>
      <c r="E20" s="98"/>
    </row>
    <row r="21" spans="1:5" ht="31.5">
      <c r="A21" s="94" t="s">
        <v>44</v>
      </c>
      <c r="B21" s="99" t="s">
        <v>442</v>
      </c>
      <c r="C21" s="94" t="s">
        <v>9</v>
      </c>
      <c r="D21" s="98"/>
      <c r="E21" s="98"/>
    </row>
    <row r="22" spans="1:5" ht="31.5">
      <c r="A22" s="94" t="s">
        <v>85</v>
      </c>
      <c r="B22" s="99" t="s">
        <v>443</v>
      </c>
      <c r="C22" s="94" t="s">
        <v>9</v>
      </c>
      <c r="D22" s="98"/>
      <c r="E22" s="98"/>
    </row>
    <row r="23" spans="1:5" ht="15.75">
      <c r="A23" s="92" t="s">
        <v>15</v>
      </c>
      <c r="B23" s="93" t="s">
        <v>444</v>
      </c>
      <c r="C23" s="93"/>
      <c r="D23" s="93"/>
      <c r="E23" s="93"/>
    </row>
    <row r="24" spans="1:5" ht="15.75">
      <c r="A24" s="94" t="s">
        <v>445</v>
      </c>
      <c r="B24" s="99" t="s">
        <v>446</v>
      </c>
      <c r="C24" s="94" t="s">
        <v>71</v>
      </c>
      <c r="D24" s="98"/>
      <c r="E24" s="98"/>
    </row>
    <row r="25" spans="1:5" ht="15.75">
      <c r="A25" s="94" t="s">
        <v>46</v>
      </c>
      <c r="B25" s="99" t="s">
        <v>447</v>
      </c>
      <c r="C25" s="103" t="s">
        <v>9</v>
      </c>
      <c r="D25" s="98"/>
      <c r="E25" s="104"/>
    </row>
    <row r="26" spans="1:5" ht="15.75">
      <c r="A26" s="94" t="s">
        <v>91</v>
      </c>
      <c r="B26" s="99" t="s">
        <v>448</v>
      </c>
      <c r="C26" s="94" t="s">
        <v>9</v>
      </c>
      <c r="D26" s="98"/>
      <c r="E26" s="98"/>
    </row>
    <row r="27" spans="1:5" ht="31.5">
      <c r="A27" s="94" t="s">
        <v>92</v>
      </c>
      <c r="B27" s="99" t="s">
        <v>449</v>
      </c>
      <c r="C27" s="94" t="s">
        <v>9</v>
      </c>
      <c r="D27" s="98"/>
      <c r="E27" s="98"/>
    </row>
    <row r="28" spans="1:5" ht="15.75">
      <c r="A28" s="94" t="s">
        <v>94</v>
      </c>
      <c r="B28" s="105" t="s">
        <v>93</v>
      </c>
      <c r="C28" s="94" t="s">
        <v>9</v>
      </c>
      <c r="D28" s="98"/>
      <c r="E28" s="98"/>
    </row>
    <row r="29" spans="1:5" ht="15.75">
      <c r="A29" s="94" t="s">
        <v>96</v>
      </c>
      <c r="B29" s="100" t="s">
        <v>450</v>
      </c>
      <c r="C29" s="94" t="s">
        <v>9</v>
      </c>
      <c r="D29" s="98"/>
      <c r="E29" s="98"/>
    </row>
    <row r="30" spans="1:5" ht="15.75">
      <c r="A30" s="94" t="s">
        <v>98</v>
      </c>
      <c r="B30" s="99" t="s">
        <v>451</v>
      </c>
      <c r="C30" s="94" t="s">
        <v>9</v>
      </c>
      <c r="D30" s="98"/>
      <c r="E30" s="98"/>
    </row>
    <row r="31" spans="1:5" ht="15.75">
      <c r="A31" s="94" t="s">
        <v>452</v>
      </c>
      <c r="B31" s="99" t="s">
        <v>453</v>
      </c>
      <c r="C31" s="94" t="s">
        <v>9</v>
      </c>
      <c r="D31" s="98"/>
      <c r="E31" s="98"/>
    </row>
    <row r="32" spans="1:5" ht="15.75">
      <c r="A32" s="92" t="s">
        <v>17</v>
      </c>
      <c r="B32" s="150" t="s">
        <v>102</v>
      </c>
      <c r="C32" s="150"/>
      <c r="D32" s="150"/>
      <c r="E32" s="150"/>
    </row>
    <row r="33" spans="1:5" ht="15.75">
      <c r="A33" s="94" t="s">
        <v>47</v>
      </c>
      <c r="B33" s="99" t="s">
        <v>454</v>
      </c>
      <c r="C33" s="94" t="s">
        <v>71</v>
      </c>
      <c r="D33" s="98"/>
      <c r="E33" s="98"/>
    </row>
    <row r="34" spans="1:5" ht="38.25" customHeight="1">
      <c r="A34" s="94" t="s">
        <v>48</v>
      </c>
      <c r="B34" s="99" t="s">
        <v>455</v>
      </c>
      <c r="C34" s="94" t="s">
        <v>71</v>
      </c>
      <c r="D34" s="98"/>
      <c r="E34" s="98"/>
    </row>
    <row r="35" spans="1:5" ht="15.75">
      <c r="A35" s="94" t="s">
        <v>105</v>
      </c>
      <c r="B35" s="99" t="s">
        <v>456</v>
      </c>
      <c r="C35" s="94" t="s">
        <v>71</v>
      </c>
      <c r="D35" s="98"/>
      <c r="E35" s="98"/>
    </row>
    <row r="36" spans="1:5" ht="15.75">
      <c r="A36" s="94" t="s">
        <v>107</v>
      </c>
      <c r="B36" s="99" t="s">
        <v>457</v>
      </c>
      <c r="C36" s="94" t="s">
        <v>71</v>
      </c>
      <c r="D36" s="98"/>
      <c r="E36" s="98"/>
    </row>
    <row r="37" spans="1:5" ht="15.75">
      <c r="A37" s="92" t="s">
        <v>18</v>
      </c>
      <c r="B37" s="93" t="s">
        <v>458</v>
      </c>
      <c r="C37" s="93"/>
      <c r="D37" s="93"/>
      <c r="E37" s="93"/>
    </row>
    <row r="38" spans="1:5" ht="15.75">
      <c r="A38" s="94" t="s">
        <v>113</v>
      </c>
      <c r="B38" s="99" t="s">
        <v>459</v>
      </c>
      <c r="C38" s="94" t="s">
        <v>16</v>
      </c>
      <c r="D38" s="98"/>
      <c r="E38" s="98"/>
    </row>
    <row r="39" spans="1:5" ht="21.75" customHeight="1">
      <c r="A39" s="94" t="s">
        <v>115</v>
      </c>
      <c r="B39" s="99" t="s">
        <v>460</v>
      </c>
      <c r="C39" s="94" t="s">
        <v>16</v>
      </c>
      <c r="D39" s="98"/>
      <c r="E39" s="98"/>
    </row>
    <row r="40" spans="1:5" ht="30" customHeight="1">
      <c r="A40" s="94" t="s">
        <v>116</v>
      </c>
      <c r="B40" s="99" t="s">
        <v>461</v>
      </c>
      <c r="C40" s="94" t="s">
        <v>16</v>
      </c>
      <c r="D40" s="98"/>
      <c r="E40" s="98"/>
    </row>
    <row r="41" spans="1:5" ht="15.75">
      <c r="A41" s="94" t="s">
        <v>117</v>
      </c>
      <c r="B41" s="99" t="s">
        <v>462</v>
      </c>
      <c r="C41" s="94" t="s">
        <v>14</v>
      </c>
      <c r="D41" s="98"/>
      <c r="E41" s="98"/>
    </row>
    <row r="42" spans="1:5" ht="18" customHeight="1">
      <c r="A42" s="94" t="s">
        <v>118</v>
      </c>
      <c r="B42" s="99" t="s">
        <v>463</v>
      </c>
      <c r="C42" s="94" t="s">
        <v>71</v>
      </c>
      <c r="D42" s="98"/>
      <c r="E42" s="98"/>
    </row>
    <row r="43" spans="1:5" ht="31.5">
      <c r="A43" s="94" t="s">
        <v>119</v>
      </c>
      <c r="B43" s="99" t="s">
        <v>464</v>
      </c>
      <c r="C43" s="94" t="s">
        <v>14</v>
      </c>
      <c r="D43" s="98"/>
      <c r="E43" s="98"/>
    </row>
    <row r="44" spans="1:5" ht="63">
      <c r="A44" s="94" t="s">
        <v>269</v>
      </c>
      <c r="B44" s="99" t="s">
        <v>465</v>
      </c>
      <c r="C44" s="94" t="s">
        <v>16</v>
      </c>
      <c r="D44" s="98"/>
      <c r="E44" s="98"/>
    </row>
    <row r="45" spans="1:5" ht="15.75">
      <c r="A45" s="92" t="s">
        <v>19</v>
      </c>
      <c r="B45" s="93" t="s">
        <v>466</v>
      </c>
      <c r="C45" s="93"/>
      <c r="D45" s="93"/>
      <c r="E45" s="93"/>
    </row>
    <row r="46" spans="1:5" ht="47.25">
      <c r="A46" s="94" t="s">
        <v>33</v>
      </c>
      <c r="B46" s="99" t="s">
        <v>467</v>
      </c>
      <c r="C46" s="94" t="s">
        <v>14</v>
      </c>
      <c r="D46" s="98"/>
      <c r="E46" s="98"/>
    </row>
    <row r="47" spans="1:5" ht="47.25">
      <c r="A47" s="94" t="s">
        <v>34</v>
      </c>
      <c r="B47" s="100" t="s">
        <v>468</v>
      </c>
      <c r="C47" s="94" t="s">
        <v>14</v>
      </c>
      <c r="D47" s="98"/>
      <c r="E47" s="98"/>
    </row>
    <row r="48" spans="1:5" ht="63">
      <c r="A48" s="94" t="s">
        <v>35</v>
      </c>
      <c r="B48" s="100" t="s">
        <v>469</v>
      </c>
      <c r="C48" s="94" t="s">
        <v>14</v>
      </c>
      <c r="D48" s="98"/>
      <c r="E48" s="98"/>
    </row>
    <row r="49" spans="1:5" ht="31.5">
      <c r="A49" s="94" t="s">
        <v>123</v>
      </c>
      <c r="B49" s="100" t="s">
        <v>470</v>
      </c>
      <c r="C49" s="94" t="s">
        <v>16</v>
      </c>
      <c r="D49" s="98"/>
      <c r="E49" s="98"/>
    </row>
    <row r="50" spans="1:5" ht="47.25">
      <c r="A50" s="94" t="s">
        <v>259</v>
      </c>
      <c r="B50" s="100" t="s">
        <v>471</v>
      </c>
      <c r="C50" s="94" t="s">
        <v>14</v>
      </c>
      <c r="D50" s="98"/>
      <c r="E50" s="98"/>
    </row>
    <row r="51" spans="1:5" ht="15.75">
      <c r="A51" s="94" t="s">
        <v>260</v>
      </c>
      <c r="B51" s="100" t="s">
        <v>472</v>
      </c>
      <c r="C51" s="94" t="s">
        <v>14</v>
      </c>
      <c r="D51" s="98"/>
      <c r="E51" s="98"/>
    </row>
    <row r="52" spans="1:5" ht="23.25" customHeight="1">
      <c r="A52" s="92" t="s">
        <v>21</v>
      </c>
      <c r="B52" s="150" t="s">
        <v>473</v>
      </c>
      <c r="C52" s="150"/>
      <c r="D52" s="150"/>
      <c r="E52" s="150"/>
    </row>
    <row r="53" spans="1:5" ht="15.75">
      <c r="A53" s="94" t="s">
        <v>474</v>
      </c>
      <c r="B53" s="99" t="s">
        <v>475</v>
      </c>
      <c r="C53" s="94" t="s">
        <v>71</v>
      </c>
      <c r="D53" s="98"/>
      <c r="E53" s="98"/>
    </row>
    <row r="54" spans="1:5" ht="15.75">
      <c r="A54" s="94" t="s">
        <v>356</v>
      </c>
      <c r="B54" s="99" t="s">
        <v>476</v>
      </c>
      <c r="C54" s="94" t="s">
        <v>71</v>
      </c>
      <c r="D54" s="98"/>
      <c r="E54" s="98"/>
    </row>
    <row r="55" spans="1:5" ht="15.75">
      <c r="A55" s="94" t="s">
        <v>477</v>
      </c>
      <c r="B55" s="99" t="s">
        <v>478</v>
      </c>
      <c r="C55" s="94" t="s">
        <v>13</v>
      </c>
      <c r="D55" s="98"/>
      <c r="E55" s="98"/>
    </row>
    <row r="56" spans="1:5" ht="15.75">
      <c r="A56" s="94" t="s">
        <v>479</v>
      </c>
      <c r="B56" s="99" t="s">
        <v>480</v>
      </c>
      <c r="C56" s="102" t="s">
        <v>71</v>
      </c>
      <c r="D56" s="98"/>
      <c r="E56" s="98"/>
    </row>
    <row r="57" spans="1:5" ht="15.75">
      <c r="A57" s="94" t="s">
        <v>481</v>
      </c>
      <c r="B57" s="99" t="s">
        <v>482</v>
      </c>
      <c r="C57" s="94" t="s">
        <v>71</v>
      </c>
      <c r="D57" s="98"/>
      <c r="E57" s="98"/>
    </row>
  </sheetData>
  <mergeCells count="5">
    <mergeCell ref="B32:E32"/>
    <mergeCell ref="B52:E52"/>
    <mergeCell ref="A1:E1"/>
    <mergeCell ref="B3:E3"/>
    <mergeCell ref="B6:D6"/>
  </mergeCells>
  <pageMargins left="0.7" right="0.7" top="0.75" bottom="0.75" header="0.3" footer="0.3"/>
  <pageSetup paperSize="9" orientation="portrait" horizontalDpi="4294967292"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3D08-8027-461F-822E-E0D73A36FA61}">
  <dimension ref="A2:M231"/>
  <sheetViews>
    <sheetView topLeftCell="A61" workbookViewId="0">
      <selection activeCell="B77" sqref="B77"/>
    </sheetView>
  </sheetViews>
  <sheetFormatPr baseColWidth="10" defaultColWidth="11.5703125" defaultRowHeight="15"/>
  <cols>
    <col min="1" max="1" width="4.28515625" style="107" customWidth="1"/>
    <col min="2" max="2" width="43.7109375" style="107" customWidth="1"/>
    <col min="3" max="3" width="5" style="107" customWidth="1"/>
    <col min="4" max="4" width="11.85546875" style="107" customWidth="1"/>
    <col min="5" max="5" width="35.5703125" style="107" customWidth="1"/>
    <col min="6" max="8" width="11.5703125" style="107" hidden="1" customWidth="1"/>
    <col min="9" max="10" width="11.42578125" style="107" hidden="1" customWidth="1"/>
    <col min="11" max="11" width="11.5703125" style="107" hidden="1" customWidth="1"/>
    <col min="12" max="12" width="11.140625" style="107" customWidth="1"/>
    <col min="13" max="16384" width="11.5703125" style="107"/>
  </cols>
  <sheetData>
    <row r="2" spans="1:11" ht="15.75" customHeight="1">
      <c r="A2" s="147" t="s">
        <v>351</v>
      </c>
      <c r="B2" s="147"/>
      <c r="C2" s="147"/>
      <c r="D2" s="147"/>
      <c r="E2" s="147"/>
    </row>
    <row r="3" spans="1:11" ht="15.75">
      <c r="A3" s="106"/>
      <c r="B3" s="106"/>
      <c r="C3" s="106"/>
      <c r="D3" s="106"/>
      <c r="E3" s="106"/>
    </row>
    <row r="4" spans="1:11" ht="15.75">
      <c r="A4" s="151" t="s">
        <v>515</v>
      </c>
      <c r="B4" s="151"/>
      <c r="C4" s="151"/>
      <c r="D4" s="151"/>
      <c r="E4" s="151"/>
    </row>
    <row r="6" spans="1:11" ht="15.75">
      <c r="A6" s="152" t="s">
        <v>514</v>
      </c>
      <c r="B6" s="152"/>
      <c r="C6" s="152"/>
      <c r="D6" s="152"/>
      <c r="E6" s="152"/>
    </row>
    <row r="7" spans="1:11" ht="31.5">
      <c r="A7" s="111" t="s">
        <v>0</v>
      </c>
      <c r="B7" s="111" t="s">
        <v>51</v>
      </c>
      <c r="C7" s="111" t="s">
        <v>52</v>
      </c>
      <c r="D7" s="25" t="s">
        <v>506</v>
      </c>
      <c r="E7" s="25" t="s">
        <v>505</v>
      </c>
    </row>
    <row r="8" spans="1:11" ht="15.75">
      <c r="A8" s="111" t="s">
        <v>4</v>
      </c>
      <c r="B8" s="112" t="s">
        <v>55</v>
      </c>
      <c r="C8" s="113"/>
      <c r="D8" s="8"/>
      <c r="E8" s="8"/>
    </row>
    <row r="9" spans="1:11" ht="15.75">
      <c r="A9" s="114" t="s">
        <v>37</v>
      </c>
      <c r="B9" s="115" t="s">
        <v>288</v>
      </c>
      <c r="C9" s="113" t="s">
        <v>13</v>
      </c>
      <c r="D9" s="116"/>
      <c r="E9" s="116"/>
    </row>
    <row r="10" spans="1:11" ht="63">
      <c r="A10" s="114" t="s">
        <v>57</v>
      </c>
      <c r="B10" s="117" t="s">
        <v>58</v>
      </c>
      <c r="C10" s="114" t="s">
        <v>5</v>
      </c>
      <c r="D10" s="118"/>
      <c r="E10" s="119"/>
    </row>
    <row r="11" spans="1:11" ht="15.75">
      <c r="A11" s="114" t="s">
        <v>59</v>
      </c>
      <c r="B11" s="115" t="s">
        <v>8</v>
      </c>
      <c r="C11" s="113" t="s">
        <v>9</v>
      </c>
      <c r="D11" s="118"/>
      <c r="E11" s="116"/>
    </row>
    <row r="12" spans="1:11" ht="15.75">
      <c r="A12" s="114" t="s">
        <v>60</v>
      </c>
      <c r="B12" s="115" t="s">
        <v>61</v>
      </c>
      <c r="C12" s="113" t="s">
        <v>9</v>
      </c>
      <c r="D12" s="118"/>
      <c r="E12" s="116"/>
    </row>
    <row r="13" spans="1:11" ht="15.75">
      <c r="A13" s="114" t="s">
        <v>62</v>
      </c>
      <c r="B13" s="115" t="s">
        <v>10</v>
      </c>
      <c r="C13" s="113" t="s">
        <v>9</v>
      </c>
      <c r="D13" s="118"/>
      <c r="E13" s="116"/>
    </row>
    <row r="14" spans="1:11" ht="15.75">
      <c r="A14" s="114" t="s">
        <v>63</v>
      </c>
      <c r="B14" s="115" t="s">
        <v>11</v>
      </c>
      <c r="C14" s="113" t="s">
        <v>9</v>
      </c>
      <c r="D14" s="118"/>
      <c r="E14" s="116"/>
    </row>
    <row r="15" spans="1:11" ht="15.75">
      <c r="A15" s="111" t="s">
        <v>7</v>
      </c>
      <c r="B15" s="112" t="s">
        <v>64</v>
      </c>
      <c r="C15" s="113"/>
      <c r="D15" s="8"/>
      <c r="E15" s="8"/>
      <c r="G15" s="122">
        <f>17.62+13.14+16.56+6.62+26.87+4.4</f>
        <v>85.210000000000008</v>
      </c>
      <c r="H15" s="122">
        <f>17.02+14.5+16.4+13.44+21+8.68</f>
        <v>91.039999999999992</v>
      </c>
      <c r="I15" s="122">
        <f>13.26+8.02</f>
        <v>21.28</v>
      </c>
      <c r="J15" s="122">
        <f>14.85+12.02</f>
        <v>26.869999999999997</v>
      </c>
      <c r="K15" s="107">
        <v>4.62</v>
      </c>
    </row>
    <row r="16" spans="1:11" ht="31.5">
      <c r="A16" s="113" t="s">
        <v>39</v>
      </c>
      <c r="B16" s="123" t="s">
        <v>219</v>
      </c>
      <c r="C16" s="113" t="s">
        <v>9</v>
      </c>
      <c r="D16" s="118"/>
      <c r="E16" s="118"/>
      <c r="G16" s="122">
        <f>+G15+I15+J15+K15</f>
        <v>137.98000000000002</v>
      </c>
      <c r="H16" s="122">
        <f>+H15+J15</f>
        <v>117.91</v>
      </c>
    </row>
    <row r="17" spans="1:12" ht="31.5">
      <c r="A17" s="113" t="s">
        <v>41</v>
      </c>
      <c r="B17" s="123" t="s">
        <v>220</v>
      </c>
      <c r="C17" s="113" t="s">
        <v>194</v>
      </c>
      <c r="D17" s="118"/>
      <c r="E17" s="118"/>
      <c r="G17" s="122">
        <f>+G15+I15+K15</f>
        <v>111.11000000000001</v>
      </c>
      <c r="H17" s="122"/>
    </row>
    <row r="18" spans="1:12" ht="31.5">
      <c r="A18" s="113" t="s">
        <v>215</v>
      </c>
      <c r="B18" s="123" t="s">
        <v>66</v>
      </c>
      <c r="C18" s="113" t="s">
        <v>9</v>
      </c>
      <c r="D18" s="118"/>
      <c r="E18" s="118"/>
      <c r="G18" s="122">
        <f>+G15+I15</f>
        <v>106.49000000000001</v>
      </c>
      <c r="H18" s="122"/>
    </row>
    <row r="19" spans="1:12" ht="15.75">
      <c r="A19" s="113" t="s">
        <v>67</v>
      </c>
      <c r="B19" s="124" t="s">
        <v>211</v>
      </c>
      <c r="C19" s="113" t="s">
        <v>9</v>
      </c>
      <c r="D19" s="118"/>
      <c r="E19" s="118"/>
      <c r="G19" s="122"/>
      <c r="H19" s="122"/>
    </row>
    <row r="20" spans="1:12" ht="15.75">
      <c r="A20" s="113" t="s">
        <v>69</v>
      </c>
      <c r="B20" s="124" t="s">
        <v>68</v>
      </c>
      <c r="C20" s="113" t="s">
        <v>9</v>
      </c>
      <c r="D20" s="118"/>
      <c r="E20" s="118"/>
      <c r="G20" s="122" t="s">
        <v>488</v>
      </c>
      <c r="H20" s="122" t="s">
        <v>489</v>
      </c>
      <c r="I20" s="122" t="s">
        <v>490</v>
      </c>
      <c r="J20" s="122" t="s">
        <v>491</v>
      </c>
      <c r="K20" s="122" t="s">
        <v>492</v>
      </c>
      <c r="L20" s="122"/>
    </row>
    <row r="21" spans="1:12" ht="15.75">
      <c r="A21" s="113" t="s">
        <v>72</v>
      </c>
      <c r="B21" s="124" t="s">
        <v>70</v>
      </c>
      <c r="C21" s="113" t="s">
        <v>71</v>
      </c>
      <c r="D21" s="118"/>
      <c r="E21" s="118"/>
      <c r="G21" s="122">
        <f>12.41+12.41+12.41+8.7+(9.8*4)</f>
        <v>85.13000000000001</v>
      </c>
      <c r="H21" s="122">
        <v>117.66</v>
      </c>
      <c r="I21" s="122">
        <v>6.12</v>
      </c>
      <c r="J21" s="122">
        <f>1.2+1.71</f>
        <v>2.91</v>
      </c>
      <c r="K21" s="107">
        <v>34.6</v>
      </c>
    </row>
    <row r="22" spans="1:12" ht="15.75">
      <c r="A22" s="113" t="s">
        <v>74</v>
      </c>
      <c r="B22" s="124" t="s">
        <v>242</v>
      </c>
      <c r="C22" s="113" t="s">
        <v>197</v>
      </c>
      <c r="D22" s="118"/>
      <c r="E22" s="118"/>
      <c r="G22" s="122"/>
      <c r="H22" s="122"/>
      <c r="I22" s="122"/>
      <c r="J22" s="122"/>
    </row>
    <row r="23" spans="1:12" ht="15.75">
      <c r="A23" s="113" t="s">
        <v>76</v>
      </c>
      <c r="B23" s="124" t="s">
        <v>75</v>
      </c>
      <c r="C23" s="113" t="s">
        <v>9</v>
      </c>
      <c r="D23" s="118"/>
      <c r="E23" s="118"/>
      <c r="G23" s="122" t="s">
        <v>494</v>
      </c>
      <c r="H23" s="122"/>
    </row>
    <row r="24" spans="1:12" ht="15.75">
      <c r="A24" s="113" t="s">
        <v>78</v>
      </c>
      <c r="B24" s="124" t="s">
        <v>77</v>
      </c>
      <c r="C24" s="113" t="s">
        <v>9</v>
      </c>
      <c r="D24" s="118"/>
      <c r="E24" s="118"/>
      <c r="G24" s="122">
        <v>44.45</v>
      </c>
      <c r="H24" s="122"/>
    </row>
    <row r="25" spans="1:12" ht="31.5">
      <c r="A25" s="113" t="s">
        <v>80</v>
      </c>
      <c r="B25" s="123" t="s">
        <v>79</v>
      </c>
      <c r="C25" s="113" t="s">
        <v>9</v>
      </c>
      <c r="D25" s="118"/>
      <c r="E25" s="118"/>
      <c r="G25" s="122"/>
      <c r="H25" s="122" t="s">
        <v>495</v>
      </c>
      <c r="I25" s="122" t="s">
        <v>496</v>
      </c>
      <c r="J25" s="122" t="s">
        <v>497</v>
      </c>
      <c r="K25" s="122" t="s">
        <v>498</v>
      </c>
    </row>
    <row r="26" spans="1:12" ht="31.5">
      <c r="A26" s="113" t="s">
        <v>192</v>
      </c>
      <c r="B26" s="123" t="s">
        <v>81</v>
      </c>
      <c r="C26" s="113" t="s">
        <v>9</v>
      </c>
      <c r="D26" s="118"/>
      <c r="E26" s="118"/>
      <c r="G26" s="122"/>
      <c r="H26" s="122">
        <f>41.85+4.35+0.95+0.95</f>
        <v>48.100000000000009</v>
      </c>
      <c r="I26" s="122">
        <v>15.6</v>
      </c>
      <c r="J26" s="122">
        <v>8.9499999999999993</v>
      </c>
      <c r="K26" s="122">
        <f>8.75+13.3+3.2+4.8+5.5+9.9</f>
        <v>45.449999999999996</v>
      </c>
    </row>
    <row r="27" spans="1:12" ht="15.75">
      <c r="A27" s="113"/>
      <c r="B27" s="120"/>
      <c r="C27" s="113"/>
      <c r="D27" s="125"/>
      <c r="E27" s="121"/>
      <c r="H27" s="107" t="e">
        <f>+#REF!-4.7-4.7</f>
        <v>#REF!</v>
      </c>
    </row>
    <row r="28" spans="1:12" ht="15.75">
      <c r="A28" s="111" t="s">
        <v>12</v>
      </c>
      <c r="B28" s="126" t="s">
        <v>82</v>
      </c>
      <c r="C28" s="113"/>
      <c r="D28" s="118"/>
      <c r="E28" s="8"/>
    </row>
    <row r="29" spans="1:12" ht="31.5">
      <c r="A29" s="113" t="s">
        <v>43</v>
      </c>
      <c r="B29" s="73" t="s">
        <v>83</v>
      </c>
      <c r="C29" s="113" t="s">
        <v>13</v>
      </c>
      <c r="D29" s="118"/>
      <c r="E29" s="118"/>
    </row>
    <row r="30" spans="1:12" ht="15.75">
      <c r="A30" s="113" t="s">
        <v>44</v>
      </c>
      <c r="B30" s="124" t="s">
        <v>84</v>
      </c>
      <c r="C30" s="113" t="s">
        <v>9</v>
      </c>
      <c r="D30" s="118"/>
      <c r="E30" s="118"/>
    </row>
    <row r="31" spans="1:12" ht="31.5">
      <c r="A31" s="113" t="s">
        <v>85</v>
      </c>
      <c r="B31" s="73" t="s">
        <v>86</v>
      </c>
      <c r="C31" s="113" t="s">
        <v>9</v>
      </c>
      <c r="D31" s="118"/>
      <c r="E31" s="118"/>
    </row>
    <row r="32" spans="1:12" ht="15.75">
      <c r="A32" s="113"/>
      <c r="B32" s="120"/>
      <c r="C32" s="113"/>
      <c r="D32" s="41"/>
      <c r="E32" s="121"/>
    </row>
    <row r="33" spans="1:7" ht="15.75">
      <c r="A33" s="111" t="s">
        <v>15</v>
      </c>
      <c r="B33" s="112" t="s">
        <v>89</v>
      </c>
      <c r="C33" s="113"/>
      <c r="E33" s="8"/>
    </row>
    <row r="34" spans="1:7" ht="15.75">
      <c r="A34" s="113" t="s">
        <v>221</v>
      </c>
      <c r="B34" s="124" t="s">
        <v>90</v>
      </c>
      <c r="C34" s="113" t="s">
        <v>71</v>
      </c>
      <c r="D34" s="118"/>
      <c r="E34" s="118"/>
    </row>
    <row r="35" spans="1:7" ht="15.75">
      <c r="A35" s="113" t="s">
        <v>46</v>
      </c>
      <c r="B35" s="124" t="s">
        <v>93</v>
      </c>
      <c r="C35" s="113" t="s">
        <v>9</v>
      </c>
      <c r="D35" s="118"/>
      <c r="E35" s="118"/>
    </row>
    <row r="36" spans="1:7" ht="15.75">
      <c r="A36" s="113" t="s">
        <v>91</v>
      </c>
      <c r="B36" s="124" t="s">
        <v>95</v>
      </c>
      <c r="C36" s="113" t="s">
        <v>9</v>
      </c>
      <c r="D36" s="118"/>
      <c r="E36" s="118"/>
    </row>
    <row r="37" spans="1:7" ht="15.75">
      <c r="A37" s="113" t="s">
        <v>92</v>
      </c>
      <c r="B37" s="124" t="s">
        <v>97</v>
      </c>
      <c r="C37" s="113" t="s">
        <v>9</v>
      </c>
      <c r="D37" s="118"/>
      <c r="E37" s="118"/>
    </row>
    <row r="38" spans="1:7" ht="47.25">
      <c r="A38" s="113" t="s">
        <v>94</v>
      </c>
      <c r="B38" s="123" t="s">
        <v>301</v>
      </c>
      <c r="C38" s="113" t="s">
        <v>9</v>
      </c>
      <c r="D38" s="118"/>
      <c r="E38" s="118"/>
    </row>
    <row r="39" spans="1:7" ht="15.75">
      <c r="A39" s="113"/>
      <c r="B39" s="120"/>
      <c r="C39" s="113"/>
      <c r="D39" s="41"/>
      <c r="E39" s="121"/>
    </row>
    <row r="40" spans="1:7" ht="15.75">
      <c r="A40" s="111" t="s">
        <v>17</v>
      </c>
      <c r="B40" s="112" t="s">
        <v>102</v>
      </c>
      <c r="C40" s="113"/>
      <c r="D40" s="118"/>
      <c r="E40" s="8"/>
    </row>
    <row r="41" spans="1:7" ht="15.75">
      <c r="A41" s="113" t="s">
        <v>47</v>
      </c>
      <c r="B41" s="124" t="s">
        <v>103</v>
      </c>
      <c r="C41" s="113" t="s">
        <v>71</v>
      </c>
      <c r="D41" s="118"/>
      <c r="E41" s="118"/>
    </row>
    <row r="42" spans="1:7" ht="15.75">
      <c r="A42" s="113" t="s">
        <v>48</v>
      </c>
      <c r="B42" s="124" t="s">
        <v>106</v>
      </c>
      <c r="C42" s="113" t="s">
        <v>71</v>
      </c>
      <c r="D42" s="118"/>
      <c r="E42" s="118"/>
      <c r="G42" s="107">
        <f>1.86+14.85+2.22+3.95+8.01+15.48</f>
        <v>46.370000000000005</v>
      </c>
    </row>
    <row r="43" spans="1:7" ht="15.75">
      <c r="A43" s="113" t="s">
        <v>105</v>
      </c>
      <c r="B43" s="124" t="s">
        <v>198</v>
      </c>
      <c r="C43" s="113" t="s">
        <v>197</v>
      </c>
      <c r="D43" s="118"/>
      <c r="E43" s="118"/>
    </row>
    <row r="44" spans="1:7" ht="15.75">
      <c r="A44" s="113" t="s">
        <v>107</v>
      </c>
      <c r="B44" s="124" t="s">
        <v>199</v>
      </c>
      <c r="C44" s="113" t="s">
        <v>14</v>
      </c>
      <c r="D44" s="118"/>
      <c r="E44" s="118"/>
    </row>
    <row r="45" spans="1:7" ht="31.5">
      <c r="A45" s="113" t="s">
        <v>258</v>
      </c>
      <c r="B45" s="127" t="s">
        <v>290</v>
      </c>
      <c r="C45" s="113" t="s">
        <v>71</v>
      </c>
      <c r="D45" s="118"/>
      <c r="E45" s="118"/>
    </row>
    <row r="46" spans="1:7" ht="31.5">
      <c r="A46" s="113" t="s">
        <v>289</v>
      </c>
      <c r="B46" s="127" t="s">
        <v>291</v>
      </c>
      <c r="C46" s="113" t="s">
        <v>71</v>
      </c>
      <c r="D46" s="118"/>
      <c r="E46" s="118"/>
    </row>
    <row r="47" spans="1:7" ht="15.75">
      <c r="A47" s="113"/>
      <c r="B47" s="120"/>
      <c r="C47" s="113"/>
      <c r="D47" s="128"/>
      <c r="E47" s="121"/>
    </row>
    <row r="48" spans="1:7" ht="15.75">
      <c r="A48" s="111" t="s">
        <v>18</v>
      </c>
      <c r="B48" s="129" t="s">
        <v>112</v>
      </c>
      <c r="C48" s="129"/>
      <c r="D48" s="118"/>
      <c r="E48" s="130"/>
    </row>
    <row r="49" spans="1:7" ht="31.5">
      <c r="A49" s="113" t="s">
        <v>113</v>
      </c>
      <c r="B49" s="123" t="s">
        <v>114</v>
      </c>
      <c r="C49" s="113" t="s">
        <v>13</v>
      </c>
      <c r="D49" s="118"/>
      <c r="E49" s="118"/>
    </row>
    <row r="50" spans="1:7" ht="31.5">
      <c r="A50" s="113" t="s">
        <v>115</v>
      </c>
      <c r="B50" s="123" t="s">
        <v>204</v>
      </c>
      <c r="C50" s="113" t="s">
        <v>16</v>
      </c>
      <c r="D50" s="118"/>
      <c r="E50" s="118"/>
      <c r="G50" s="122">
        <f>9.8*13</f>
        <v>127.4</v>
      </c>
    </row>
    <row r="51" spans="1:7" ht="15.75">
      <c r="A51" s="113" t="s">
        <v>116</v>
      </c>
      <c r="B51" s="124" t="s">
        <v>227</v>
      </c>
      <c r="C51" s="113" t="s">
        <v>16</v>
      </c>
      <c r="D51" s="118"/>
      <c r="E51" s="118"/>
    </row>
    <row r="52" spans="1:7" ht="15.75">
      <c r="A52" s="113" t="s">
        <v>117</v>
      </c>
      <c r="B52" s="124" t="s">
        <v>120</v>
      </c>
      <c r="C52" s="113" t="s">
        <v>16</v>
      </c>
      <c r="D52" s="118"/>
      <c r="E52" s="118"/>
    </row>
    <row r="53" spans="1:7" ht="15.75">
      <c r="A53" s="113" t="s">
        <v>118</v>
      </c>
      <c r="B53" s="123" t="s">
        <v>196</v>
      </c>
      <c r="C53" s="113" t="s">
        <v>197</v>
      </c>
      <c r="D53" s="131"/>
      <c r="E53" s="118"/>
    </row>
    <row r="54" spans="1:7" ht="15.75">
      <c r="A54" s="132"/>
      <c r="B54" s="133"/>
      <c r="C54" s="129"/>
      <c r="D54" s="128"/>
      <c r="E54" s="121"/>
    </row>
    <row r="55" spans="1:7" ht="15.75">
      <c r="A55" s="111" t="s">
        <v>19</v>
      </c>
      <c r="B55" s="129" t="s">
        <v>121</v>
      </c>
      <c r="C55" s="129"/>
      <c r="D55" s="119"/>
      <c r="E55" s="130"/>
    </row>
    <row r="56" spans="1:7" ht="15.75">
      <c r="A56" s="132"/>
      <c r="B56" s="129" t="s">
        <v>124</v>
      </c>
      <c r="C56" s="129"/>
      <c r="D56" s="119"/>
      <c r="E56" s="130"/>
    </row>
    <row r="57" spans="1:7" ht="31.5">
      <c r="A57" s="113" t="s">
        <v>33</v>
      </c>
      <c r="B57" s="123" t="s">
        <v>205</v>
      </c>
      <c r="C57" s="108" t="s">
        <v>14</v>
      </c>
      <c r="D57" s="119"/>
      <c r="E57" s="119"/>
    </row>
    <row r="58" spans="1:7" ht="31.5">
      <c r="A58" s="113" t="s">
        <v>34</v>
      </c>
      <c r="B58" s="123" t="s">
        <v>303</v>
      </c>
      <c r="C58" s="108" t="s">
        <v>14</v>
      </c>
      <c r="D58" s="119"/>
      <c r="E58" s="119"/>
    </row>
    <row r="59" spans="1:7" ht="31.5">
      <c r="A59" s="113" t="s">
        <v>35</v>
      </c>
      <c r="B59" s="123" t="s">
        <v>304</v>
      </c>
      <c r="C59" s="108" t="s">
        <v>14</v>
      </c>
      <c r="D59" s="119"/>
      <c r="E59" s="119"/>
    </row>
    <row r="60" spans="1:7" ht="31.5">
      <c r="A60" s="113" t="s">
        <v>259</v>
      </c>
      <c r="B60" s="123" t="s">
        <v>296</v>
      </c>
      <c r="C60" s="108" t="s">
        <v>14</v>
      </c>
      <c r="D60" s="119"/>
      <c r="E60" s="119"/>
    </row>
    <row r="61" spans="1:7" ht="31.5">
      <c r="A61" s="113" t="s">
        <v>260</v>
      </c>
      <c r="B61" s="123" t="s">
        <v>305</v>
      </c>
      <c r="C61" s="108" t="s">
        <v>14</v>
      </c>
      <c r="D61" s="119"/>
      <c r="E61" s="119"/>
    </row>
    <row r="62" spans="1:7" ht="31.5">
      <c r="A62" s="113" t="s">
        <v>261</v>
      </c>
      <c r="B62" s="123" t="s">
        <v>306</v>
      </c>
      <c r="C62" s="108" t="s">
        <v>14</v>
      </c>
      <c r="D62" s="119"/>
      <c r="E62" s="119"/>
    </row>
    <row r="63" spans="1:7" ht="31.5">
      <c r="A63" s="113" t="s">
        <v>265</v>
      </c>
      <c r="B63" s="123" t="s">
        <v>207</v>
      </c>
      <c r="C63" s="108" t="s">
        <v>14</v>
      </c>
      <c r="D63" s="119"/>
      <c r="E63" s="119"/>
    </row>
    <row r="64" spans="1:7" ht="15.75">
      <c r="A64" s="113" t="s">
        <v>125</v>
      </c>
      <c r="B64" s="134" t="s">
        <v>202</v>
      </c>
      <c r="C64" s="108" t="s">
        <v>14</v>
      </c>
      <c r="D64" s="119"/>
      <c r="E64" s="119"/>
    </row>
    <row r="65" spans="1:5" ht="31.5">
      <c r="A65" s="113" t="s">
        <v>126</v>
      </c>
      <c r="B65" s="134" t="s">
        <v>302</v>
      </c>
      <c r="C65" s="108" t="s">
        <v>14</v>
      </c>
      <c r="D65" s="119"/>
      <c r="E65" s="119"/>
    </row>
    <row r="66" spans="1:5" ht="31.5">
      <c r="A66" s="113" t="s">
        <v>127</v>
      </c>
      <c r="B66" s="134" t="s">
        <v>308</v>
      </c>
      <c r="C66" s="108" t="s">
        <v>14</v>
      </c>
      <c r="D66" s="119"/>
      <c r="E66" s="119"/>
    </row>
    <row r="67" spans="1:5" ht="15.75">
      <c r="A67" s="113" t="s">
        <v>128</v>
      </c>
      <c r="B67" s="135" t="s">
        <v>307</v>
      </c>
      <c r="C67" s="108" t="s">
        <v>14</v>
      </c>
      <c r="D67" s="119"/>
      <c r="E67" s="119"/>
    </row>
    <row r="68" spans="1:5" ht="15.75">
      <c r="A68" s="132"/>
      <c r="B68" s="120"/>
      <c r="C68" s="110"/>
      <c r="D68" s="131"/>
      <c r="E68" s="130"/>
    </row>
    <row r="69" spans="1:5" ht="15.75">
      <c r="A69" s="132" t="s">
        <v>21</v>
      </c>
      <c r="B69" s="129" t="s">
        <v>20</v>
      </c>
      <c r="C69" s="110"/>
      <c r="D69" s="131"/>
      <c r="E69" s="130"/>
    </row>
    <row r="70" spans="1:5" ht="15.75">
      <c r="A70" s="109" t="s">
        <v>271</v>
      </c>
      <c r="B70" s="135" t="s">
        <v>223</v>
      </c>
      <c r="C70" s="108" t="s">
        <v>71</v>
      </c>
      <c r="D70" s="131"/>
      <c r="E70" s="131"/>
    </row>
    <row r="71" spans="1:5" ht="15.75">
      <c r="A71" s="129"/>
      <c r="B71" s="120"/>
      <c r="C71" s="110"/>
      <c r="D71" s="131"/>
      <c r="E71" s="128"/>
    </row>
    <row r="72" spans="1:5" ht="15.75">
      <c r="A72" s="132" t="s">
        <v>23</v>
      </c>
      <c r="B72" s="129" t="s">
        <v>130</v>
      </c>
      <c r="C72" s="110"/>
      <c r="D72" s="116"/>
      <c r="E72" s="130"/>
    </row>
    <row r="73" spans="1:5" s="137" customFormat="1" ht="15.75">
      <c r="A73" s="78"/>
      <c r="B73" s="79" t="s">
        <v>309</v>
      </c>
      <c r="C73" s="80"/>
      <c r="D73" s="136"/>
      <c r="E73" s="130"/>
    </row>
    <row r="74" spans="1:5" s="137" customFormat="1" ht="31.5">
      <c r="A74" s="113" t="s">
        <v>131</v>
      </c>
      <c r="B74" s="123" t="s">
        <v>499</v>
      </c>
      <c r="C74" s="113" t="s">
        <v>14</v>
      </c>
      <c r="D74" s="118"/>
      <c r="E74" s="119"/>
    </row>
    <row r="75" spans="1:5" s="137" customFormat="1" ht="31.5">
      <c r="A75" s="113" t="s">
        <v>132</v>
      </c>
      <c r="B75" s="123" t="s">
        <v>314</v>
      </c>
      <c r="C75" s="113" t="s">
        <v>14</v>
      </c>
      <c r="D75" s="118"/>
      <c r="E75" s="119"/>
    </row>
    <row r="76" spans="1:5" s="137" customFormat="1" ht="15.75">
      <c r="A76" s="113" t="s">
        <v>133</v>
      </c>
      <c r="B76" s="123" t="s">
        <v>310</v>
      </c>
      <c r="C76" s="113" t="s">
        <v>14</v>
      </c>
      <c r="D76" s="118"/>
      <c r="E76" s="119"/>
    </row>
    <row r="77" spans="1:5" s="137" customFormat="1" ht="15.75">
      <c r="A77" s="113" t="s">
        <v>141</v>
      </c>
      <c r="B77" s="123" t="s">
        <v>311</v>
      </c>
      <c r="C77" s="113" t="s">
        <v>14</v>
      </c>
      <c r="D77" s="118"/>
      <c r="E77" s="119"/>
    </row>
    <row r="78" spans="1:5" s="137" customFormat="1" ht="15.75">
      <c r="A78" s="113" t="s">
        <v>161</v>
      </c>
      <c r="B78" s="123" t="s">
        <v>312</v>
      </c>
      <c r="C78" s="113" t="s">
        <v>16</v>
      </c>
      <c r="D78" s="118"/>
      <c r="E78" s="119"/>
    </row>
    <row r="79" spans="1:5" s="137" customFormat="1" ht="15.75">
      <c r="A79" s="113" t="s">
        <v>163</v>
      </c>
      <c r="B79" s="123" t="s">
        <v>313</v>
      </c>
      <c r="C79" s="113" t="s">
        <v>16</v>
      </c>
      <c r="D79" s="118"/>
      <c r="E79" s="119"/>
    </row>
    <row r="80" spans="1:5" s="137" customFormat="1" ht="31.5">
      <c r="A80" s="113" t="s">
        <v>165</v>
      </c>
      <c r="B80" s="123" t="s">
        <v>318</v>
      </c>
      <c r="C80" s="113" t="s">
        <v>5</v>
      </c>
      <c r="D80" s="118"/>
      <c r="E80" s="119"/>
    </row>
    <row r="81" spans="1:7" s="137" customFormat="1" ht="15.75">
      <c r="A81" s="113"/>
      <c r="B81" s="138" t="s">
        <v>315</v>
      </c>
      <c r="C81" s="113"/>
      <c r="D81" s="118"/>
      <c r="E81" s="119"/>
    </row>
    <row r="82" spans="1:7" ht="78.75">
      <c r="A82" s="113" t="s">
        <v>167</v>
      </c>
      <c r="B82" s="123" t="s">
        <v>317</v>
      </c>
      <c r="C82" s="113" t="s">
        <v>14</v>
      </c>
      <c r="D82" s="118"/>
      <c r="E82" s="119"/>
    </row>
    <row r="83" spans="1:7" ht="31.5">
      <c r="A83" s="113" t="s">
        <v>169</v>
      </c>
      <c r="B83" s="123" t="s">
        <v>160</v>
      </c>
      <c r="C83" s="113" t="s">
        <v>16</v>
      </c>
      <c r="D83" s="118"/>
      <c r="E83" s="119"/>
    </row>
    <row r="84" spans="1:7" ht="15.75">
      <c r="A84" s="113" t="s">
        <v>133</v>
      </c>
      <c r="B84" s="138" t="s">
        <v>134</v>
      </c>
      <c r="C84" s="113"/>
      <c r="D84" s="118"/>
      <c r="E84" s="119"/>
    </row>
    <row r="85" spans="1:7" ht="15.75">
      <c r="A85" s="113" t="s">
        <v>135</v>
      </c>
      <c r="B85" s="123" t="s">
        <v>136</v>
      </c>
      <c r="C85" s="113" t="s">
        <v>16</v>
      </c>
      <c r="D85" s="118"/>
      <c r="E85" s="119"/>
    </row>
    <row r="86" spans="1:7" ht="15.75">
      <c r="A86" s="113" t="s">
        <v>137</v>
      </c>
      <c r="B86" s="123" t="s">
        <v>138</v>
      </c>
      <c r="C86" s="113" t="s">
        <v>14</v>
      </c>
      <c r="D86" s="118"/>
      <c r="E86" s="119"/>
    </row>
    <row r="87" spans="1:7" ht="15.75">
      <c r="A87" s="113" t="s">
        <v>139</v>
      </c>
      <c r="B87" s="123" t="s">
        <v>140</v>
      </c>
      <c r="C87" s="113" t="s">
        <v>14</v>
      </c>
      <c r="D87" s="118"/>
      <c r="E87" s="119"/>
    </row>
    <row r="88" spans="1:7" ht="15.75">
      <c r="A88" s="113" t="s">
        <v>141</v>
      </c>
      <c r="B88" s="138" t="s">
        <v>142</v>
      </c>
      <c r="C88" s="113"/>
      <c r="D88" s="118"/>
      <c r="E88" s="119"/>
    </row>
    <row r="89" spans="1:7" ht="15.75">
      <c r="A89" s="113" t="s">
        <v>143</v>
      </c>
      <c r="B89" s="123" t="s">
        <v>144</v>
      </c>
      <c r="C89" s="113" t="s">
        <v>16</v>
      </c>
      <c r="D89" s="118"/>
      <c r="E89" s="119"/>
    </row>
    <row r="90" spans="1:7" ht="15.75">
      <c r="A90" s="113" t="s">
        <v>145</v>
      </c>
      <c r="B90" s="123" t="s">
        <v>146</v>
      </c>
      <c r="C90" s="113" t="s">
        <v>16</v>
      </c>
      <c r="D90" s="118"/>
      <c r="E90" s="119"/>
    </row>
    <row r="91" spans="1:7" ht="15.75">
      <c r="A91" s="113" t="s">
        <v>147</v>
      </c>
      <c r="B91" s="123" t="s">
        <v>148</v>
      </c>
      <c r="C91" s="113" t="s">
        <v>16</v>
      </c>
      <c r="D91" s="118"/>
      <c r="E91" s="119"/>
    </row>
    <row r="92" spans="1:7" ht="47.25">
      <c r="A92" s="113" t="s">
        <v>149</v>
      </c>
      <c r="B92" s="123" t="s">
        <v>150</v>
      </c>
      <c r="C92" s="113" t="s">
        <v>24</v>
      </c>
      <c r="D92" s="118"/>
      <c r="E92" s="119"/>
    </row>
    <row r="93" spans="1:7" ht="47.25">
      <c r="A93" s="113" t="s">
        <v>151</v>
      </c>
      <c r="B93" s="123" t="s">
        <v>152</v>
      </c>
      <c r="C93" s="113" t="s">
        <v>14</v>
      </c>
      <c r="D93" s="118"/>
      <c r="E93" s="119"/>
    </row>
    <row r="94" spans="1:7" ht="31.5">
      <c r="A94" s="113" t="s">
        <v>153</v>
      </c>
      <c r="B94" s="123" t="s">
        <v>154</v>
      </c>
      <c r="C94" s="113" t="s">
        <v>16</v>
      </c>
      <c r="D94" s="118"/>
      <c r="E94" s="119"/>
      <c r="G94" s="107">
        <f>15+27+30+45+45</f>
        <v>162</v>
      </c>
    </row>
    <row r="95" spans="1:7" ht="31.5">
      <c r="A95" s="113" t="s">
        <v>155</v>
      </c>
      <c r="B95" s="123" t="s">
        <v>156</v>
      </c>
      <c r="C95" s="113" t="s">
        <v>16</v>
      </c>
      <c r="D95" s="118"/>
      <c r="E95" s="119"/>
      <c r="G95" s="107">
        <v>32</v>
      </c>
    </row>
    <row r="96" spans="1:7" ht="15.75">
      <c r="A96" s="113"/>
      <c r="B96" s="138" t="s">
        <v>316</v>
      </c>
      <c r="C96" s="113"/>
      <c r="D96" s="118"/>
      <c r="E96" s="119"/>
    </row>
    <row r="97" spans="1:7" ht="15.75">
      <c r="A97" s="113" t="s">
        <v>161</v>
      </c>
      <c r="B97" s="115" t="s">
        <v>162</v>
      </c>
      <c r="C97" s="108" t="s">
        <v>14</v>
      </c>
      <c r="D97" s="131"/>
      <c r="E97" s="119"/>
    </row>
    <row r="98" spans="1:7" ht="15.75">
      <c r="A98" s="113" t="s">
        <v>163</v>
      </c>
      <c r="B98" s="115" t="s">
        <v>257</v>
      </c>
      <c r="C98" s="108" t="s">
        <v>14</v>
      </c>
      <c r="D98" s="131"/>
      <c r="E98" s="119"/>
    </row>
    <row r="99" spans="1:7" ht="15.75">
      <c r="A99" s="113" t="s">
        <v>165</v>
      </c>
      <c r="B99" s="115" t="s">
        <v>166</v>
      </c>
      <c r="C99" s="108" t="s">
        <v>14</v>
      </c>
      <c r="D99" s="131"/>
      <c r="E99" s="119"/>
    </row>
    <row r="100" spans="1:7" ht="15.75">
      <c r="A100" s="113" t="s">
        <v>167</v>
      </c>
      <c r="B100" s="115" t="s">
        <v>284</v>
      </c>
      <c r="C100" s="108" t="s">
        <v>14</v>
      </c>
      <c r="D100" s="131"/>
      <c r="E100" s="119"/>
    </row>
    <row r="101" spans="1:7" ht="15.75">
      <c r="A101" s="113" t="s">
        <v>169</v>
      </c>
      <c r="B101" s="115" t="s">
        <v>285</v>
      </c>
      <c r="C101" s="108" t="s">
        <v>14</v>
      </c>
      <c r="D101" s="131"/>
      <c r="E101" s="119"/>
    </row>
    <row r="102" spans="1:7" ht="15.75">
      <c r="A102" s="113"/>
      <c r="B102" s="129" t="s">
        <v>26</v>
      </c>
      <c r="C102" s="110"/>
      <c r="D102" s="128"/>
      <c r="E102" s="119"/>
    </row>
    <row r="103" spans="1:7" ht="15.75">
      <c r="A103" s="113" t="s">
        <v>272</v>
      </c>
      <c r="B103" s="115" t="s">
        <v>27</v>
      </c>
      <c r="C103" s="108" t="s">
        <v>14</v>
      </c>
      <c r="D103" s="131"/>
      <c r="E103" s="119"/>
    </row>
    <row r="104" spans="1:7" ht="15.75">
      <c r="A104" s="132"/>
      <c r="B104" s="120"/>
      <c r="C104" s="110"/>
      <c r="D104" s="119"/>
      <c r="E104" s="130"/>
    </row>
    <row r="105" spans="1:7" ht="15.75">
      <c r="A105" s="132" t="s">
        <v>263</v>
      </c>
      <c r="B105" s="129" t="s">
        <v>22</v>
      </c>
      <c r="C105" s="129"/>
      <c r="D105" s="128"/>
      <c r="E105" s="130"/>
    </row>
    <row r="106" spans="1:7" ht="15.75">
      <c r="A106" s="109" t="s">
        <v>264</v>
      </c>
      <c r="B106" s="139" t="s">
        <v>183</v>
      </c>
      <c r="C106" s="115" t="s">
        <v>13</v>
      </c>
      <c r="D106" s="131"/>
      <c r="E106" s="116"/>
      <c r="G106" s="140"/>
    </row>
    <row r="107" spans="1:7" ht="15.75">
      <c r="A107" s="109" t="s">
        <v>174</v>
      </c>
      <c r="B107" s="141" t="s">
        <v>185</v>
      </c>
      <c r="C107" s="115" t="s">
        <v>13</v>
      </c>
      <c r="D107" s="131"/>
      <c r="E107" s="116"/>
      <c r="G107" s="140"/>
    </row>
    <row r="108" spans="1:7" ht="15.75">
      <c r="A108" s="109" t="s">
        <v>175</v>
      </c>
      <c r="B108" s="141" t="s">
        <v>300</v>
      </c>
      <c r="C108" s="115" t="s">
        <v>13</v>
      </c>
      <c r="D108" s="131"/>
      <c r="E108" s="116"/>
    </row>
    <row r="109" spans="1:7" ht="15.75">
      <c r="A109" s="109" t="s">
        <v>176</v>
      </c>
      <c r="B109" s="139" t="s">
        <v>191</v>
      </c>
      <c r="C109" s="115" t="s">
        <v>13</v>
      </c>
      <c r="D109" s="118"/>
      <c r="E109" s="116"/>
    </row>
    <row r="110" spans="1:7" ht="15.75">
      <c r="A110" s="165"/>
      <c r="B110" s="166"/>
      <c r="C110" s="166"/>
      <c r="D110" s="167"/>
      <c r="E110" s="168"/>
    </row>
    <row r="111" spans="1:7" ht="15.75">
      <c r="A111" s="152" t="s">
        <v>513</v>
      </c>
      <c r="B111" s="152"/>
      <c r="C111" s="152"/>
      <c r="D111" s="152"/>
      <c r="E111" s="152"/>
    </row>
    <row r="112" spans="1:7" ht="31.5">
      <c r="A112" s="111" t="s">
        <v>0</v>
      </c>
      <c r="B112" s="111" t="s">
        <v>51</v>
      </c>
      <c r="C112" s="111" t="s">
        <v>52</v>
      </c>
      <c r="D112" s="25" t="s">
        <v>506</v>
      </c>
      <c r="E112" s="25" t="s">
        <v>505</v>
      </c>
    </row>
    <row r="113" spans="1:12" ht="15.75">
      <c r="A113" s="111" t="s">
        <v>4</v>
      </c>
      <c r="B113" s="112" t="s">
        <v>55</v>
      </c>
      <c r="C113" s="113"/>
      <c r="D113" s="8"/>
      <c r="E113" s="8"/>
    </row>
    <row r="114" spans="1:12" ht="15.75">
      <c r="A114" s="114" t="s">
        <v>37</v>
      </c>
      <c r="B114" s="115" t="s">
        <v>288</v>
      </c>
      <c r="C114" s="113" t="s">
        <v>13</v>
      </c>
      <c r="D114" s="116"/>
      <c r="E114" s="116"/>
    </row>
    <row r="115" spans="1:12" ht="63">
      <c r="A115" s="114" t="s">
        <v>57</v>
      </c>
      <c r="B115" s="117" t="s">
        <v>58</v>
      </c>
      <c r="C115" s="114" t="s">
        <v>5</v>
      </c>
      <c r="D115" s="118"/>
      <c r="E115" s="119"/>
    </row>
    <row r="116" spans="1:12" ht="15.75">
      <c r="A116" s="114" t="s">
        <v>59</v>
      </c>
      <c r="B116" s="115" t="s">
        <v>8</v>
      </c>
      <c r="C116" s="113" t="s">
        <v>9</v>
      </c>
      <c r="D116" s="118"/>
      <c r="E116" s="116"/>
    </row>
    <row r="117" spans="1:12" ht="15.75">
      <c r="A117" s="114" t="s">
        <v>60</v>
      </c>
      <c r="B117" s="115" t="s">
        <v>61</v>
      </c>
      <c r="C117" s="113" t="s">
        <v>9</v>
      </c>
      <c r="D117" s="118"/>
      <c r="E117" s="116"/>
    </row>
    <row r="118" spans="1:12" ht="15.75">
      <c r="A118" s="114" t="s">
        <v>62</v>
      </c>
      <c r="B118" s="115" t="s">
        <v>10</v>
      </c>
      <c r="C118" s="113" t="s">
        <v>9</v>
      </c>
      <c r="D118" s="118"/>
      <c r="E118" s="116"/>
    </row>
    <row r="119" spans="1:12" ht="15.75">
      <c r="A119" s="114" t="s">
        <v>63</v>
      </c>
      <c r="B119" s="115" t="s">
        <v>11</v>
      </c>
      <c r="C119" s="113" t="s">
        <v>9</v>
      </c>
      <c r="D119" s="118"/>
      <c r="E119" s="116"/>
    </row>
    <row r="120" spans="1:12" ht="15.75">
      <c r="A120" s="113"/>
      <c r="B120" s="120"/>
      <c r="C120" s="113"/>
      <c r="D120" s="8"/>
      <c r="E120" s="121"/>
      <c r="G120" s="122" t="s">
        <v>483</v>
      </c>
      <c r="H120" s="122" t="s">
        <v>484</v>
      </c>
      <c r="I120" s="122" t="s">
        <v>485</v>
      </c>
      <c r="J120" s="122" t="s">
        <v>486</v>
      </c>
      <c r="K120" s="122" t="s">
        <v>487</v>
      </c>
    </row>
    <row r="121" spans="1:12" ht="15.75">
      <c r="A121" s="111" t="s">
        <v>7</v>
      </c>
      <c r="B121" s="112" t="s">
        <v>64</v>
      </c>
      <c r="C121" s="113"/>
      <c r="D121" s="8"/>
      <c r="E121" s="8"/>
      <c r="G121" s="122">
        <v>7.3</v>
      </c>
      <c r="H121" s="122">
        <v>10.8</v>
      </c>
      <c r="I121" s="122">
        <v>0</v>
      </c>
      <c r="J121" s="122">
        <v>0</v>
      </c>
      <c r="K121" s="107">
        <v>0</v>
      </c>
    </row>
    <row r="122" spans="1:12" ht="31.5">
      <c r="A122" s="113" t="s">
        <v>39</v>
      </c>
      <c r="B122" s="123" t="s">
        <v>65</v>
      </c>
      <c r="C122" s="113" t="s">
        <v>9</v>
      </c>
      <c r="D122" s="118"/>
      <c r="E122" s="118"/>
      <c r="G122" s="122"/>
      <c r="H122" s="122"/>
    </row>
    <row r="123" spans="1:12" ht="31.5">
      <c r="A123" s="113" t="s">
        <v>41</v>
      </c>
      <c r="B123" s="123" t="s">
        <v>211</v>
      </c>
      <c r="C123" s="113" t="s">
        <v>9</v>
      </c>
      <c r="D123" s="118"/>
      <c r="E123" s="118"/>
      <c r="G123" s="122"/>
      <c r="H123" s="122"/>
    </row>
    <row r="124" spans="1:12" ht="15.75">
      <c r="A124" s="113" t="s">
        <v>215</v>
      </c>
      <c r="B124" s="124" t="s">
        <v>68</v>
      </c>
      <c r="C124" s="113" t="s">
        <v>9</v>
      </c>
      <c r="D124" s="118"/>
      <c r="E124" s="118"/>
      <c r="G124" s="122" t="s">
        <v>488</v>
      </c>
      <c r="H124" s="122" t="s">
        <v>489</v>
      </c>
      <c r="I124" s="122" t="s">
        <v>490</v>
      </c>
      <c r="J124" s="122" t="s">
        <v>491</v>
      </c>
      <c r="K124" s="122" t="s">
        <v>492</v>
      </c>
      <c r="L124" s="122"/>
    </row>
    <row r="125" spans="1:12" ht="15.75">
      <c r="A125" s="113" t="s">
        <v>67</v>
      </c>
      <c r="B125" s="124" t="s">
        <v>70</v>
      </c>
      <c r="C125" s="113" t="s">
        <v>71</v>
      </c>
      <c r="D125" s="118"/>
      <c r="E125" s="118"/>
      <c r="G125" s="122">
        <v>12</v>
      </c>
      <c r="H125" s="122">
        <v>7.89</v>
      </c>
      <c r="I125" s="122">
        <v>0</v>
      </c>
      <c r="J125" s="122">
        <v>0.87</v>
      </c>
      <c r="K125" s="107">
        <v>9</v>
      </c>
    </row>
    <row r="126" spans="1:12" ht="15.75">
      <c r="A126" s="113" t="s">
        <v>69</v>
      </c>
      <c r="B126" s="124" t="s">
        <v>73</v>
      </c>
      <c r="C126" s="113" t="s">
        <v>71</v>
      </c>
      <c r="D126" s="118"/>
      <c r="E126" s="118"/>
      <c r="G126" s="122"/>
      <c r="H126" s="122"/>
    </row>
    <row r="127" spans="1:12" ht="15.75">
      <c r="A127" s="113" t="s">
        <v>72</v>
      </c>
      <c r="B127" s="124" t="s">
        <v>75</v>
      </c>
      <c r="C127" s="113" t="s">
        <v>9</v>
      </c>
      <c r="D127" s="118"/>
      <c r="E127" s="118"/>
      <c r="G127" s="122" t="s">
        <v>494</v>
      </c>
      <c r="H127" s="122"/>
    </row>
    <row r="128" spans="1:12" ht="15.75">
      <c r="A128" s="113" t="s">
        <v>74</v>
      </c>
      <c r="B128" s="124" t="s">
        <v>77</v>
      </c>
      <c r="C128" s="113" t="s">
        <v>9</v>
      </c>
      <c r="D128" s="118"/>
      <c r="E128" s="118"/>
      <c r="G128" s="122">
        <v>12</v>
      </c>
      <c r="H128" s="122"/>
    </row>
    <row r="129" spans="1:7" ht="15.75">
      <c r="A129" s="113"/>
      <c r="B129" s="120"/>
      <c r="C129" s="113"/>
      <c r="D129" s="125"/>
      <c r="E129" s="121"/>
    </row>
    <row r="130" spans="1:7" ht="15.75">
      <c r="A130" s="111" t="s">
        <v>12</v>
      </c>
      <c r="B130" s="126" t="s">
        <v>82</v>
      </c>
      <c r="C130" s="113"/>
      <c r="D130" s="118"/>
      <c r="E130" s="8"/>
    </row>
    <row r="131" spans="1:7" ht="31.5">
      <c r="A131" s="113" t="s">
        <v>43</v>
      </c>
      <c r="B131" s="73" t="s">
        <v>83</v>
      </c>
      <c r="C131" s="113" t="s">
        <v>13</v>
      </c>
      <c r="D131" s="118"/>
      <c r="E131" s="118"/>
    </row>
    <row r="132" spans="1:7" ht="15.75">
      <c r="A132" s="113" t="s">
        <v>44</v>
      </c>
      <c r="B132" s="124" t="s">
        <v>84</v>
      </c>
      <c r="C132" s="113" t="s">
        <v>9</v>
      </c>
      <c r="D132" s="118"/>
      <c r="E132" s="118"/>
    </row>
    <row r="133" spans="1:7" ht="31.5">
      <c r="A133" s="113" t="s">
        <v>85</v>
      </c>
      <c r="B133" s="73" t="s">
        <v>86</v>
      </c>
      <c r="C133" s="113" t="s">
        <v>9</v>
      </c>
      <c r="D133" s="118"/>
      <c r="E133" s="118"/>
    </row>
    <row r="134" spans="1:7" ht="15.75">
      <c r="A134" s="113"/>
      <c r="B134" s="120"/>
      <c r="C134" s="113"/>
      <c r="D134" s="41"/>
      <c r="E134" s="121"/>
    </row>
    <row r="135" spans="1:7" ht="15.75">
      <c r="A135" s="111" t="s">
        <v>15</v>
      </c>
      <c r="B135" s="112" t="s">
        <v>89</v>
      </c>
      <c r="C135" s="113"/>
      <c r="E135" s="8"/>
    </row>
    <row r="136" spans="1:7" ht="15.75">
      <c r="A136" s="113" t="s">
        <v>221</v>
      </c>
      <c r="B136" s="124" t="s">
        <v>90</v>
      </c>
      <c r="C136" s="113" t="s">
        <v>71</v>
      </c>
      <c r="D136" s="118"/>
      <c r="E136" s="118"/>
    </row>
    <row r="137" spans="1:7" ht="15.75">
      <c r="A137" s="113" t="s">
        <v>46</v>
      </c>
      <c r="B137" s="124" t="s">
        <v>93</v>
      </c>
      <c r="C137" s="113" t="s">
        <v>9</v>
      </c>
      <c r="D137" s="118"/>
      <c r="E137" s="118"/>
    </row>
    <row r="138" spans="1:7" ht="15.75">
      <c r="A138" s="113" t="s">
        <v>91</v>
      </c>
      <c r="B138" s="124" t="s">
        <v>95</v>
      </c>
      <c r="C138" s="113" t="s">
        <v>9</v>
      </c>
      <c r="D138" s="118"/>
      <c r="E138" s="118"/>
    </row>
    <row r="139" spans="1:7" ht="15.75">
      <c r="A139" s="113" t="s">
        <v>92</v>
      </c>
      <c r="B139" s="124" t="s">
        <v>97</v>
      </c>
      <c r="C139" s="113" t="s">
        <v>9</v>
      </c>
      <c r="D139" s="118"/>
      <c r="E139" s="118"/>
    </row>
    <row r="140" spans="1:7" ht="47.25">
      <c r="A140" s="113" t="s">
        <v>94</v>
      </c>
      <c r="B140" s="123" t="s">
        <v>301</v>
      </c>
      <c r="C140" s="113" t="s">
        <v>9</v>
      </c>
      <c r="D140" s="118"/>
      <c r="E140" s="118"/>
    </row>
    <row r="141" spans="1:7" ht="15.75">
      <c r="A141" s="113"/>
      <c r="B141" s="120"/>
      <c r="C141" s="113"/>
      <c r="D141" s="41"/>
      <c r="E141" s="121"/>
    </row>
    <row r="142" spans="1:7" ht="15.75">
      <c r="A142" s="111" t="s">
        <v>17</v>
      </c>
      <c r="B142" s="112" t="s">
        <v>102</v>
      </c>
      <c r="C142" s="113"/>
      <c r="D142" s="118"/>
      <c r="E142" s="8"/>
    </row>
    <row r="143" spans="1:7" ht="15.75">
      <c r="A143" s="113" t="s">
        <v>47</v>
      </c>
      <c r="B143" s="124" t="s">
        <v>103</v>
      </c>
      <c r="C143" s="113" t="s">
        <v>71</v>
      </c>
      <c r="D143" s="118"/>
      <c r="E143" s="118"/>
    </row>
    <row r="144" spans="1:7" ht="15.75">
      <c r="A144" s="113" t="s">
        <v>48</v>
      </c>
      <c r="B144" s="124" t="s">
        <v>106</v>
      </c>
      <c r="C144" s="113" t="s">
        <v>71</v>
      </c>
      <c r="D144" s="118"/>
      <c r="E144" s="118"/>
      <c r="G144" s="107">
        <f>1.86+14.85+2.22+3.95+8.01+15.48</f>
        <v>46.370000000000005</v>
      </c>
    </row>
    <row r="145" spans="1:7" ht="15.75">
      <c r="A145" s="113"/>
      <c r="B145" s="120"/>
      <c r="C145" s="113"/>
      <c r="D145" s="128"/>
      <c r="E145" s="121"/>
    </row>
    <row r="146" spans="1:7" ht="15.75">
      <c r="A146" s="111" t="s">
        <v>18</v>
      </c>
      <c r="B146" s="129" t="s">
        <v>112</v>
      </c>
      <c r="C146" s="129"/>
      <c r="D146" s="118"/>
      <c r="E146" s="130"/>
    </row>
    <row r="147" spans="1:7" ht="31.5">
      <c r="A147" s="113" t="s">
        <v>113</v>
      </c>
      <c r="B147" s="123" t="s">
        <v>114</v>
      </c>
      <c r="C147" s="113" t="s">
        <v>13</v>
      </c>
      <c r="D147" s="118"/>
      <c r="E147" s="118"/>
    </row>
    <row r="148" spans="1:7" ht="31.5">
      <c r="A148" s="113" t="s">
        <v>115</v>
      </c>
      <c r="B148" s="123" t="s">
        <v>204</v>
      </c>
      <c r="C148" s="113" t="s">
        <v>16</v>
      </c>
      <c r="D148" s="118"/>
      <c r="E148" s="118"/>
    </row>
    <row r="149" spans="1:7" ht="15.75">
      <c r="A149" s="113" t="s">
        <v>116</v>
      </c>
      <c r="B149" s="124" t="s">
        <v>120</v>
      </c>
      <c r="C149" s="113" t="s">
        <v>16</v>
      </c>
      <c r="D149" s="118"/>
      <c r="E149" s="118"/>
    </row>
    <row r="150" spans="1:7" ht="15.75">
      <c r="A150" s="113" t="s">
        <v>117</v>
      </c>
      <c r="B150" s="123" t="s">
        <v>196</v>
      </c>
      <c r="C150" s="113" t="s">
        <v>197</v>
      </c>
      <c r="D150" s="131"/>
      <c r="E150" s="118"/>
    </row>
    <row r="151" spans="1:7" ht="15.75">
      <c r="A151" s="132"/>
      <c r="B151" s="133"/>
      <c r="C151" s="129"/>
      <c r="D151" s="128"/>
      <c r="E151" s="121"/>
    </row>
    <row r="152" spans="1:7" ht="15.75">
      <c r="A152" s="111" t="s">
        <v>19</v>
      </c>
      <c r="B152" s="129" t="s">
        <v>226</v>
      </c>
      <c r="C152" s="129"/>
      <c r="D152" s="119"/>
      <c r="E152" s="130"/>
    </row>
    <row r="153" spans="1:7" ht="15.75">
      <c r="A153" s="113" t="s">
        <v>224</v>
      </c>
      <c r="B153" s="123" t="s">
        <v>206</v>
      </c>
      <c r="C153" s="108" t="s">
        <v>14</v>
      </c>
      <c r="D153" s="119"/>
      <c r="E153" s="119"/>
    </row>
    <row r="154" spans="1:7" ht="15.75">
      <c r="A154" s="132"/>
      <c r="B154" s="120"/>
      <c r="C154" s="110"/>
      <c r="D154" s="131"/>
      <c r="E154" s="130"/>
    </row>
    <row r="155" spans="1:7" ht="15.75">
      <c r="A155" s="132" t="s">
        <v>21</v>
      </c>
      <c r="B155" s="129" t="s">
        <v>20</v>
      </c>
      <c r="C155" s="110"/>
      <c r="D155" s="131"/>
      <c r="E155" s="130"/>
    </row>
    <row r="156" spans="1:7" ht="15.75">
      <c r="A156" s="109" t="s">
        <v>225</v>
      </c>
      <c r="B156" s="135" t="s">
        <v>223</v>
      </c>
      <c r="C156" s="108" t="s">
        <v>71</v>
      </c>
      <c r="D156" s="131"/>
      <c r="E156" s="131"/>
    </row>
    <row r="157" spans="1:7" ht="15.75">
      <c r="A157" s="129"/>
      <c r="B157" s="120"/>
      <c r="C157" s="110"/>
      <c r="D157" s="131"/>
      <c r="E157" s="128"/>
    </row>
    <row r="158" spans="1:7" ht="15.75">
      <c r="A158" s="132" t="s">
        <v>31</v>
      </c>
      <c r="B158" s="129" t="s">
        <v>22</v>
      </c>
      <c r="C158" s="129"/>
      <c r="D158" s="128"/>
      <c r="E158" s="130"/>
    </row>
    <row r="159" spans="1:7" ht="15.75">
      <c r="A159" s="109" t="s">
        <v>182</v>
      </c>
      <c r="B159" s="139" t="s">
        <v>183</v>
      </c>
      <c r="C159" s="115" t="s">
        <v>13</v>
      </c>
      <c r="D159" s="131"/>
      <c r="E159" s="116"/>
      <c r="G159" s="140"/>
    </row>
    <row r="160" spans="1:7" ht="15.75">
      <c r="A160" s="109" t="s">
        <v>184</v>
      </c>
      <c r="B160" s="141" t="s">
        <v>185</v>
      </c>
      <c r="C160" s="115" t="s">
        <v>13</v>
      </c>
      <c r="D160" s="131"/>
      <c r="E160" s="116"/>
      <c r="G160" s="140"/>
    </row>
    <row r="161" spans="1:11" ht="15.75">
      <c r="A161" s="109" t="s">
        <v>188</v>
      </c>
      <c r="B161" s="141" t="s">
        <v>300</v>
      </c>
      <c r="C161" s="115" t="s">
        <v>13</v>
      </c>
      <c r="D161" s="131"/>
      <c r="E161" s="116"/>
    </row>
    <row r="162" spans="1:11" ht="15.75">
      <c r="A162" s="109" t="s">
        <v>190</v>
      </c>
      <c r="B162" s="139" t="s">
        <v>191</v>
      </c>
      <c r="C162" s="115" t="s">
        <v>13</v>
      </c>
      <c r="D162" s="118"/>
      <c r="E162" s="116"/>
    </row>
    <row r="163" spans="1:11" ht="15.75">
      <c r="A163" s="165"/>
      <c r="B163" s="166"/>
      <c r="C163" s="166"/>
      <c r="D163" s="167"/>
      <c r="E163" s="168"/>
    </row>
    <row r="164" spans="1:11" ht="15.75">
      <c r="A164" s="152" t="s">
        <v>512</v>
      </c>
      <c r="B164" s="152"/>
      <c r="C164" s="152"/>
      <c r="D164" s="152"/>
      <c r="E164" s="152"/>
    </row>
    <row r="165" spans="1:11" ht="23.25" customHeight="1">
      <c r="A165" s="111" t="s">
        <v>0</v>
      </c>
      <c r="B165" s="111" t="s">
        <v>51</v>
      </c>
      <c r="C165" s="111" t="s">
        <v>52</v>
      </c>
      <c r="D165" s="25" t="s">
        <v>506</v>
      </c>
      <c r="E165" s="25" t="s">
        <v>505</v>
      </c>
    </row>
    <row r="166" spans="1:11" ht="15.75">
      <c r="A166" s="111" t="s">
        <v>4</v>
      </c>
      <c r="B166" s="112" t="s">
        <v>55</v>
      </c>
      <c r="C166" s="113"/>
      <c r="D166" s="8"/>
      <c r="E166" s="8"/>
    </row>
    <row r="167" spans="1:11" ht="15.75">
      <c r="A167" s="114" t="s">
        <v>37</v>
      </c>
      <c r="B167" s="115" t="s">
        <v>288</v>
      </c>
      <c r="C167" s="113" t="s">
        <v>13</v>
      </c>
      <c r="D167" s="116"/>
      <c r="E167" s="116"/>
    </row>
    <row r="168" spans="1:11" ht="63">
      <c r="A168" s="114" t="s">
        <v>57</v>
      </c>
      <c r="B168" s="117" t="s">
        <v>58</v>
      </c>
      <c r="C168" s="114" t="s">
        <v>5</v>
      </c>
      <c r="D168" s="118"/>
      <c r="E168" s="119"/>
    </row>
    <row r="169" spans="1:11" ht="15.75">
      <c r="A169" s="114" t="s">
        <v>59</v>
      </c>
      <c r="B169" s="115" t="s">
        <v>8</v>
      </c>
      <c r="C169" s="113" t="s">
        <v>9</v>
      </c>
      <c r="D169" s="118"/>
      <c r="E169" s="116"/>
    </row>
    <row r="170" spans="1:11" ht="15.75">
      <c r="A170" s="114" t="s">
        <v>60</v>
      </c>
      <c r="B170" s="115" t="s">
        <v>61</v>
      </c>
      <c r="C170" s="113" t="s">
        <v>9</v>
      </c>
      <c r="D170" s="118"/>
      <c r="E170" s="116"/>
    </row>
    <row r="171" spans="1:11" ht="15.75">
      <c r="A171" s="114" t="s">
        <v>62</v>
      </c>
      <c r="B171" s="115" t="s">
        <v>10</v>
      </c>
      <c r="C171" s="113" t="s">
        <v>9</v>
      </c>
      <c r="D171" s="118"/>
      <c r="E171" s="116"/>
    </row>
    <row r="172" spans="1:11" ht="15.75">
      <c r="A172" s="114" t="s">
        <v>63</v>
      </c>
      <c r="B172" s="115" t="s">
        <v>11</v>
      </c>
      <c r="C172" s="113" t="s">
        <v>9</v>
      </c>
      <c r="D172" s="118"/>
      <c r="E172" s="116"/>
    </row>
    <row r="173" spans="1:11" ht="15.75">
      <c r="A173" s="113"/>
      <c r="B173" s="120"/>
      <c r="C173" s="113"/>
      <c r="D173" s="8"/>
      <c r="E173" s="121"/>
      <c r="G173" s="122" t="s">
        <v>483</v>
      </c>
      <c r="H173" s="122" t="s">
        <v>484</v>
      </c>
      <c r="I173" s="122" t="s">
        <v>485</v>
      </c>
      <c r="J173" s="122" t="s">
        <v>486</v>
      </c>
      <c r="K173" s="122" t="s">
        <v>487</v>
      </c>
    </row>
    <row r="174" spans="1:11" ht="15.75">
      <c r="A174" s="111" t="s">
        <v>7</v>
      </c>
      <c r="B174" s="112" t="s">
        <v>64</v>
      </c>
      <c r="C174" s="113"/>
      <c r="D174" s="8"/>
      <c r="E174" s="8"/>
      <c r="G174" s="122">
        <f>2.04+2.04</f>
        <v>4.08</v>
      </c>
      <c r="H174" s="122"/>
      <c r="I174" s="122">
        <v>4.97</v>
      </c>
      <c r="J174" s="122"/>
    </row>
    <row r="175" spans="1:11" ht="31.5">
      <c r="A175" s="113" t="s">
        <v>39</v>
      </c>
      <c r="B175" s="123" t="s">
        <v>65</v>
      </c>
      <c r="C175" s="113" t="s">
        <v>9</v>
      </c>
      <c r="D175" s="118"/>
      <c r="E175" s="118"/>
      <c r="G175" s="122">
        <f>+G174+I174</f>
        <v>9.0500000000000007</v>
      </c>
      <c r="H175" s="122"/>
    </row>
    <row r="176" spans="1:11" ht="31.5">
      <c r="A176" s="113" t="s">
        <v>41</v>
      </c>
      <c r="B176" s="123" t="s">
        <v>211</v>
      </c>
      <c r="C176" s="113" t="s">
        <v>9</v>
      </c>
      <c r="D176" s="118"/>
      <c r="E176" s="118"/>
      <c r="G176" s="122"/>
      <c r="H176" s="122"/>
    </row>
    <row r="177" spans="1:12" ht="15.75">
      <c r="A177" s="113" t="s">
        <v>67</v>
      </c>
      <c r="B177" s="124" t="s">
        <v>212</v>
      </c>
      <c r="C177" s="113" t="s">
        <v>9</v>
      </c>
      <c r="D177" s="118"/>
      <c r="E177" s="118"/>
      <c r="G177" s="122" t="s">
        <v>488</v>
      </c>
      <c r="H177" s="122" t="s">
        <v>489</v>
      </c>
      <c r="I177" s="122" t="s">
        <v>490</v>
      </c>
      <c r="J177" s="122" t="s">
        <v>491</v>
      </c>
      <c r="K177" s="122" t="s">
        <v>492</v>
      </c>
      <c r="L177" s="122" t="s">
        <v>493</v>
      </c>
    </row>
    <row r="178" spans="1:12" ht="15.75">
      <c r="A178" s="113" t="s">
        <v>69</v>
      </c>
      <c r="B178" s="124" t="s">
        <v>70</v>
      </c>
      <c r="C178" s="113" t="s">
        <v>71</v>
      </c>
      <c r="D178" s="118"/>
      <c r="E178" s="118"/>
      <c r="G178" s="122"/>
      <c r="H178" s="122"/>
      <c r="I178" s="122"/>
      <c r="J178" s="122"/>
    </row>
    <row r="179" spans="1:12" ht="15.75">
      <c r="A179" s="113" t="s">
        <v>72</v>
      </c>
      <c r="B179" s="124" t="s">
        <v>73</v>
      </c>
      <c r="C179" s="113" t="s">
        <v>71</v>
      </c>
      <c r="D179" s="118"/>
      <c r="E179" s="118"/>
      <c r="G179" s="122"/>
      <c r="H179" s="122"/>
    </row>
    <row r="180" spans="1:12" ht="15.75">
      <c r="A180" s="113" t="s">
        <v>74</v>
      </c>
      <c r="B180" s="124" t="s">
        <v>75</v>
      </c>
      <c r="C180" s="113" t="s">
        <v>9</v>
      </c>
      <c r="D180" s="118"/>
      <c r="E180" s="118"/>
      <c r="G180" s="122" t="s">
        <v>494</v>
      </c>
      <c r="H180" s="122"/>
    </row>
    <row r="181" spans="1:12" ht="15.75">
      <c r="A181" s="113" t="s">
        <v>76</v>
      </c>
      <c r="B181" s="124" t="s">
        <v>77</v>
      </c>
      <c r="C181" s="113" t="s">
        <v>9</v>
      </c>
      <c r="D181" s="118"/>
      <c r="E181" s="118"/>
      <c r="G181" s="122"/>
      <c r="H181" s="122" t="s">
        <v>500</v>
      </c>
    </row>
    <row r="182" spans="1:12" ht="15.75">
      <c r="A182" s="113" t="s">
        <v>80</v>
      </c>
      <c r="B182" s="123" t="s">
        <v>213</v>
      </c>
      <c r="C182" s="113" t="s">
        <v>9</v>
      </c>
      <c r="D182" s="118"/>
      <c r="E182" s="118"/>
      <c r="G182" s="122"/>
      <c r="H182" s="122"/>
    </row>
    <row r="183" spans="1:12" ht="15.75">
      <c r="A183" s="113"/>
      <c r="B183" s="120"/>
      <c r="C183" s="113"/>
      <c r="D183" s="125"/>
      <c r="E183" s="121"/>
    </row>
    <row r="184" spans="1:12" ht="15.75">
      <c r="A184" s="111" t="s">
        <v>12</v>
      </c>
      <c r="B184" s="126" t="s">
        <v>82</v>
      </c>
      <c r="C184" s="113"/>
      <c r="D184" s="118"/>
      <c r="E184" s="8"/>
    </row>
    <row r="185" spans="1:12" ht="31.5">
      <c r="A185" s="113" t="s">
        <v>43</v>
      </c>
      <c r="B185" s="73" t="s">
        <v>83</v>
      </c>
      <c r="C185" s="113" t="s">
        <v>13</v>
      </c>
      <c r="D185" s="118"/>
      <c r="E185" s="118"/>
    </row>
    <row r="186" spans="1:12" ht="15.75">
      <c r="A186" s="113" t="s">
        <v>44</v>
      </c>
      <c r="B186" s="124" t="s">
        <v>84</v>
      </c>
      <c r="C186" s="113" t="s">
        <v>9</v>
      </c>
      <c r="D186" s="118"/>
      <c r="E186" s="118"/>
    </row>
    <row r="187" spans="1:12" ht="31.5">
      <c r="A187" s="113" t="s">
        <v>85</v>
      </c>
      <c r="B187" s="73" t="s">
        <v>86</v>
      </c>
      <c r="C187" s="113" t="s">
        <v>9</v>
      </c>
      <c r="D187" s="118"/>
      <c r="E187" s="118"/>
    </row>
    <row r="188" spans="1:12" ht="15.75">
      <c r="A188" s="113"/>
      <c r="B188" s="120"/>
      <c r="C188" s="113"/>
      <c r="D188" s="41"/>
      <c r="E188" s="121"/>
    </row>
    <row r="189" spans="1:12" ht="15.75">
      <c r="A189" s="111" t="s">
        <v>15</v>
      </c>
      <c r="B189" s="112" t="s">
        <v>89</v>
      </c>
      <c r="C189" s="113"/>
      <c r="E189" s="8"/>
    </row>
    <row r="190" spans="1:12" ht="15.75">
      <c r="A190" s="113" t="s">
        <v>46</v>
      </c>
      <c r="B190" s="124" t="s">
        <v>90</v>
      </c>
      <c r="C190" s="113" t="s">
        <v>71</v>
      </c>
      <c r="D190" s="118"/>
      <c r="E190" s="118"/>
      <c r="G190" s="107">
        <f>10.7+1.8</f>
        <v>12.5</v>
      </c>
    </row>
    <row r="191" spans="1:12" ht="15.75">
      <c r="A191" s="113" t="s">
        <v>92</v>
      </c>
      <c r="B191" s="124" t="s">
        <v>93</v>
      </c>
      <c r="C191" s="113" t="s">
        <v>9</v>
      </c>
      <c r="D191" s="118"/>
      <c r="E191" s="118"/>
    </row>
    <row r="192" spans="1:12" ht="15.75">
      <c r="A192" s="113" t="s">
        <v>96</v>
      </c>
      <c r="B192" s="124" t="s">
        <v>97</v>
      </c>
      <c r="C192" s="113" t="s">
        <v>9</v>
      </c>
      <c r="D192" s="118"/>
      <c r="E192" s="118"/>
    </row>
    <row r="193" spans="1:7" ht="15.75">
      <c r="A193" s="113" t="s">
        <v>99</v>
      </c>
      <c r="B193" s="124" t="s">
        <v>100</v>
      </c>
      <c r="C193" s="113" t="s">
        <v>9</v>
      </c>
      <c r="D193" s="118"/>
      <c r="E193" s="118"/>
    </row>
    <row r="194" spans="1:7" ht="15.75">
      <c r="A194" s="113"/>
      <c r="B194" s="120"/>
      <c r="C194" s="113"/>
      <c r="D194" s="41"/>
      <c r="E194" s="121"/>
    </row>
    <row r="195" spans="1:7" ht="15.75">
      <c r="A195" s="111" t="s">
        <v>17</v>
      </c>
      <c r="B195" s="112" t="s">
        <v>102</v>
      </c>
      <c r="C195" s="113"/>
      <c r="D195" s="118"/>
      <c r="E195" s="8"/>
    </row>
    <row r="196" spans="1:7" ht="15.75">
      <c r="A196" s="113" t="s">
        <v>47</v>
      </c>
      <c r="B196" s="124" t="s">
        <v>243</v>
      </c>
      <c r="C196" s="113" t="s">
        <v>71</v>
      </c>
      <c r="D196" s="118"/>
      <c r="E196" s="118"/>
    </row>
    <row r="197" spans="1:7" ht="15.75">
      <c r="A197" s="113" t="s">
        <v>48</v>
      </c>
      <c r="B197" s="124" t="s">
        <v>103</v>
      </c>
      <c r="C197" s="113" t="s">
        <v>71</v>
      </c>
      <c r="D197" s="118"/>
      <c r="E197" s="118"/>
    </row>
    <row r="198" spans="1:7" ht="15.75">
      <c r="A198" s="113" t="s">
        <v>105</v>
      </c>
      <c r="B198" s="124" t="s">
        <v>106</v>
      </c>
      <c r="C198" s="113" t="s">
        <v>71</v>
      </c>
      <c r="D198" s="118"/>
      <c r="E198" s="118"/>
      <c r="G198" s="107">
        <f>1.86+14.85+2.22+3.95+8.01+15.48</f>
        <v>46.370000000000005</v>
      </c>
    </row>
    <row r="199" spans="1:7" ht="31.5">
      <c r="A199" s="113" t="s">
        <v>109</v>
      </c>
      <c r="B199" s="127" t="s">
        <v>110</v>
      </c>
      <c r="C199" s="113" t="s">
        <v>71</v>
      </c>
      <c r="D199" s="118"/>
      <c r="E199" s="118"/>
    </row>
    <row r="200" spans="1:7" ht="15.75">
      <c r="A200" s="113"/>
      <c r="B200" s="120"/>
      <c r="C200" s="113"/>
      <c r="D200" s="128"/>
      <c r="E200" s="121"/>
    </row>
    <row r="201" spans="1:7" ht="15.75">
      <c r="A201" s="111" t="s">
        <v>18</v>
      </c>
      <c r="B201" s="129" t="s">
        <v>112</v>
      </c>
      <c r="C201" s="129"/>
      <c r="D201" s="118"/>
      <c r="E201" s="130"/>
    </row>
    <row r="202" spans="1:7" ht="31.5">
      <c r="A202" s="113" t="s">
        <v>113</v>
      </c>
      <c r="B202" s="123" t="s">
        <v>501</v>
      </c>
      <c r="C202" s="113" t="s">
        <v>13</v>
      </c>
      <c r="D202" s="118"/>
      <c r="E202" s="118"/>
    </row>
    <row r="203" spans="1:7" ht="31.5">
      <c r="A203" s="113" t="s">
        <v>116</v>
      </c>
      <c r="B203" s="123" t="s">
        <v>204</v>
      </c>
      <c r="C203" s="113" t="s">
        <v>16</v>
      </c>
      <c r="D203" s="118"/>
      <c r="E203" s="118"/>
    </row>
    <row r="204" spans="1:7" ht="15.75">
      <c r="A204" s="113" t="s">
        <v>195</v>
      </c>
      <c r="B204" s="124" t="s">
        <v>120</v>
      </c>
      <c r="C204" s="113" t="s">
        <v>16</v>
      </c>
      <c r="D204" s="118"/>
      <c r="E204" s="118"/>
    </row>
    <row r="205" spans="1:7" ht="15.75">
      <c r="A205" s="113" t="s">
        <v>209</v>
      </c>
      <c r="B205" s="123" t="s">
        <v>196</v>
      </c>
      <c r="C205" s="113" t="s">
        <v>197</v>
      </c>
      <c r="D205" s="118"/>
      <c r="E205" s="118"/>
    </row>
    <row r="206" spans="1:7" ht="15.75">
      <c r="A206" s="132"/>
      <c r="B206" s="133"/>
      <c r="C206" s="129"/>
      <c r="D206" s="128"/>
      <c r="E206" s="121"/>
    </row>
    <row r="207" spans="1:7" ht="15.75">
      <c r="A207" s="111" t="s">
        <v>19</v>
      </c>
      <c r="B207" s="129" t="s">
        <v>226</v>
      </c>
      <c r="C207" s="129"/>
      <c r="D207" s="119"/>
      <c r="E207" s="130"/>
    </row>
    <row r="208" spans="1:7" ht="15.75">
      <c r="A208" s="113" t="s">
        <v>127</v>
      </c>
      <c r="B208" s="134" t="s">
        <v>214</v>
      </c>
      <c r="C208" s="108" t="s">
        <v>14</v>
      </c>
      <c r="D208" s="119"/>
      <c r="E208" s="119"/>
    </row>
    <row r="209" spans="1:7" ht="15.75">
      <c r="A209" s="132"/>
      <c r="B209" s="120"/>
      <c r="C209" s="110"/>
      <c r="D209" s="131"/>
      <c r="E209" s="130"/>
    </row>
    <row r="210" spans="1:7" ht="15.75">
      <c r="A210" s="111" t="s">
        <v>25</v>
      </c>
      <c r="B210" s="129" t="s">
        <v>29</v>
      </c>
      <c r="C210" s="110"/>
      <c r="E210" s="130"/>
    </row>
    <row r="211" spans="1:7" ht="15.75">
      <c r="A211" s="142" t="s">
        <v>174</v>
      </c>
      <c r="B211" s="115" t="s">
        <v>358</v>
      </c>
      <c r="C211" s="108" t="s">
        <v>14</v>
      </c>
      <c r="D211" s="131"/>
      <c r="E211" s="119"/>
    </row>
    <row r="212" spans="1:7" ht="15.75">
      <c r="A212" s="142" t="s">
        <v>177</v>
      </c>
      <c r="B212" s="115" t="s">
        <v>30</v>
      </c>
      <c r="C212" s="108" t="s">
        <v>14</v>
      </c>
      <c r="D212" s="131"/>
      <c r="E212" s="119"/>
    </row>
    <row r="213" spans="1:7" ht="15.75">
      <c r="A213" s="132"/>
      <c r="B213" s="120"/>
      <c r="C213" s="129"/>
      <c r="D213" s="128"/>
      <c r="E213" s="130"/>
    </row>
    <row r="214" spans="1:7" ht="15.75">
      <c r="A214" s="111" t="s">
        <v>28</v>
      </c>
      <c r="B214" s="129" t="s">
        <v>32</v>
      </c>
      <c r="C214" s="129"/>
      <c r="D214" s="128"/>
      <c r="E214" s="130"/>
    </row>
    <row r="215" spans="1:7" ht="63">
      <c r="A215" s="142" t="s">
        <v>178</v>
      </c>
      <c r="B215" s="135" t="s">
        <v>179</v>
      </c>
      <c r="C215" s="124" t="s">
        <v>5</v>
      </c>
      <c r="D215" s="118"/>
      <c r="E215" s="119"/>
    </row>
    <row r="216" spans="1:7" ht="15.75">
      <c r="A216" s="109" t="s">
        <v>180</v>
      </c>
      <c r="B216" s="115" t="s">
        <v>181</v>
      </c>
      <c r="C216" s="115" t="s">
        <v>14</v>
      </c>
      <c r="D216" s="131"/>
      <c r="E216" s="116"/>
    </row>
    <row r="217" spans="1:7" ht="15.75">
      <c r="A217" s="132"/>
      <c r="B217" s="120"/>
      <c r="C217" s="129"/>
      <c r="D217" s="128"/>
      <c r="E217" s="130"/>
    </row>
    <row r="218" spans="1:7" ht="15.75">
      <c r="A218" s="132" t="s">
        <v>31</v>
      </c>
      <c r="B218" s="129" t="s">
        <v>22</v>
      </c>
      <c r="C218" s="129"/>
      <c r="D218" s="128"/>
      <c r="E218" s="130"/>
    </row>
    <row r="219" spans="1:7" ht="15.75">
      <c r="A219" s="109" t="s">
        <v>182</v>
      </c>
      <c r="B219" s="139" t="s">
        <v>183</v>
      </c>
      <c r="C219" s="115" t="s">
        <v>13</v>
      </c>
      <c r="D219" s="131"/>
      <c r="E219" s="116"/>
      <c r="G219" s="140"/>
    </row>
    <row r="220" spans="1:7" ht="15.75">
      <c r="A220" s="109" t="s">
        <v>190</v>
      </c>
      <c r="B220" s="139" t="s">
        <v>319</v>
      </c>
      <c r="C220" s="115" t="s">
        <v>13</v>
      </c>
      <c r="D220" s="118"/>
      <c r="E220" s="116"/>
    </row>
    <row r="223" spans="1:7" ht="15.75">
      <c r="A223" s="152" t="s">
        <v>502</v>
      </c>
      <c r="B223" s="152"/>
      <c r="C223" s="152"/>
      <c r="D223" s="152"/>
      <c r="E223" s="152"/>
    </row>
    <row r="224" spans="1:7" ht="15.75">
      <c r="A224" s="137"/>
      <c r="B224" s="137"/>
      <c r="C224" s="137"/>
      <c r="D224" s="137"/>
      <c r="E224" s="137"/>
    </row>
    <row r="225" spans="1:5" ht="21.75" customHeight="1">
      <c r="A225" s="111" t="s">
        <v>0</v>
      </c>
      <c r="B225" s="111" t="s">
        <v>51</v>
      </c>
      <c r="C225" s="111" t="s">
        <v>52</v>
      </c>
      <c r="D225" s="25" t="s">
        <v>506</v>
      </c>
      <c r="E225" s="25" t="s">
        <v>505</v>
      </c>
    </row>
    <row r="226" spans="1:5" ht="15.75">
      <c r="A226" s="111" t="s">
        <v>4</v>
      </c>
      <c r="B226" s="112" t="s">
        <v>55</v>
      </c>
      <c r="C226" s="113"/>
      <c r="D226" s="8"/>
      <c r="E226" s="8"/>
    </row>
    <row r="227" spans="1:5" ht="63">
      <c r="A227" s="114" t="s">
        <v>37</v>
      </c>
      <c r="B227" s="117" t="s">
        <v>58</v>
      </c>
      <c r="C227" s="114" t="s">
        <v>5</v>
      </c>
      <c r="D227" s="118"/>
      <c r="E227" s="119"/>
    </row>
    <row r="228" spans="1:5" ht="15.75">
      <c r="A228" s="111" t="s">
        <v>364</v>
      </c>
      <c r="B228" s="112" t="s">
        <v>365</v>
      </c>
      <c r="C228" s="114"/>
      <c r="D228" s="118"/>
      <c r="E228" s="119"/>
    </row>
    <row r="229" spans="1:5" ht="15.75">
      <c r="A229" s="114" t="s">
        <v>276</v>
      </c>
      <c r="B229" s="115" t="s">
        <v>366</v>
      </c>
      <c r="C229" s="113" t="s">
        <v>249</v>
      </c>
      <c r="D229" s="118"/>
      <c r="E229" s="116"/>
    </row>
    <row r="230" spans="1:5" ht="15.75">
      <c r="A230" s="111" t="s">
        <v>277</v>
      </c>
      <c r="B230" s="112" t="s">
        <v>367</v>
      </c>
      <c r="C230" s="113"/>
      <c r="D230" s="118"/>
      <c r="E230" s="116"/>
    </row>
    <row r="231" spans="1:5" ht="15.75">
      <c r="A231" s="114" t="s">
        <v>278</v>
      </c>
      <c r="B231" s="115" t="s">
        <v>368</v>
      </c>
      <c r="C231" s="113" t="s">
        <v>231</v>
      </c>
      <c r="D231" s="118"/>
      <c r="E231" s="116"/>
    </row>
  </sheetData>
  <mergeCells count="6">
    <mergeCell ref="A6:E6"/>
    <mergeCell ref="A111:E111"/>
    <mergeCell ref="A164:E164"/>
    <mergeCell ref="A223:E223"/>
    <mergeCell ref="A2:E2"/>
    <mergeCell ref="A4:E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1342-5EFF-478F-9047-6DA37C462CA7}">
  <dimension ref="A1:L124"/>
  <sheetViews>
    <sheetView topLeftCell="A46" workbookViewId="0">
      <selection activeCell="B13" sqref="B13"/>
    </sheetView>
  </sheetViews>
  <sheetFormatPr baseColWidth="10" defaultColWidth="11.5703125" defaultRowHeight="15"/>
  <cols>
    <col min="1" max="1" width="4.28515625" customWidth="1"/>
    <col min="2" max="2" width="43.7109375" customWidth="1"/>
    <col min="3" max="3" width="5" customWidth="1"/>
    <col min="4" max="4" width="11.85546875" customWidth="1"/>
    <col min="5" max="5" width="27.5703125" customWidth="1"/>
    <col min="9" max="10" width="11.42578125" customWidth="1"/>
  </cols>
  <sheetData>
    <row r="1" spans="1:11" ht="15.75">
      <c r="A1" s="147" t="s">
        <v>351</v>
      </c>
      <c r="B1" s="147"/>
      <c r="C1" s="147"/>
      <c r="D1" s="147"/>
      <c r="E1" s="147"/>
    </row>
    <row r="2" spans="1:11" ht="15.75">
      <c r="A2" s="56"/>
      <c r="B2" s="56"/>
      <c r="C2" s="56"/>
      <c r="D2" s="56"/>
      <c r="E2" s="56"/>
    </row>
    <row r="3" spans="1:11" ht="15.75">
      <c r="A3" s="147" t="s">
        <v>510</v>
      </c>
      <c r="B3" s="147"/>
      <c r="C3" s="147"/>
      <c r="D3" s="147"/>
      <c r="E3" s="147"/>
    </row>
    <row r="5" spans="1:11" ht="12.75" customHeight="1">
      <c r="A5" s="5" t="s">
        <v>0</v>
      </c>
      <c r="B5" s="5" t="s">
        <v>51</v>
      </c>
      <c r="C5" s="5" t="s">
        <v>52</v>
      </c>
      <c r="D5" s="25" t="s">
        <v>506</v>
      </c>
      <c r="E5" s="25" t="s">
        <v>505</v>
      </c>
    </row>
    <row r="6" spans="1:11" ht="15.75">
      <c r="A6" s="5" t="s">
        <v>4</v>
      </c>
      <c r="B6" s="7" t="s">
        <v>55</v>
      </c>
      <c r="C6" s="3"/>
      <c r="D6" s="8"/>
      <c r="E6" s="8"/>
    </row>
    <row r="7" spans="1:11" ht="15.75">
      <c r="A7" s="9" t="s">
        <v>37</v>
      </c>
      <c r="B7" s="10" t="s">
        <v>288</v>
      </c>
      <c r="C7" s="3" t="s">
        <v>13</v>
      </c>
      <c r="D7" s="11"/>
      <c r="E7" s="11"/>
    </row>
    <row r="8" spans="1:11" ht="63">
      <c r="A8" s="9" t="s">
        <v>57</v>
      </c>
      <c r="B8" s="12" t="s">
        <v>58</v>
      </c>
      <c r="C8" s="9" t="s">
        <v>5</v>
      </c>
      <c r="D8" s="13"/>
      <c r="E8" s="17"/>
    </row>
    <row r="9" spans="1:11" ht="15.75">
      <c r="A9" s="9" t="s">
        <v>59</v>
      </c>
      <c r="B9" s="10" t="s">
        <v>8</v>
      </c>
      <c r="C9" s="3" t="s">
        <v>9</v>
      </c>
      <c r="D9" s="13"/>
      <c r="E9" s="11"/>
    </row>
    <row r="10" spans="1:11" ht="15.75">
      <c r="A10" s="9" t="s">
        <v>60</v>
      </c>
      <c r="B10" s="10" t="s">
        <v>61</v>
      </c>
      <c r="C10" s="3" t="s">
        <v>9</v>
      </c>
      <c r="D10" s="13"/>
      <c r="E10" s="11"/>
    </row>
    <row r="11" spans="1:11" ht="15.75">
      <c r="A11" s="9" t="s">
        <v>62</v>
      </c>
      <c r="B11" s="10" t="s">
        <v>10</v>
      </c>
      <c r="C11" s="3" t="s">
        <v>9</v>
      </c>
      <c r="D11" s="13"/>
      <c r="E11" s="11"/>
    </row>
    <row r="12" spans="1:11" ht="15.75">
      <c r="A12" s="9" t="s">
        <v>63</v>
      </c>
      <c r="B12" s="10" t="s">
        <v>11</v>
      </c>
      <c r="C12" s="3" t="s">
        <v>9</v>
      </c>
      <c r="D12" s="13"/>
      <c r="E12" s="11"/>
    </row>
    <row r="13" spans="1:11" ht="15.75">
      <c r="A13" s="3"/>
      <c r="B13" s="14"/>
      <c r="C13" s="3"/>
      <c r="D13" s="8"/>
      <c r="E13" s="15"/>
      <c r="G13" s="40"/>
      <c r="H13" s="40"/>
      <c r="I13" s="40"/>
      <c r="J13" s="40"/>
      <c r="K13" s="40"/>
    </row>
    <row r="14" spans="1:11" ht="15.75">
      <c r="A14" s="5" t="s">
        <v>7</v>
      </c>
      <c r="B14" s="7" t="s">
        <v>64</v>
      </c>
      <c r="C14" s="3"/>
      <c r="D14" s="8"/>
      <c r="E14" s="8"/>
      <c r="G14" s="40"/>
      <c r="H14" s="40"/>
      <c r="I14" s="40"/>
      <c r="J14" s="40"/>
    </row>
    <row r="15" spans="1:11" ht="31.5">
      <c r="A15" s="3" t="s">
        <v>39</v>
      </c>
      <c r="B15" s="36" t="s">
        <v>65</v>
      </c>
      <c r="C15" s="3" t="s">
        <v>9</v>
      </c>
      <c r="D15" s="13"/>
      <c r="E15" s="13"/>
      <c r="G15" s="40"/>
      <c r="H15" s="40"/>
    </row>
    <row r="16" spans="1:11" ht="31.5">
      <c r="A16" s="3" t="s">
        <v>41</v>
      </c>
      <c r="B16" s="36" t="s">
        <v>211</v>
      </c>
      <c r="C16" s="3" t="s">
        <v>9</v>
      </c>
      <c r="D16" s="13"/>
      <c r="E16" s="13"/>
      <c r="G16" s="40"/>
      <c r="H16" s="40"/>
    </row>
    <row r="17" spans="1:12" ht="15.75">
      <c r="A17" s="3" t="s">
        <v>215</v>
      </c>
      <c r="B17" s="16" t="s">
        <v>212</v>
      </c>
      <c r="C17" s="3" t="s">
        <v>9</v>
      </c>
      <c r="D17" s="13"/>
      <c r="E17" s="13"/>
      <c r="G17" s="40"/>
      <c r="H17" s="40"/>
      <c r="I17" s="40"/>
      <c r="J17" s="40"/>
      <c r="K17" s="40"/>
      <c r="L17" s="40"/>
    </row>
    <row r="18" spans="1:12" ht="15.75">
      <c r="A18" s="3" t="s">
        <v>67</v>
      </c>
      <c r="B18" s="16" t="s">
        <v>73</v>
      </c>
      <c r="C18" s="3" t="s">
        <v>71</v>
      </c>
      <c r="D18" s="13"/>
      <c r="E18" s="13"/>
      <c r="G18" s="40"/>
      <c r="H18" s="40"/>
    </row>
    <row r="19" spans="1:12" ht="15.75">
      <c r="A19" s="3" t="s">
        <v>69</v>
      </c>
      <c r="B19" s="16" t="s">
        <v>75</v>
      </c>
      <c r="C19" s="3" t="s">
        <v>9</v>
      </c>
      <c r="D19" s="13"/>
      <c r="E19" s="13"/>
      <c r="G19" s="40"/>
      <c r="H19" s="40"/>
    </row>
    <row r="20" spans="1:12" ht="15.75">
      <c r="A20" s="3" t="s">
        <v>72</v>
      </c>
      <c r="B20" s="16" t="s">
        <v>77</v>
      </c>
      <c r="C20" s="3" t="s">
        <v>9</v>
      </c>
      <c r="D20" s="13"/>
      <c r="E20" s="13"/>
      <c r="G20" s="40"/>
      <c r="H20" s="40"/>
    </row>
    <row r="21" spans="1:12" ht="15.75">
      <c r="A21" s="3" t="s">
        <v>74</v>
      </c>
      <c r="B21" s="36" t="s">
        <v>213</v>
      </c>
      <c r="C21" s="3" t="s">
        <v>9</v>
      </c>
      <c r="D21" s="13"/>
      <c r="E21" s="13"/>
      <c r="G21" s="40"/>
      <c r="H21" s="40"/>
    </row>
    <row r="22" spans="1:12" ht="15.75">
      <c r="A22" s="3"/>
      <c r="B22" s="14"/>
      <c r="C22" s="3"/>
      <c r="D22" s="4"/>
      <c r="E22" s="15"/>
    </row>
    <row r="23" spans="1:12" ht="15.75">
      <c r="A23" s="5" t="s">
        <v>12</v>
      </c>
      <c r="B23" s="42" t="s">
        <v>82</v>
      </c>
      <c r="C23" s="3"/>
      <c r="D23" s="13"/>
      <c r="E23" s="8"/>
    </row>
    <row r="24" spans="1:12" ht="31.5">
      <c r="A24" s="3" t="s">
        <v>43</v>
      </c>
      <c r="B24" s="43" t="s">
        <v>83</v>
      </c>
      <c r="C24" s="3" t="s">
        <v>13</v>
      </c>
      <c r="D24" s="13"/>
      <c r="E24" s="13"/>
    </row>
    <row r="25" spans="1:12" ht="15.75">
      <c r="A25" s="3" t="s">
        <v>44</v>
      </c>
      <c r="B25" s="16" t="s">
        <v>84</v>
      </c>
      <c r="C25" s="3" t="s">
        <v>9</v>
      </c>
      <c r="D25" s="13"/>
      <c r="E25" s="13"/>
    </row>
    <row r="26" spans="1:12" ht="31.5">
      <c r="A26" s="3" t="s">
        <v>85</v>
      </c>
      <c r="B26" s="43" t="s">
        <v>86</v>
      </c>
      <c r="C26" s="3" t="s">
        <v>9</v>
      </c>
      <c r="D26" s="13"/>
      <c r="E26" s="13"/>
    </row>
    <row r="27" spans="1:12" ht="15.75">
      <c r="A27" s="3"/>
      <c r="B27" s="14"/>
      <c r="C27" s="3"/>
      <c r="D27" s="41"/>
      <c r="E27" s="15"/>
    </row>
    <row r="28" spans="1:12">
      <c r="A28" s="5" t="s">
        <v>15</v>
      </c>
      <c r="B28" s="7" t="s">
        <v>89</v>
      </c>
      <c r="C28" s="3"/>
      <c r="E28" s="8"/>
    </row>
    <row r="29" spans="1:12" ht="15.75">
      <c r="A29" s="3" t="s">
        <v>221</v>
      </c>
      <c r="B29" s="16" t="s">
        <v>90</v>
      </c>
      <c r="C29" s="3" t="s">
        <v>71</v>
      </c>
      <c r="D29" s="13"/>
      <c r="E29" s="13"/>
    </row>
    <row r="30" spans="1:12" ht="15.75">
      <c r="A30" s="3" t="s">
        <v>46</v>
      </c>
      <c r="B30" s="16" t="s">
        <v>93</v>
      </c>
      <c r="C30" s="3" t="s">
        <v>9</v>
      </c>
      <c r="D30" s="13"/>
      <c r="E30" s="13"/>
    </row>
    <row r="31" spans="1:12" ht="15.75">
      <c r="A31" s="3" t="s">
        <v>91</v>
      </c>
      <c r="B31" s="16" t="s">
        <v>97</v>
      </c>
      <c r="C31" s="3" t="s">
        <v>9</v>
      </c>
      <c r="D31" s="13"/>
      <c r="E31" s="13"/>
    </row>
    <row r="32" spans="1:12" ht="47.25">
      <c r="A32" s="3" t="s">
        <v>92</v>
      </c>
      <c r="B32" s="36" t="s">
        <v>301</v>
      </c>
      <c r="C32" s="3" t="s">
        <v>9</v>
      </c>
      <c r="D32" s="13"/>
      <c r="E32" s="13"/>
    </row>
    <row r="33" spans="1:5" ht="15.75">
      <c r="A33" s="3"/>
      <c r="B33" s="14"/>
      <c r="C33" s="3"/>
      <c r="D33" s="41"/>
      <c r="E33" s="15"/>
    </row>
    <row r="34" spans="1:5" ht="15.75">
      <c r="A34" s="5" t="s">
        <v>17</v>
      </c>
      <c r="B34" s="7" t="s">
        <v>102</v>
      </c>
      <c r="C34" s="3"/>
      <c r="D34" s="13"/>
      <c r="E34" s="8"/>
    </row>
    <row r="35" spans="1:5" ht="15.75">
      <c r="A35" s="3" t="s">
        <v>47</v>
      </c>
      <c r="B35" s="16" t="s">
        <v>243</v>
      </c>
      <c r="C35" s="3" t="s">
        <v>71</v>
      </c>
      <c r="D35" s="13"/>
      <c r="E35" s="13"/>
    </row>
    <row r="36" spans="1:5" ht="15.75">
      <c r="A36" s="3" t="s">
        <v>48</v>
      </c>
      <c r="B36" s="16" t="s">
        <v>103</v>
      </c>
      <c r="C36" s="3" t="s">
        <v>71</v>
      </c>
      <c r="D36" s="13"/>
      <c r="E36" s="13"/>
    </row>
    <row r="37" spans="1:5" ht="15.75">
      <c r="A37" s="3" t="s">
        <v>105</v>
      </c>
      <c r="B37" s="16" t="s">
        <v>106</v>
      </c>
      <c r="C37" s="3" t="s">
        <v>71</v>
      </c>
      <c r="D37" s="13"/>
      <c r="E37" s="13"/>
    </row>
    <row r="38" spans="1:5" ht="31.5">
      <c r="A38" s="3" t="s">
        <v>107</v>
      </c>
      <c r="B38" s="44" t="s">
        <v>110</v>
      </c>
      <c r="C38" s="3" t="s">
        <v>71</v>
      </c>
      <c r="D38" s="13"/>
      <c r="E38" s="13"/>
    </row>
    <row r="39" spans="1:5" ht="15.75">
      <c r="A39" s="3"/>
      <c r="B39" s="14"/>
      <c r="C39" s="3"/>
      <c r="D39" s="19"/>
      <c r="E39" s="15"/>
    </row>
    <row r="40" spans="1:5" ht="15.75">
      <c r="A40" s="5" t="s">
        <v>18</v>
      </c>
      <c r="B40" s="18" t="s">
        <v>112</v>
      </c>
      <c r="C40" s="18"/>
      <c r="D40" s="13"/>
      <c r="E40" s="20"/>
    </row>
    <row r="41" spans="1:5" ht="31.5">
      <c r="A41" s="3" t="s">
        <v>113</v>
      </c>
      <c r="B41" s="36" t="s">
        <v>114</v>
      </c>
      <c r="C41" s="3" t="s">
        <v>13</v>
      </c>
      <c r="D41" s="13"/>
      <c r="E41" s="13"/>
    </row>
    <row r="42" spans="1:5" ht="15.75">
      <c r="A42" s="3" t="s">
        <v>115</v>
      </c>
      <c r="B42" s="16" t="s">
        <v>204</v>
      </c>
      <c r="C42" s="3" t="s">
        <v>16</v>
      </c>
      <c r="D42" s="13"/>
      <c r="E42" s="13"/>
    </row>
    <row r="43" spans="1:5" ht="15.75">
      <c r="A43" s="3" t="s">
        <v>116</v>
      </c>
      <c r="B43" s="16" t="s">
        <v>120</v>
      </c>
      <c r="C43" s="3" t="s">
        <v>16</v>
      </c>
      <c r="D43" s="13"/>
      <c r="E43" s="13"/>
    </row>
    <row r="44" spans="1:5" ht="15.75">
      <c r="A44" s="3" t="s">
        <v>117</v>
      </c>
      <c r="B44" s="36" t="s">
        <v>196</v>
      </c>
      <c r="C44" s="3" t="s">
        <v>197</v>
      </c>
      <c r="D44" s="13"/>
      <c r="E44" s="13"/>
    </row>
    <row r="45" spans="1:5" ht="15.75">
      <c r="A45" s="21"/>
      <c r="B45" s="33"/>
      <c r="C45" s="18"/>
      <c r="D45" s="19"/>
      <c r="E45" s="15"/>
    </row>
    <row r="46" spans="1:5" ht="15.75">
      <c r="A46" s="5" t="s">
        <v>19</v>
      </c>
      <c r="B46" s="18" t="s">
        <v>226</v>
      </c>
      <c r="C46" s="18"/>
      <c r="D46" s="17"/>
      <c r="E46" s="20"/>
    </row>
    <row r="47" spans="1:5" ht="15.75">
      <c r="A47" s="3" t="s">
        <v>224</v>
      </c>
      <c r="B47" s="46" t="s">
        <v>214</v>
      </c>
      <c r="C47" s="50" t="s">
        <v>14</v>
      </c>
      <c r="D47" s="17"/>
      <c r="E47" s="17"/>
    </row>
    <row r="48" spans="1:5" ht="31.5">
      <c r="A48" s="3" t="s">
        <v>34</v>
      </c>
      <c r="B48" s="46" t="s">
        <v>246</v>
      </c>
      <c r="C48" s="50" t="s">
        <v>14</v>
      </c>
      <c r="D48" s="17"/>
      <c r="E48" s="17"/>
    </row>
    <row r="49" spans="1:7" ht="15.75">
      <c r="A49" s="21"/>
      <c r="B49" s="14"/>
      <c r="C49" s="48"/>
      <c r="D49" s="45"/>
      <c r="E49" s="20"/>
    </row>
    <row r="50" spans="1:7" ht="15.75">
      <c r="A50" s="5" t="s">
        <v>273</v>
      </c>
      <c r="B50" s="18" t="s">
        <v>29</v>
      </c>
      <c r="C50" s="48"/>
      <c r="E50" s="20"/>
    </row>
    <row r="51" spans="1:7" ht="15.75">
      <c r="A51" s="21"/>
      <c r="B51" s="14"/>
      <c r="C51" s="18"/>
      <c r="D51" s="19"/>
      <c r="E51" s="20"/>
    </row>
    <row r="52" spans="1:7" ht="15.75">
      <c r="A52" s="5" t="s">
        <v>274</v>
      </c>
      <c r="B52" s="18" t="s">
        <v>32</v>
      </c>
      <c r="C52" s="18"/>
      <c r="D52" s="19"/>
      <c r="E52" s="20"/>
    </row>
    <row r="53" spans="1:7" ht="15.75">
      <c r="A53" s="58" t="s">
        <v>275</v>
      </c>
      <c r="B53" s="47" t="s">
        <v>244</v>
      </c>
      <c r="C53" s="10" t="s">
        <v>245</v>
      </c>
      <c r="D53" s="45"/>
      <c r="E53" s="11"/>
    </row>
    <row r="54" spans="1:7" ht="15.75">
      <c r="A54" s="21"/>
      <c r="B54" s="14"/>
      <c r="C54" s="18"/>
      <c r="D54" s="19"/>
      <c r="E54" s="20"/>
    </row>
    <row r="55" spans="1:7" ht="15.75">
      <c r="A55" s="21" t="s">
        <v>263</v>
      </c>
      <c r="B55" s="18" t="s">
        <v>22</v>
      </c>
      <c r="C55" s="18"/>
      <c r="D55" s="19"/>
      <c r="E55" s="20"/>
    </row>
    <row r="56" spans="1:7" ht="15.75">
      <c r="A56" s="49" t="s">
        <v>264</v>
      </c>
      <c r="B56" s="53" t="s">
        <v>183</v>
      </c>
      <c r="C56" s="10" t="s">
        <v>5</v>
      </c>
      <c r="D56" s="45"/>
      <c r="E56" s="11"/>
      <c r="G56" s="54"/>
    </row>
    <row r="57" spans="1:7" ht="15.75">
      <c r="A57" s="49" t="s">
        <v>175</v>
      </c>
      <c r="B57" s="53" t="s">
        <v>320</v>
      </c>
      <c r="C57" s="10" t="s">
        <v>13</v>
      </c>
      <c r="D57" s="13"/>
      <c r="E57" s="11"/>
    </row>
    <row r="59" spans="1:7" ht="15.75">
      <c r="A59" s="147" t="s">
        <v>511</v>
      </c>
      <c r="B59" s="147"/>
      <c r="C59" s="147"/>
      <c r="D59" s="147"/>
      <c r="E59" s="147"/>
    </row>
    <row r="60" spans="1:7" ht="21" customHeight="1">
      <c r="A60" s="5" t="s">
        <v>0</v>
      </c>
      <c r="B60" s="5" t="s">
        <v>51</v>
      </c>
      <c r="C60" s="5" t="s">
        <v>52</v>
      </c>
      <c r="D60" s="25" t="s">
        <v>506</v>
      </c>
      <c r="E60" s="25" t="s">
        <v>505</v>
      </c>
    </row>
    <row r="61" spans="1:7" ht="15.75">
      <c r="A61" s="5" t="s">
        <v>4</v>
      </c>
      <c r="B61" s="7" t="s">
        <v>55</v>
      </c>
      <c r="C61" s="3"/>
      <c r="D61" s="8"/>
      <c r="E61" s="8"/>
    </row>
    <row r="62" spans="1:7" ht="15.75">
      <c r="A62" s="9" t="s">
        <v>37</v>
      </c>
      <c r="B62" s="10" t="s">
        <v>288</v>
      </c>
      <c r="C62" s="3" t="s">
        <v>13</v>
      </c>
      <c r="D62" s="11"/>
      <c r="E62" s="11"/>
    </row>
    <row r="63" spans="1:7" ht="63">
      <c r="A63" s="9" t="s">
        <v>57</v>
      </c>
      <c r="B63" s="12" t="s">
        <v>58</v>
      </c>
      <c r="C63" s="9" t="s">
        <v>5</v>
      </c>
      <c r="D63" s="13"/>
      <c r="E63" s="17"/>
    </row>
    <row r="64" spans="1:7" ht="15.75">
      <c r="A64" s="9" t="s">
        <v>59</v>
      </c>
      <c r="B64" s="10" t="s">
        <v>8</v>
      </c>
      <c r="C64" s="3" t="s">
        <v>9</v>
      </c>
      <c r="D64" s="13"/>
      <c r="E64" s="11"/>
    </row>
    <row r="65" spans="1:12" ht="15.75">
      <c r="A65" s="9" t="s">
        <v>60</v>
      </c>
      <c r="B65" s="10" t="s">
        <v>61</v>
      </c>
      <c r="C65" s="3" t="s">
        <v>9</v>
      </c>
      <c r="D65" s="13"/>
      <c r="E65" s="11"/>
    </row>
    <row r="66" spans="1:12" ht="15.75">
      <c r="A66" s="9" t="s">
        <v>62</v>
      </c>
      <c r="B66" s="10" t="s">
        <v>10</v>
      </c>
      <c r="C66" s="3" t="s">
        <v>9</v>
      </c>
      <c r="D66" s="13"/>
      <c r="E66" s="11"/>
    </row>
    <row r="67" spans="1:12" ht="15.75">
      <c r="A67" s="9" t="s">
        <v>63</v>
      </c>
      <c r="B67" s="10" t="s">
        <v>11</v>
      </c>
      <c r="C67" s="3" t="s">
        <v>9</v>
      </c>
      <c r="D67" s="13"/>
      <c r="E67" s="11"/>
    </row>
    <row r="68" spans="1:12" ht="15.75">
      <c r="A68" s="3"/>
      <c r="B68" s="14"/>
      <c r="C68" s="3"/>
      <c r="D68" s="8"/>
      <c r="E68" s="15"/>
      <c r="G68" s="40"/>
      <c r="H68" s="40"/>
      <c r="I68" s="40"/>
      <c r="J68" s="40"/>
      <c r="K68" s="40"/>
    </row>
    <row r="69" spans="1:12" ht="15.75">
      <c r="A69" s="5" t="s">
        <v>7</v>
      </c>
      <c r="B69" s="7" t="s">
        <v>64</v>
      </c>
      <c r="C69" s="3"/>
      <c r="D69" s="8"/>
      <c r="E69" s="8"/>
      <c r="G69" s="40"/>
      <c r="H69" s="40"/>
      <c r="I69" s="40"/>
      <c r="J69" s="40"/>
    </row>
    <row r="70" spans="1:12" ht="31.5">
      <c r="A70" s="3" t="s">
        <v>39</v>
      </c>
      <c r="B70" s="36" t="s">
        <v>65</v>
      </c>
      <c r="C70" s="3" t="s">
        <v>9</v>
      </c>
      <c r="D70" s="13"/>
      <c r="E70" s="13"/>
      <c r="G70" s="40"/>
      <c r="H70" s="40"/>
    </row>
    <row r="71" spans="1:12" ht="31.5">
      <c r="A71" s="3" t="s">
        <v>41</v>
      </c>
      <c r="B71" s="36" t="s">
        <v>211</v>
      </c>
      <c r="C71" s="3" t="s">
        <v>9</v>
      </c>
      <c r="D71" s="13"/>
      <c r="E71" s="13"/>
      <c r="G71" s="40"/>
      <c r="H71" s="40"/>
    </row>
    <row r="72" spans="1:12" ht="15.75">
      <c r="A72" s="3" t="s">
        <v>67</v>
      </c>
      <c r="B72" s="16" t="s">
        <v>212</v>
      </c>
      <c r="C72" s="3" t="s">
        <v>9</v>
      </c>
      <c r="D72" s="13"/>
      <c r="E72" s="13"/>
      <c r="G72" s="40"/>
      <c r="H72" s="40"/>
      <c r="I72" s="40"/>
      <c r="J72" s="40"/>
      <c r="K72" s="40"/>
      <c r="L72" s="40"/>
    </row>
    <row r="73" spans="1:12" ht="15.75">
      <c r="A73" s="3" t="s">
        <v>69</v>
      </c>
      <c r="B73" s="16" t="s">
        <v>70</v>
      </c>
      <c r="C73" s="3" t="s">
        <v>71</v>
      </c>
      <c r="D73" s="13"/>
      <c r="E73" s="13"/>
      <c r="G73" s="40"/>
      <c r="H73" s="40"/>
      <c r="I73" s="40"/>
      <c r="J73" s="40"/>
    </row>
    <row r="74" spans="1:12" ht="15.75">
      <c r="A74" s="3" t="s">
        <v>72</v>
      </c>
      <c r="B74" s="16" t="s">
        <v>73</v>
      </c>
      <c r="C74" s="3" t="s">
        <v>71</v>
      </c>
      <c r="D74" s="13"/>
      <c r="E74" s="13"/>
      <c r="G74" s="40"/>
      <c r="H74" s="40"/>
    </row>
    <row r="75" spans="1:12" ht="15.75">
      <c r="A75" s="3" t="s">
        <v>74</v>
      </c>
      <c r="B75" s="16" t="s">
        <v>75</v>
      </c>
      <c r="C75" s="3" t="s">
        <v>9</v>
      </c>
      <c r="D75" s="13"/>
      <c r="E75" s="13"/>
      <c r="G75" s="40"/>
      <c r="H75" s="40"/>
    </row>
    <row r="76" spans="1:12" ht="15.75">
      <c r="A76" s="3" t="s">
        <v>76</v>
      </c>
      <c r="B76" s="16" t="s">
        <v>77</v>
      </c>
      <c r="C76" s="3" t="s">
        <v>9</v>
      </c>
      <c r="D76" s="13"/>
      <c r="E76" s="13"/>
      <c r="G76" s="40"/>
      <c r="H76" s="40"/>
    </row>
    <row r="77" spans="1:12" ht="15.75">
      <c r="A77" s="3" t="s">
        <v>80</v>
      </c>
      <c r="B77" s="36" t="s">
        <v>213</v>
      </c>
      <c r="C77" s="3" t="s">
        <v>9</v>
      </c>
      <c r="D77" s="13"/>
      <c r="E77" s="13"/>
      <c r="G77" s="40"/>
      <c r="H77" s="40"/>
    </row>
    <row r="78" spans="1:12" ht="15.75">
      <c r="A78" s="3"/>
      <c r="B78" s="14"/>
      <c r="C78" s="3"/>
      <c r="D78" s="4"/>
      <c r="E78" s="15"/>
    </row>
    <row r="79" spans="1:12" ht="15.75">
      <c r="A79" s="5" t="s">
        <v>12</v>
      </c>
      <c r="B79" s="42" t="s">
        <v>82</v>
      </c>
      <c r="C79" s="3"/>
      <c r="D79" s="13"/>
      <c r="E79" s="8"/>
    </row>
    <row r="80" spans="1:12" ht="31.5">
      <c r="A80" s="3" t="s">
        <v>43</v>
      </c>
      <c r="B80" s="43" t="s">
        <v>83</v>
      </c>
      <c r="C80" s="3" t="s">
        <v>13</v>
      </c>
      <c r="D80" s="13"/>
      <c r="E80" s="13"/>
    </row>
    <row r="81" spans="1:5" ht="15.75">
      <c r="A81" s="3" t="s">
        <v>44</v>
      </c>
      <c r="B81" s="16" t="s">
        <v>84</v>
      </c>
      <c r="C81" s="3" t="s">
        <v>9</v>
      </c>
      <c r="D81" s="13"/>
      <c r="E81" s="13"/>
    </row>
    <row r="82" spans="1:5" ht="31.5">
      <c r="A82" s="3" t="s">
        <v>85</v>
      </c>
      <c r="B82" s="43" t="s">
        <v>86</v>
      </c>
      <c r="C82" s="3" t="s">
        <v>9</v>
      </c>
      <c r="D82" s="13"/>
      <c r="E82" s="13"/>
    </row>
    <row r="83" spans="1:5" ht="15.75">
      <c r="A83" s="3"/>
      <c r="B83" s="14"/>
      <c r="C83" s="3"/>
      <c r="D83" s="41"/>
      <c r="E83" s="15"/>
    </row>
    <row r="84" spans="1:5" ht="15.75">
      <c r="A84" s="5" t="s">
        <v>15</v>
      </c>
      <c r="B84" s="7" t="s">
        <v>89</v>
      </c>
      <c r="C84" s="3"/>
      <c r="E84" s="8"/>
    </row>
    <row r="85" spans="1:5" ht="15.75">
      <c r="A85" s="3" t="s">
        <v>46</v>
      </c>
      <c r="B85" s="16" t="s">
        <v>90</v>
      </c>
      <c r="C85" s="3" t="s">
        <v>71</v>
      </c>
      <c r="D85" s="13"/>
      <c r="E85" s="13"/>
    </row>
    <row r="86" spans="1:5" ht="15.75">
      <c r="A86" s="3" t="s">
        <v>92</v>
      </c>
      <c r="B86" s="16" t="s">
        <v>93</v>
      </c>
      <c r="C86" s="3" t="s">
        <v>9</v>
      </c>
      <c r="D86" s="13"/>
      <c r="E86" s="13"/>
    </row>
    <row r="87" spans="1:5" ht="15.75">
      <c r="A87" s="3" t="s">
        <v>96</v>
      </c>
      <c r="B87" s="16" t="s">
        <v>97</v>
      </c>
      <c r="C87" s="3" t="s">
        <v>9</v>
      </c>
      <c r="D87" s="13"/>
      <c r="E87" s="13"/>
    </row>
    <row r="88" spans="1:5" ht="15.75">
      <c r="A88" s="3" t="s">
        <v>99</v>
      </c>
      <c r="B88" s="16" t="s">
        <v>100</v>
      </c>
      <c r="C88" s="3" t="s">
        <v>9</v>
      </c>
      <c r="D88" s="13"/>
      <c r="E88" s="13"/>
    </row>
    <row r="89" spans="1:5" ht="15.75">
      <c r="A89" s="3"/>
      <c r="B89" s="14"/>
      <c r="C89" s="3"/>
      <c r="D89" s="41"/>
      <c r="E89" s="15"/>
    </row>
    <row r="90" spans="1:5" ht="15.75">
      <c r="A90" s="5" t="s">
        <v>17</v>
      </c>
      <c r="B90" s="7" t="s">
        <v>102</v>
      </c>
      <c r="C90" s="3"/>
      <c r="D90" s="13"/>
      <c r="E90" s="8"/>
    </row>
    <row r="91" spans="1:5" ht="15.75">
      <c r="A91" s="3" t="s">
        <v>47</v>
      </c>
      <c r="B91" s="16" t="s">
        <v>243</v>
      </c>
      <c r="C91" s="3" t="s">
        <v>71</v>
      </c>
      <c r="D91" s="13"/>
      <c r="E91" s="13"/>
    </row>
    <row r="92" spans="1:5" ht="15.75">
      <c r="A92" s="3" t="s">
        <v>48</v>
      </c>
      <c r="B92" s="16" t="s">
        <v>103</v>
      </c>
      <c r="C92" s="3" t="s">
        <v>71</v>
      </c>
      <c r="D92" s="13"/>
      <c r="E92" s="13"/>
    </row>
    <row r="93" spans="1:5" ht="15.75">
      <c r="A93" s="3" t="s">
        <v>105</v>
      </c>
      <c r="B93" s="16" t="s">
        <v>106</v>
      </c>
      <c r="C93" s="3" t="s">
        <v>71</v>
      </c>
      <c r="D93" s="13"/>
      <c r="E93" s="13"/>
    </row>
    <row r="94" spans="1:5" ht="31.5">
      <c r="A94" s="3" t="s">
        <v>109</v>
      </c>
      <c r="B94" s="44" t="s">
        <v>110</v>
      </c>
      <c r="C94" s="3" t="s">
        <v>71</v>
      </c>
      <c r="D94" s="13"/>
      <c r="E94" s="13"/>
    </row>
    <row r="95" spans="1:5" ht="15.75">
      <c r="A95" s="3"/>
      <c r="B95" s="14"/>
      <c r="C95" s="3"/>
      <c r="D95" s="19"/>
      <c r="E95" s="15"/>
    </row>
    <row r="96" spans="1:5" ht="15.75">
      <c r="A96" s="5" t="s">
        <v>18</v>
      </c>
      <c r="B96" s="18" t="s">
        <v>112</v>
      </c>
      <c r="C96" s="18"/>
      <c r="D96" s="13"/>
      <c r="E96" s="20"/>
    </row>
    <row r="97" spans="1:5" ht="31.5">
      <c r="A97" s="3" t="s">
        <v>113</v>
      </c>
      <c r="B97" s="36" t="s">
        <v>114</v>
      </c>
      <c r="C97" s="3" t="s">
        <v>13</v>
      </c>
      <c r="D97" s="13"/>
      <c r="E97" s="13"/>
    </row>
    <row r="98" spans="1:5" ht="15.75">
      <c r="A98" s="3" t="s">
        <v>116</v>
      </c>
      <c r="B98" s="16" t="s">
        <v>204</v>
      </c>
      <c r="C98" s="3" t="s">
        <v>16</v>
      </c>
      <c r="D98" s="13"/>
      <c r="E98" s="13"/>
    </row>
    <row r="99" spans="1:5" ht="15.75">
      <c r="A99" s="3" t="s">
        <v>195</v>
      </c>
      <c r="B99" s="16" t="s">
        <v>120</v>
      </c>
      <c r="C99" s="3" t="s">
        <v>16</v>
      </c>
      <c r="D99" s="13"/>
      <c r="E99" s="13"/>
    </row>
    <row r="100" spans="1:5" ht="15.75">
      <c r="A100" s="3" t="s">
        <v>209</v>
      </c>
      <c r="B100" s="36" t="s">
        <v>196</v>
      </c>
      <c r="C100" s="3" t="s">
        <v>197</v>
      </c>
      <c r="D100" s="13"/>
      <c r="E100" s="13"/>
    </row>
    <row r="101" spans="1:5" ht="15.75">
      <c r="A101" s="21"/>
      <c r="B101" s="33"/>
      <c r="C101" s="18"/>
      <c r="D101" s="19"/>
      <c r="E101" s="15"/>
    </row>
    <row r="102" spans="1:5" ht="15.75">
      <c r="A102" s="5" t="s">
        <v>19</v>
      </c>
      <c r="B102" s="18" t="s">
        <v>226</v>
      </c>
      <c r="C102" s="18"/>
      <c r="D102" s="17"/>
      <c r="E102" s="20"/>
    </row>
    <row r="103" spans="1:5" ht="15.75">
      <c r="A103" s="3" t="s">
        <v>127</v>
      </c>
      <c r="B103" s="46" t="s">
        <v>214</v>
      </c>
      <c r="C103" s="50" t="s">
        <v>14</v>
      </c>
      <c r="D103" s="17"/>
      <c r="E103" s="17"/>
    </row>
    <row r="104" spans="1:5" ht="15.75">
      <c r="A104" s="21"/>
      <c r="B104" s="14"/>
      <c r="C104" s="48"/>
      <c r="D104" s="45"/>
      <c r="E104" s="20"/>
    </row>
    <row r="105" spans="1:5" ht="15.75">
      <c r="A105" s="5" t="s">
        <v>25</v>
      </c>
      <c r="B105" s="18" t="s">
        <v>29</v>
      </c>
      <c r="C105" s="48"/>
      <c r="E105" s="20"/>
    </row>
    <row r="106" spans="1:5" ht="15.75">
      <c r="A106" s="58" t="s">
        <v>177</v>
      </c>
      <c r="B106" s="10" t="s">
        <v>30</v>
      </c>
      <c r="C106" s="50" t="s">
        <v>14</v>
      </c>
      <c r="D106" s="45"/>
      <c r="E106" s="17"/>
    </row>
    <row r="107" spans="1:5" ht="15.75">
      <c r="A107" s="21"/>
      <c r="B107" s="14"/>
      <c r="C107" s="18"/>
      <c r="D107" s="19"/>
      <c r="E107" s="20"/>
    </row>
    <row r="108" spans="1:5" ht="15.75">
      <c r="A108" s="5" t="s">
        <v>28</v>
      </c>
      <c r="B108" s="18" t="s">
        <v>32</v>
      </c>
      <c r="C108" s="18"/>
      <c r="D108" s="19"/>
      <c r="E108" s="20"/>
    </row>
    <row r="109" spans="1:5" ht="63">
      <c r="A109" s="58" t="s">
        <v>178</v>
      </c>
      <c r="B109" s="47" t="s">
        <v>179</v>
      </c>
      <c r="C109" s="16" t="s">
        <v>5</v>
      </c>
      <c r="D109" s="13"/>
      <c r="E109" s="17"/>
    </row>
    <row r="110" spans="1:5" ht="15.75">
      <c r="A110" s="49" t="s">
        <v>180</v>
      </c>
      <c r="B110" s="10" t="s">
        <v>181</v>
      </c>
      <c r="C110" s="16" t="s">
        <v>14</v>
      </c>
      <c r="D110" s="13"/>
      <c r="E110" s="17"/>
    </row>
    <row r="111" spans="1:5" ht="15.75">
      <c r="A111" s="21"/>
      <c r="B111" s="14"/>
      <c r="C111" s="18"/>
      <c r="D111" s="19"/>
      <c r="E111" s="20"/>
    </row>
    <row r="112" spans="1:5" ht="15.75">
      <c r="A112" s="21" t="s">
        <v>31</v>
      </c>
      <c r="B112" s="18" t="s">
        <v>22</v>
      </c>
      <c r="C112" s="18"/>
      <c r="D112" s="19"/>
      <c r="E112" s="20"/>
    </row>
    <row r="113" spans="1:7" ht="15.75">
      <c r="A113" s="49" t="s">
        <v>182</v>
      </c>
      <c r="B113" s="53" t="s">
        <v>183</v>
      </c>
      <c r="C113" s="10" t="s">
        <v>5</v>
      </c>
      <c r="D113" s="45"/>
      <c r="E113" s="11"/>
      <c r="G113" s="54"/>
    </row>
    <row r="114" spans="1:7" ht="15.75">
      <c r="A114" s="49" t="s">
        <v>190</v>
      </c>
      <c r="B114" s="53" t="s">
        <v>319</v>
      </c>
      <c r="C114" s="10" t="s">
        <v>13</v>
      </c>
      <c r="D114" s="13"/>
      <c r="E114" s="11"/>
    </row>
    <row r="115" spans="1:7" ht="15.75">
      <c r="A115" s="21"/>
      <c r="B115" s="14"/>
      <c r="C115" s="18"/>
      <c r="D115" s="19"/>
      <c r="E115" s="20"/>
    </row>
    <row r="116" spans="1:7" ht="15.75">
      <c r="A116" s="3"/>
      <c r="B116" s="33"/>
      <c r="C116" s="3"/>
      <c r="D116" s="13"/>
      <c r="E116" s="6"/>
    </row>
    <row r="117" spans="1:7" ht="15.75">
      <c r="A117" s="21"/>
      <c r="B117" s="18" t="s">
        <v>353</v>
      </c>
      <c r="C117" s="18"/>
      <c r="D117" s="19"/>
      <c r="E117" s="20"/>
    </row>
    <row r="123" spans="1:7" ht="15.75">
      <c r="A123" s="147"/>
      <c r="B123" s="147"/>
      <c r="C123" s="147"/>
      <c r="D123" s="147"/>
      <c r="E123" s="147"/>
    </row>
    <row r="124" spans="1:7" ht="15.75">
      <c r="A124" s="147"/>
      <c r="B124" s="147"/>
      <c r="C124" s="147"/>
      <c r="D124" s="147"/>
      <c r="E124" s="147"/>
    </row>
  </sheetData>
  <mergeCells count="5">
    <mergeCell ref="A124:E124"/>
    <mergeCell ref="A1:E1"/>
    <mergeCell ref="A3:E3"/>
    <mergeCell ref="A123:E123"/>
    <mergeCell ref="A59:E59"/>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EAA4-29D8-4D2B-9CD0-868088A5C0DD}">
  <dimension ref="A2:L21"/>
  <sheetViews>
    <sheetView zoomScale="94" zoomScaleNormal="94" workbookViewId="0">
      <selection activeCell="G16" sqref="G16"/>
    </sheetView>
  </sheetViews>
  <sheetFormatPr baseColWidth="10" defaultColWidth="11.5703125" defaultRowHeight="15.75"/>
  <cols>
    <col min="1" max="1" width="4.28515625" style="2" customWidth="1"/>
    <col min="2" max="2" width="43.7109375" style="2" customWidth="1"/>
    <col min="3" max="3" width="6.42578125" style="2" customWidth="1"/>
    <col min="4" max="4" width="15.7109375" style="2" customWidth="1"/>
    <col min="5" max="5" width="39.28515625" style="2" customWidth="1"/>
    <col min="6" max="8" width="11.5703125" style="2"/>
    <col min="9" max="10" width="11.42578125" style="2" customWidth="1"/>
    <col min="11" max="16384" width="11.5703125" style="2"/>
  </cols>
  <sheetData>
    <row r="2" spans="1:11" customFormat="1">
      <c r="A2" s="147" t="s">
        <v>351</v>
      </c>
      <c r="B2" s="147"/>
      <c r="C2" s="147"/>
      <c r="D2" s="147"/>
      <c r="E2" s="147"/>
    </row>
    <row r="3" spans="1:11" customFormat="1">
      <c r="A3" s="56"/>
      <c r="B3" s="56"/>
      <c r="C3" s="56"/>
      <c r="D3" s="56"/>
      <c r="E3" s="56"/>
    </row>
    <row r="4" spans="1:11">
      <c r="A4" s="147" t="s">
        <v>509</v>
      </c>
      <c r="B4" s="147"/>
      <c r="C4" s="147"/>
      <c r="D4" s="147"/>
      <c r="E4" s="147"/>
    </row>
    <row r="6" spans="1:11" ht="21.75" customHeight="1">
      <c r="A6" s="5" t="s">
        <v>0</v>
      </c>
      <c r="B6" s="5" t="s">
        <v>51</v>
      </c>
      <c r="C6" s="5" t="s">
        <v>52</v>
      </c>
      <c r="D6" s="25" t="s">
        <v>506</v>
      </c>
      <c r="E6" s="25" t="s">
        <v>505</v>
      </c>
    </row>
    <row r="7" spans="1:11">
      <c r="A7" s="5" t="s">
        <v>4</v>
      </c>
      <c r="B7" s="7" t="s">
        <v>233</v>
      </c>
      <c r="C7" s="3"/>
      <c r="D7" s="8"/>
      <c r="E7" s="8"/>
    </row>
    <row r="8" spans="1:11">
      <c r="A8" s="9" t="s">
        <v>37</v>
      </c>
      <c r="B8" s="10" t="s">
        <v>321</v>
      </c>
      <c r="C8" s="3" t="s">
        <v>232</v>
      </c>
      <c r="D8" s="11"/>
      <c r="E8" s="11"/>
    </row>
    <row r="9" spans="1:11" ht="61.7" customHeight="1">
      <c r="A9" s="9" t="s">
        <v>57</v>
      </c>
      <c r="B9" s="12" t="s">
        <v>58</v>
      </c>
      <c r="C9" s="9" t="s">
        <v>5</v>
      </c>
      <c r="D9" s="13"/>
      <c r="E9" s="17"/>
    </row>
    <row r="10" spans="1:11">
      <c r="A10" s="9" t="s">
        <v>59</v>
      </c>
      <c r="B10" s="10" t="s">
        <v>228</v>
      </c>
      <c r="C10" s="3" t="s">
        <v>197</v>
      </c>
      <c r="D10" s="13"/>
      <c r="E10" s="11"/>
    </row>
    <row r="11" spans="1:11">
      <c r="A11" s="9" t="s">
        <v>60</v>
      </c>
      <c r="B11" s="10" t="s">
        <v>229</v>
      </c>
      <c r="C11" s="3" t="s">
        <v>9</v>
      </c>
      <c r="D11" s="13"/>
      <c r="E11" s="11"/>
    </row>
    <row r="12" spans="1:11">
      <c r="A12" s="9" t="s">
        <v>62</v>
      </c>
      <c r="B12" s="10" t="s">
        <v>230</v>
      </c>
      <c r="C12" s="3" t="s">
        <v>231</v>
      </c>
      <c r="D12" s="13"/>
      <c r="E12" s="11"/>
    </row>
    <row r="13" spans="1:11">
      <c r="A13" s="9" t="s">
        <v>63</v>
      </c>
      <c r="B13" s="10" t="s">
        <v>238</v>
      </c>
      <c r="C13" s="3" t="s">
        <v>232</v>
      </c>
      <c r="D13" s="13"/>
      <c r="E13" s="11"/>
    </row>
    <row r="14" spans="1:11">
      <c r="A14" s="3"/>
      <c r="B14" s="14"/>
      <c r="C14" s="3"/>
      <c r="D14" s="8"/>
      <c r="E14" s="15"/>
      <c r="G14" s="22"/>
      <c r="H14" s="22"/>
      <c r="I14" s="22"/>
      <c r="J14" s="22"/>
      <c r="K14" s="22"/>
    </row>
    <row r="15" spans="1:11">
      <c r="A15" s="5" t="s">
        <v>7</v>
      </c>
      <c r="B15" s="7" t="s">
        <v>234</v>
      </c>
      <c r="C15" s="3"/>
      <c r="D15" s="8"/>
      <c r="E15" s="8"/>
      <c r="G15" s="22"/>
      <c r="H15" s="22"/>
      <c r="I15" s="22"/>
      <c r="J15" s="22"/>
    </row>
    <row r="16" spans="1:11" ht="59.45" customHeight="1">
      <c r="A16" s="3" t="s">
        <v>39</v>
      </c>
      <c r="B16" s="12" t="s">
        <v>58</v>
      </c>
      <c r="C16" s="3" t="s">
        <v>232</v>
      </c>
      <c r="D16" s="13"/>
      <c r="E16" s="13"/>
      <c r="G16" s="22"/>
      <c r="H16" s="22"/>
    </row>
    <row r="17" spans="1:12" ht="18.95" customHeight="1">
      <c r="A17" s="3" t="s">
        <v>41</v>
      </c>
      <c r="B17" s="10" t="s">
        <v>228</v>
      </c>
      <c r="C17" s="3" t="s">
        <v>197</v>
      </c>
      <c r="D17" s="13"/>
      <c r="E17" s="13"/>
      <c r="G17" s="22"/>
      <c r="H17" s="22"/>
    </row>
    <row r="18" spans="1:12" ht="20.45" customHeight="1">
      <c r="A18" s="3" t="s">
        <v>215</v>
      </c>
      <c r="B18" s="16" t="s">
        <v>235</v>
      </c>
      <c r="C18" s="3" t="s">
        <v>9</v>
      </c>
      <c r="D18" s="13"/>
      <c r="E18" s="13"/>
      <c r="G18" s="22"/>
      <c r="H18" s="22"/>
    </row>
    <row r="19" spans="1:12" ht="20.45" customHeight="1">
      <c r="A19" s="3" t="s">
        <v>67</v>
      </c>
      <c r="B19" s="16" t="s">
        <v>236</v>
      </c>
      <c r="C19" s="3" t="s">
        <v>9</v>
      </c>
      <c r="D19" s="13"/>
      <c r="E19" s="13"/>
      <c r="G19" s="22"/>
      <c r="H19" s="22"/>
      <c r="I19" s="22"/>
      <c r="J19" s="22"/>
      <c r="K19" s="22"/>
      <c r="L19" s="22"/>
    </row>
    <row r="20" spans="1:12" ht="18.600000000000001" customHeight="1">
      <c r="A20" s="3" t="s">
        <v>69</v>
      </c>
      <c r="B20" s="16" t="s">
        <v>237</v>
      </c>
      <c r="C20" s="3" t="s">
        <v>231</v>
      </c>
      <c r="D20" s="13"/>
      <c r="E20" s="13"/>
      <c r="G20" s="22"/>
      <c r="H20" s="22"/>
      <c r="I20" s="22"/>
      <c r="J20" s="22"/>
      <c r="K20" s="22"/>
      <c r="L20" s="22"/>
    </row>
    <row r="21" spans="1:12" ht="26.25" customHeight="1">
      <c r="A21" s="3" t="s">
        <v>72</v>
      </c>
      <c r="B21" s="36" t="s">
        <v>369</v>
      </c>
      <c r="C21" s="3" t="s">
        <v>232</v>
      </c>
      <c r="D21" s="13"/>
      <c r="E21" s="13"/>
      <c r="G21" s="22"/>
      <c r="H21" s="22"/>
    </row>
  </sheetData>
  <mergeCells count="2">
    <mergeCell ref="A2:E2"/>
    <mergeCell ref="A4:E4"/>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9C513-8765-466E-B4D2-ED375FD5E53E}">
  <dimension ref="A1:I43"/>
  <sheetViews>
    <sheetView topLeftCell="A31" zoomScale="95" zoomScaleNormal="95" workbookViewId="0">
      <selection activeCell="D50" sqref="D50"/>
    </sheetView>
  </sheetViews>
  <sheetFormatPr baseColWidth="10" defaultColWidth="11.5703125" defaultRowHeight="15.75"/>
  <cols>
    <col min="1" max="1" width="4.28515625" style="2" customWidth="1"/>
    <col min="2" max="2" width="43.7109375" style="2" customWidth="1"/>
    <col min="3" max="3" width="5" style="2" customWidth="1"/>
    <col min="4" max="4" width="18" style="2" customWidth="1"/>
    <col min="5" max="5" width="26.28515625" style="2" customWidth="1"/>
    <col min="6" max="7" width="11.42578125" style="2" customWidth="1"/>
    <col min="8" max="16384" width="11.5703125" style="2"/>
  </cols>
  <sheetData>
    <row r="1" spans="1:9" customFormat="1" ht="15.75" customHeight="1">
      <c r="A1" s="147" t="s">
        <v>351</v>
      </c>
      <c r="B1" s="147"/>
      <c r="C1" s="147"/>
      <c r="D1" s="147"/>
      <c r="E1" s="147"/>
    </row>
    <row r="2" spans="1:9">
      <c r="A2" s="147"/>
      <c r="B2" s="147"/>
      <c r="C2" s="147"/>
      <c r="D2" s="147"/>
      <c r="E2" s="147"/>
    </row>
    <row r="3" spans="1:9">
      <c r="A3" s="147" t="s">
        <v>508</v>
      </c>
      <c r="B3" s="147"/>
      <c r="C3" s="147"/>
      <c r="D3" s="147"/>
      <c r="E3" s="147"/>
    </row>
    <row r="5" spans="1:9" ht="15" customHeight="1">
      <c r="A5" s="5" t="s">
        <v>0</v>
      </c>
      <c r="B5" s="5" t="s">
        <v>51</v>
      </c>
      <c r="C5" s="5" t="s">
        <v>52</v>
      </c>
      <c r="D5" s="25" t="s">
        <v>506</v>
      </c>
      <c r="E5" s="25" t="s">
        <v>505</v>
      </c>
    </row>
    <row r="6" spans="1:9">
      <c r="A6" s="5" t="s">
        <v>4</v>
      </c>
      <c r="B6" s="7" t="s">
        <v>55</v>
      </c>
      <c r="C6" s="3"/>
      <c r="D6" s="8"/>
      <c r="E6" s="8"/>
    </row>
    <row r="7" spans="1:9">
      <c r="A7" s="9" t="s">
        <v>37</v>
      </c>
      <c r="B7" s="10" t="s">
        <v>288</v>
      </c>
      <c r="C7" s="3" t="s">
        <v>232</v>
      </c>
      <c r="D7" s="11"/>
      <c r="E7" s="11"/>
    </row>
    <row r="8" spans="1:9" ht="54.95" customHeight="1">
      <c r="A8" s="9" t="s">
        <v>57</v>
      </c>
      <c r="B8" s="12" t="s">
        <v>58</v>
      </c>
      <c r="C8" s="9" t="s">
        <v>5</v>
      </c>
      <c r="D8" s="13"/>
      <c r="E8" s="17"/>
    </row>
    <row r="9" spans="1:9">
      <c r="A9" s="9" t="s">
        <v>59</v>
      </c>
      <c r="B9" s="10" t="s">
        <v>8</v>
      </c>
      <c r="C9" s="3" t="s">
        <v>9</v>
      </c>
      <c r="D9" s="13"/>
      <c r="E9" s="11"/>
    </row>
    <row r="10" spans="1:9">
      <c r="A10" s="9" t="s">
        <v>60</v>
      </c>
      <c r="B10" s="10" t="s">
        <v>61</v>
      </c>
      <c r="C10" s="3" t="s">
        <v>9</v>
      </c>
      <c r="D10" s="13"/>
      <c r="E10" s="11"/>
    </row>
    <row r="11" spans="1:9">
      <c r="A11" s="9" t="s">
        <v>62</v>
      </c>
      <c r="B11" s="10" t="s">
        <v>10</v>
      </c>
      <c r="C11" s="3" t="s">
        <v>9</v>
      </c>
      <c r="D11" s="13"/>
      <c r="E11" s="11"/>
    </row>
    <row r="12" spans="1:9" ht="18.600000000000001" customHeight="1">
      <c r="A12" s="3"/>
      <c r="B12" s="14"/>
      <c r="C12" s="3"/>
      <c r="D12" s="8"/>
      <c r="E12" s="15"/>
      <c r="F12" s="22"/>
      <c r="G12" s="22"/>
      <c r="H12" s="22"/>
    </row>
    <row r="13" spans="1:9">
      <c r="A13" s="5" t="s">
        <v>7</v>
      </c>
      <c r="B13" s="7" t="s">
        <v>64</v>
      </c>
      <c r="C13" s="3"/>
      <c r="D13" s="8"/>
      <c r="E13" s="8"/>
      <c r="F13" s="22"/>
      <c r="G13" s="22"/>
    </row>
    <row r="14" spans="1:9" ht="29.45" customHeight="1">
      <c r="A14" s="3" t="s">
        <v>276</v>
      </c>
      <c r="B14" s="36" t="s">
        <v>359</v>
      </c>
      <c r="C14" s="3" t="s">
        <v>194</v>
      </c>
      <c r="D14" s="13"/>
      <c r="E14" s="13"/>
    </row>
    <row r="15" spans="1:9" ht="31.35" customHeight="1">
      <c r="A15" s="3" t="s">
        <v>41</v>
      </c>
      <c r="B15" s="36" t="s">
        <v>66</v>
      </c>
      <c r="C15" s="3" t="s">
        <v>9</v>
      </c>
      <c r="D15" s="13"/>
      <c r="E15" s="13"/>
    </row>
    <row r="16" spans="1:9" ht="20.45" customHeight="1">
      <c r="A16" s="3" t="s">
        <v>215</v>
      </c>
      <c r="B16" s="16" t="s">
        <v>211</v>
      </c>
      <c r="C16" s="3" t="s">
        <v>9</v>
      </c>
      <c r="D16" s="13"/>
      <c r="E16" s="13"/>
      <c r="F16" s="22"/>
      <c r="G16" s="22"/>
      <c r="H16" s="22"/>
      <c r="I16" s="22"/>
    </row>
    <row r="17" spans="1:9" ht="18.600000000000001" customHeight="1">
      <c r="A17" s="3" t="s">
        <v>67</v>
      </c>
      <c r="B17" s="16" t="s">
        <v>68</v>
      </c>
      <c r="C17" s="3" t="s">
        <v>9</v>
      </c>
      <c r="D17" s="13"/>
      <c r="E17" s="13"/>
      <c r="F17" s="22"/>
      <c r="G17" s="22"/>
      <c r="H17" s="22"/>
      <c r="I17" s="22"/>
    </row>
    <row r="18" spans="1:9" ht="20.100000000000001" customHeight="1">
      <c r="A18" s="3" t="s">
        <v>69</v>
      </c>
      <c r="B18" s="16" t="s">
        <v>242</v>
      </c>
      <c r="C18" s="3" t="s">
        <v>71</v>
      </c>
      <c r="D18" s="13"/>
      <c r="E18" s="13"/>
    </row>
    <row r="19" spans="1:9">
      <c r="A19" s="3" t="s">
        <v>72</v>
      </c>
      <c r="B19" s="16" t="s">
        <v>75</v>
      </c>
      <c r="C19" s="3" t="s">
        <v>9</v>
      </c>
      <c r="D19" s="13"/>
      <c r="E19" s="13"/>
    </row>
    <row r="20" spans="1:9">
      <c r="A20" s="3" t="s">
        <v>74</v>
      </c>
      <c r="B20" s="16" t="s">
        <v>77</v>
      </c>
      <c r="C20" s="3" t="s">
        <v>9</v>
      </c>
      <c r="D20" s="13"/>
      <c r="E20" s="13"/>
    </row>
    <row r="21" spans="1:9" ht="31.5">
      <c r="A21" s="3" t="s">
        <v>76</v>
      </c>
      <c r="B21" s="36" t="s">
        <v>247</v>
      </c>
      <c r="C21" s="3" t="s">
        <v>9</v>
      </c>
      <c r="D21" s="13"/>
      <c r="E21" s="13"/>
    </row>
    <row r="22" spans="1:9" ht="31.5">
      <c r="A22" s="3" t="s">
        <v>78</v>
      </c>
      <c r="B22" s="36" t="s">
        <v>361</v>
      </c>
      <c r="C22" s="3" t="s">
        <v>9</v>
      </c>
      <c r="D22" s="13"/>
      <c r="E22" s="13"/>
    </row>
    <row r="23" spans="1:9" ht="31.5">
      <c r="A23" s="3" t="s">
        <v>80</v>
      </c>
      <c r="B23" s="36" t="s">
        <v>503</v>
      </c>
      <c r="C23" s="3" t="s">
        <v>249</v>
      </c>
      <c r="D23" s="13"/>
      <c r="E23" s="13"/>
    </row>
    <row r="24" spans="1:9">
      <c r="A24" s="32"/>
      <c r="B24" s="14"/>
      <c r="C24" s="32"/>
      <c r="D24" s="32"/>
      <c r="E24" s="143"/>
    </row>
    <row r="25" spans="1:9">
      <c r="A25" s="5" t="s">
        <v>277</v>
      </c>
      <c r="B25" s="7" t="s">
        <v>89</v>
      </c>
      <c r="C25" s="3"/>
      <c r="D25" s="32"/>
      <c r="E25" s="8"/>
    </row>
    <row r="26" spans="1:9">
      <c r="A26" s="3" t="s">
        <v>278</v>
      </c>
      <c r="B26" s="16" t="s">
        <v>90</v>
      </c>
      <c r="C26" s="3" t="s">
        <v>71</v>
      </c>
      <c r="D26" s="13"/>
      <c r="E26" s="13"/>
    </row>
    <row r="27" spans="1:9">
      <c r="A27" s="3" t="s">
        <v>44</v>
      </c>
      <c r="B27" s="16" t="s">
        <v>93</v>
      </c>
      <c r="C27" s="3" t="s">
        <v>9</v>
      </c>
      <c r="D27" s="13"/>
      <c r="E27" s="13"/>
    </row>
    <row r="28" spans="1:9">
      <c r="A28" s="3" t="s">
        <v>85</v>
      </c>
      <c r="B28" s="16" t="s">
        <v>95</v>
      </c>
      <c r="C28" s="3" t="s">
        <v>9</v>
      </c>
      <c r="D28" s="13"/>
      <c r="E28" s="13"/>
    </row>
    <row r="29" spans="1:9" ht="31.5">
      <c r="A29" s="3" t="s">
        <v>87</v>
      </c>
      <c r="B29" s="59" t="s">
        <v>248</v>
      </c>
      <c r="C29" s="3" t="s">
        <v>9</v>
      </c>
      <c r="D29" s="13"/>
      <c r="E29" s="13"/>
    </row>
    <row r="30" spans="1:9" ht="34.5" customHeight="1">
      <c r="A30" s="3" t="s">
        <v>279</v>
      </c>
      <c r="B30" s="59" t="s">
        <v>250</v>
      </c>
      <c r="C30" s="60" t="s">
        <v>3</v>
      </c>
      <c r="D30" s="61"/>
      <c r="E30" s="13"/>
    </row>
    <row r="31" spans="1:9" ht="60.6" customHeight="1">
      <c r="A31" s="3" t="s">
        <v>280</v>
      </c>
      <c r="B31" s="59" t="s">
        <v>322</v>
      </c>
      <c r="C31" s="3" t="s">
        <v>249</v>
      </c>
      <c r="D31" s="13"/>
      <c r="E31" s="13"/>
    </row>
    <row r="32" spans="1:9">
      <c r="A32" s="3"/>
      <c r="B32" s="14"/>
      <c r="C32" s="3"/>
      <c r="D32" s="41"/>
      <c r="E32" s="15"/>
    </row>
    <row r="33" spans="1:5">
      <c r="A33" s="5" t="s">
        <v>281</v>
      </c>
      <c r="B33" s="7" t="s">
        <v>102</v>
      </c>
      <c r="C33" s="3"/>
      <c r="D33" s="13"/>
      <c r="E33" s="8"/>
    </row>
    <row r="34" spans="1:5">
      <c r="A34" s="3" t="s">
        <v>221</v>
      </c>
      <c r="B34" s="16" t="s">
        <v>239</v>
      </c>
      <c r="C34" s="3" t="s">
        <v>71</v>
      </c>
      <c r="D34" s="13"/>
      <c r="E34" s="13"/>
    </row>
    <row r="35" spans="1:5">
      <c r="A35" s="3"/>
      <c r="B35" s="14"/>
      <c r="C35" s="3"/>
      <c r="D35" s="19"/>
      <c r="E35" s="15"/>
    </row>
    <row r="36" spans="1:5">
      <c r="A36" s="5" t="s">
        <v>282</v>
      </c>
      <c r="B36" s="18" t="s">
        <v>226</v>
      </c>
      <c r="C36" s="18"/>
      <c r="D36" s="17"/>
      <c r="E36" s="20"/>
    </row>
    <row r="37" spans="1:5" ht="47.25">
      <c r="A37" s="3" t="s">
        <v>267</v>
      </c>
      <c r="B37" s="39" t="s">
        <v>240</v>
      </c>
      <c r="C37" s="50" t="s">
        <v>14</v>
      </c>
      <c r="D37" s="17"/>
      <c r="E37" s="17"/>
    </row>
    <row r="38" spans="1:5" ht="47.25">
      <c r="A38" s="3" t="s">
        <v>48</v>
      </c>
      <c r="B38" s="39" t="s">
        <v>251</v>
      </c>
      <c r="C38" s="50" t="s">
        <v>14</v>
      </c>
      <c r="D38" s="17"/>
      <c r="E38" s="17"/>
    </row>
    <row r="39" spans="1:5" ht="47.25">
      <c r="A39" s="3" t="s">
        <v>105</v>
      </c>
      <c r="B39" s="39" t="s">
        <v>241</v>
      </c>
      <c r="C39" s="50" t="s">
        <v>14</v>
      </c>
      <c r="D39" s="17"/>
      <c r="E39" s="17"/>
    </row>
    <row r="40" spans="1:5">
      <c r="A40" s="21"/>
      <c r="B40" s="14"/>
      <c r="C40" s="48"/>
      <c r="D40" s="45"/>
      <c r="E40" s="20"/>
    </row>
    <row r="41" spans="1:5">
      <c r="A41" s="5" t="s">
        <v>283</v>
      </c>
      <c r="B41" s="18" t="s">
        <v>22</v>
      </c>
      <c r="C41" s="18"/>
      <c r="D41" s="19"/>
      <c r="E41" s="20"/>
    </row>
    <row r="42" spans="1:5">
      <c r="A42" s="49" t="s">
        <v>268</v>
      </c>
      <c r="B42" s="53" t="s">
        <v>183</v>
      </c>
      <c r="C42" s="10" t="s">
        <v>5</v>
      </c>
      <c r="D42" s="45"/>
      <c r="E42" s="11"/>
    </row>
    <row r="43" spans="1:5">
      <c r="A43" s="49" t="s">
        <v>116</v>
      </c>
      <c r="B43" s="53" t="s">
        <v>191</v>
      </c>
      <c r="C43" s="10" t="s">
        <v>13</v>
      </c>
      <c r="D43" s="13"/>
      <c r="E43" s="11"/>
    </row>
  </sheetData>
  <mergeCells count="3">
    <mergeCell ref="A1:E1"/>
    <mergeCell ref="A2:E2"/>
    <mergeCell ref="A3:E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DABC-28B8-4283-9DAA-B130C84E76C3}">
  <dimension ref="A2:E161"/>
  <sheetViews>
    <sheetView topLeftCell="A88" zoomScale="96" zoomScaleNormal="96" workbookViewId="0">
      <selection activeCell="A100" sqref="A100:XFD102"/>
    </sheetView>
  </sheetViews>
  <sheetFormatPr baseColWidth="10" defaultColWidth="11.5703125" defaultRowHeight="15.75"/>
  <cols>
    <col min="1" max="1" width="4.28515625" style="2" customWidth="1"/>
    <col min="2" max="2" width="48" style="2" customWidth="1"/>
    <col min="3" max="3" width="5" style="2" customWidth="1"/>
    <col min="4" max="4" width="17.5703125" style="2" customWidth="1"/>
    <col min="5" max="5" width="37" style="2" customWidth="1"/>
    <col min="6" max="16384" width="11.5703125" style="2"/>
  </cols>
  <sheetData>
    <row r="2" spans="1:5" customFormat="1" ht="20.25">
      <c r="A2" s="153" t="s">
        <v>351</v>
      </c>
      <c r="B2" s="153"/>
      <c r="C2" s="153"/>
      <c r="D2" s="153"/>
      <c r="E2" s="153"/>
    </row>
    <row r="3" spans="1:5" customFormat="1">
      <c r="A3" s="56"/>
      <c r="B3" s="56"/>
      <c r="C3" s="56"/>
      <c r="D3" s="56"/>
      <c r="E3" s="56"/>
    </row>
    <row r="4" spans="1:5">
      <c r="A4" s="147" t="s">
        <v>507</v>
      </c>
      <c r="B4" s="147"/>
      <c r="C4" s="147"/>
      <c r="D4" s="147"/>
      <c r="E4" s="147"/>
    </row>
    <row r="5" spans="1:5">
      <c r="A5" s="56"/>
      <c r="B5" s="56"/>
      <c r="C5" s="56"/>
      <c r="D5" s="56"/>
      <c r="E5" s="56"/>
    </row>
    <row r="6" spans="1:5">
      <c r="A6" s="147" t="s">
        <v>354</v>
      </c>
      <c r="B6" s="147"/>
      <c r="C6" s="147"/>
      <c r="D6" s="147"/>
      <c r="E6" s="147"/>
    </row>
    <row r="8" spans="1:5" ht="17.25" customHeight="1">
      <c r="A8" s="5" t="s">
        <v>0</v>
      </c>
      <c r="B8" s="5" t="s">
        <v>51</v>
      </c>
      <c r="C8" s="5" t="s">
        <v>52</v>
      </c>
      <c r="D8" s="25" t="s">
        <v>506</v>
      </c>
      <c r="E8" s="25" t="s">
        <v>505</v>
      </c>
    </row>
    <row r="9" spans="1:5">
      <c r="A9" s="5" t="s">
        <v>4</v>
      </c>
      <c r="B9" s="7" t="s">
        <v>55</v>
      </c>
      <c r="C9" s="3"/>
      <c r="D9" s="8"/>
      <c r="E9" s="8"/>
    </row>
    <row r="10" spans="1:5">
      <c r="A10" s="9" t="s">
        <v>37</v>
      </c>
      <c r="B10" s="10" t="s">
        <v>288</v>
      </c>
      <c r="C10" s="3" t="s">
        <v>13</v>
      </c>
      <c r="D10" s="11"/>
      <c r="E10" s="11"/>
    </row>
    <row r="11" spans="1:5" ht="47.25">
      <c r="A11" s="9" t="s">
        <v>57</v>
      </c>
      <c r="B11" s="12" t="s">
        <v>58</v>
      </c>
      <c r="C11" s="9" t="s">
        <v>5</v>
      </c>
      <c r="D11" s="13"/>
      <c r="E11" s="17"/>
    </row>
    <row r="12" spans="1:5">
      <c r="A12" s="9" t="s">
        <v>59</v>
      </c>
      <c r="B12" s="10" t="s">
        <v>8</v>
      </c>
      <c r="C12" s="3" t="s">
        <v>9</v>
      </c>
      <c r="D12" s="13"/>
      <c r="E12" s="11"/>
    </row>
    <row r="13" spans="1:5">
      <c r="A13" s="9" t="s">
        <v>60</v>
      </c>
      <c r="B13" s="10" t="s">
        <v>61</v>
      </c>
      <c r="C13" s="3" t="s">
        <v>9</v>
      </c>
      <c r="D13" s="13"/>
      <c r="E13" s="11"/>
    </row>
    <row r="14" spans="1:5">
      <c r="A14" s="9" t="s">
        <v>62</v>
      </c>
      <c r="B14" s="10" t="s">
        <v>10</v>
      </c>
      <c r="C14" s="3" t="s">
        <v>9</v>
      </c>
      <c r="D14" s="13"/>
      <c r="E14" s="11"/>
    </row>
    <row r="15" spans="1:5">
      <c r="A15" s="9" t="s">
        <v>63</v>
      </c>
      <c r="B15" s="10" t="s">
        <v>11</v>
      </c>
      <c r="C15" s="3" t="s">
        <v>9</v>
      </c>
      <c r="D15" s="13"/>
      <c r="E15" s="11"/>
    </row>
    <row r="16" spans="1:5">
      <c r="A16" s="3"/>
      <c r="B16" s="14"/>
      <c r="C16" s="3"/>
      <c r="D16" s="8"/>
      <c r="E16" s="15"/>
    </row>
    <row r="17" spans="1:5">
      <c r="A17" s="5" t="s">
        <v>7</v>
      </c>
      <c r="B17" s="7" t="s">
        <v>64</v>
      </c>
      <c r="C17" s="3"/>
      <c r="D17" s="8"/>
      <c r="E17" s="8"/>
    </row>
    <row r="18" spans="1:5" ht="31.5">
      <c r="A18" s="3" t="s">
        <v>39</v>
      </c>
      <c r="B18" s="36" t="s">
        <v>219</v>
      </c>
      <c r="C18" s="3" t="s">
        <v>9</v>
      </c>
      <c r="D18" s="13"/>
      <c r="E18" s="13"/>
    </row>
    <row r="19" spans="1:5" ht="31.5">
      <c r="A19" s="3" t="s">
        <v>41</v>
      </c>
      <c r="B19" s="36" t="s">
        <v>220</v>
      </c>
      <c r="C19" s="3" t="s">
        <v>194</v>
      </c>
      <c r="D19" s="13"/>
      <c r="E19" s="13"/>
    </row>
    <row r="20" spans="1:5" ht="22.5" customHeight="1">
      <c r="A20" s="3" t="s">
        <v>215</v>
      </c>
      <c r="B20" s="36" t="s">
        <v>66</v>
      </c>
      <c r="C20" s="3" t="s">
        <v>9</v>
      </c>
      <c r="D20" s="13"/>
      <c r="E20" s="13"/>
    </row>
    <row r="21" spans="1:5">
      <c r="A21" s="3" t="s">
        <v>67</v>
      </c>
      <c r="B21" s="16" t="s">
        <v>68</v>
      </c>
      <c r="C21" s="3" t="s">
        <v>216</v>
      </c>
      <c r="D21" s="13"/>
      <c r="E21" s="13"/>
    </row>
    <row r="22" spans="1:5">
      <c r="A22" s="3" t="s">
        <v>69</v>
      </c>
      <c r="B22" s="16" t="s">
        <v>217</v>
      </c>
      <c r="C22" s="3" t="s">
        <v>9</v>
      </c>
      <c r="D22" s="13"/>
      <c r="E22" s="13"/>
    </row>
    <row r="23" spans="1:5">
      <c r="A23" s="3" t="s">
        <v>72</v>
      </c>
      <c r="B23" s="16" t="s">
        <v>70</v>
      </c>
      <c r="C23" s="3" t="s">
        <v>71</v>
      </c>
      <c r="D23" s="13"/>
      <c r="E23" s="13"/>
    </row>
    <row r="24" spans="1:5">
      <c r="A24" s="3" t="s">
        <v>74</v>
      </c>
      <c r="B24" s="16" t="s">
        <v>73</v>
      </c>
      <c r="C24" s="3" t="s">
        <v>71</v>
      </c>
      <c r="D24" s="13"/>
      <c r="E24" s="13"/>
    </row>
    <row r="25" spans="1:5">
      <c r="A25" s="3" t="s">
        <v>76</v>
      </c>
      <c r="B25" s="16" t="s">
        <v>75</v>
      </c>
      <c r="C25" s="3" t="s">
        <v>9</v>
      </c>
      <c r="D25" s="13"/>
      <c r="E25" s="13"/>
    </row>
    <row r="26" spans="1:5">
      <c r="A26" s="3" t="s">
        <v>78</v>
      </c>
      <c r="B26" s="16" t="s">
        <v>77</v>
      </c>
      <c r="C26" s="3" t="s">
        <v>9</v>
      </c>
      <c r="D26" s="13"/>
      <c r="E26" s="13"/>
    </row>
    <row r="27" spans="1:5" ht="31.5">
      <c r="A27" s="3" t="s">
        <v>80</v>
      </c>
      <c r="B27" s="36" t="s">
        <v>79</v>
      </c>
      <c r="C27" s="3" t="s">
        <v>9</v>
      </c>
      <c r="D27" s="13"/>
      <c r="E27" s="13"/>
    </row>
    <row r="28" spans="1:5">
      <c r="A28" s="3"/>
      <c r="B28" s="14"/>
      <c r="C28" s="3"/>
      <c r="D28" s="4"/>
      <c r="E28" s="15"/>
    </row>
    <row r="29" spans="1:5">
      <c r="A29" s="5" t="s">
        <v>12</v>
      </c>
      <c r="B29" s="42" t="s">
        <v>82</v>
      </c>
      <c r="C29" s="3"/>
      <c r="D29" s="13"/>
      <c r="E29" s="8"/>
    </row>
    <row r="30" spans="1:5" ht="31.5">
      <c r="A30" s="3" t="s">
        <v>43</v>
      </c>
      <c r="B30" s="43" t="s">
        <v>83</v>
      </c>
      <c r="C30" s="3" t="s">
        <v>13</v>
      </c>
      <c r="D30" s="13"/>
      <c r="E30" s="13"/>
    </row>
    <row r="31" spans="1:5">
      <c r="A31" s="3" t="s">
        <v>44</v>
      </c>
      <c r="B31" s="16" t="s">
        <v>84</v>
      </c>
      <c r="C31" s="3" t="s">
        <v>9</v>
      </c>
      <c r="D31" s="13"/>
      <c r="E31" s="13"/>
    </row>
    <row r="32" spans="1:5">
      <c r="A32" s="3" t="s">
        <v>85</v>
      </c>
      <c r="B32" s="16" t="s">
        <v>86</v>
      </c>
      <c r="C32" s="3" t="s">
        <v>9</v>
      </c>
      <c r="D32" s="13"/>
      <c r="E32" s="13"/>
    </row>
    <row r="33" spans="1:5">
      <c r="A33" s="3"/>
      <c r="B33" s="14"/>
      <c r="C33" s="3"/>
      <c r="D33" s="41"/>
      <c r="E33" s="15"/>
    </row>
    <row r="34" spans="1:5">
      <c r="A34" s="5" t="s">
        <v>15</v>
      </c>
      <c r="B34" s="7" t="s">
        <v>89</v>
      </c>
      <c r="C34" s="3"/>
      <c r="E34" s="8"/>
    </row>
    <row r="35" spans="1:5">
      <c r="A35" s="3" t="s">
        <v>221</v>
      </c>
      <c r="B35" s="16" t="s">
        <v>90</v>
      </c>
      <c r="C35" s="3" t="s">
        <v>71</v>
      </c>
      <c r="D35" s="13"/>
      <c r="E35" s="13"/>
    </row>
    <row r="36" spans="1:5">
      <c r="A36" s="3" t="s">
        <v>46</v>
      </c>
      <c r="B36" s="16" t="s">
        <v>93</v>
      </c>
      <c r="C36" s="3" t="s">
        <v>9</v>
      </c>
      <c r="D36" s="13"/>
      <c r="E36" s="13"/>
    </row>
    <row r="37" spans="1:5">
      <c r="A37" s="3" t="s">
        <v>91</v>
      </c>
      <c r="B37" s="16" t="s">
        <v>95</v>
      </c>
      <c r="C37" s="3" t="s">
        <v>9</v>
      </c>
      <c r="D37" s="13"/>
      <c r="E37" s="13"/>
    </row>
    <row r="38" spans="1:5">
      <c r="A38" s="3" t="s">
        <v>92</v>
      </c>
      <c r="B38" s="16" t="s">
        <v>97</v>
      </c>
      <c r="C38" s="3" t="s">
        <v>9</v>
      </c>
      <c r="D38" s="13"/>
      <c r="E38" s="13"/>
    </row>
    <row r="39" spans="1:5">
      <c r="A39" s="3" t="s">
        <v>94</v>
      </c>
      <c r="B39" s="16" t="s">
        <v>100</v>
      </c>
      <c r="C39" s="3" t="s">
        <v>9</v>
      </c>
      <c r="D39" s="13"/>
      <c r="E39" s="13"/>
    </row>
    <row r="40" spans="1:5">
      <c r="A40" s="3"/>
      <c r="B40" s="14"/>
      <c r="C40" s="3"/>
      <c r="D40" s="41"/>
      <c r="E40" s="15"/>
    </row>
    <row r="41" spans="1:5">
      <c r="A41" s="5" t="s">
        <v>17</v>
      </c>
      <c r="B41" s="7" t="s">
        <v>102</v>
      </c>
      <c r="C41" s="3"/>
      <c r="D41" s="13"/>
      <c r="E41" s="8"/>
    </row>
    <row r="42" spans="1:5">
      <c r="A42" s="3" t="s">
        <v>47</v>
      </c>
      <c r="B42" s="16" t="s">
        <v>103</v>
      </c>
      <c r="C42" s="3" t="s">
        <v>71</v>
      </c>
      <c r="D42" s="13"/>
      <c r="E42" s="13"/>
    </row>
    <row r="43" spans="1:5">
      <c r="A43" s="3" t="s">
        <v>48</v>
      </c>
      <c r="B43" s="16" t="s">
        <v>106</v>
      </c>
      <c r="C43" s="3" t="s">
        <v>71</v>
      </c>
      <c r="D43" s="13"/>
      <c r="E43" s="13"/>
    </row>
    <row r="44" spans="1:5">
      <c r="A44" s="3"/>
      <c r="B44" s="14"/>
      <c r="C44" s="3"/>
      <c r="D44" s="19"/>
      <c r="E44" s="15"/>
    </row>
    <row r="45" spans="1:5">
      <c r="A45" s="5" t="s">
        <v>18</v>
      </c>
      <c r="B45" s="18" t="s">
        <v>112</v>
      </c>
      <c r="C45" s="18"/>
      <c r="D45" s="13"/>
      <c r="E45" s="20"/>
    </row>
    <row r="46" spans="1:5" ht="31.5">
      <c r="A46" s="3" t="s">
        <v>268</v>
      </c>
      <c r="B46" s="36" t="s">
        <v>114</v>
      </c>
      <c r="C46" s="3" t="s">
        <v>13</v>
      </c>
      <c r="D46" s="13"/>
      <c r="E46" s="13"/>
    </row>
    <row r="47" spans="1:5" ht="31.5">
      <c r="A47" s="3" t="s">
        <v>115</v>
      </c>
      <c r="B47" s="36" t="s">
        <v>208</v>
      </c>
      <c r="C47" s="3" t="s">
        <v>9</v>
      </c>
      <c r="D47" s="13"/>
      <c r="E47" s="13"/>
    </row>
    <row r="48" spans="1:5">
      <c r="A48" s="3" t="s">
        <v>116</v>
      </c>
      <c r="B48" s="16" t="s">
        <v>204</v>
      </c>
      <c r="C48" s="3" t="s">
        <v>16</v>
      </c>
      <c r="D48" s="13"/>
      <c r="E48" s="13"/>
    </row>
    <row r="49" spans="1:5">
      <c r="A49" s="3" t="s">
        <v>117</v>
      </c>
      <c r="B49" s="36" t="s">
        <v>210</v>
      </c>
      <c r="C49" s="3" t="s">
        <v>14</v>
      </c>
      <c r="D49" s="13"/>
      <c r="E49" s="13"/>
    </row>
    <row r="50" spans="1:5">
      <c r="A50" s="3" t="s">
        <v>118</v>
      </c>
      <c r="B50" s="16" t="s">
        <v>120</v>
      </c>
      <c r="C50" s="3" t="s">
        <v>16</v>
      </c>
      <c r="D50" s="13"/>
      <c r="E50" s="13"/>
    </row>
    <row r="51" spans="1:5">
      <c r="A51" s="3" t="s">
        <v>119</v>
      </c>
      <c r="B51" s="36" t="s">
        <v>196</v>
      </c>
      <c r="C51" s="3" t="s">
        <v>197</v>
      </c>
      <c r="D51" s="45"/>
      <c r="E51" s="13"/>
    </row>
    <row r="52" spans="1:5">
      <c r="A52" s="21"/>
      <c r="B52" s="33"/>
      <c r="C52" s="18"/>
      <c r="D52" s="19"/>
      <c r="E52" s="15"/>
    </row>
    <row r="53" spans="1:5">
      <c r="A53" s="5" t="s">
        <v>19</v>
      </c>
      <c r="B53" s="18" t="s">
        <v>121</v>
      </c>
      <c r="C53" s="18"/>
      <c r="D53" s="17"/>
      <c r="E53" s="20"/>
    </row>
    <row r="54" spans="1:5">
      <c r="A54" s="21"/>
      <c r="B54" s="18" t="s">
        <v>124</v>
      </c>
      <c r="C54" s="18"/>
      <c r="D54" s="17"/>
      <c r="E54" s="20"/>
    </row>
    <row r="55" spans="1:5" ht="31.5">
      <c r="A55" s="3" t="s">
        <v>33</v>
      </c>
      <c r="B55" s="36" t="s">
        <v>205</v>
      </c>
      <c r="C55" s="50" t="s">
        <v>14</v>
      </c>
      <c r="D55" s="17"/>
      <c r="E55" s="17"/>
    </row>
    <row r="56" spans="1:5">
      <c r="A56" s="3" t="s">
        <v>266</v>
      </c>
      <c r="B56" s="36" t="s">
        <v>296</v>
      </c>
      <c r="C56" s="50" t="s">
        <v>14</v>
      </c>
      <c r="D56" s="17"/>
      <c r="E56" s="17"/>
    </row>
    <row r="57" spans="1:5" ht="31.5">
      <c r="A57" s="3" t="s">
        <v>35</v>
      </c>
      <c r="B57" s="46" t="s">
        <v>323</v>
      </c>
      <c r="C57" s="50" t="s">
        <v>14</v>
      </c>
      <c r="D57" s="45"/>
      <c r="E57" s="17"/>
    </row>
    <row r="58" spans="1:5">
      <c r="A58" s="21"/>
      <c r="B58" s="14"/>
      <c r="C58" s="48"/>
      <c r="D58" s="45"/>
      <c r="E58" s="20"/>
    </row>
    <row r="59" spans="1:5">
      <c r="A59" s="21" t="s">
        <v>21</v>
      </c>
      <c r="B59" s="18" t="s">
        <v>20</v>
      </c>
      <c r="C59" s="48"/>
      <c r="D59" s="45"/>
      <c r="E59" s="20"/>
    </row>
    <row r="60" spans="1:5">
      <c r="A60" s="49" t="s">
        <v>225</v>
      </c>
      <c r="B60" s="47" t="s">
        <v>223</v>
      </c>
      <c r="C60" s="50" t="s">
        <v>71</v>
      </c>
      <c r="D60" s="45"/>
      <c r="E60" s="45"/>
    </row>
    <row r="61" spans="1:5">
      <c r="A61" s="18"/>
      <c r="B61" s="14"/>
      <c r="C61" s="48"/>
      <c r="D61" s="11"/>
      <c r="E61" s="19"/>
    </row>
    <row r="62" spans="1:5">
      <c r="A62" s="21" t="s">
        <v>23</v>
      </c>
      <c r="B62" s="18" t="s">
        <v>130</v>
      </c>
      <c r="C62" s="48"/>
      <c r="D62" s="17"/>
      <c r="E62" s="20"/>
    </row>
    <row r="63" spans="1:5">
      <c r="A63" s="3"/>
      <c r="B63" s="62" t="s">
        <v>309</v>
      </c>
      <c r="C63" s="50"/>
      <c r="D63" s="17"/>
      <c r="E63" s="17"/>
    </row>
    <row r="64" spans="1:5" ht="31.5">
      <c r="A64" s="3" t="s">
        <v>131</v>
      </c>
      <c r="B64" s="46" t="s">
        <v>324</v>
      </c>
      <c r="C64" s="50" t="s">
        <v>14</v>
      </c>
      <c r="D64" s="17"/>
      <c r="E64" s="17"/>
    </row>
    <row r="65" spans="1:5">
      <c r="A65" s="3" t="s">
        <v>132</v>
      </c>
      <c r="B65" s="46" t="s">
        <v>325</v>
      </c>
      <c r="C65" s="50" t="s">
        <v>14</v>
      </c>
      <c r="D65" s="17"/>
      <c r="E65" s="17"/>
    </row>
    <row r="66" spans="1:5">
      <c r="A66" s="3" t="s">
        <v>133</v>
      </c>
      <c r="B66" s="46" t="s">
        <v>310</v>
      </c>
      <c r="C66" s="50" t="s">
        <v>14</v>
      </c>
      <c r="D66" s="17"/>
      <c r="E66" s="17"/>
    </row>
    <row r="67" spans="1:5">
      <c r="A67" s="3" t="s">
        <v>141</v>
      </c>
      <c r="B67" s="46" t="s">
        <v>326</v>
      </c>
      <c r="C67" s="50" t="s">
        <v>14</v>
      </c>
      <c r="D67" s="17"/>
      <c r="E67" s="17"/>
    </row>
    <row r="68" spans="1:5">
      <c r="A68" s="3" t="s">
        <v>161</v>
      </c>
      <c r="B68" s="46" t="s">
        <v>327</v>
      </c>
      <c r="C68" s="50" t="s">
        <v>16</v>
      </c>
      <c r="D68" s="17"/>
      <c r="E68" s="17"/>
    </row>
    <row r="69" spans="1:5">
      <c r="A69" s="3" t="s">
        <v>163</v>
      </c>
      <c r="B69" s="46" t="s">
        <v>328</v>
      </c>
      <c r="C69" s="50" t="s">
        <v>14</v>
      </c>
      <c r="D69" s="17"/>
      <c r="E69" s="17"/>
    </row>
    <row r="70" spans="1:5">
      <c r="A70" s="3" t="s">
        <v>165</v>
      </c>
      <c r="B70" s="46" t="s">
        <v>329</v>
      </c>
      <c r="C70" s="50" t="s">
        <v>16</v>
      </c>
      <c r="D70" s="17"/>
      <c r="E70" s="17"/>
    </row>
    <row r="71" spans="1:5" ht="31.5">
      <c r="A71" s="3" t="s">
        <v>167</v>
      </c>
      <c r="B71" s="46" t="s">
        <v>330</v>
      </c>
      <c r="C71" s="50" t="s">
        <v>14</v>
      </c>
      <c r="D71" s="13"/>
      <c r="E71" s="17"/>
    </row>
    <row r="72" spans="1:5">
      <c r="A72" s="3"/>
      <c r="B72" s="52" t="s">
        <v>315</v>
      </c>
      <c r="C72" s="3"/>
      <c r="D72" s="13"/>
      <c r="E72" s="17"/>
    </row>
    <row r="73" spans="1:5" ht="47.25">
      <c r="A73" s="3" t="s">
        <v>169</v>
      </c>
      <c r="B73" s="36" t="s">
        <v>331</v>
      </c>
      <c r="C73" s="3" t="s">
        <v>14</v>
      </c>
      <c r="D73" s="13"/>
      <c r="E73" s="17"/>
    </row>
    <row r="74" spans="1:5" ht="31.5">
      <c r="A74" s="3" t="s">
        <v>155</v>
      </c>
      <c r="B74" s="36" t="s">
        <v>332</v>
      </c>
      <c r="C74" s="3" t="s">
        <v>16</v>
      </c>
      <c r="D74" s="13"/>
      <c r="E74" s="17"/>
    </row>
    <row r="75" spans="1:5">
      <c r="A75" s="3" t="s">
        <v>133</v>
      </c>
      <c r="B75" s="52" t="s">
        <v>134</v>
      </c>
      <c r="C75" s="3"/>
      <c r="D75" s="13"/>
      <c r="E75" s="17"/>
    </row>
    <row r="76" spans="1:5">
      <c r="A76" s="3" t="s">
        <v>135</v>
      </c>
      <c r="B76" s="36" t="s">
        <v>136</v>
      </c>
      <c r="C76" s="3" t="s">
        <v>16</v>
      </c>
      <c r="D76" s="13"/>
      <c r="E76" s="17"/>
    </row>
    <row r="77" spans="1:5">
      <c r="A77" s="3" t="s">
        <v>137</v>
      </c>
      <c r="B77" s="36" t="s">
        <v>138</v>
      </c>
      <c r="C77" s="3" t="s">
        <v>14</v>
      </c>
      <c r="D77" s="13"/>
      <c r="E77" s="17"/>
    </row>
    <row r="78" spans="1:5">
      <c r="A78" s="3" t="s">
        <v>139</v>
      </c>
      <c r="B78" s="36" t="s">
        <v>140</v>
      </c>
      <c r="C78" s="3" t="s">
        <v>14</v>
      </c>
      <c r="D78" s="13"/>
      <c r="E78" s="17"/>
    </row>
    <row r="79" spans="1:5">
      <c r="A79" s="3" t="s">
        <v>141</v>
      </c>
      <c r="B79" s="52" t="s">
        <v>142</v>
      </c>
      <c r="C79" s="3"/>
      <c r="D79" s="13"/>
      <c r="E79" s="17"/>
    </row>
    <row r="80" spans="1:5">
      <c r="A80" s="3" t="s">
        <v>143</v>
      </c>
      <c r="B80" s="36" t="s">
        <v>144</v>
      </c>
      <c r="C80" s="3" t="s">
        <v>16</v>
      </c>
      <c r="D80" s="13"/>
      <c r="E80" s="17"/>
    </row>
    <row r="81" spans="1:5">
      <c r="A81" s="3" t="s">
        <v>145</v>
      </c>
      <c r="B81" s="36" t="s">
        <v>146</v>
      </c>
      <c r="C81" s="3" t="s">
        <v>16</v>
      </c>
      <c r="D81" s="13"/>
      <c r="E81" s="17"/>
    </row>
    <row r="82" spans="1:5">
      <c r="A82" s="3" t="s">
        <v>147</v>
      </c>
      <c r="B82" s="36" t="s">
        <v>148</v>
      </c>
      <c r="C82" s="3" t="s">
        <v>16</v>
      </c>
      <c r="D82" s="13"/>
      <c r="E82" s="17"/>
    </row>
    <row r="83" spans="1:5" ht="31.5">
      <c r="A83" s="3" t="s">
        <v>149</v>
      </c>
      <c r="B83" s="36" t="s">
        <v>150</v>
      </c>
      <c r="C83" s="3" t="s">
        <v>24</v>
      </c>
      <c r="D83" s="13"/>
      <c r="E83" s="17"/>
    </row>
    <row r="84" spans="1:5" ht="47.25">
      <c r="A84" s="3" t="s">
        <v>151</v>
      </c>
      <c r="B84" s="36" t="s">
        <v>152</v>
      </c>
      <c r="C84" s="3" t="s">
        <v>14</v>
      </c>
      <c r="D84" s="13"/>
      <c r="E84" s="17"/>
    </row>
    <row r="85" spans="1:5" ht="31.5">
      <c r="A85" s="3" t="s">
        <v>153</v>
      </c>
      <c r="B85" s="36" t="s">
        <v>154</v>
      </c>
      <c r="C85" s="3" t="s">
        <v>16</v>
      </c>
      <c r="D85" s="13"/>
      <c r="E85" s="17"/>
    </row>
    <row r="86" spans="1:5" ht="31.5">
      <c r="A86" s="3" t="s">
        <v>155</v>
      </c>
      <c r="B86" s="36" t="s">
        <v>156</v>
      </c>
      <c r="C86" s="3" t="s">
        <v>16</v>
      </c>
      <c r="D86" s="13"/>
      <c r="E86" s="17"/>
    </row>
    <row r="87" spans="1:5">
      <c r="A87" s="3"/>
      <c r="B87" s="52" t="s">
        <v>333</v>
      </c>
      <c r="C87" s="3"/>
      <c r="D87" s="45"/>
      <c r="E87" s="17"/>
    </row>
    <row r="88" spans="1:5">
      <c r="A88" s="3" t="s">
        <v>161</v>
      </c>
      <c r="B88" s="10" t="s">
        <v>162</v>
      </c>
      <c r="C88" s="50" t="s">
        <v>14</v>
      </c>
      <c r="D88" s="45"/>
      <c r="E88" s="17"/>
    </row>
    <row r="89" spans="1:5">
      <c r="A89" s="3" t="s">
        <v>163</v>
      </c>
      <c r="B89" s="10" t="s">
        <v>164</v>
      </c>
      <c r="C89" s="50" t="s">
        <v>14</v>
      </c>
      <c r="D89" s="45"/>
      <c r="E89" s="17"/>
    </row>
    <row r="90" spans="1:5">
      <c r="A90" s="3" t="s">
        <v>165</v>
      </c>
      <c r="B90" s="10" t="s">
        <v>166</v>
      </c>
      <c r="C90" s="50" t="s">
        <v>14</v>
      </c>
      <c r="D90" s="45"/>
      <c r="E90" s="17"/>
    </row>
    <row r="91" spans="1:5">
      <c r="A91" s="3" t="s">
        <v>167</v>
      </c>
      <c r="B91" s="10" t="s">
        <v>256</v>
      </c>
      <c r="C91" s="50" t="s">
        <v>14</v>
      </c>
      <c r="D91" s="19"/>
      <c r="E91" s="17"/>
    </row>
    <row r="92" spans="1:5">
      <c r="A92" s="3"/>
      <c r="B92" s="18" t="s">
        <v>26</v>
      </c>
      <c r="C92" s="48"/>
      <c r="D92" s="45"/>
      <c r="E92" s="17"/>
    </row>
    <row r="93" spans="1:5">
      <c r="A93" s="3" t="s">
        <v>270</v>
      </c>
      <c r="B93" s="10" t="s">
        <v>27</v>
      </c>
      <c r="C93" s="50" t="s">
        <v>14</v>
      </c>
      <c r="D93" s="17"/>
      <c r="E93" s="17"/>
    </row>
    <row r="94" spans="1:5">
      <c r="A94" s="21"/>
      <c r="B94" s="14"/>
      <c r="C94" s="48"/>
      <c r="D94" s="19"/>
      <c r="E94" s="20"/>
    </row>
    <row r="95" spans="1:5">
      <c r="A95" s="21" t="s">
        <v>263</v>
      </c>
      <c r="B95" s="18" t="s">
        <v>22</v>
      </c>
      <c r="C95" s="18"/>
      <c r="D95" s="45"/>
      <c r="E95" s="20"/>
    </row>
    <row r="96" spans="1:5">
      <c r="A96" s="49" t="s">
        <v>264</v>
      </c>
      <c r="B96" s="53" t="s">
        <v>183</v>
      </c>
      <c r="C96" s="10" t="s">
        <v>13</v>
      </c>
      <c r="D96" s="45"/>
      <c r="E96" s="11"/>
    </row>
    <row r="97" spans="1:5">
      <c r="A97" s="49" t="s">
        <v>174</v>
      </c>
      <c r="B97" s="55" t="s">
        <v>185</v>
      </c>
      <c r="C97" s="10" t="s">
        <v>13</v>
      </c>
      <c r="D97" s="45"/>
      <c r="E97" s="11"/>
    </row>
    <row r="98" spans="1:5">
      <c r="A98" s="49" t="s">
        <v>175</v>
      </c>
      <c r="B98" s="55" t="s">
        <v>287</v>
      </c>
      <c r="C98" s="10" t="s">
        <v>13</v>
      </c>
      <c r="D98" s="13"/>
      <c r="E98" s="11"/>
    </row>
    <row r="99" spans="1:5">
      <c r="A99" s="49" t="s">
        <v>176</v>
      </c>
      <c r="B99" s="53" t="s">
        <v>191</v>
      </c>
      <c r="C99" s="10" t="s">
        <v>13</v>
      </c>
      <c r="D99" s="19"/>
      <c r="E99" s="11"/>
    </row>
    <row r="101" spans="1:5">
      <c r="A101" s="147" t="s">
        <v>355</v>
      </c>
      <c r="B101" s="147"/>
      <c r="C101" s="147"/>
      <c r="D101" s="147"/>
      <c r="E101" s="147"/>
    </row>
    <row r="103" spans="1:5">
      <c r="A103" s="5" t="s">
        <v>0</v>
      </c>
      <c r="B103" s="5" t="s">
        <v>51</v>
      </c>
      <c r="C103" s="5" t="s">
        <v>52</v>
      </c>
      <c r="D103" s="6" t="s">
        <v>53</v>
      </c>
      <c r="E103" s="6" t="s">
        <v>54</v>
      </c>
    </row>
    <row r="104" spans="1:5">
      <c r="A104" s="5" t="s">
        <v>4</v>
      </c>
      <c r="B104" s="7" t="s">
        <v>55</v>
      </c>
      <c r="C104" s="3"/>
      <c r="D104" s="8"/>
      <c r="E104" s="8"/>
    </row>
    <row r="105" spans="1:5">
      <c r="A105" s="9" t="s">
        <v>37</v>
      </c>
      <c r="B105" s="10" t="s">
        <v>288</v>
      </c>
      <c r="C105" s="3" t="s">
        <v>13</v>
      </c>
      <c r="D105" s="11"/>
      <c r="E105" s="11"/>
    </row>
    <row r="106" spans="1:5" ht="47.25">
      <c r="A106" s="9" t="s">
        <v>57</v>
      </c>
      <c r="B106" s="12" t="s">
        <v>58</v>
      </c>
      <c r="C106" s="9" t="s">
        <v>5</v>
      </c>
      <c r="D106" s="13"/>
      <c r="E106" s="17"/>
    </row>
    <row r="107" spans="1:5">
      <c r="A107" s="9" t="s">
        <v>59</v>
      </c>
      <c r="B107" s="10" t="s">
        <v>8</v>
      </c>
      <c r="C107" s="3" t="s">
        <v>9</v>
      </c>
      <c r="D107" s="13"/>
      <c r="E107" s="11"/>
    </row>
    <row r="108" spans="1:5">
      <c r="A108" s="9" t="s">
        <v>60</v>
      </c>
      <c r="B108" s="10" t="s">
        <v>61</v>
      </c>
      <c r="C108" s="3" t="s">
        <v>9</v>
      </c>
      <c r="D108" s="13"/>
      <c r="E108" s="11"/>
    </row>
    <row r="109" spans="1:5">
      <c r="A109" s="9" t="s">
        <v>62</v>
      </c>
      <c r="B109" s="10" t="s">
        <v>10</v>
      </c>
      <c r="C109" s="3" t="s">
        <v>9</v>
      </c>
      <c r="D109" s="13"/>
      <c r="E109" s="11"/>
    </row>
    <row r="110" spans="1:5">
      <c r="A110" s="9" t="s">
        <v>63</v>
      </c>
      <c r="B110" s="10" t="s">
        <v>11</v>
      </c>
      <c r="C110" s="3" t="s">
        <v>9</v>
      </c>
      <c r="D110" s="13"/>
      <c r="E110" s="11"/>
    </row>
    <row r="111" spans="1:5">
      <c r="A111" s="3"/>
      <c r="B111" s="14" t="s">
        <v>6</v>
      </c>
      <c r="C111" s="3"/>
      <c r="D111" s="8"/>
      <c r="E111" s="15"/>
    </row>
    <row r="112" spans="1:5">
      <c r="A112" s="5" t="s">
        <v>7</v>
      </c>
      <c r="B112" s="7" t="s">
        <v>64</v>
      </c>
      <c r="C112" s="3"/>
      <c r="D112" s="8"/>
      <c r="E112" s="8"/>
    </row>
    <row r="113" spans="1:5" ht="31.5">
      <c r="A113" s="3" t="s">
        <v>39</v>
      </c>
      <c r="B113" s="36" t="s">
        <v>65</v>
      </c>
      <c r="C113" s="3" t="s">
        <v>9</v>
      </c>
      <c r="D113" s="13"/>
      <c r="E113" s="13"/>
    </row>
    <row r="114" spans="1:5">
      <c r="A114" s="3" t="s">
        <v>41</v>
      </c>
      <c r="B114" s="36" t="s">
        <v>211</v>
      </c>
      <c r="C114" s="3" t="s">
        <v>9</v>
      </c>
      <c r="D114" s="13"/>
      <c r="E114" s="13"/>
    </row>
    <row r="115" spans="1:5">
      <c r="A115" s="3" t="s">
        <v>67</v>
      </c>
      <c r="B115" s="16" t="s">
        <v>212</v>
      </c>
      <c r="C115" s="3" t="s">
        <v>9</v>
      </c>
      <c r="D115" s="13"/>
      <c r="E115" s="13"/>
    </row>
    <row r="116" spans="1:5">
      <c r="A116" s="3" t="s">
        <v>69</v>
      </c>
      <c r="B116" s="16" t="s">
        <v>70</v>
      </c>
      <c r="C116" s="3" t="s">
        <v>71</v>
      </c>
      <c r="D116" s="13"/>
      <c r="E116" s="13"/>
    </row>
    <row r="117" spans="1:5">
      <c r="A117" s="3" t="s">
        <v>72</v>
      </c>
      <c r="B117" s="16" t="s">
        <v>73</v>
      </c>
      <c r="C117" s="3" t="s">
        <v>71</v>
      </c>
      <c r="D117" s="13"/>
      <c r="E117" s="13"/>
    </row>
    <row r="118" spans="1:5">
      <c r="A118" s="3" t="s">
        <v>74</v>
      </c>
      <c r="B118" s="16" t="s">
        <v>75</v>
      </c>
      <c r="C118" s="3" t="s">
        <v>9</v>
      </c>
      <c r="D118" s="13"/>
      <c r="E118" s="13"/>
    </row>
    <row r="119" spans="1:5">
      <c r="A119" s="3" t="s">
        <v>76</v>
      </c>
      <c r="B119" s="16" t="s">
        <v>77</v>
      </c>
      <c r="C119" s="3" t="s">
        <v>9</v>
      </c>
      <c r="D119" s="13"/>
      <c r="E119" s="13"/>
    </row>
    <row r="120" spans="1:5">
      <c r="A120" s="3" t="s">
        <v>80</v>
      </c>
      <c r="B120" s="36" t="s">
        <v>213</v>
      </c>
      <c r="C120" s="3" t="s">
        <v>9</v>
      </c>
      <c r="D120" s="13"/>
      <c r="E120" s="13"/>
    </row>
    <row r="121" spans="1:5">
      <c r="A121" s="3"/>
      <c r="B121" s="14" t="s">
        <v>6</v>
      </c>
      <c r="C121" s="3"/>
      <c r="D121" s="4"/>
      <c r="E121" s="15"/>
    </row>
    <row r="122" spans="1:5">
      <c r="A122" s="5" t="s">
        <v>12</v>
      </c>
      <c r="B122" s="42" t="s">
        <v>82</v>
      </c>
      <c r="C122" s="3"/>
      <c r="D122" s="13"/>
      <c r="E122" s="8"/>
    </row>
    <row r="123" spans="1:5" ht="31.5">
      <c r="A123" s="3" t="s">
        <v>43</v>
      </c>
      <c r="B123" s="43" t="s">
        <v>83</v>
      </c>
      <c r="C123" s="3" t="s">
        <v>13</v>
      </c>
      <c r="D123" s="13"/>
      <c r="E123" s="13"/>
    </row>
    <row r="124" spans="1:5">
      <c r="A124" s="3" t="s">
        <v>44</v>
      </c>
      <c r="B124" s="16" t="s">
        <v>84</v>
      </c>
      <c r="C124" s="3" t="s">
        <v>9</v>
      </c>
      <c r="D124" s="13"/>
      <c r="E124" s="13"/>
    </row>
    <row r="125" spans="1:5" ht="31.5">
      <c r="A125" s="3" t="s">
        <v>85</v>
      </c>
      <c r="B125" s="43" t="s">
        <v>86</v>
      </c>
      <c r="C125" s="3" t="s">
        <v>9</v>
      </c>
      <c r="D125" s="13"/>
      <c r="E125" s="13"/>
    </row>
    <row r="126" spans="1:5">
      <c r="A126" s="3"/>
      <c r="B126" s="14" t="s">
        <v>6</v>
      </c>
      <c r="C126" s="3"/>
      <c r="D126" s="41"/>
      <c r="E126" s="15"/>
    </row>
    <row r="127" spans="1:5">
      <c r="A127" s="5" t="s">
        <v>15</v>
      </c>
      <c r="B127" s="7" t="s">
        <v>89</v>
      </c>
      <c r="C127" s="3"/>
      <c r="D127"/>
      <c r="E127" s="8"/>
    </row>
    <row r="128" spans="1:5">
      <c r="A128" s="3" t="s">
        <v>46</v>
      </c>
      <c r="B128" s="16" t="s">
        <v>90</v>
      </c>
      <c r="C128" s="3" t="s">
        <v>71</v>
      </c>
      <c r="D128" s="13"/>
      <c r="E128" s="13"/>
    </row>
    <row r="129" spans="1:5">
      <c r="A129" s="3" t="s">
        <v>92</v>
      </c>
      <c r="B129" s="16" t="s">
        <v>93</v>
      </c>
      <c r="C129" s="3" t="s">
        <v>9</v>
      </c>
      <c r="D129" s="13"/>
      <c r="E129" s="13"/>
    </row>
    <row r="130" spans="1:5">
      <c r="A130" s="3" t="s">
        <v>96</v>
      </c>
      <c r="B130" s="16" t="s">
        <v>97</v>
      </c>
      <c r="C130" s="3" t="s">
        <v>9</v>
      </c>
      <c r="D130" s="13"/>
      <c r="E130" s="13"/>
    </row>
    <row r="131" spans="1:5">
      <c r="A131" s="3" t="s">
        <v>99</v>
      </c>
      <c r="B131" s="16" t="s">
        <v>100</v>
      </c>
      <c r="C131" s="3" t="s">
        <v>9</v>
      </c>
      <c r="D131" s="13"/>
      <c r="E131" s="13"/>
    </row>
    <row r="132" spans="1:5">
      <c r="A132" s="3"/>
      <c r="B132" s="14" t="s">
        <v>6</v>
      </c>
      <c r="C132" s="3"/>
      <c r="D132" s="41"/>
      <c r="E132" s="15"/>
    </row>
    <row r="133" spans="1:5">
      <c r="A133" s="5" t="s">
        <v>17</v>
      </c>
      <c r="B133" s="7" t="s">
        <v>102</v>
      </c>
      <c r="C133" s="3"/>
      <c r="D133" s="13"/>
      <c r="E133" s="8"/>
    </row>
    <row r="134" spans="1:5">
      <c r="A134" s="3" t="s">
        <v>47</v>
      </c>
      <c r="B134" s="16" t="s">
        <v>243</v>
      </c>
      <c r="C134" s="3" t="s">
        <v>71</v>
      </c>
      <c r="D134" s="13"/>
      <c r="E134" s="13"/>
    </row>
    <row r="135" spans="1:5">
      <c r="A135" s="3" t="s">
        <v>48</v>
      </c>
      <c r="B135" s="16" t="s">
        <v>103</v>
      </c>
      <c r="C135" s="3" t="s">
        <v>71</v>
      </c>
      <c r="D135" s="13"/>
      <c r="E135" s="13"/>
    </row>
    <row r="136" spans="1:5">
      <c r="A136" s="3" t="s">
        <v>105</v>
      </c>
      <c r="B136" s="16" t="s">
        <v>106</v>
      </c>
      <c r="C136" s="3" t="s">
        <v>71</v>
      </c>
      <c r="D136" s="13"/>
      <c r="E136" s="13"/>
    </row>
    <row r="137" spans="1:5" ht="31.5">
      <c r="A137" s="3" t="s">
        <v>109</v>
      </c>
      <c r="B137" s="44" t="s">
        <v>110</v>
      </c>
      <c r="C137" s="3" t="s">
        <v>71</v>
      </c>
      <c r="D137" s="13"/>
      <c r="E137" s="13"/>
    </row>
    <row r="138" spans="1:5">
      <c r="A138" s="3"/>
      <c r="B138" s="14" t="s">
        <v>6</v>
      </c>
      <c r="C138" s="3"/>
      <c r="D138" s="19"/>
      <c r="E138" s="15"/>
    </row>
    <row r="139" spans="1:5">
      <c r="A139" s="5" t="s">
        <v>18</v>
      </c>
      <c r="B139" s="18" t="s">
        <v>112</v>
      </c>
      <c r="C139" s="18"/>
      <c r="D139" s="13"/>
      <c r="E139" s="20"/>
    </row>
    <row r="140" spans="1:5" ht="31.5">
      <c r="A140" s="3" t="s">
        <v>113</v>
      </c>
      <c r="B140" s="36" t="s">
        <v>114</v>
      </c>
      <c r="C140" s="3" t="s">
        <v>13</v>
      </c>
      <c r="D140" s="13"/>
      <c r="E140" s="13"/>
    </row>
    <row r="141" spans="1:5" ht="31.5">
      <c r="A141" s="3" t="s">
        <v>116</v>
      </c>
      <c r="B141" s="36" t="s">
        <v>204</v>
      </c>
      <c r="C141" s="3" t="s">
        <v>16</v>
      </c>
      <c r="D141" s="13"/>
      <c r="E141" s="13"/>
    </row>
    <row r="142" spans="1:5">
      <c r="A142" s="3" t="s">
        <v>195</v>
      </c>
      <c r="B142" s="16" t="s">
        <v>120</v>
      </c>
      <c r="C142" s="3" t="s">
        <v>16</v>
      </c>
      <c r="D142" s="13"/>
      <c r="E142" s="13"/>
    </row>
    <row r="143" spans="1:5">
      <c r="A143" s="3" t="s">
        <v>209</v>
      </c>
      <c r="B143" s="36" t="s">
        <v>196</v>
      </c>
      <c r="C143" s="3" t="s">
        <v>197</v>
      </c>
      <c r="D143" s="13"/>
      <c r="E143" s="13"/>
    </row>
    <row r="144" spans="1:5">
      <c r="A144" s="21"/>
      <c r="B144" s="33" t="s">
        <v>6</v>
      </c>
      <c r="C144" s="18"/>
      <c r="D144" s="19"/>
      <c r="E144" s="15"/>
    </row>
    <row r="145" spans="1:5">
      <c r="A145" s="5" t="s">
        <v>19</v>
      </c>
      <c r="B145" s="18" t="s">
        <v>226</v>
      </c>
      <c r="C145" s="18"/>
      <c r="D145" s="17"/>
      <c r="E145" s="20"/>
    </row>
    <row r="146" spans="1:5">
      <c r="A146" s="3" t="s">
        <v>127</v>
      </c>
      <c r="B146" s="46" t="s">
        <v>214</v>
      </c>
      <c r="C146" s="50" t="s">
        <v>14</v>
      </c>
      <c r="D146" s="17"/>
      <c r="E146" s="17"/>
    </row>
    <row r="147" spans="1:5">
      <c r="A147" s="21"/>
      <c r="B147" s="14" t="s">
        <v>129</v>
      </c>
      <c r="C147" s="48"/>
      <c r="D147" s="45"/>
      <c r="E147" s="20"/>
    </row>
    <row r="148" spans="1:5">
      <c r="A148" s="5" t="s">
        <v>273</v>
      </c>
      <c r="B148" s="18" t="s">
        <v>29</v>
      </c>
      <c r="C148" s="48"/>
      <c r="D148"/>
      <c r="E148" s="20"/>
    </row>
    <row r="149" spans="1:5">
      <c r="A149" s="58" t="s">
        <v>225</v>
      </c>
      <c r="B149" s="10" t="s">
        <v>357</v>
      </c>
      <c r="C149" s="50" t="s">
        <v>231</v>
      </c>
      <c r="D149" s="45"/>
      <c r="E149" s="11"/>
    </row>
    <row r="150" spans="1:5">
      <c r="A150" s="58" t="s">
        <v>356</v>
      </c>
      <c r="B150" s="10" t="s">
        <v>30</v>
      </c>
      <c r="C150" s="50" t="s">
        <v>14</v>
      </c>
      <c r="D150" s="45"/>
      <c r="E150" s="17"/>
    </row>
    <row r="151" spans="1:5">
      <c r="A151" s="21"/>
      <c r="B151" s="14" t="s">
        <v>6</v>
      </c>
      <c r="C151" s="18"/>
      <c r="D151" s="19"/>
      <c r="E151" s="20"/>
    </row>
    <row r="152" spans="1:5">
      <c r="A152" s="5" t="s">
        <v>274</v>
      </c>
      <c r="B152" s="18" t="s">
        <v>32</v>
      </c>
      <c r="C152" s="18"/>
      <c r="D152" s="19"/>
      <c r="E152" s="20"/>
    </row>
    <row r="153" spans="1:5" ht="63">
      <c r="A153" s="58" t="s">
        <v>275</v>
      </c>
      <c r="B153" s="47" t="s">
        <v>179</v>
      </c>
      <c r="C153" s="16" t="s">
        <v>5</v>
      </c>
      <c r="D153" s="13"/>
      <c r="E153" s="17"/>
    </row>
    <row r="154" spans="1:5">
      <c r="A154" s="58" t="s">
        <v>132</v>
      </c>
      <c r="B154" s="10" t="s">
        <v>181</v>
      </c>
      <c r="C154" s="10" t="s">
        <v>14</v>
      </c>
      <c r="D154" s="45"/>
      <c r="E154" s="11"/>
    </row>
    <row r="155" spans="1:5">
      <c r="A155" s="21"/>
      <c r="B155" s="14" t="s">
        <v>6</v>
      </c>
      <c r="C155" s="18"/>
      <c r="D155" s="19"/>
      <c r="E155" s="20"/>
    </row>
    <row r="156" spans="1:5">
      <c r="A156" s="21" t="s">
        <v>263</v>
      </c>
      <c r="B156" s="18" t="s">
        <v>22</v>
      </c>
      <c r="C156" s="18"/>
      <c r="D156" s="19"/>
      <c r="E156" s="20"/>
    </row>
    <row r="157" spans="1:5">
      <c r="A157" s="49" t="s">
        <v>264</v>
      </c>
      <c r="B157" s="53" t="s">
        <v>183</v>
      </c>
      <c r="C157" s="10" t="s">
        <v>13</v>
      </c>
      <c r="D157" s="45"/>
      <c r="E157" s="11"/>
    </row>
    <row r="158" spans="1:5">
      <c r="A158" s="49" t="s">
        <v>174</v>
      </c>
      <c r="B158" s="53" t="s">
        <v>319</v>
      </c>
      <c r="C158" s="10" t="s">
        <v>13</v>
      </c>
      <c r="D158" s="13"/>
      <c r="E158" s="11"/>
    </row>
    <row r="159" spans="1:5">
      <c r="A159" s="21"/>
      <c r="B159" s="14" t="s">
        <v>6</v>
      </c>
      <c r="C159" s="18"/>
      <c r="D159" s="19"/>
      <c r="E159" s="20"/>
    </row>
    <row r="160" spans="1:5">
      <c r="A160" s="3"/>
      <c r="B160" s="33"/>
      <c r="C160" s="3"/>
      <c r="D160" s="13"/>
      <c r="E160" s="6"/>
    </row>
    <row r="161" spans="1:5">
      <c r="A161" s="21"/>
      <c r="B161" s="18" t="s">
        <v>352</v>
      </c>
      <c r="C161" s="18"/>
      <c r="D161" s="19"/>
      <c r="E161" s="20"/>
    </row>
  </sheetData>
  <mergeCells count="4">
    <mergeCell ref="A101:E101"/>
    <mergeCell ref="A2:E2"/>
    <mergeCell ref="A4:E4"/>
    <mergeCell ref="A6:E6"/>
  </mergeCells>
  <phoneticPr fontId="8"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F95494471CEF754CA5A8F991FDCC4B64" ma:contentTypeVersion="26" ma:contentTypeDescription="" ma:contentTypeScope="" ma:versionID="4105c0847a0b847b719191459b7fc78f">
  <xsd:schema xmlns:xsd="http://www.w3.org/2001/XMLSchema" xmlns:xs="http://www.w3.org/2001/XMLSchema" xmlns:p="http://schemas.microsoft.com/office/2006/metadata/properties" xmlns:ns1="http://schemas.microsoft.com/sharepoint/v3" xmlns:ns2="6d4bef1a-5894-458b-bcf2-7a6e34e8e1e6" xmlns:ns3="14a9c00f-d9e3-4eb9-aad3-f69239d17d9c" xmlns:ns4="508ba6eb-9e09-4fd5-92f2-2d9921329f2d" xmlns:ns5="9ea34e09-fc08-4efc-ac5e-d30b8acb341b" targetNamespace="http://schemas.microsoft.com/office/2006/metadata/properties" ma:root="true" ma:fieldsID="6c602f42b2b7e3c38a7514922aff2422" ns1:_="" ns2:_="" ns3:_="" ns4:_="" ns5:_="">
    <xsd:import namespace="http://schemas.microsoft.com/sharepoint/v3"/>
    <xsd:import namespace="6d4bef1a-5894-458b-bcf2-7a6e34e8e1e6"/>
    <xsd:import namespace="14a9c00f-d9e3-4eb9-aad3-f69239d17d9c"/>
    <xsd:import namespace="508ba6eb-9e09-4fd5-92f2-2d9921329f2d"/>
    <xsd:import namespace="9ea34e09-fc08-4efc-ac5e-d30b8acb341b"/>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4bef1a-5894-458b-bcf2-7a6e34e8e1e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0fe41a5-8455-4128-b52c-a1c4bb5ef07c}" ma:internalName="TaxCatchAll" ma:showField="CatchAllData"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0fe41a5-8455-4128-b52c-a1c4bb5ef07c}" ma:internalName="TaxCatchAllLabel" ma:readOnly="true" ma:showField="CatchAllDataLabel"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5;#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NER|f522a28f-c86e-4c35-9c8b-e9461fa95ef4"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a34e09-fc08-4efc-ac5e-d30b8acb341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NER22002</TermName>
          <TermId xmlns="http://schemas.microsoft.com/office/infopath/2007/PartnerControls">b0597cb6-e07e-4013-a015-de25673d156c</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NER</TermName>
          <TermId xmlns="http://schemas.microsoft.com/office/infopath/2007/PartnerControls">f522a28f-c86e-4c35-9c8b-e9461fa95ef4</TermId>
        </TermInfo>
      </Terms>
    </jcd7455606374210a964e5d7a999097a>
    <lcf76f155ced4ddcb4097134ff3c332f xmlns="9ea34e09-fc08-4efc-ac5e-d30b8acb341b">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6d4bef1a-5894-458b-bcf2-7a6e34e8e1e6">
      <Value>5</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NER22002-10092</TermName>
          <TermId xmlns="http://schemas.microsoft.com/office/infopath/2007/PartnerControls">5150f147-cdaa-42dd-b931-2fe9a4f8eeef</TermId>
        </TermInfo>
      </Terms>
    </l9d65098618b4a8fbbe87718e7187e6b>
    <_dlc_DocId xmlns="508ba6eb-9e09-4fd5-92f2-2d9921329f2d">NERENABEL-1980419978-43471</_dlc_DocId>
    <_dlc_DocIdUrl xmlns="508ba6eb-9e09-4fd5-92f2-2d9921329f2d">
      <Url>https://enabelbe.sharepoint.com/sites/NER/_layouts/15/DocIdRedir.aspx?ID=NERENABEL-1980419978-43471</Url>
      <Description>NERENABEL-1980419978-43471</Description>
    </_dlc_DocIdUrl>
  </documentManagement>
</p:properties>
</file>

<file path=customXml/itemProps1.xml><?xml version="1.0" encoding="utf-8"?>
<ds:datastoreItem xmlns:ds="http://schemas.openxmlformats.org/officeDocument/2006/customXml" ds:itemID="{C40C54C4-6B2B-4C08-B198-65F507B9076F}"/>
</file>

<file path=customXml/itemProps2.xml><?xml version="1.0" encoding="utf-8"?>
<ds:datastoreItem xmlns:ds="http://schemas.openxmlformats.org/officeDocument/2006/customXml" ds:itemID="{E299029B-B306-4D9C-92A2-F1C81AEF78A4}"/>
</file>

<file path=customXml/itemProps3.xml><?xml version="1.0" encoding="utf-8"?>
<ds:datastoreItem xmlns:ds="http://schemas.openxmlformats.org/officeDocument/2006/customXml" ds:itemID="{8205AD07-467F-481A-8698-2664433ED446}"/>
</file>

<file path=customXml/itemProps4.xml><?xml version="1.0" encoding="utf-8"?>
<ds:datastoreItem xmlns:ds="http://schemas.openxmlformats.org/officeDocument/2006/customXml" ds:itemID="{5617F681-6461-4504-A94C-510B6ED592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GENERALITES</vt:lpstr>
      <vt:lpstr>ADMINISTRATION </vt:lpstr>
      <vt:lpstr>CASE D'ETUDES DE BASE </vt:lpstr>
      <vt:lpstr>Bloc de 3 classes </vt:lpstr>
      <vt:lpstr>LOGEMENT DIR </vt:lpstr>
      <vt:lpstr>LAT1-4 CAB LAT3-2CAB</vt:lpstr>
      <vt:lpstr>TERRAINS DE SPORTT</vt:lpstr>
      <vt:lpstr>PORTIQUE-MUR DE CLOTURE </vt:lpstr>
      <vt:lpstr>LOGEMENT GARDIEN 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amnabingi</dc:creator>
  <cp:lastModifiedBy>Hp</cp:lastModifiedBy>
  <dcterms:created xsi:type="dcterms:W3CDTF">2024-06-09T15:59:21Z</dcterms:created>
  <dcterms:modified xsi:type="dcterms:W3CDTF">2024-10-29T14:24:12Z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0x01010084FDA68FEA25C847A6128BBA7C1A6EC100F95494471CEF754CA5A8F991FDCC4B64</vt:lpwstr>
  </property>
  <property fmtid="{D5CDD505-2E9C-101B-9397-08002B2CF9AE}" pid="3" name="Document_Language">
    <vt:i4>5</vt:i4>
  </property>
  <property fmtid="{D5CDD505-2E9C-101B-9397-08002B2CF9AE}" pid="4" name="Country">
    <vt:i4>1</vt:i4>
  </property>
  <property fmtid="{D5CDD505-2E9C-101B-9397-08002B2CF9AE}" pid="5" name="Contract_reference">
    <vt:lpwstr>236</vt:lpwstr>
  </property>
  <property fmtid="{D5CDD505-2E9C-101B-9397-08002B2CF9AE}" pid="6" name="Project_code">
    <vt:lpwstr>158</vt:lpwstr>
  </property>
  <property fmtid="{D5CDD505-2E9C-101B-9397-08002B2CF9AE}" pid="7" name="_dlc_DocIdItemGuid">
    <vt:lpwstr>e40f3ec1-1c20-4a3c-9dd9-8ff2072264e5</vt:lpwstr>
  </property>
</Properties>
</file>