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enabelbe-my.sharepoint.com/personal/yannick_mbiya_enabel_be/Documents/Documents/NER/MP/GRANDE MURAILLE VERTE/NER21003-10060 Travaux de traitement di koris/"/>
    </mc:Choice>
  </mc:AlternateContent>
  <xr:revisionPtr revIDLastSave="35" documentId="8_{E7024603-3F0D-4025-A7ED-5B8E62191F99}" xr6:coauthVersionLast="47" xr6:coauthVersionMax="47" xr10:uidLastSave="{D60D4FC5-2EA3-4D75-AA2D-FE4BC1C6B239}"/>
  <bookViews>
    <workbookView xWindow="-108" yWindow="-108" windowWidth="23256" windowHeight="12576" activeTab="9" xr2:uid="{00000000-000D-0000-FFFF-FFFF00000000}"/>
  </bookViews>
  <sheets>
    <sheet name="Cadre de dévis_Koris de Ouallam" sheetId="1" r:id="rId1"/>
    <sheet name="Bord de PU Koris de Oual" sheetId="14" r:id="rId2"/>
    <sheet name="Cadre devis_Réhabilitation SPM1" sheetId="4" r:id="rId3"/>
    <sheet name="Bord de PU SPM1" sheetId="15" r:id="rId4"/>
    <sheet name="Cadre devis_Réhabilitation SPM2" sheetId="5" r:id="rId5"/>
    <sheet name="Bord de PU SPM2" sheetId="16" r:id="rId6"/>
    <sheet name="Cadre devis_Réhabilitation SPM3" sheetId="6" r:id="rId7"/>
    <sheet name="Bord de PU SPM3" sheetId="17" r:id="rId8"/>
    <sheet name="Cadre devis_Réhabilitation SPM4" sheetId="7" r:id="rId9"/>
    <sheet name="Bord de PU SPM4" sheetId="1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6" l="1"/>
  <c r="E8" i="16"/>
  <c r="E6" i="16"/>
  <c r="E15" i="15"/>
  <c r="E14" i="15"/>
  <c r="E12" i="15"/>
  <c r="E10" i="15"/>
  <c r="E8" i="15"/>
  <c r="E6" i="15"/>
  <c r="C9" i="6" l="1"/>
  <c r="C8" i="7" l="1"/>
  <c r="E9" i="7" s="1"/>
  <c r="E12" i="7"/>
  <c r="E6" i="7"/>
  <c r="E10" i="6"/>
  <c r="E13" i="6"/>
  <c r="E7" i="6"/>
  <c r="C9" i="5"/>
  <c r="E9" i="5" s="1"/>
  <c r="E10" i="5" s="1"/>
  <c r="E16" i="5"/>
  <c r="E12" i="5"/>
  <c r="E13" i="5" s="1"/>
  <c r="E6" i="5"/>
  <c r="E7" i="5" s="1"/>
  <c r="E16" i="7" l="1"/>
  <c r="E17" i="7"/>
  <c r="E18" i="7" s="1"/>
  <c r="E17" i="6"/>
  <c r="E20" i="5"/>
  <c r="E21" i="5" s="1"/>
  <c r="E22" i="5" s="1"/>
  <c r="E18" i="6" l="1"/>
  <c r="E19" i="6" s="1"/>
  <c r="E19" i="4" l="1"/>
  <c r="E18" i="4"/>
  <c r="E15" i="4"/>
  <c r="E16" i="4" s="1"/>
  <c r="E12" i="4"/>
  <c r="E9" i="4"/>
  <c r="E10" i="4" s="1"/>
  <c r="E6" i="4"/>
  <c r="E7" i="4" s="1"/>
  <c r="E29" i="1"/>
  <c r="E8" i="1"/>
  <c r="E5" i="1"/>
  <c r="E22" i="1" l="1"/>
  <c r="E13" i="4"/>
  <c r="E20" i="4"/>
  <c r="E26" i="1"/>
  <c r="E18" i="1"/>
  <c r="E30" i="1" l="1"/>
  <c r="E31" i="1" s="1"/>
  <c r="E21" i="4"/>
  <c r="E22" i="4" s="1"/>
</calcChain>
</file>

<file path=xl/sharedStrings.xml><?xml version="1.0" encoding="utf-8"?>
<sst xmlns="http://schemas.openxmlformats.org/spreadsheetml/2006/main" count="298" uniqueCount="70">
  <si>
    <t>Désignation</t>
  </si>
  <si>
    <t>Unité</t>
  </si>
  <si>
    <t>Qté</t>
  </si>
  <si>
    <t>Prix. Unitaire</t>
  </si>
  <si>
    <t>Montant</t>
  </si>
  <si>
    <t>Amené, replis et nettoyage/mise en état</t>
  </si>
  <si>
    <t>ff</t>
  </si>
  <si>
    <t>Remblai Latéritique arrosé et compacté</t>
  </si>
  <si>
    <t>Béton cyclopéen pour muret </t>
  </si>
  <si>
    <t>Béton pour radier du seuil </t>
  </si>
  <si>
    <t>m3</t>
  </si>
  <si>
    <t xml:space="preserve">Muret pour bassin </t>
  </si>
  <si>
    <t>Remblai latéritique compacté pour bassin</t>
  </si>
  <si>
    <t>Couche de transition en béton hérisson  pour bassin</t>
  </si>
  <si>
    <t>Enrochement  pour bassin</t>
  </si>
  <si>
    <t>Béton cyclopéen  pour contrefort du Bassin</t>
  </si>
  <si>
    <t>m²</t>
  </si>
  <si>
    <t xml:space="preserve">Maçonnerie en pierre de 50 cm d’épaisseur  pour Muret de berge     </t>
  </si>
  <si>
    <t>Gabion pour épis de rejet</t>
  </si>
  <si>
    <t>Tout deblai et remblai  en tout venant</t>
  </si>
  <si>
    <r>
      <t>m</t>
    </r>
    <r>
      <rPr>
        <vertAlign val="superscript"/>
        <sz val="12"/>
        <color theme="1"/>
        <rFont val="Arial"/>
        <family val="2"/>
      </rPr>
      <t>3</t>
    </r>
  </si>
  <si>
    <r>
      <t>m</t>
    </r>
    <r>
      <rPr>
        <vertAlign val="superscript"/>
        <sz val="12"/>
        <color rgb="FF000000"/>
        <rFont val="Arial"/>
        <family val="2"/>
      </rPr>
      <t>3</t>
    </r>
  </si>
  <si>
    <t>Total général en HT CFA</t>
  </si>
  <si>
    <t>sousTotal 1</t>
  </si>
  <si>
    <t>sous Total 2</t>
  </si>
  <si>
    <t>Sous Total 3</t>
  </si>
  <si>
    <t>VI. Gabion pour les épis de rejet :</t>
  </si>
  <si>
    <t>Sous Total 4</t>
  </si>
  <si>
    <t>SousTotal 5</t>
  </si>
  <si>
    <t>Sous Total 6</t>
  </si>
  <si>
    <t>Total général en euro</t>
  </si>
  <si>
    <t>I-             Installation</t>
  </si>
  <si>
    <t>II-            Mouvement de terres</t>
  </si>
  <si>
    <t>III-           Deux Seuils radiers</t>
  </si>
  <si>
    <t xml:space="preserve">IV-          Protection des berges    </t>
  </si>
  <si>
    <t xml:space="preserve">V.  Gabion de protection  latérale </t>
  </si>
  <si>
    <t xml:space="preserve"> Gabion semelle  pour protection latérale des berges </t>
  </si>
  <si>
    <t xml:space="preserve">Maçonnerie en pierre de 80 cm d’épaisseur  pour la base du Muret de berge </t>
  </si>
  <si>
    <t xml:space="preserve"> Gabion cage  pour protection latérale  </t>
  </si>
  <si>
    <t>II-           Clôture grillagée</t>
  </si>
  <si>
    <t>ml</t>
  </si>
  <si>
    <t>IV-         Fourniture et pose de la porte en deux battants</t>
  </si>
  <si>
    <t>Fourniture et pose de grillage en fil de 3 mm et mailles de 50mmx50mm, 1.5 m de hauteur y compris les poteaux en cornière de 50 mm lourd (espacement 3 m) et des cornières jambes de forces placées tous les 18 m. Ces cornières auront une hauteur de 2 mètres avec de pates de scellement, et 4 trous de passage de fils Galva en fils de 3mm (0.10, 0.35, 1 et 1,4m) peint en anti rouille encrée dans des dés 30cmx30cmx55cm en béton dosé à 300 kg/m3</t>
  </si>
  <si>
    <t>Fourniture et pose de la porte en deux battants de 1.5mx1.5m chacun soutenus par les poteaux par le IPN de 120 mm. Ces battants seraient en cadre de cornière de 50mm lourd et en treillis en fer Ø12mm</t>
  </si>
  <si>
    <t>u</t>
  </si>
  <si>
    <r>
      <t>Fourniture et installation de deux groupes motopompe de 5CV à gaz y compris 4 bouteilles de 12 kg chargées (</t>
    </r>
    <r>
      <rPr>
        <b/>
        <i/>
        <sz val="12"/>
        <color theme="1"/>
        <rFont val="Arial"/>
        <family val="2"/>
      </rPr>
      <t>1motopompe pour 2 bouteilles de gaz</t>
    </r>
    <r>
      <rPr>
        <sz val="12"/>
        <color theme="1"/>
        <rFont val="Arial"/>
        <family val="2"/>
      </rPr>
      <t>) avec tous les accessoires (tuyaux s’aspiration 10m et de refoulement 50m etc.) y compris la démonstration sur l’utilisation et l’entretien</t>
    </r>
  </si>
  <si>
    <t>Fourniture et installation de deux motopompes solaires de 40 m3/h y compris toutes sujestions (4panneaux solaires de 300 Watts, installations, charrettes pour fixer et transporter les panneaux..) avec tous les accessoires (tuyaux s’aspiration 10m et de refoulement 50m etc.)etc.) y compris la démonstration sur l’utilisation et l’entretien.
NB : 1 motopompe pour 2 panneaux solaires</t>
  </si>
  <si>
    <t>Sites de Kosseyberi (2ha)</t>
  </si>
  <si>
    <t>III-           Réhabilitation du réseau (4 bassins circulaires y compris raccordement avec le réseau existant)</t>
  </si>
  <si>
    <t>Sites de Zamey-mé (1,6ha)</t>
  </si>
  <si>
    <t>III-         Fourniture et pose de la porte en deux battants</t>
  </si>
  <si>
    <t xml:space="preserve">V. Fourniture et installation de groupes motopompe </t>
  </si>
  <si>
    <t>Site de Zarakoira (1,06ha)</t>
  </si>
  <si>
    <t>IV. Fourniture et installation de groupes motopompe</t>
  </si>
  <si>
    <t>SousTotal 4</t>
  </si>
  <si>
    <t>Sites de Djadja (1,4 ha)</t>
  </si>
  <si>
    <t>Fourniture et installation de deux motopompes solaires de 40 m3/h y compris toutes sujétions (4panneaux solaires de 300 Watts, installations, charrettes pour fixer et transporter les panneaux..) avec tous les accessoires (tuyaux s’aspiration 10m et de refoulement 50m etc.)etc.) y compris la démonstration sur l’utilisation et l’entretien</t>
  </si>
  <si>
    <t>III-           Réhabilitation du réseau (75 diamètre en PVC pression)</t>
  </si>
  <si>
    <t xml:space="preserve">Fourniture et pose des tuyaux du réseau (30 ml au 75 diamètre en PVC pression) y compris raccordement. </t>
  </si>
  <si>
    <t>Construction de 4 bassins circulaires de 1.4 m de diamètre et 1 m de profondeur semi-enterrés à 0.5m avec épaisseur de 10 cm y compris raccordement avec le réseau existant y compris fourniture et pose des tuyaux du réseau (30 ml au 75 diamètre en PVC pression) y compris raccordement au réseau existant.</t>
  </si>
  <si>
    <t>Cadre de devis quantitatif et estimatif des travaux de réhabilitation de sites de pérmiètres maraichers à Gotheye</t>
  </si>
  <si>
    <t>Cadre de devis quantitatif et estimatif des travaux de réhabilitation de sites de pérmiètres maraichers à Dingazi</t>
  </si>
  <si>
    <t>Cadre de devis quantitatif et estimatif des travaux de réhabilitation des sites de pérmiètres maraichers à Tillabéri (Kouthèye)</t>
  </si>
  <si>
    <t>Cadre de devis quantitatif et estimatif des travaux de traitement de koris de Ouallam</t>
  </si>
  <si>
    <t>Prix Unitaire en chiffre  (FCFA)</t>
  </si>
  <si>
    <t>Prix Unitaire en lettre (FCFA)</t>
  </si>
  <si>
    <t>Bordereau des PU des travaux de traitement de koris de Ouallam</t>
  </si>
  <si>
    <t>Bordereau des PU des travaux de réhabilitation des sites de pérmiètres maraichers à Tillabéri (Kouthèye)</t>
  </si>
  <si>
    <t>Bordereau des PU des travaux de réhabilitation de sites de pérmiètres maraichers à Dingazi</t>
  </si>
  <si>
    <t>Bordereau des PU des travaux de réhabilitation de sites de pérmiètres maraichers à Gotheye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</si>
</sst>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1" x14ac:knownFonts="1">
    <font>
      <sz val="11"/>
      <color theme="1"/>
      <name val="Calibri"/>
      <family val="2"/>
      <scheme val="minor"/>
    </font>
    <font>
      <sz val="12"/>
      <color theme="1"/>
      <name val="Arial"/>
      <family val="2"/>
    </font>
    <font>
      <sz val="12"/>
      <color rgb="FF000000"/>
      <name val="Arial"/>
      <family val="2"/>
    </font>
    <font>
      <b/>
      <sz val="12"/>
      <color theme="1"/>
      <name val="Arial"/>
      <family val="2"/>
    </font>
    <font>
      <b/>
      <sz val="12"/>
      <color rgb="FF000000"/>
      <name val="Arial"/>
      <family val="2"/>
    </font>
    <font>
      <vertAlign val="superscript"/>
      <sz val="12"/>
      <color theme="1"/>
      <name val="Arial"/>
      <family val="2"/>
    </font>
    <font>
      <vertAlign val="superscript"/>
      <sz val="12"/>
      <color rgb="FF000000"/>
      <name val="Arial"/>
      <family val="2"/>
    </font>
    <font>
      <sz val="11"/>
      <color theme="1"/>
      <name val="Calibri"/>
      <family val="2"/>
      <scheme val="minor"/>
    </font>
    <font>
      <b/>
      <i/>
      <sz val="12"/>
      <color theme="1"/>
      <name val="Arial"/>
      <family val="2"/>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7" fillId="0" borderId="0" applyFont="0" applyFill="0" applyBorder="0" applyAlignment="0" applyProtection="0"/>
    <xf numFmtId="0" fontId="9" fillId="0" borderId="0" applyNumberFormat="0" applyFill="0" applyBorder="0" applyAlignment="0" applyProtection="0"/>
  </cellStyleXfs>
  <cellXfs count="57">
    <xf numFmtId="0" fontId="0" fillId="0" borderId="0" xfId="0"/>
    <xf numFmtId="0" fontId="4" fillId="0" borderId="4" xfId="0" applyFont="1" applyBorder="1" applyAlignment="1">
      <alignment horizontal="justify" wrapText="1"/>
    </xf>
    <xf numFmtId="0" fontId="4" fillId="0" borderId="4" xfId="0" applyFont="1" applyBorder="1" applyAlignment="1">
      <alignment horizontal="center" wrapText="1"/>
    </xf>
    <xf numFmtId="0" fontId="2" fillId="0" borderId="4" xfId="0" applyFont="1" applyBorder="1" applyAlignment="1">
      <alignment horizontal="justify" wrapText="1"/>
    </xf>
    <xf numFmtId="0" fontId="1" fillId="0" borderId="4" xfId="0" applyFont="1" applyBorder="1" applyAlignment="1">
      <alignment vertical="top" wrapText="1"/>
    </xf>
    <xf numFmtId="0" fontId="1" fillId="0" borderId="4" xfId="0" applyFont="1" applyBorder="1" applyAlignment="1">
      <alignment wrapText="1"/>
    </xf>
    <xf numFmtId="3"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vertical="top"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3" fillId="0" borderId="4" xfId="0" applyFont="1" applyBorder="1" applyAlignment="1">
      <alignment wrapText="1"/>
    </xf>
    <xf numFmtId="0" fontId="1" fillId="0" borderId="5" xfId="0" applyFont="1" applyBorder="1" applyAlignment="1">
      <alignment horizontal="center" vertical="center" wrapText="1"/>
    </xf>
    <xf numFmtId="0" fontId="3" fillId="0" borderId="4" xfId="0" applyFont="1" applyBorder="1" applyAlignment="1">
      <alignment horizontal="center" vertical="center" wrapText="1"/>
    </xf>
    <xf numFmtId="0" fontId="4" fillId="0" borderId="3" xfId="0" applyFont="1" applyBorder="1" applyAlignment="1">
      <alignment horizontal="right" wrapText="1"/>
    </xf>
    <xf numFmtId="0" fontId="2" fillId="0" borderId="5" xfId="0" applyFont="1" applyBorder="1" applyAlignment="1">
      <alignment horizontal="center" vertical="center" wrapText="1"/>
    </xf>
    <xf numFmtId="0" fontId="1" fillId="0" borderId="4" xfId="0" applyFont="1" applyBorder="1" applyAlignment="1">
      <alignment horizontal="justify" vertical="center" wrapText="1"/>
    </xf>
    <xf numFmtId="0" fontId="1" fillId="0" borderId="5" xfId="0" applyFont="1" applyBorder="1" applyAlignment="1">
      <alignment horizontal="left"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1" fillId="0" borderId="5" xfId="0" applyFont="1" applyBorder="1" applyAlignment="1">
      <alignment vertical="center" wrapText="1"/>
    </xf>
    <xf numFmtId="0" fontId="4" fillId="0" borderId="5" xfId="0" applyFont="1" applyBorder="1" applyAlignment="1">
      <alignment horizontal="center" vertical="center" wrapText="1"/>
    </xf>
    <xf numFmtId="164" fontId="4" fillId="0" borderId="4" xfId="1" applyNumberFormat="1" applyFont="1" applyBorder="1" applyAlignment="1">
      <alignment horizontal="center" vertical="center" wrapText="1"/>
    </xf>
    <xf numFmtId="164" fontId="1" fillId="0" borderId="4" xfId="1" applyNumberFormat="1" applyFont="1" applyBorder="1" applyAlignment="1">
      <alignment vertical="center" wrapText="1"/>
    </xf>
    <xf numFmtId="164" fontId="2" fillId="0" borderId="4" xfId="1" applyNumberFormat="1" applyFont="1" applyBorder="1" applyAlignment="1">
      <alignment horizontal="center" vertical="center" wrapText="1"/>
    </xf>
    <xf numFmtId="164" fontId="0" fillId="0" borderId="0" xfId="1" applyNumberFormat="1" applyFont="1"/>
    <xf numFmtId="0" fontId="0" fillId="0" borderId="0" xfId="0" applyAlignment="1">
      <alignment vertical="center"/>
    </xf>
    <xf numFmtId="164" fontId="3" fillId="0" borderId="4" xfId="1" applyNumberFormat="1" applyFont="1" applyBorder="1" applyAlignment="1">
      <alignment vertical="center" wrapText="1"/>
    </xf>
    <xf numFmtId="0" fontId="3" fillId="0" borderId="6" xfId="0" applyFont="1" applyBorder="1" applyAlignment="1">
      <alignment vertical="center" wrapText="1"/>
    </xf>
    <xf numFmtId="164" fontId="4" fillId="0" borderId="3" xfId="1" applyNumberFormat="1" applyFont="1" applyBorder="1" applyAlignment="1">
      <alignment horizontal="right" vertical="center" wrapText="1"/>
    </xf>
    <xf numFmtId="164" fontId="3" fillId="3" borderId="4" xfId="1" applyNumberFormat="1" applyFont="1" applyFill="1" applyBorder="1" applyAlignment="1">
      <alignment vertical="center" wrapText="1"/>
    </xf>
    <xf numFmtId="0" fontId="3" fillId="0" borderId="0" xfId="0" applyFont="1" applyAlignment="1">
      <alignment vertical="center" wrapText="1"/>
    </xf>
    <xf numFmtId="164" fontId="3" fillId="0" borderId="0" xfId="1" applyNumberFormat="1" applyFont="1" applyBorder="1" applyAlignment="1">
      <alignment vertical="center" wrapText="1"/>
    </xf>
    <xf numFmtId="164" fontId="1" fillId="0" borderId="5" xfId="1" applyNumberFormat="1" applyFont="1" applyBorder="1" applyAlignment="1">
      <alignment horizontal="center" vertical="center" wrapText="1"/>
    </xf>
    <xf numFmtId="164" fontId="1" fillId="0" borderId="4" xfId="1"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left" vertical="center" wrapText="1"/>
    </xf>
    <xf numFmtId="0" fontId="10" fillId="0" borderId="4" xfId="0" applyFont="1" applyBorder="1" applyAlignment="1">
      <alignment horizontal="center" vertical="center" wrapText="1"/>
    </xf>
    <xf numFmtId="4" fontId="10" fillId="0" borderId="4"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wrapText="1"/>
    </xf>
    <xf numFmtId="0" fontId="4" fillId="0" borderId="1" xfId="0" applyFont="1" applyBorder="1" applyAlignment="1">
      <alignment wrapText="1"/>
    </xf>
    <xf numFmtId="0" fontId="4" fillId="0" borderId="2" xfId="0" applyFont="1" applyBorder="1" applyAlignment="1">
      <alignment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2" borderId="4" xfId="0" applyFont="1" applyFill="1" applyBorder="1" applyAlignment="1">
      <alignment horizontal="left" wrapText="1" indent="8"/>
    </xf>
    <xf numFmtId="0" fontId="3" fillId="0" borderId="0" xfId="0" applyFont="1" applyAlignment="1">
      <alignment horizontal="left" vertical="center" wrapText="1"/>
    </xf>
    <xf numFmtId="0" fontId="4" fillId="2" borderId="4" xfId="0" applyFont="1" applyFill="1" applyBorder="1" applyAlignment="1">
      <alignment horizontal="lef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4" fillId="0" borderId="1" xfId="0" applyFont="1" applyBorder="1" applyAlignment="1">
      <alignment vertical="center" wrapText="1"/>
    </xf>
    <xf numFmtId="0" fontId="4" fillId="0" borderId="2" xfId="0" applyFont="1" applyBorder="1" applyAlignment="1">
      <alignment vertical="center" wrapText="1"/>
    </xf>
  </cellXfs>
  <cellStyles count="3">
    <cellStyle name="Hyperlink" xfId="2" xr:uid="{908976B6-61FB-4DE9-B58F-9FEBEBA40758}"/>
    <cellStyle name="Millier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1"/>
  <sheetViews>
    <sheetView view="pageBreakPreview" topLeftCell="A34" zoomScale="110" zoomScaleNormal="100" zoomScaleSheetLayoutView="110" workbookViewId="0">
      <selection activeCell="G27" sqref="G27"/>
    </sheetView>
  </sheetViews>
  <sheetFormatPr baseColWidth="10" defaultRowHeight="14.4" x14ac:dyDescent="0.3"/>
  <cols>
    <col min="1" max="1" width="40.44140625" bestFit="1" customWidth="1"/>
    <col min="5" max="5" width="13" bestFit="1" customWidth="1"/>
  </cols>
  <sheetData>
    <row r="1" spans="1:5" ht="15.6" x14ac:dyDescent="0.3">
      <c r="A1" s="41" t="s">
        <v>63</v>
      </c>
      <c r="B1" s="41"/>
      <c r="C1" s="41"/>
      <c r="D1" s="41"/>
      <c r="E1" s="41"/>
    </row>
    <row r="2" spans="1:5" ht="31.2" x14ac:dyDescent="0.3">
      <c r="A2" s="18" t="s">
        <v>0</v>
      </c>
      <c r="B2" s="19" t="s">
        <v>1</v>
      </c>
      <c r="C2" s="19" t="s">
        <v>2</v>
      </c>
      <c r="D2" s="19" t="s">
        <v>3</v>
      </c>
      <c r="E2" s="19" t="s">
        <v>4</v>
      </c>
    </row>
    <row r="3" spans="1:5" ht="15.6" x14ac:dyDescent="0.3">
      <c r="A3" s="50" t="s">
        <v>31</v>
      </c>
      <c r="B3" s="50"/>
      <c r="C3" s="50"/>
      <c r="D3" s="50"/>
      <c r="E3" s="50"/>
    </row>
    <row r="4" spans="1:5" ht="15.6" x14ac:dyDescent="0.3">
      <c r="A4" s="3" t="s">
        <v>5</v>
      </c>
      <c r="B4" s="7" t="s">
        <v>6</v>
      </c>
      <c r="C4" s="7">
        <v>1</v>
      </c>
      <c r="D4" s="12"/>
      <c r="E4" s="9"/>
    </row>
    <row r="5" spans="1:5" ht="15.6" x14ac:dyDescent="0.3">
      <c r="A5" s="1" t="s">
        <v>23</v>
      </c>
      <c r="B5" s="5"/>
      <c r="C5" s="5"/>
      <c r="D5" s="5"/>
      <c r="E5" s="11">
        <f>SUM(E4)</f>
        <v>0</v>
      </c>
    </row>
    <row r="6" spans="1:5" ht="15.6" x14ac:dyDescent="0.3">
      <c r="A6" s="50" t="s">
        <v>32</v>
      </c>
      <c r="B6" s="50"/>
      <c r="C6" s="50"/>
      <c r="D6" s="50"/>
      <c r="E6" s="50"/>
    </row>
    <row r="7" spans="1:5" ht="15" x14ac:dyDescent="0.3">
      <c r="A7" s="36" t="s">
        <v>19</v>
      </c>
      <c r="B7" s="7" t="s">
        <v>6</v>
      </c>
      <c r="C7" s="7">
        <v>1</v>
      </c>
      <c r="D7" s="12"/>
      <c r="E7" s="9"/>
    </row>
    <row r="8" spans="1:5" ht="15.6" x14ac:dyDescent="0.3">
      <c r="A8" s="1" t="s">
        <v>24</v>
      </c>
      <c r="B8" s="5"/>
      <c r="C8" s="5"/>
      <c r="D8" s="5"/>
      <c r="E8" s="11">
        <f>SUM(E7)</f>
        <v>0</v>
      </c>
    </row>
    <row r="9" spans="1:5" ht="15.6" x14ac:dyDescent="0.3">
      <c r="A9" s="50" t="s">
        <v>33</v>
      </c>
      <c r="B9" s="50"/>
      <c r="C9" s="50"/>
      <c r="D9" s="50"/>
      <c r="E9" s="50"/>
    </row>
    <row r="10" spans="1:5" ht="17.399999999999999" x14ac:dyDescent="0.3">
      <c r="A10" s="3" t="s">
        <v>7</v>
      </c>
      <c r="B10" s="7" t="s">
        <v>21</v>
      </c>
      <c r="C10" s="7">
        <v>140</v>
      </c>
      <c r="D10" s="6"/>
      <c r="E10" s="7"/>
    </row>
    <row r="11" spans="1:5" ht="17.399999999999999" x14ac:dyDescent="0.3">
      <c r="A11" s="16" t="s">
        <v>8</v>
      </c>
      <c r="B11" s="7" t="s">
        <v>21</v>
      </c>
      <c r="C11" s="7">
        <v>42.5</v>
      </c>
      <c r="D11" s="7"/>
      <c r="E11" s="7"/>
    </row>
    <row r="12" spans="1:5" ht="17.399999999999999" x14ac:dyDescent="0.3">
      <c r="A12" s="16" t="s">
        <v>9</v>
      </c>
      <c r="B12" s="7" t="s">
        <v>21</v>
      </c>
      <c r="C12" s="7">
        <v>30</v>
      </c>
      <c r="D12" s="6"/>
      <c r="E12" s="7"/>
    </row>
    <row r="13" spans="1:5" ht="15" x14ac:dyDescent="0.3">
      <c r="A13" s="4" t="s">
        <v>11</v>
      </c>
      <c r="B13" s="10" t="s">
        <v>10</v>
      </c>
      <c r="C13" s="10">
        <v>36.4</v>
      </c>
      <c r="D13" s="10"/>
      <c r="E13" s="7"/>
    </row>
    <row r="14" spans="1:5" ht="30" x14ac:dyDescent="0.3">
      <c r="A14" s="4" t="s">
        <v>12</v>
      </c>
      <c r="B14" s="10" t="s">
        <v>10</v>
      </c>
      <c r="C14" s="10">
        <v>48</v>
      </c>
      <c r="D14" s="10"/>
      <c r="E14" s="7"/>
    </row>
    <row r="15" spans="1:5" ht="30" x14ac:dyDescent="0.3">
      <c r="A15" s="4" t="s">
        <v>13</v>
      </c>
      <c r="B15" s="10" t="s">
        <v>10</v>
      </c>
      <c r="C15" s="10">
        <v>12</v>
      </c>
      <c r="D15" s="10"/>
      <c r="E15" s="7"/>
    </row>
    <row r="16" spans="1:5" ht="15" x14ac:dyDescent="0.3">
      <c r="A16" s="4" t="s">
        <v>14</v>
      </c>
      <c r="B16" s="10" t="s">
        <v>10</v>
      </c>
      <c r="C16" s="10">
        <v>48</v>
      </c>
      <c r="D16" s="10"/>
      <c r="E16" s="7"/>
    </row>
    <row r="17" spans="1:5" ht="30" x14ac:dyDescent="0.3">
      <c r="A17" s="4" t="s">
        <v>15</v>
      </c>
      <c r="B17" s="10" t="s">
        <v>10</v>
      </c>
      <c r="C17" s="10">
        <v>6</v>
      </c>
      <c r="D17" s="12"/>
      <c r="E17" s="7"/>
    </row>
    <row r="18" spans="1:5" ht="15.6" x14ac:dyDescent="0.3">
      <c r="A18" s="44" t="s">
        <v>25</v>
      </c>
      <c r="B18" s="45"/>
      <c r="C18" s="45"/>
      <c r="D18" s="45"/>
      <c r="E18" s="2">
        <f>SUM(E10:E17)</f>
        <v>0</v>
      </c>
    </row>
    <row r="19" spans="1:5" ht="15.6" x14ac:dyDescent="0.3">
      <c r="A19" s="50" t="s">
        <v>34</v>
      </c>
      <c r="B19" s="50"/>
      <c r="C19" s="50"/>
      <c r="D19" s="50"/>
      <c r="E19" s="50"/>
    </row>
    <row r="20" spans="1:5" ht="45" x14ac:dyDescent="0.3">
      <c r="A20" s="17" t="s">
        <v>37</v>
      </c>
      <c r="B20" s="10" t="s">
        <v>16</v>
      </c>
      <c r="C20" s="10">
        <v>80</v>
      </c>
      <c r="D20" s="10"/>
      <c r="E20" s="7"/>
    </row>
    <row r="21" spans="1:5" ht="30" x14ac:dyDescent="0.3">
      <c r="A21" s="17" t="s">
        <v>17</v>
      </c>
      <c r="B21" s="10" t="s">
        <v>16</v>
      </c>
      <c r="C21" s="10">
        <v>96</v>
      </c>
      <c r="D21" s="10"/>
      <c r="E21" s="7"/>
    </row>
    <row r="22" spans="1:5" ht="15.6" x14ac:dyDescent="0.3">
      <c r="A22" s="39" t="s">
        <v>27</v>
      </c>
      <c r="B22" s="40"/>
      <c r="C22" s="40"/>
      <c r="D22" s="40"/>
      <c r="E22" s="13">
        <f>SUM(E20:E21)</f>
        <v>0</v>
      </c>
    </row>
    <row r="23" spans="1:5" ht="15.6" x14ac:dyDescent="0.3">
      <c r="A23" s="49" t="s">
        <v>35</v>
      </c>
      <c r="B23" s="49"/>
      <c r="C23" s="49"/>
      <c r="D23" s="49"/>
      <c r="E23" s="49"/>
    </row>
    <row r="24" spans="1:5" ht="30" x14ac:dyDescent="0.3">
      <c r="A24" s="8" t="s">
        <v>36</v>
      </c>
      <c r="B24" s="10" t="s">
        <v>20</v>
      </c>
      <c r="C24" s="10">
        <v>105</v>
      </c>
      <c r="D24" s="10"/>
      <c r="E24" s="7"/>
    </row>
    <row r="25" spans="1:5" ht="17.399999999999999" x14ac:dyDescent="0.3">
      <c r="A25" s="8" t="s">
        <v>38</v>
      </c>
      <c r="B25" s="10" t="s">
        <v>20</v>
      </c>
      <c r="C25" s="10">
        <v>210</v>
      </c>
      <c r="D25" s="7"/>
      <c r="E25" s="7"/>
    </row>
    <row r="26" spans="1:5" ht="15.6" x14ac:dyDescent="0.3">
      <c r="A26" s="44" t="s">
        <v>28</v>
      </c>
      <c r="B26" s="45"/>
      <c r="C26" s="45"/>
      <c r="D26" s="45"/>
      <c r="E26" s="5">
        <f>SUM(E24:E25)</f>
        <v>0</v>
      </c>
    </row>
    <row r="27" spans="1:5" ht="15.6" x14ac:dyDescent="0.3">
      <c r="A27" s="46" t="s">
        <v>26</v>
      </c>
      <c r="B27" s="47"/>
      <c r="C27" s="47"/>
      <c r="D27" s="47"/>
      <c r="E27" s="48"/>
    </row>
    <row r="28" spans="1:5" ht="17.399999999999999" x14ac:dyDescent="0.3">
      <c r="A28" s="8" t="s">
        <v>18</v>
      </c>
      <c r="B28" s="10" t="s">
        <v>20</v>
      </c>
      <c r="C28" s="10">
        <v>32</v>
      </c>
      <c r="D28" s="12"/>
      <c r="E28" s="7"/>
    </row>
    <row r="29" spans="1:5" ht="15.6" x14ac:dyDescent="0.3">
      <c r="A29" s="44" t="s">
        <v>29</v>
      </c>
      <c r="B29" s="45"/>
      <c r="C29" s="45"/>
      <c r="D29" s="45"/>
      <c r="E29" s="11">
        <f>SUM(E28)</f>
        <v>0</v>
      </c>
    </row>
    <row r="30" spans="1:5" ht="15.6" x14ac:dyDescent="0.3">
      <c r="A30" s="44" t="s">
        <v>22</v>
      </c>
      <c r="B30" s="45"/>
      <c r="C30" s="45"/>
      <c r="D30" s="45"/>
      <c r="E30" s="11">
        <f>E29+E26+E22+E18+E8+E5</f>
        <v>0</v>
      </c>
    </row>
    <row r="31" spans="1:5" ht="16.2" thickBot="1" x14ac:dyDescent="0.35">
      <c r="A31" s="42" t="s">
        <v>30</v>
      </c>
      <c r="B31" s="43"/>
      <c r="C31" s="43"/>
      <c r="D31" s="43"/>
      <c r="E31" s="14">
        <f>E30/655.957</f>
        <v>0</v>
      </c>
    </row>
  </sheetData>
  <mergeCells count="13">
    <mergeCell ref="A22:D22"/>
    <mergeCell ref="A1:E1"/>
    <mergeCell ref="A31:D31"/>
    <mergeCell ref="A29:D29"/>
    <mergeCell ref="A30:D30"/>
    <mergeCell ref="A27:E27"/>
    <mergeCell ref="A26:D26"/>
    <mergeCell ref="A23:E23"/>
    <mergeCell ref="A3:E3"/>
    <mergeCell ref="A6:E6"/>
    <mergeCell ref="A9:E9"/>
    <mergeCell ref="A19:E19"/>
    <mergeCell ref="A18:D18"/>
  </mergeCells>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4370-53CF-40B0-AB24-63F4AEE7EA95}">
  <dimension ref="A1:E12"/>
  <sheetViews>
    <sheetView tabSelected="1" view="pageBreakPreview" topLeftCell="A7" zoomScaleNormal="110" zoomScaleSheetLayoutView="100" workbookViewId="0">
      <selection activeCell="A13" sqref="A13:XFD15"/>
    </sheetView>
  </sheetViews>
  <sheetFormatPr baseColWidth="10" defaultRowHeight="14.4" x14ac:dyDescent="0.3"/>
  <cols>
    <col min="1" max="1" width="62.77734375" customWidth="1"/>
    <col min="2" max="2" width="9.44140625" customWidth="1"/>
    <col min="3" max="3" width="7.5546875" customWidth="1"/>
    <col min="4" max="4" width="13.5546875" style="25" customWidth="1"/>
    <col min="5" max="5" width="15" style="25" bestFit="1" customWidth="1"/>
  </cols>
  <sheetData>
    <row r="1" spans="1:5" s="26" customFormat="1" ht="28.2" customHeight="1" x14ac:dyDescent="0.3">
      <c r="A1" s="51" t="s">
        <v>69</v>
      </c>
      <c r="B1" s="51"/>
      <c r="C1" s="51"/>
      <c r="D1" s="51"/>
      <c r="E1" s="51"/>
    </row>
    <row r="2" spans="1:5" s="26" customFormat="1" ht="15.6" customHeight="1" x14ac:dyDescent="0.3">
      <c r="A2" s="51" t="s">
        <v>52</v>
      </c>
      <c r="B2" s="51"/>
      <c r="C2" s="51"/>
      <c r="D2" s="32"/>
      <c r="E2" s="31"/>
    </row>
    <row r="3" spans="1:5" s="26" customFormat="1" ht="25.5" customHeight="1" x14ac:dyDescent="0.3">
      <c r="A3" s="18" t="s">
        <v>0</v>
      </c>
      <c r="B3" s="21" t="s">
        <v>1</v>
      </c>
      <c r="C3" s="19" t="s">
        <v>2</v>
      </c>
      <c r="D3" s="37" t="s">
        <v>64</v>
      </c>
      <c r="E3" s="38" t="s">
        <v>65</v>
      </c>
    </row>
    <row r="4" spans="1:5" s="26" customFormat="1" ht="15.6" x14ac:dyDescent="0.3">
      <c r="A4" s="52" t="s">
        <v>31</v>
      </c>
      <c r="B4" s="52"/>
      <c r="C4" s="52"/>
      <c r="D4" s="52"/>
      <c r="E4" s="52"/>
    </row>
    <row r="5" spans="1:5" s="26" customFormat="1" ht="28.5" customHeight="1" x14ac:dyDescent="0.3">
      <c r="A5" s="35" t="s">
        <v>5</v>
      </c>
      <c r="B5" s="15" t="s">
        <v>6</v>
      </c>
      <c r="C5" s="7">
        <v>1</v>
      </c>
      <c r="D5" s="33"/>
      <c r="E5" s="23"/>
    </row>
    <row r="6" spans="1:5" s="26" customFormat="1" ht="15.6" x14ac:dyDescent="0.3">
      <c r="A6" s="52" t="s">
        <v>39</v>
      </c>
      <c r="B6" s="52"/>
      <c r="C6" s="52"/>
      <c r="D6" s="52"/>
      <c r="E6" s="52"/>
    </row>
    <row r="7" spans="1:5" s="26" customFormat="1" ht="141.6" customHeight="1" x14ac:dyDescent="0.3">
      <c r="A7" s="36" t="s">
        <v>42</v>
      </c>
      <c r="B7" s="15" t="s">
        <v>40</v>
      </c>
      <c r="C7" s="7">
        <v>1</v>
      </c>
      <c r="D7" s="33"/>
      <c r="E7" s="23"/>
    </row>
    <row r="8" spans="1:5" s="26" customFormat="1" ht="15.6" x14ac:dyDescent="0.3">
      <c r="A8" s="52" t="s">
        <v>50</v>
      </c>
      <c r="B8" s="52"/>
      <c r="C8" s="52"/>
      <c r="D8" s="52"/>
      <c r="E8" s="52"/>
    </row>
    <row r="9" spans="1:5" s="26" customFormat="1" ht="83.4" customHeight="1" x14ac:dyDescent="0.3">
      <c r="A9" s="17" t="s">
        <v>43</v>
      </c>
      <c r="B9" s="12" t="s">
        <v>44</v>
      </c>
      <c r="C9" s="10">
        <v>1</v>
      </c>
      <c r="D9" s="34"/>
      <c r="E9" s="24"/>
    </row>
    <row r="10" spans="1:5" s="26" customFormat="1" ht="15.6" x14ac:dyDescent="0.3">
      <c r="A10" s="52" t="s">
        <v>53</v>
      </c>
      <c r="B10" s="52"/>
      <c r="C10" s="52"/>
      <c r="D10" s="52"/>
      <c r="E10" s="52"/>
    </row>
    <row r="11" spans="1:5" s="26" customFormat="1" ht="100.8" customHeight="1" x14ac:dyDescent="0.3">
      <c r="A11" s="20" t="s">
        <v>45</v>
      </c>
      <c r="B11" s="12" t="s">
        <v>44</v>
      </c>
      <c r="C11" s="10">
        <v>1</v>
      </c>
      <c r="D11" s="34"/>
      <c r="E11" s="24"/>
    </row>
    <row r="12" spans="1:5" s="26" customFormat="1" ht="121.8" customHeight="1" x14ac:dyDescent="0.3">
      <c r="A12" s="20" t="s">
        <v>46</v>
      </c>
      <c r="B12" s="12" t="s">
        <v>44</v>
      </c>
      <c r="C12" s="10">
        <v>1</v>
      </c>
      <c r="D12" s="34"/>
      <c r="E12" s="24"/>
    </row>
  </sheetData>
  <mergeCells count="6">
    <mergeCell ref="A10:E10"/>
    <mergeCell ref="A1:E1"/>
    <mergeCell ref="A2:C2"/>
    <mergeCell ref="A4:E4"/>
    <mergeCell ref="A6:E6"/>
    <mergeCell ref="A8:E8"/>
  </mergeCells>
  <pageMargins left="0.7" right="0.7" top="0.75" bottom="0.75" header="0.3" footer="0.3"/>
  <pageSetup paperSize="9" scale="80" orientation="portrait"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1529B-64AD-417C-A9FF-3181DD0FF804}">
  <dimension ref="A1:E23"/>
  <sheetViews>
    <sheetView view="pageBreakPreview" topLeftCell="A25" zoomScale="110" zoomScaleNormal="100" zoomScaleSheetLayoutView="110" workbookViewId="0">
      <selection activeCell="A5" sqref="A5:XFD5"/>
    </sheetView>
  </sheetViews>
  <sheetFormatPr baseColWidth="10" defaultRowHeight="14.4" x14ac:dyDescent="0.3"/>
  <cols>
    <col min="1" max="1" width="40.44140625" bestFit="1" customWidth="1"/>
    <col min="5" max="5" width="13" bestFit="1" customWidth="1"/>
  </cols>
  <sheetData>
    <row r="1" spans="1:5" ht="15.6" x14ac:dyDescent="0.3">
      <c r="A1" s="41" t="s">
        <v>66</v>
      </c>
      <c r="B1" s="41"/>
      <c r="C1" s="41"/>
      <c r="D1" s="41"/>
      <c r="E1" s="41"/>
    </row>
    <row r="2" spans="1:5" ht="43.2" x14ac:dyDescent="0.3">
      <c r="A2" s="18" t="s">
        <v>0</v>
      </c>
      <c r="B2" s="19" t="s">
        <v>1</v>
      </c>
      <c r="C2" s="19" t="s">
        <v>2</v>
      </c>
      <c r="D2" s="37" t="s">
        <v>64</v>
      </c>
      <c r="E2" s="38" t="s">
        <v>65</v>
      </c>
    </row>
    <row r="3" spans="1:5" ht="15.6" x14ac:dyDescent="0.3">
      <c r="A3" s="50" t="s">
        <v>31</v>
      </c>
      <c r="B3" s="50"/>
      <c r="C3" s="50"/>
      <c r="D3" s="50"/>
      <c r="E3" s="50"/>
    </row>
    <row r="4" spans="1:5" ht="15.6" x14ac:dyDescent="0.3">
      <c r="A4" s="3" t="s">
        <v>5</v>
      </c>
      <c r="B4" s="7" t="s">
        <v>6</v>
      </c>
      <c r="C4" s="7">
        <v>1</v>
      </c>
      <c r="D4" s="12"/>
      <c r="E4" s="9"/>
    </row>
    <row r="5" spans="1:5" ht="15.6" x14ac:dyDescent="0.3">
      <c r="A5" s="50" t="s">
        <v>32</v>
      </c>
      <c r="B5" s="50"/>
      <c r="C5" s="50"/>
      <c r="D5" s="50"/>
      <c r="E5" s="50"/>
    </row>
    <row r="6" spans="1:5" ht="15" x14ac:dyDescent="0.3">
      <c r="A6" s="36" t="s">
        <v>19</v>
      </c>
      <c r="B6" s="7" t="s">
        <v>6</v>
      </c>
      <c r="C6" s="7">
        <v>1</v>
      </c>
      <c r="D6" s="12"/>
      <c r="E6" s="9"/>
    </row>
    <row r="7" spans="1:5" ht="15.6" x14ac:dyDescent="0.3">
      <c r="A7" s="50" t="s">
        <v>33</v>
      </c>
      <c r="B7" s="50"/>
      <c r="C7" s="50"/>
      <c r="D7" s="50"/>
      <c r="E7" s="50"/>
    </row>
    <row r="8" spans="1:5" ht="17.399999999999999" x14ac:dyDescent="0.3">
      <c r="A8" s="3" t="s">
        <v>7</v>
      </c>
      <c r="B8" s="7" t="s">
        <v>21</v>
      </c>
      <c r="C8" s="7">
        <v>1</v>
      </c>
      <c r="D8" s="6"/>
      <c r="E8" s="7"/>
    </row>
    <row r="9" spans="1:5" ht="17.399999999999999" x14ac:dyDescent="0.3">
      <c r="A9" s="16" t="s">
        <v>8</v>
      </c>
      <c r="B9" s="7" t="s">
        <v>21</v>
      </c>
      <c r="C9" s="7">
        <v>1</v>
      </c>
      <c r="D9" s="7"/>
      <c r="E9" s="7"/>
    </row>
    <row r="10" spans="1:5" ht="17.399999999999999" x14ac:dyDescent="0.3">
      <c r="A10" s="16" t="s">
        <v>9</v>
      </c>
      <c r="B10" s="7" t="s">
        <v>21</v>
      </c>
      <c r="C10" s="7">
        <v>1</v>
      </c>
      <c r="D10" s="6"/>
      <c r="E10" s="7"/>
    </row>
    <row r="11" spans="1:5" ht="15" x14ac:dyDescent="0.3">
      <c r="A11" s="4" t="s">
        <v>11</v>
      </c>
      <c r="B11" s="10" t="s">
        <v>10</v>
      </c>
      <c r="C11" s="10">
        <v>1</v>
      </c>
      <c r="D11" s="10"/>
      <c r="E11" s="7"/>
    </row>
    <row r="12" spans="1:5" ht="30" x14ac:dyDescent="0.3">
      <c r="A12" s="4" t="s">
        <v>12</v>
      </c>
      <c r="B12" s="10" t="s">
        <v>10</v>
      </c>
      <c r="C12" s="10">
        <v>1</v>
      </c>
      <c r="D12" s="10"/>
      <c r="E12" s="7"/>
    </row>
    <row r="13" spans="1:5" ht="30" x14ac:dyDescent="0.3">
      <c r="A13" s="4" t="s">
        <v>13</v>
      </c>
      <c r="B13" s="10" t="s">
        <v>10</v>
      </c>
      <c r="C13" s="10">
        <v>1</v>
      </c>
      <c r="D13" s="10"/>
      <c r="E13" s="7"/>
    </row>
    <row r="14" spans="1:5" ht="15" x14ac:dyDescent="0.3">
      <c r="A14" s="4" t="s">
        <v>14</v>
      </c>
      <c r="B14" s="10" t="s">
        <v>10</v>
      </c>
      <c r="C14" s="10">
        <v>1</v>
      </c>
      <c r="D14" s="10"/>
      <c r="E14" s="7"/>
    </row>
    <row r="15" spans="1:5" ht="30" x14ac:dyDescent="0.3">
      <c r="A15" s="4" t="s">
        <v>15</v>
      </c>
      <c r="B15" s="10" t="s">
        <v>10</v>
      </c>
      <c r="C15" s="10">
        <v>1</v>
      </c>
      <c r="D15" s="12"/>
      <c r="E15" s="7"/>
    </row>
    <row r="16" spans="1:5" ht="15.6" x14ac:dyDescent="0.3">
      <c r="A16" s="50" t="s">
        <v>34</v>
      </c>
      <c r="B16" s="50"/>
      <c r="C16" s="50"/>
      <c r="D16" s="50"/>
      <c r="E16" s="50"/>
    </row>
    <row r="17" spans="1:5" ht="45" x14ac:dyDescent="0.3">
      <c r="A17" s="17" t="s">
        <v>37</v>
      </c>
      <c r="B17" s="10" t="s">
        <v>16</v>
      </c>
      <c r="C17" s="10">
        <v>1</v>
      </c>
      <c r="D17" s="10"/>
      <c r="E17" s="7"/>
    </row>
    <row r="18" spans="1:5" ht="30" x14ac:dyDescent="0.3">
      <c r="A18" s="17" t="s">
        <v>17</v>
      </c>
      <c r="B18" s="10" t="s">
        <v>16</v>
      </c>
      <c r="C18" s="10">
        <v>1</v>
      </c>
      <c r="D18" s="10"/>
      <c r="E18" s="7"/>
    </row>
    <row r="19" spans="1:5" ht="15.6" x14ac:dyDescent="0.3">
      <c r="A19" s="49" t="s">
        <v>35</v>
      </c>
      <c r="B19" s="49"/>
      <c r="C19" s="49"/>
      <c r="D19" s="49"/>
      <c r="E19" s="49"/>
    </row>
    <row r="20" spans="1:5" ht="30" x14ac:dyDescent="0.3">
      <c r="A20" s="8" t="s">
        <v>36</v>
      </c>
      <c r="B20" s="10" t="s">
        <v>20</v>
      </c>
      <c r="C20" s="10">
        <v>1</v>
      </c>
      <c r="D20" s="10"/>
      <c r="E20" s="7"/>
    </row>
    <row r="21" spans="1:5" ht="17.399999999999999" x14ac:dyDescent="0.3">
      <c r="A21" s="8" t="s">
        <v>38</v>
      </c>
      <c r="B21" s="10" t="s">
        <v>20</v>
      </c>
      <c r="C21" s="10">
        <v>1</v>
      </c>
      <c r="D21" s="7"/>
      <c r="E21" s="7"/>
    </row>
    <row r="22" spans="1:5" ht="15.6" x14ac:dyDescent="0.3">
      <c r="A22" s="46" t="s">
        <v>26</v>
      </c>
      <c r="B22" s="47"/>
      <c r="C22" s="47"/>
      <c r="D22" s="47"/>
      <c r="E22" s="48"/>
    </row>
    <row r="23" spans="1:5" ht="17.399999999999999" x14ac:dyDescent="0.3">
      <c r="A23" s="8" t="s">
        <v>18</v>
      </c>
      <c r="B23" s="10" t="s">
        <v>20</v>
      </c>
      <c r="C23" s="10">
        <v>1</v>
      </c>
      <c r="D23" s="12"/>
      <c r="E23" s="7"/>
    </row>
  </sheetData>
  <mergeCells count="7">
    <mergeCell ref="A19:E19"/>
    <mergeCell ref="A22:E22"/>
    <mergeCell ref="A1:E1"/>
    <mergeCell ref="A3:E3"/>
    <mergeCell ref="A5:E5"/>
    <mergeCell ref="A7:E7"/>
    <mergeCell ref="A16:E16"/>
  </mergeCell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76579-1C8D-42D4-8012-299B15F1F455}">
  <dimension ref="A1:AR22"/>
  <sheetViews>
    <sheetView view="pageBreakPreview" topLeftCell="A46" zoomScaleNormal="110" zoomScaleSheetLayoutView="100" workbookViewId="0">
      <selection activeCell="D15" sqref="D15"/>
    </sheetView>
  </sheetViews>
  <sheetFormatPr baseColWidth="10" defaultRowHeight="14.4" x14ac:dyDescent="0.3"/>
  <cols>
    <col min="1" max="1" width="56.88671875" customWidth="1"/>
    <col min="2" max="3" width="14.44140625" customWidth="1"/>
    <col min="4" max="4" width="14.44140625" style="25" customWidth="1"/>
    <col min="5" max="5" width="21.44140625" style="25" customWidth="1"/>
  </cols>
  <sheetData>
    <row r="1" spans="1:44" s="26" customFormat="1" ht="28.2" customHeight="1" x14ac:dyDescent="0.3">
      <c r="A1" s="51" t="s">
        <v>62</v>
      </c>
      <c r="B1" s="51"/>
      <c r="C1" s="51"/>
      <c r="D1" s="51"/>
      <c r="E1" s="51"/>
    </row>
    <row r="2" spans="1:44" s="26" customFormat="1" ht="15.6" customHeight="1" x14ac:dyDescent="0.3">
      <c r="A2" s="51" t="s">
        <v>55</v>
      </c>
      <c r="B2" s="51"/>
      <c r="C2" s="51"/>
      <c r="D2" s="32"/>
      <c r="E2" s="31"/>
    </row>
    <row r="3" spans="1:44" s="28" customFormat="1" ht="15.6"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22" t="s">
        <v>3</v>
      </c>
      <c r="E4" s="22" t="s">
        <v>4</v>
      </c>
    </row>
    <row r="5" spans="1:44" s="26" customFormat="1" ht="15.6" x14ac:dyDescent="0.3">
      <c r="A5" s="52" t="s">
        <v>31</v>
      </c>
      <c r="B5" s="52"/>
      <c r="C5" s="52"/>
      <c r="D5" s="52"/>
      <c r="E5" s="52"/>
    </row>
    <row r="6" spans="1:44" s="26" customFormat="1" ht="28.5" customHeight="1" x14ac:dyDescent="0.3">
      <c r="A6" s="35" t="s">
        <v>5</v>
      </c>
      <c r="B6" s="15" t="s">
        <v>6</v>
      </c>
      <c r="C6" s="7">
        <v>1</v>
      </c>
      <c r="D6" s="33"/>
      <c r="E6" s="23">
        <f>D6*C6</f>
        <v>0</v>
      </c>
    </row>
    <row r="7" spans="1:44" s="26" customFormat="1" ht="31.2" x14ac:dyDescent="0.3">
      <c r="A7" s="18" t="s">
        <v>23</v>
      </c>
      <c r="B7" s="20"/>
      <c r="C7" s="9"/>
      <c r="D7" s="23"/>
      <c r="E7" s="30">
        <f>SUM(E6)</f>
        <v>0</v>
      </c>
    </row>
    <row r="8" spans="1:44" s="26" customFormat="1" ht="15.6" x14ac:dyDescent="0.3">
      <c r="A8" s="52" t="s">
        <v>39</v>
      </c>
      <c r="B8" s="52"/>
      <c r="C8" s="52"/>
      <c r="D8" s="52"/>
      <c r="E8" s="52"/>
    </row>
    <row r="9" spans="1:44" s="26" customFormat="1" ht="88.8" customHeight="1" x14ac:dyDescent="0.3">
      <c r="A9" s="36" t="s">
        <v>42</v>
      </c>
      <c r="B9" s="15" t="s">
        <v>40</v>
      </c>
      <c r="C9" s="7">
        <v>80</v>
      </c>
      <c r="D9" s="33"/>
      <c r="E9" s="23">
        <f>D9*C9</f>
        <v>0</v>
      </c>
    </row>
    <row r="10" spans="1:44" s="26" customFormat="1" ht="15.6" x14ac:dyDescent="0.3">
      <c r="A10" s="18" t="s">
        <v>24</v>
      </c>
      <c r="B10" s="20"/>
      <c r="C10" s="9"/>
      <c r="D10" s="23"/>
      <c r="E10" s="30">
        <f>SUM(E9)</f>
        <v>0</v>
      </c>
    </row>
    <row r="11" spans="1:44" s="26" customFormat="1" ht="15.6" x14ac:dyDescent="0.3">
      <c r="A11" s="52" t="s">
        <v>57</v>
      </c>
      <c r="B11" s="52"/>
      <c r="C11" s="52"/>
      <c r="D11" s="52"/>
      <c r="E11" s="52"/>
    </row>
    <row r="12" spans="1:44" s="26" customFormat="1" ht="49.2" customHeight="1" x14ac:dyDescent="0.3">
      <c r="A12" s="35" t="s">
        <v>58</v>
      </c>
      <c r="B12" s="15" t="s">
        <v>40</v>
      </c>
      <c r="C12" s="7">
        <v>30</v>
      </c>
      <c r="D12" s="24"/>
      <c r="E12" s="24">
        <f>D12*C12</f>
        <v>0</v>
      </c>
    </row>
    <row r="13" spans="1:44" s="26" customFormat="1" ht="19.5" customHeight="1" x14ac:dyDescent="0.3">
      <c r="A13" s="53" t="s">
        <v>25</v>
      </c>
      <c r="B13" s="54"/>
      <c r="C13" s="54"/>
      <c r="D13" s="54"/>
      <c r="E13" s="30">
        <f>SUM(E12:E12)</f>
        <v>0</v>
      </c>
    </row>
    <row r="14" spans="1:44" s="26" customFormat="1" ht="15.6" x14ac:dyDescent="0.3">
      <c r="A14" s="52" t="s">
        <v>41</v>
      </c>
      <c r="B14" s="52"/>
      <c r="C14" s="52"/>
      <c r="D14" s="52"/>
      <c r="E14" s="52"/>
    </row>
    <row r="15" spans="1:44" s="26" customFormat="1" ht="83.4" customHeight="1" x14ac:dyDescent="0.3">
      <c r="A15" s="17" t="s">
        <v>43</v>
      </c>
      <c r="B15" s="12" t="s">
        <v>44</v>
      </c>
      <c r="C15" s="10">
        <v>1</v>
      </c>
      <c r="D15" s="34"/>
      <c r="E15" s="24">
        <f t="shared" ref="E15" si="0">D15*C15</f>
        <v>0</v>
      </c>
    </row>
    <row r="16" spans="1:44" s="26" customFormat="1" ht="15.6" x14ac:dyDescent="0.3">
      <c r="A16" s="39" t="s">
        <v>27</v>
      </c>
      <c r="B16" s="40"/>
      <c r="C16" s="40"/>
      <c r="D16" s="40"/>
      <c r="E16" s="30">
        <f>SUM(E15:E15)</f>
        <v>0</v>
      </c>
    </row>
    <row r="17" spans="1:5" s="26" customFormat="1" ht="15.6" x14ac:dyDescent="0.3">
      <c r="A17" s="52" t="s">
        <v>51</v>
      </c>
      <c r="B17" s="52"/>
      <c r="C17" s="52"/>
      <c r="D17" s="52"/>
      <c r="E17" s="52"/>
    </row>
    <row r="18" spans="1:5" s="26" customFormat="1" ht="100.8" customHeight="1" x14ac:dyDescent="0.3">
      <c r="A18" s="20" t="s">
        <v>45</v>
      </c>
      <c r="B18" s="12" t="s">
        <v>44</v>
      </c>
      <c r="C18" s="10">
        <v>2</v>
      </c>
      <c r="D18" s="34"/>
      <c r="E18" s="24">
        <f t="shared" ref="E18" si="1">D18*C18</f>
        <v>0</v>
      </c>
    </row>
    <row r="19" spans="1:5" s="26" customFormat="1" ht="121.8" customHeight="1" x14ac:dyDescent="0.3">
      <c r="A19" s="20" t="s">
        <v>46</v>
      </c>
      <c r="B19" s="12" t="s">
        <v>44</v>
      </c>
      <c r="C19" s="10">
        <v>2</v>
      </c>
      <c r="D19" s="34"/>
      <c r="E19" s="24">
        <f t="shared" ref="E19" si="2">D19*C19</f>
        <v>0</v>
      </c>
    </row>
    <row r="20" spans="1:5" s="26" customFormat="1" ht="15.75" customHeight="1" x14ac:dyDescent="0.3">
      <c r="A20" s="53" t="s">
        <v>28</v>
      </c>
      <c r="B20" s="54"/>
      <c r="C20" s="54"/>
      <c r="D20" s="54"/>
      <c r="E20" s="30">
        <f>SUM(E18:E19)</f>
        <v>0</v>
      </c>
    </row>
    <row r="21" spans="1:5" s="26" customFormat="1" ht="15.75" customHeight="1" x14ac:dyDescent="0.3">
      <c r="A21" s="53" t="s">
        <v>22</v>
      </c>
      <c r="B21" s="54"/>
      <c r="C21" s="54"/>
      <c r="D21" s="54"/>
      <c r="E21" s="27">
        <f>+E20+E16+E13+E10+E7</f>
        <v>0</v>
      </c>
    </row>
    <row r="22" spans="1:5" s="26" customFormat="1" ht="16.2" thickBot="1" x14ac:dyDescent="0.35">
      <c r="A22" s="55" t="s">
        <v>30</v>
      </c>
      <c r="B22" s="56"/>
      <c r="C22" s="56"/>
      <c r="D22" s="56"/>
      <c r="E22" s="29">
        <f>E21/655.957</f>
        <v>0</v>
      </c>
    </row>
  </sheetData>
  <mergeCells count="12">
    <mergeCell ref="A1:E1"/>
    <mergeCell ref="A5:E5"/>
    <mergeCell ref="A2:C2"/>
    <mergeCell ref="A21:D21"/>
    <mergeCell ref="A22:D22"/>
    <mergeCell ref="A20:D20"/>
    <mergeCell ref="A16:D16"/>
    <mergeCell ref="A17:E17"/>
    <mergeCell ref="A13:D13"/>
    <mergeCell ref="A14:E14"/>
    <mergeCell ref="A11:E11"/>
    <mergeCell ref="A8:E8"/>
  </mergeCells>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7DEA4-D63B-4D1A-8583-7DEA1985D13A}">
  <dimension ref="A1:AR15"/>
  <sheetViews>
    <sheetView view="pageBreakPreview" topLeftCell="A10" zoomScaleNormal="110" zoomScaleSheetLayoutView="100" workbookViewId="0">
      <selection activeCell="A7" sqref="A7:XFD7"/>
    </sheetView>
  </sheetViews>
  <sheetFormatPr baseColWidth="10" defaultRowHeight="14.4" x14ac:dyDescent="0.3"/>
  <cols>
    <col min="1" max="1" width="56.88671875" customWidth="1"/>
    <col min="2" max="3" width="14.44140625" customWidth="1"/>
    <col min="4" max="4" width="14.44140625" style="25" customWidth="1"/>
    <col min="5" max="5" width="21.44140625" style="25" customWidth="1"/>
  </cols>
  <sheetData>
    <row r="1" spans="1:44" s="26" customFormat="1" ht="28.2" customHeight="1" x14ac:dyDescent="0.3">
      <c r="A1" s="51" t="s">
        <v>67</v>
      </c>
      <c r="B1" s="51"/>
      <c r="C1" s="51"/>
      <c r="D1" s="51"/>
      <c r="E1" s="51"/>
    </row>
    <row r="2" spans="1:44" s="26" customFormat="1" ht="15.6" customHeight="1" x14ac:dyDescent="0.3">
      <c r="A2" s="51" t="s">
        <v>55</v>
      </c>
      <c r="B2" s="51"/>
      <c r="C2" s="51"/>
      <c r="D2" s="32"/>
      <c r="E2" s="31"/>
    </row>
    <row r="3" spans="1:44" s="28" customFormat="1" ht="15.6"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37" t="s">
        <v>64</v>
      </c>
      <c r="E4" s="38" t="s">
        <v>65</v>
      </c>
    </row>
    <row r="5" spans="1:44" s="26" customFormat="1" ht="15.6" x14ac:dyDescent="0.3">
      <c r="A5" s="52" t="s">
        <v>31</v>
      </c>
      <c r="B5" s="52"/>
      <c r="C5" s="52"/>
      <c r="D5" s="52"/>
      <c r="E5" s="52"/>
    </row>
    <row r="6" spans="1:44" s="26" customFormat="1" ht="28.5" customHeight="1" x14ac:dyDescent="0.3">
      <c r="A6" s="35" t="s">
        <v>5</v>
      </c>
      <c r="B6" s="15" t="s">
        <v>6</v>
      </c>
      <c r="C6" s="7">
        <v>1</v>
      </c>
      <c r="D6" s="33"/>
      <c r="E6" s="23">
        <f>D6*C6</f>
        <v>0</v>
      </c>
    </row>
    <row r="7" spans="1:44" s="26" customFormat="1" ht="15.6" x14ac:dyDescent="0.3">
      <c r="A7" s="52" t="s">
        <v>39</v>
      </c>
      <c r="B7" s="52"/>
      <c r="C7" s="52"/>
      <c r="D7" s="52"/>
      <c r="E7" s="52"/>
    </row>
    <row r="8" spans="1:44" s="26" customFormat="1" ht="88.8" customHeight="1" x14ac:dyDescent="0.3">
      <c r="A8" s="36" t="s">
        <v>42</v>
      </c>
      <c r="B8" s="15" t="s">
        <v>40</v>
      </c>
      <c r="C8" s="7">
        <v>1</v>
      </c>
      <c r="D8" s="33"/>
      <c r="E8" s="23">
        <f>D8*C8</f>
        <v>0</v>
      </c>
    </row>
    <row r="9" spans="1:44" s="26" customFormat="1" ht="15.6" x14ac:dyDescent="0.3">
      <c r="A9" s="52" t="s">
        <v>57</v>
      </c>
      <c r="B9" s="52"/>
      <c r="C9" s="52"/>
      <c r="D9" s="52"/>
      <c r="E9" s="52"/>
    </row>
    <row r="10" spans="1:44" s="26" customFormat="1" ht="49.2" customHeight="1" x14ac:dyDescent="0.3">
      <c r="A10" s="35" t="s">
        <v>58</v>
      </c>
      <c r="B10" s="15" t="s">
        <v>40</v>
      </c>
      <c r="C10" s="7">
        <v>1</v>
      </c>
      <c r="D10" s="24"/>
      <c r="E10" s="24">
        <f>D10*C10</f>
        <v>0</v>
      </c>
    </row>
    <row r="11" spans="1:44" s="26" customFormat="1" ht="15.6" x14ac:dyDescent="0.3">
      <c r="A11" s="52" t="s">
        <v>41</v>
      </c>
      <c r="B11" s="52"/>
      <c r="C11" s="52"/>
      <c r="D11" s="52"/>
      <c r="E11" s="52"/>
    </row>
    <row r="12" spans="1:44" s="26" customFormat="1" ht="83.4" customHeight="1" x14ac:dyDescent="0.3">
      <c r="A12" s="17" t="s">
        <v>43</v>
      </c>
      <c r="B12" s="12" t="s">
        <v>44</v>
      </c>
      <c r="C12" s="10">
        <v>1</v>
      </c>
      <c r="D12" s="34"/>
      <c r="E12" s="24">
        <f t="shared" ref="E12" si="0">D12*C12</f>
        <v>0</v>
      </c>
    </row>
    <row r="13" spans="1:44" s="26" customFormat="1" ht="15.6" x14ac:dyDescent="0.3">
      <c r="A13" s="52" t="s">
        <v>51</v>
      </c>
      <c r="B13" s="52"/>
      <c r="C13" s="52"/>
      <c r="D13" s="52"/>
      <c r="E13" s="52"/>
    </row>
    <row r="14" spans="1:44" s="26" customFormat="1" ht="100.8" customHeight="1" x14ac:dyDescent="0.3">
      <c r="A14" s="20" t="s">
        <v>45</v>
      </c>
      <c r="B14" s="12" t="s">
        <v>44</v>
      </c>
      <c r="C14" s="10">
        <v>1</v>
      </c>
      <c r="D14" s="34"/>
      <c r="E14" s="24">
        <f t="shared" ref="E14:E15" si="1">D14*C14</f>
        <v>0</v>
      </c>
    </row>
    <row r="15" spans="1:44" s="26" customFormat="1" ht="121.8" customHeight="1" x14ac:dyDescent="0.3">
      <c r="A15" s="20" t="s">
        <v>46</v>
      </c>
      <c r="B15" s="12" t="s">
        <v>44</v>
      </c>
      <c r="C15" s="10">
        <v>1</v>
      </c>
      <c r="D15" s="34"/>
      <c r="E15" s="24">
        <f t="shared" si="1"/>
        <v>0</v>
      </c>
    </row>
  </sheetData>
  <mergeCells count="7">
    <mergeCell ref="A11:E11"/>
    <mergeCell ref="A13:E13"/>
    <mergeCell ref="A1:E1"/>
    <mergeCell ref="A2:C2"/>
    <mergeCell ref="A5:E5"/>
    <mergeCell ref="A7:E7"/>
    <mergeCell ref="A9:E9"/>
  </mergeCells>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AE8A9-3F3F-4B0E-87C0-BB052751F74F}">
  <dimension ref="A1:AR22"/>
  <sheetViews>
    <sheetView view="pageBreakPreview" topLeftCell="A16" zoomScaleNormal="90" zoomScaleSheetLayoutView="100" workbookViewId="0">
      <selection sqref="A1:E1"/>
    </sheetView>
  </sheetViews>
  <sheetFormatPr baseColWidth="10" defaultRowHeight="14.4" x14ac:dyDescent="0.3"/>
  <cols>
    <col min="1" max="1" width="62.77734375" customWidth="1"/>
    <col min="2" max="3" width="14.44140625" customWidth="1"/>
    <col min="4" max="4" width="16" style="25" customWidth="1"/>
    <col min="5" max="5" width="15" style="25" bestFit="1" customWidth="1"/>
  </cols>
  <sheetData>
    <row r="1" spans="1:44" s="26" customFormat="1" ht="28.2" customHeight="1" x14ac:dyDescent="0.3">
      <c r="A1" s="51" t="s">
        <v>61</v>
      </c>
      <c r="B1" s="51"/>
      <c r="C1" s="51"/>
      <c r="D1" s="51"/>
      <c r="E1" s="51"/>
    </row>
    <row r="2" spans="1:44" s="26" customFormat="1" ht="15.6" customHeight="1" x14ac:dyDescent="0.3">
      <c r="A2" s="51" t="s">
        <v>47</v>
      </c>
      <c r="B2" s="51"/>
      <c r="C2" s="51"/>
      <c r="D2" s="32"/>
      <c r="E2" s="31"/>
    </row>
    <row r="3" spans="1:44" s="28" customFormat="1" ht="4.8" customHeight="1"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22" t="s">
        <v>3</v>
      </c>
      <c r="E4" s="22" t="s">
        <v>4</v>
      </c>
    </row>
    <row r="5" spans="1:44" s="26" customFormat="1" ht="15.6" x14ac:dyDescent="0.3">
      <c r="A5" s="52" t="s">
        <v>31</v>
      </c>
      <c r="B5" s="52"/>
      <c r="C5" s="52"/>
      <c r="D5" s="52"/>
      <c r="E5" s="52"/>
    </row>
    <row r="6" spans="1:44" s="26" customFormat="1" ht="28.5" customHeight="1" x14ac:dyDescent="0.3">
      <c r="A6" s="35" t="s">
        <v>5</v>
      </c>
      <c r="B6" s="15" t="s">
        <v>6</v>
      </c>
      <c r="C6" s="7">
        <v>1</v>
      </c>
      <c r="D6" s="33"/>
      <c r="E6" s="23">
        <f>D6*C6</f>
        <v>0</v>
      </c>
    </row>
    <row r="7" spans="1:44" s="26" customFormat="1" ht="15.6" x14ac:dyDescent="0.3">
      <c r="A7" s="18" t="s">
        <v>23</v>
      </c>
      <c r="B7" s="20"/>
      <c r="C7" s="9"/>
      <c r="D7" s="23"/>
      <c r="E7" s="30">
        <f>SUM(E6)</f>
        <v>0</v>
      </c>
    </row>
    <row r="8" spans="1:44" s="26" customFormat="1" ht="15.6" x14ac:dyDescent="0.3">
      <c r="A8" s="52" t="s">
        <v>39</v>
      </c>
      <c r="B8" s="52"/>
      <c r="C8" s="52"/>
      <c r="D8" s="52"/>
      <c r="E8" s="52"/>
    </row>
    <row r="9" spans="1:44" s="26" customFormat="1" ht="141.6" customHeight="1" x14ac:dyDescent="0.3">
      <c r="A9" s="36" t="s">
        <v>42</v>
      </c>
      <c r="B9" s="15" t="s">
        <v>40</v>
      </c>
      <c r="C9" s="7">
        <f>100*2+200*2</f>
        <v>600</v>
      </c>
      <c r="D9" s="33"/>
      <c r="E9" s="23">
        <f>D9*C9</f>
        <v>0</v>
      </c>
    </row>
    <row r="10" spans="1:44" s="26" customFormat="1" ht="15.6" x14ac:dyDescent="0.3">
      <c r="A10" s="18" t="s">
        <v>24</v>
      </c>
      <c r="B10" s="20"/>
      <c r="C10" s="9"/>
      <c r="D10" s="23"/>
      <c r="E10" s="30">
        <f>SUM(E9)</f>
        <v>0</v>
      </c>
    </row>
    <row r="11" spans="1:44" s="26" customFormat="1" ht="15.6" x14ac:dyDescent="0.3">
      <c r="A11" s="52" t="s">
        <v>48</v>
      </c>
      <c r="B11" s="52"/>
      <c r="C11" s="52"/>
      <c r="D11" s="52"/>
      <c r="E11" s="52"/>
    </row>
    <row r="12" spans="1:44" s="26" customFormat="1" ht="90" x14ac:dyDescent="0.3">
      <c r="A12" s="35" t="s">
        <v>59</v>
      </c>
      <c r="B12" s="15" t="s">
        <v>6</v>
      </c>
      <c r="C12" s="7">
        <v>1</v>
      </c>
      <c r="D12" s="24"/>
      <c r="E12" s="24">
        <f>D12*C12</f>
        <v>0</v>
      </c>
    </row>
    <row r="13" spans="1:44" s="26" customFormat="1" ht="19.5" customHeight="1" x14ac:dyDescent="0.3">
      <c r="A13" s="53" t="s">
        <v>25</v>
      </c>
      <c r="B13" s="54"/>
      <c r="C13" s="54"/>
      <c r="D13" s="54"/>
      <c r="E13" s="30">
        <f>SUM(E12:E12)</f>
        <v>0</v>
      </c>
    </row>
    <row r="14" spans="1:44" s="26" customFormat="1" ht="15.6" x14ac:dyDescent="0.3">
      <c r="A14" s="52" t="s">
        <v>41</v>
      </c>
      <c r="B14" s="52"/>
      <c r="C14" s="52"/>
      <c r="D14" s="52"/>
      <c r="E14" s="52"/>
    </row>
    <row r="15" spans="1:44" s="26" customFormat="1" ht="83.4" customHeight="1" x14ac:dyDescent="0.3">
      <c r="A15" s="17" t="s">
        <v>43</v>
      </c>
      <c r="B15" s="12" t="s">
        <v>44</v>
      </c>
      <c r="C15" s="10">
        <v>1</v>
      </c>
      <c r="D15" s="34"/>
      <c r="E15" s="24"/>
    </row>
    <row r="16" spans="1:44" s="26" customFormat="1" ht="15.6" x14ac:dyDescent="0.3">
      <c r="A16" s="39" t="s">
        <v>27</v>
      </c>
      <c r="B16" s="40"/>
      <c r="C16" s="40"/>
      <c r="D16" s="40"/>
      <c r="E16" s="30">
        <f>SUM(E15:E15)</f>
        <v>0</v>
      </c>
    </row>
    <row r="17" spans="1:5" s="26" customFormat="1" ht="15.6" x14ac:dyDescent="0.3">
      <c r="A17" s="52" t="s">
        <v>51</v>
      </c>
      <c r="B17" s="52"/>
      <c r="C17" s="52"/>
      <c r="D17" s="52"/>
      <c r="E17" s="52"/>
    </row>
    <row r="18" spans="1:5" s="26" customFormat="1" ht="100.8" customHeight="1" x14ac:dyDescent="0.3">
      <c r="A18" s="20" t="s">
        <v>45</v>
      </c>
      <c r="B18" s="12" t="s">
        <v>44</v>
      </c>
      <c r="C18" s="10">
        <v>2</v>
      </c>
      <c r="D18" s="34"/>
      <c r="E18" s="24"/>
    </row>
    <row r="19" spans="1:5" s="26" customFormat="1" ht="121.8" customHeight="1" x14ac:dyDescent="0.3">
      <c r="A19" s="20" t="s">
        <v>46</v>
      </c>
      <c r="B19" s="12" t="s">
        <v>44</v>
      </c>
      <c r="C19" s="10">
        <v>2</v>
      </c>
      <c r="D19" s="34"/>
      <c r="E19" s="24"/>
    </row>
    <row r="20" spans="1:5" s="26" customFormat="1" ht="15.75" customHeight="1" x14ac:dyDescent="0.3">
      <c r="A20" s="53" t="s">
        <v>28</v>
      </c>
      <c r="B20" s="54"/>
      <c r="C20" s="54"/>
      <c r="D20" s="54"/>
      <c r="E20" s="30">
        <f>SUM(E18:E19)</f>
        <v>0</v>
      </c>
    </row>
    <row r="21" spans="1:5" s="26" customFormat="1" ht="15.75" customHeight="1" x14ac:dyDescent="0.3">
      <c r="A21" s="53" t="s">
        <v>22</v>
      </c>
      <c r="B21" s="54"/>
      <c r="C21" s="54"/>
      <c r="D21" s="54"/>
      <c r="E21" s="27">
        <f>+E20+E16+E13+E10+E7</f>
        <v>0</v>
      </c>
    </row>
    <row r="22" spans="1:5" s="26" customFormat="1" ht="16.2" thickBot="1" x14ac:dyDescent="0.35">
      <c r="A22" s="55" t="s">
        <v>30</v>
      </c>
      <c r="B22" s="56"/>
      <c r="C22" s="56"/>
      <c r="D22" s="56"/>
      <c r="E22" s="29">
        <f>E21/655.957</f>
        <v>0</v>
      </c>
    </row>
  </sheetData>
  <mergeCells count="12">
    <mergeCell ref="A22:D22"/>
    <mergeCell ref="A1:E1"/>
    <mergeCell ref="A2:C2"/>
    <mergeCell ref="A5:E5"/>
    <mergeCell ref="A8:E8"/>
    <mergeCell ref="A11:E11"/>
    <mergeCell ref="A13:D13"/>
    <mergeCell ref="A14:E14"/>
    <mergeCell ref="A16:D16"/>
    <mergeCell ref="A17:E17"/>
    <mergeCell ref="A20:D20"/>
    <mergeCell ref="A21:D21"/>
  </mergeCell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5702-5E12-43E7-A14E-9CF87EE24555}">
  <dimension ref="A1:AR15"/>
  <sheetViews>
    <sheetView view="pageBreakPreview" topLeftCell="C10" zoomScaleNormal="90" zoomScaleSheetLayoutView="100" workbookViewId="0">
      <selection activeCell="A16" sqref="A16:XFD18"/>
    </sheetView>
  </sheetViews>
  <sheetFormatPr baseColWidth="10" defaultRowHeight="14.4" x14ac:dyDescent="0.3"/>
  <cols>
    <col min="1" max="1" width="62.77734375" customWidth="1"/>
    <col min="2" max="3" width="14.44140625" customWidth="1"/>
    <col min="4" max="4" width="16" style="25" customWidth="1"/>
    <col min="5" max="5" width="15" style="25" bestFit="1" customWidth="1"/>
  </cols>
  <sheetData>
    <row r="1" spans="1:44" s="26" customFormat="1" ht="28.2" customHeight="1" x14ac:dyDescent="0.3">
      <c r="A1" s="51" t="s">
        <v>68</v>
      </c>
      <c r="B1" s="51"/>
      <c r="C1" s="51"/>
      <c r="D1" s="51"/>
      <c r="E1" s="51"/>
    </row>
    <row r="2" spans="1:44" s="26" customFormat="1" ht="15.6" customHeight="1" x14ac:dyDescent="0.3">
      <c r="A2" s="51" t="s">
        <v>47</v>
      </c>
      <c r="B2" s="51"/>
      <c r="C2" s="51"/>
      <c r="D2" s="32"/>
      <c r="E2" s="31"/>
    </row>
    <row r="3" spans="1:44" s="28" customFormat="1" ht="4.8" customHeight="1"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37" t="s">
        <v>64</v>
      </c>
      <c r="E4" s="38" t="s">
        <v>65</v>
      </c>
    </row>
    <row r="5" spans="1:44" s="26" customFormat="1" ht="15.6" x14ac:dyDescent="0.3">
      <c r="A5" s="52" t="s">
        <v>31</v>
      </c>
      <c r="B5" s="52"/>
      <c r="C5" s="52"/>
      <c r="D5" s="52"/>
      <c r="E5" s="52"/>
    </row>
    <row r="6" spans="1:44" s="26" customFormat="1" ht="30" customHeight="1" x14ac:dyDescent="0.3">
      <c r="A6" s="35" t="s">
        <v>5</v>
      </c>
      <c r="B6" s="15" t="s">
        <v>6</v>
      </c>
      <c r="C6" s="7">
        <v>1</v>
      </c>
      <c r="D6" s="33"/>
      <c r="E6" s="23">
        <f>D6*C6</f>
        <v>0</v>
      </c>
    </row>
    <row r="7" spans="1:44" s="26" customFormat="1" ht="15.6" x14ac:dyDescent="0.3">
      <c r="A7" s="52" t="s">
        <v>39</v>
      </c>
      <c r="B7" s="52"/>
      <c r="C7" s="52"/>
      <c r="D7" s="52"/>
      <c r="E7" s="52"/>
    </row>
    <row r="8" spans="1:44" s="26" customFormat="1" ht="141.6" customHeight="1" x14ac:dyDescent="0.3">
      <c r="A8" s="36" t="s">
        <v>42</v>
      </c>
      <c r="B8" s="15" t="s">
        <v>40</v>
      </c>
      <c r="C8" s="7">
        <v>1</v>
      </c>
      <c r="D8" s="33"/>
      <c r="E8" s="23">
        <f>D8*C8</f>
        <v>0</v>
      </c>
    </row>
    <row r="9" spans="1:44" s="26" customFormat="1" ht="15.6" x14ac:dyDescent="0.3">
      <c r="A9" s="52" t="s">
        <v>48</v>
      </c>
      <c r="B9" s="52"/>
      <c r="C9" s="52"/>
      <c r="D9" s="52"/>
      <c r="E9" s="52"/>
    </row>
    <row r="10" spans="1:44" s="26" customFormat="1" ht="90" x14ac:dyDescent="0.3">
      <c r="A10" s="35" t="s">
        <v>59</v>
      </c>
      <c r="B10" s="15" t="s">
        <v>6</v>
      </c>
      <c r="C10" s="7">
        <v>1</v>
      </c>
      <c r="D10" s="24"/>
      <c r="E10" s="24">
        <f>D10*C10</f>
        <v>0</v>
      </c>
    </row>
    <row r="11" spans="1:44" s="26" customFormat="1" ht="15.6" x14ac:dyDescent="0.3">
      <c r="A11" s="52" t="s">
        <v>41</v>
      </c>
      <c r="B11" s="52"/>
      <c r="C11" s="52"/>
      <c r="D11" s="52"/>
      <c r="E11" s="52"/>
    </row>
    <row r="12" spans="1:44" s="26" customFormat="1" ht="83.4" customHeight="1" x14ac:dyDescent="0.3">
      <c r="A12" s="17" t="s">
        <v>43</v>
      </c>
      <c r="B12" s="12" t="s">
        <v>44</v>
      </c>
      <c r="C12" s="10">
        <v>1</v>
      </c>
      <c r="D12" s="34"/>
      <c r="E12" s="24"/>
    </row>
    <row r="13" spans="1:44" s="26" customFormat="1" ht="15.6" x14ac:dyDescent="0.3">
      <c r="A13" s="52" t="s">
        <v>51</v>
      </c>
      <c r="B13" s="52"/>
      <c r="C13" s="52"/>
      <c r="D13" s="52"/>
      <c r="E13" s="52"/>
    </row>
    <row r="14" spans="1:44" s="26" customFormat="1" ht="100.8" customHeight="1" x14ac:dyDescent="0.3">
      <c r="A14" s="20" t="s">
        <v>45</v>
      </c>
      <c r="B14" s="12" t="s">
        <v>44</v>
      </c>
      <c r="C14" s="10">
        <v>1</v>
      </c>
      <c r="D14" s="34"/>
      <c r="E14" s="24"/>
    </row>
    <row r="15" spans="1:44" s="26" customFormat="1" ht="121.8" customHeight="1" x14ac:dyDescent="0.3">
      <c r="A15" s="20" t="s">
        <v>46</v>
      </c>
      <c r="B15" s="12" t="s">
        <v>44</v>
      </c>
      <c r="C15" s="10">
        <v>1</v>
      </c>
      <c r="D15" s="34"/>
      <c r="E15" s="24"/>
    </row>
  </sheetData>
  <mergeCells count="7">
    <mergeCell ref="A11:E11"/>
    <mergeCell ref="A13:E13"/>
    <mergeCell ref="A1:E1"/>
    <mergeCell ref="A2:C2"/>
    <mergeCell ref="A5:E5"/>
    <mergeCell ref="A7:E7"/>
    <mergeCell ref="A9:E9"/>
  </mergeCells>
  <pageMargins left="0.7" right="0.7" top="0.75" bottom="0.75" header="0.3" footer="0.3"/>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279A2-0A5E-4463-84D3-2CC151B83F49}">
  <dimension ref="A1:AR19"/>
  <sheetViews>
    <sheetView view="pageBreakPreview" topLeftCell="A16" zoomScaleNormal="110" zoomScaleSheetLayoutView="100" workbookViewId="0">
      <selection sqref="A1:E1"/>
    </sheetView>
  </sheetViews>
  <sheetFormatPr baseColWidth="10" defaultRowHeight="14.4" x14ac:dyDescent="0.3"/>
  <cols>
    <col min="1" max="1" width="62.77734375" customWidth="1"/>
    <col min="2" max="3" width="14.44140625" customWidth="1"/>
    <col min="4" max="4" width="14.44140625" style="25" customWidth="1"/>
    <col min="5" max="5" width="15" style="25" bestFit="1" customWidth="1"/>
  </cols>
  <sheetData>
    <row r="1" spans="1:44" s="26" customFormat="1" ht="28.2" customHeight="1" x14ac:dyDescent="0.3">
      <c r="A1" s="51" t="s">
        <v>60</v>
      </c>
      <c r="B1" s="51"/>
      <c r="C1" s="51"/>
      <c r="D1" s="51"/>
      <c r="E1" s="51"/>
    </row>
    <row r="2" spans="1:44" s="26" customFormat="1" ht="15.6" customHeight="1" x14ac:dyDescent="0.3">
      <c r="A2" s="51" t="s">
        <v>49</v>
      </c>
      <c r="B2" s="51"/>
      <c r="C2" s="51"/>
      <c r="D2" s="32"/>
      <c r="E2" s="31"/>
    </row>
    <row r="3" spans="1:44" s="28" customFormat="1" ht="4.8" customHeight="1"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22" t="s">
        <v>3</v>
      </c>
      <c r="E4" s="22" t="s">
        <v>4</v>
      </c>
    </row>
    <row r="5" spans="1:44" s="26" customFormat="1" ht="15.6" x14ac:dyDescent="0.3">
      <c r="A5" s="52" t="s">
        <v>31</v>
      </c>
      <c r="B5" s="52"/>
      <c r="C5" s="52"/>
      <c r="D5" s="52"/>
      <c r="E5" s="52"/>
    </row>
    <row r="6" spans="1:44" s="26" customFormat="1" ht="28.5" customHeight="1" x14ac:dyDescent="0.3">
      <c r="A6" s="35" t="s">
        <v>5</v>
      </c>
      <c r="B6" s="15" t="s">
        <v>6</v>
      </c>
      <c r="C6" s="7">
        <v>1</v>
      </c>
      <c r="D6" s="33"/>
      <c r="E6" s="23"/>
    </row>
    <row r="7" spans="1:44" s="26" customFormat="1" ht="15.6" x14ac:dyDescent="0.3">
      <c r="A7" s="18" t="s">
        <v>23</v>
      </c>
      <c r="B7" s="20"/>
      <c r="C7" s="9"/>
      <c r="D7" s="23"/>
      <c r="E7" s="30">
        <f>SUM(E6)</f>
        <v>0</v>
      </c>
    </row>
    <row r="8" spans="1:44" s="26" customFormat="1" ht="15.6" x14ac:dyDescent="0.3">
      <c r="A8" s="52" t="s">
        <v>39</v>
      </c>
      <c r="B8" s="52"/>
      <c r="C8" s="52"/>
      <c r="D8" s="52"/>
      <c r="E8" s="52"/>
    </row>
    <row r="9" spans="1:44" s="26" customFormat="1" ht="141.6" customHeight="1" x14ac:dyDescent="0.3">
      <c r="A9" s="36" t="s">
        <v>42</v>
      </c>
      <c r="B9" s="15" t="s">
        <v>40</v>
      </c>
      <c r="C9" s="7">
        <f>100*2+160*2</f>
        <v>520</v>
      </c>
      <c r="D9" s="33"/>
      <c r="E9" s="23"/>
    </row>
    <row r="10" spans="1:44" s="26" customFormat="1" ht="15.6" x14ac:dyDescent="0.3">
      <c r="A10" s="18" t="s">
        <v>24</v>
      </c>
      <c r="B10" s="20"/>
      <c r="C10" s="9"/>
      <c r="D10" s="23"/>
      <c r="E10" s="30">
        <f>SUM(E9)</f>
        <v>0</v>
      </c>
    </row>
    <row r="11" spans="1:44" s="26" customFormat="1" ht="15.6" x14ac:dyDescent="0.3">
      <c r="A11" s="52" t="s">
        <v>50</v>
      </c>
      <c r="B11" s="52"/>
      <c r="C11" s="52"/>
      <c r="D11" s="52"/>
      <c r="E11" s="52"/>
    </row>
    <row r="12" spans="1:44" s="26" customFormat="1" ht="83.4" customHeight="1" x14ac:dyDescent="0.3">
      <c r="A12" s="17" t="s">
        <v>43</v>
      </c>
      <c r="B12" s="12" t="s">
        <v>44</v>
      </c>
      <c r="C12" s="10">
        <v>1</v>
      </c>
      <c r="D12" s="34"/>
      <c r="E12" s="24"/>
    </row>
    <row r="13" spans="1:44" s="26" customFormat="1" ht="15.6" x14ac:dyDescent="0.3">
      <c r="A13" s="39" t="s">
        <v>25</v>
      </c>
      <c r="B13" s="40"/>
      <c r="C13" s="40"/>
      <c r="D13" s="40"/>
      <c r="E13" s="30">
        <f>SUM(E12:E12)</f>
        <v>0</v>
      </c>
    </row>
    <row r="14" spans="1:44" s="26" customFormat="1" ht="15.6" x14ac:dyDescent="0.3">
      <c r="A14" s="52" t="s">
        <v>53</v>
      </c>
      <c r="B14" s="52"/>
      <c r="C14" s="52"/>
      <c r="D14" s="52"/>
      <c r="E14" s="52"/>
    </row>
    <row r="15" spans="1:44" s="26" customFormat="1" ht="100.8" customHeight="1" x14ac:dyDescent="0.3">
      <c r="A15" s="20" t="s">
        <v>45</v>
      </c>
      <c r="B15" s="12" t="s">
        <v>44</v>
      </c>
      <c r="C15" s="10">
        <v>2</v>
      </c>
      <c r="D15" s="34"/>
      <c r="E15" s="24"/>
    </row>
    <row r="16" spans="1:44" s="26" customFormat="1" ht="121.8" customHeight="1" x14ac:dyDescent="0.3">
      <c r="A16" s="20" t="s">
        <v>56</v>
      </c>
      <c r="B16" s="12" t="s">
        <v>44</v>
      </c>
      <c r="C16" s="10">
        <v>2</v>
      </c>
      <c r="D16" s="34"/>
      <c r="E16" s="24"/>
    </row>
    <row r="17" spans="1:5" s="26" customFormat="1" ht="15.75" customHeight="1" x14ac:dyDescent="0.3">
      <c r="A17" s="53" t="s">
        <v>54</v>
      </c>
      <c r="B17" s="54"/>
      <c r="C17" s="54"/>
      <c r="D17" s="54"/>
      <c r="E17" s="30">
        <f>SUM(E15:E16)</f>
        <v>0</v>
      </c>
    </row>
    <row r="18" spans="1:5" s="26" customFormat="1" ht="15.75" customHeight="1" x14ac:dyDescent="0.3">
      <c r="A18" s="53" t="s">
        <v>22</v>
      </c>
      <c r="B18" s="54"/>
      <c r="C18" s="54"/>
      <c r="D18" s="54"/>
      <c r="E18" s="27">
        <f>+E17+E13+E10+E7</f>
        <v>0</v>
      </c>
    </row>
    <row r="19" spans="1:5" s="26" customFormat="1" ht="16.2" thickBot="1" x14ac:dyDescent="0.35">
      <c r="A19" s="55" t="s">
        <v>30</v>
      </c>
      <c r="B19" s="56"/>
      <c r="C19" s="56"/>
      <c r="D19" s="56"/>
      <c r="E19" s="29">
        <f>E18/655.957</f>
        <v>0</v>
      </c>
    </row>
  </sheetData>
  <mergeCells count="10">
    <mergeCell ref="A19:D19"/>
    <mergeCell ref="A1:E1"/>
    <mergeCell ref="A2:C2"/>
    <mergeCell ref="A5:E5"/>
    <mergeCell ref="A8:E8"/>
    <mergeCell ref="A11:E11"/>
    <mergeCell ref="A13:D13"/>
    <mergeCell ref="A14:E14"/>
    <mergeCell ref="A17:D17"/>
    <mergeCell ref="A18:D18"/>
  </mergeCells>
  <pageMargins left="0.7" right="0.7" top="0.75" bottom="0.75" header="0.3" footer="0.3"/>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F6DA-5E99-4F53-A381-6022BE810F54}">
  <dimension ref="A1:AR13"/>
  <sheetViews>
    <sheetView view="pageBreakPreview" topLeftCell="A10" zoomScaleNormal="110" zoomScaleSheetLayoutView="100" workbookViewId="0">
      <selection activeCell="A14" sqref="A14:XFD16"/>
    </sheetView>
  </sheetViews>
  <sheetFormatPr baseColWidth="10" defaultRowHeight="14.4" x14ac:dyDescent="0.3"/>
  <cols>
    <col min="1" max="1" width="62.77734375" customWidth="1"/>
    <col min="2" max="3" width="14.44140625" customWidth="1"/>
    <col min="4" max="4" width="14.44140625" style="25" customWidth="1"/>
    <col min="5" max="5" width="15" style="25" bestFit="1" customWidth="1"/>
  </cols>
  <sheetData>
    <row r="1" spans="1:44" s="26" customFormat="1" ht="28.2" customHeight="1" x14ac:dyDescent="0.3">
      <c r="A1" s="51" t="s">
        <v>69</v>
      </c>
      <c r="B1" s="51"/>
      <c r="C1" s="51"/>
      <c r="D1" s="51"/>
      <c r="E1" s="51"/>
    </row>
    <row r="2" spans="1:44" s="26" customFormat="1" ht="15.6" customHeight="1" x14ac:dyDescent="0.3">
      <c r="A2" s="51" t="s">
        <v>49</v>
      </c>
      <c r="B2" s="51"/>
      <c r="C2" s="51"/>
      <c r="D2" s="32"/>
      <c r="E2" s="31"/>
    </row>
    <row r="3" spans="1:44" s="28" customFormat="1" ht="4.8" customHeight="1" x14ac:dyDescent="0.3">
      <c r="A3" s="31"/>
      <c r="B3" s="31"/>
      <c r="C3" s="31"/>
      <c r="D3" s="31"/>
      <c r="E3" s="31"/>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row>
    <row r="4" spans="1:44" s="26" customFormat="1" ht="25.5" customHeight="1" x14ac:dyDescent="0.3">
      <c r="A4" s="18" t="s">
        <v>0</v>
      </c>
      <c r="B4" s="21" t="s">
        <v>1</v>
      </c>
      <c r="C4" s="19" t="s">
        <v>2</v>
      </c>
      <c r="D4" s="37" t="s">
        <v>64</v>
      </c>
      <c r="E4" s="38" t="s">
        <v>65</v>
      </c>
    </row>
    <row r="5" spans="1:44" s="26" customFormat="1" ht="15.6" x14ac:dyDescent="0.3">
      <c r="A5" s="52" t="s">
        <v>31</v>
      </c>
      <c r="B5" s="52"/>
      <c r="C5" s="52"/>
      <c r="D5" s="52"/>
      <c r="E5" s="52"/>
    </row>
    <row r="6" spans="1:44" s="26" customFormat="1" ht="28.5" customHeight="1" x14ac:dyDescent="0.3">
      <c r="A6" s="35" t="s">
        <v>5</v>
      </c>
      <c r="B6" s="15" t="s">
        <v>6</v>
      </c>
      <c r="C6" s="7">
        <v>1</v>
      </c>
      <c r="D6" s="33"/>
      <c r="E6" s="23"/>
    </row>
    <row r="7" spans="1:44" s="26" customFormat="1" ht="15.6" x14ac:dyDescent="0.3">
      <c r="A7" s="52" t="s">
        <v>39</v>
      </c>
      <c r="B7" s="52"/>
      <c r="C7" s="52"/>
      <c r="D7" s="52"/>
      <c r="E7" s="52"/>
    </row>
    <row r="8" spans="1:44" s="26" customFormat="1" ht="141.6" customHeight="1" x14ac:dyDescent="0.3">
      <c r="A8" s="36" t="s">
        <v>42</v>
      </c>
      <c r="B8" s="15" t="s">
        <v>40</v>
      </c>
      <c r="C8" s="7">
        <v>1</v>
      </c>
      <c r="D8" s="33"/>
      <c r="E8" s="23"/>
    </row>
    <row r="9" spans="1:44" s="26" customFormat="1" ht="15.6" x14ac:dyDescent="0.3">
      <c r="A9" s="52" t="s">
        <v>50</v>
      </c>
      <c r="B9" s="52"/>
      <c r="C9" s="52"/>
      <c r="D9" s="52"/>
      <c r="E9" s="52"/>
    </row>
    <row r="10" spans="1:44" s="26" customFormat="1" ht="83.4" customHeight="1" x14ac:dyDescent="0.3">
      <c r="A10" s="17" t="s">
        <v>43</v>
      </c>
      <c r="B10" s="12" t="s">
        <v>44</v>
      </c>
      <c r="C10" s="10">
        <v>1</v>
      </c>
      <c r="D10" s="34"/>
      <c r="E10" s="24"/>
    </row>
    <row r="11" spans="1:44" s="26" customFormat="1" ht="15.6" x14ac:dyDescent="0.3">
      <c r="A11" s="52" t="s">
        <v>53</v>
      </c>
      <c r="B11" s="52"/>
      <c r="C11" s="52"/>
      <c r="D11" s="52"/>
      <c r="E11" s="52"/>
    </row>
    <row r="12" spans="1:44" s="26" customFormat="1" ht="100.8" customHeight="1" x14ac:dyDescent="0.3">
      <c r="A12" s="20" t="s">
        <v>45</v>
      </c>
      <c r="B12" s="12" t="s">
        <v>44</v>
      </c>
      <c r="C12" s="10">
        <v>1</v>
      </c>
      <c r="D12" s="34"/>
      <c r="E12" s="24"/>
    </row>
    <row r="13" spans="1:44" s="26" customFormat="1" ht="121.8" customHeight="1" x14ac:dyDescent="0.3">
      <c r="A13" s="20" t="s">
        <v>56</v>
      </c>
      <c r="B13" s="12" t="s">
        <v>44</v>
      </c>
      <c r="C13" s="10">
        <v>1</v>
      </c>
      <c r="D13" s="34"/>
      <c r="E13" s="24"/>
    </row>
  </sheetData>
  <mergeCells count="6">
    <mergeCell ref="A11:E11"/>
    <mergeCell ref="A1:E1"/>
    <mergeCell ref="A2:C2"/>
    <mergeCell ref="A5:E5"/>
    <mergeCell ref="A7:E7"/>
    <mergeCell ref="A9:E9"/>
  </mergeCell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A2216-6718-460E-8A37-248234AA2569}">
  <dimension ref="A1:E18"/>
  <sheetViews>
    <sheetView view="pageBreakPreview" topLeftCell="A16" zoomScaleNormal="110" zoomScaleSheetLayoutView="100" workbookViewId="0">
      <selection sqref="A1:E1"/>
    </sheetView>
  </sheetViews>
  <sheetFormatPr baseColWidth="10" defaultRowHeight="14.4" x14ac:dyDescent="0.3"/>
  <cols>
    <col min="1" max="1" width="62.77734375" customWidth="1"/>
    <col min="2" max="2" width="9.44140625" customWidth="1"/>
    <col min="3" max="3" width="7.5546875" customWidth="1"/>
    <col min="4" max="4" width="13.5546875" style="25" customWidth="1"/>
    <col min="5" max="5" width="15" style="25" bestFit="1" customWidth="1"/>
  </cols>
  <sheetData>
    <row r="1" spans="1:5" s="26" customFormat="1" ht="28.2" customHeight="1" x14ac:dyDescent="0.3">
      <c r="A1" s="51" t="s">
        <v>60</v>
      </c>
      <c r="B1" s="51"/>
      <c r="C1" s="51"/>
      <c r="D1" s="51"/>
      <c r="E1" s="51"/>
    </row>
    <row r="2" spans="1:5" s="26" customFormat="1" ht="15.6" customHeight="1" x14ac:dyDescent="0.3">
      <c r="A2" s="51" t="s">
        <v>52</v>
      </c>
      <c r="B2" s="51"/>
      <c r="C2" s="51"/>
      <c r="D2" s="32"/>
      <c r="E2" s="31"/>
    </row>
    <row r="3" spans="1:5" s="26" customFormat="1" ht="25.5" customHeight="1" x14ac:dyDescent="0.3">
      <c r="A3" s="18" t="s">
        <v>0</v>
      </c>
      <c r="B3" s="21" t="s">
        <v>1</v>
      </c>
      <c r="C3" s="19" t="s">
        <v>2</v>
      </c>
      <c r="D3" s="22" t="s">
        <v>3</v>
      </c>
      <c r="E3" s="22" t="s">
        <v>4</v>
      </c>
    </row>
    <row r="4" spans="1:5" s="26" customFormat="1" ht="15.6" x14ac:dyDescent="0.3">
      <c r="A4" s="52" t="s">
        <v>31</v>
      </c>
      <c r="B4" s="52"/>
      <c r="C4" s="52"/>
      <c r="D4" s="52"/>
      <c r="E4" s="52"/>
    </row>
    <row r="5" spans="1:5" s="26" customFormat="1" ht="28.5" customHeight="1" x14ac:dyDescent="0.3">
      <c r="A5" s="35" t="s">
        <v>5</v>
      </c>
      <c r="B5" s="15" t="s">
        <v>6</v>
      </c>
      <c r="C5" s="7">
        <v>1</v>
      </c>
      <c r="D5" s="33"/>
      <c r="E5" s="23"/>
    </row>
    <row r="6" spans="1:5" s="26" customFormat="1" ht="15.6" x14ac:dyDescent="0.3">
      <c r="A6" s="18" t="s">
        <v>23</v>
      </c>
      <c r="B6" s="20"/>
      <c r="C6" s="9"/>
      <c r="D6" s="23"/>
      <c r="E6" s="30">
        <f>SUM(E5)</f>
        <v>0</v>
      </c>
    </row>
    <row r="7" spans="1:5" s="26" customFormat="1" ht="15.6" x14ac:dyDescent="0.3">
      <c r="A7" s="52" t="s">
        <v>39</v>
      </c>
      <c r="B7" s="52"/>
      <c r="C7" s="52"/>
      <c r="D7" s="52"/>
      <c r="E7" s="52"/>
    </row>
    <row r="8" spans="1:5" s="26" customFormat="1" ht="141.6" customHeight="1" x14ac:dyDescent="0.3">
      <c r="A8" s="36" t="s">
        <v>42</v>
      </c>
      <c r="B8" s="15" t="s">
        <v>40</v>
      </c>
      <c r="C8" s="7">
        <f>100*2+106*2</f>
        <v>412</v>
      </c>
      <c r="D8" s="33"/>
      <c r="E8" s="23"/>
    </row>
    <row r="9" spans="1:5" s="26" customFormat="1" ht="15.6" x14ac:dyDescent="0.3">
      <c r="A9" s="18" t="s">
        <v>24</v>
      </c>
      <c r="B9" s="20"/>
      <c r="C9" s="9"/>
      <c r="D9" s="23"/>
      <c r="E9" s="30">
        <f>SUM(E8)</f>
        <v>0</v>
      </c>
    </row>
    <row r="10" spans="1:5" s="26" customFormat="1" ht="15.6" x14ac:dyDescent="0.3">
      <c r="A10" s="52" t="s">
        <v>50</v>
      </c>
      <c r="B10" s="52"/>
      <c r="C10" s="52"/>
      <c r="D10" s="52"/>
      <c r="E10" s="52"/>
    </row>
    <row r="11" spans="1:5" s="26" customFormat="1" ht="83.4" customHeight="1" x14ac:dyDescent="0.3">
      <c r="A11" s="17" t="s">
        <v>43</v>
      </c>
      <c r="B11" s="12" t="s">
        <v>44</v>
      </c>
      <c r="C11" s="10">
        <v>1</v>
      </c>
      <c r="D11" s="34"/>
      <c r="E11" s="24"/>
    </row>
    <row r="12" spans="1:5" s="26" customFormat="1" ht="15.6" x14ac:dyDescent="0.3">
      <c r="A12" s="39" t="s">
        <v>25</v>
      </c>
      <c r="B12" s="40"/>
      <c r="C12" s="40"/>
      <c r="D12" s="40"/>
      <c r="E12" s="30">
        <f>SUM(E11:E11)</f>
        <v>0</v>
      </c>
    </row>
    <row r="13" spans="1:5" s="26" customFormat="1" ht="15.6" x14ac:dyDescent="0.3">
      <c r="A13" s="52" t="s">
        <v>53</v>
      </c>
      <c r="B13" s="52"/>
      <c r="C13" s="52"/>
      <c r="D13" s="52"/>
      <c r="E13" s="52"/>
    </row>
    <row r="14" spans="1:5" s="26" customFormat="1" ht="100.8" customHeight="1" x14ac:dyDescent="0.3">
      <c r="A14" s="20" t="s">
        <v>45</v>
      </c>
      <c r="B14" s="12" t="s">
        <v>44</v>
      </c>
      <c r="C14" s="10">
        <v>2</v>
      </c>
      <c r="D14" s="34"/>
      <c r="E14" s="24"/>
    </row>
    <row r="15" spans="1:5" s="26" customFormat="1" ht="121.8" customHeight="1" x14ac:dyDescent="0.3">
      <c r="A15" s="20" t="s">
        <v>46</v>
      </c>
      <c r="B15" s="12" t="s">
        <v>44</v>
      </c>
      <c r="C15" s="10">
        <v>2</v>
      </c>
      <c r="D15" s="34"/>
      <c r="E15" s="24"/>
    </row>
    <row r="16" spans="1:5" s="26" customFormat="1" ht="15.75" customHeight="1" x14ac:dyDescent="0.3">
      <c r="A16" s="53" t="s">
        <v>54</v>
      </c>
      <c r="B16" s="54"/>
      <c r="C16" s="54"/>
      <c r="D16" s="54"/>
      <c r="E16" s="30">
        <f>SUM(E14:E15)</f>
        <v>0</v>
      </c>
    </row>
    <row r="17" spans="1:5" s="26" customFormat="1" ht="15.75" customHeight="1" x14ac:dyDescent="0.3">
      <c r="A17" s="53" t="s">
        <v>22</v>
      </c>
      <c r="B17" s="54"/>
      <c r="C17" s="54"/>
      <c r="D17" s="54"/>
      <c r="E17" s="27">
        <f>+E16+E12+E9+E6</f>
        <v>0</v>
      </c>
    </row>
    <row r="18" spans="1:5" s="26" customFormat="1" ht="16.2" thickBot="1" x14ac:dyDescent="0.35">
      <c r="A18" s="55" t="s">
        <v>30</v>
      </c>
      <c r="B18" s="56"/>
      <c r="C18" s="56"/>
      <c r="D18" s="56"/>
      <c r="E18" s="29">
        <f>E17/655.957</f>
        <v>0</v>
      </c>
    </row>
  </sheetData>
  <mergeCells count="10">
    <mergeCell ref="A13:E13"/>
    <mergeCell ref="A16:D16"/>
    <mergeCell ref="A17:D17"/>
    <mergeCell ref="A18:D18"/>
    <mergeCell ref="A1:E1"/>
    <mergeCell ref="A2:C2"/>
    <mergeCell ref="A4:E4"/>
    <mergeCell ref="A7:E7"/>
    <mergeCell ref="A10:E10"/>
    <mergeCell ref="A12:D12"/>
  </mergeCells>
  <pageMargins left="0.7" right="0.7" top="0.75" bottom="0.75" header="0.3" footer="0.3"/>
  <pageSetup paperSize="9" scale="80"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Cadre de dévis_Koris de Ouallam</vt:lpstr>
      <vt:lpstr>Bord de PU Koris de Oual</vt:lpstr>
      <vt:lpstr>Cadre devis_Réhabilitation SPM1</vt:lpstr>
      <vt:lpstr>Bord de PU SPM1</vt:lpstr>
      <vt:lpstr>Cadre devis_Réhabilitation SPM2</vt:lpstr>
      <vt:lpstr>Bord de PU SPM2</vt:lpstr>
      <vt:lpstr>Cadre devis_Réhabilitation SPM3</vt:lpstr>
      <vt:lpstr>Bord de PU SPM3</vt:lpstr>
      <vt:lpstr>Cadre devis_Réhabilitation SPM4</vt:lpstr>
      <vt:lpstr>Bord de PU SPM4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MBIYA ILUNGA, Yannick</cp:lastModifiedBy>
  <cp:lastPrinted>2025-05-02T10:50:04Z</cp:lastPrinted>
  <dcterms:created xsi:type="dcterms:W3CDTF">2025-04-24T09:54:46Z</dcterms:created>
  <dcterms:modified xsi:type="dcterms:W3CDTF">2025-05-14T13:47:10Z</dcterms:modified>
</cp:coreProperties>
</file>