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11_LASSO_BOROMO/BFA23001_LASSO_WASH/BFA23001-10033 Etude géophysique pour la connaissance de la ressource en eau/2_CSC/"/>
    </mc:Choice>
  </mc:AlternateContent>
  <xr:revisionPtr revIDLastSave="4" documentId="11_D00091DF2FDDDEBB7EAAFBFFA91B816BAD7C9730" xr6:coauthVersionLast="47" xr6:coauthVersionMax="47" xr10:uidLastSave="{B3ADA092-B80E-41D9-9C14-C61D8EBF1EAB}"/>
  <bookViews>
    <workbookView xWindow="-120" yWindow="-120" windowWidth="20730" windowHeight="11160" xr2:uid="{00000000-000D-0000-FFFF-FFFF00000000}"/>
  </bookViews>
  <sheets>
    <sheet name="Cadre_devi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  <c r="D12" i="11"/>
  <c r="D17" i="11"/>
  <c r="D14" i="11"/>
  <c r="D13" i="11"/>
  <c r="F38" i="11" l="1"/>
  <c r="F37" i="11"/>
  <c r="F34" i="11"/>
  <c r="F32" i="11"/>
  <c r="F31" i="11"/>
  <c r="F29" i="11"/>
  <c r="F28" i="11"/>
  <c r="F26" i="11"/>
  <c r="F25" i="11"/>
  <c r="F22" i="11"/>
  <c r="F20" i="11"/>
  <c r="F19" i="11"/>
  <c r="F18" i="11"/>
  <c r="F17" i="11"/>
  <c r="F16" i="11"/>
  <c r="F14" i="11"/>
  <c r="F13" i="11"/>
  <c r="F12" i="11"/>
  <c r="F10" i="11"/>
  <c r="F9" i="11"/>
  <c r="F7" i="11"/>
  <c r="F6" i="11"/>
  <c r="F5" i="11"/>
  <c r="F4" i="11"/>
  <c r="F39" i="11" l="1"/>
  <c r="F40" i="11" s="1"/>
  <c r="F41" i="11" s="1"/>
</calcChain>
</file>

<file path=xl/sharedStrings.xml><?xml version="1.0" encoding="utf-8"?>
<sst xmlns="http://schemas.openxmlformats.org/spreadsheetml/2006/main" count="109" uniqueCount="68">
  <si>
    <t>N° des prix</t>
  </si>
  <si>
    <t xml:space="preserve">Désignation des fournitures et travaux       </t>
  </si>
  <si>
    <t>Unité</t>
  </si>
  <si>
    <t>Qté</t>
  </si>
  <si>
    <t>Prix U. (F CFA HT/HD)</t>
  </si>
  <si>
    <t>u</t>
  </si>
  <si>
    <t>Montant (FCFA HT/HD)</t>
  </si>
  <si>
    <t>I.</t>
  </si>
  <si>
    <t>Études sur la connaissance des ressources en eau souterraine</t>
  </si>
  <si>
    <t>Déplacement</t>
  </si>
  <si>
    <t>Amené et repli du matériel</t>
  </si>
  <si>
    <t>Montage et démontage de l’atelier</t>
  </si>
  <si>
    <t>Foration</t>
  </si>
  <si>
    <t>Foration 12" en terrain tendre</t>
  </si>
  <si>
    <t>Reconnaissance 6"1/2 dans le socle</t>
  </si>
  <si>
    <t>Alésage 9"7/8  dans le socle</t>
  </si>
  <si>
    <t>Équipement</t>
  </si>
  <si>
    <t>Fourniture et pose de tubage PVC plein de 6"1/2 (165/150 mm)</t>
  </si>
  <si>
    <t>Fourniture et pose de tubage PVC crépiné de 6"1/2 (165/150mm)</t>
  </si>
  <si>
    <t>Mise en place de massif filtrant</t>
  </si>
  <si>
    <t>Mise en place de packer argileux sur 2 mètres</t>
  </si>
  <si>
    <t>Mise en place de tout venant et cimentation des 6 premiers mètres dans l’espace annulaire</t>
  </si>
  <si>
    <t>Développement</t>
  </si>
  <si>
    <t>Développement à l’air lift pendant 4 heures minimum</t>
  </si>
  <si>
    <t>Travaux d’essai de pompage</t>
  </si>
  <si>
    <t>Essai par paliers</t>
  </si>
  <si>
    <t xml:space="preserve">Descente  </t>
  </si>
  <si>
    <t>Remontée</t>
  </si>
  <si>
    <t>Essai longue durée</t>
  </si>
  <si>
    <t>Prélèvement et analyse d’échantillon d’eau</t>
  </si>
  <si>
    <t>Analyse physico-chimique</t>
  </si>
  <si>
    <t>Analyse bactériologique</t>
  </si>
  <si>
    <t>Aménagement de la tête de forage</t>
  </si>
  <si>
    <t>Confection de la dalle de propreté de 1mx 1m X 0.40m; fourniture du tubage métallique DN 250 et mise en place du capot de protection  et construction de regard de tête de forage 3,80 m x 3,80 m x 1,45 m avec couverture métallique</t>
  </si>
  <si>
    <t>Superstructure (mur de clôture, dalle anti-bourbier, canal d’évacuation et puisard)</t>
  </si>
  <si>
    <t>Fourniture et pose d’une PMH</t>
  </si>
  <si>
    <t>Fiches techniques (foration, développement, essais de pompage, analyse physico-chimique et bactériologique)</t>
  </si>
  <si>
    <t>Acquisition de sondes piézométriques manuelles</t>
  </si>
  <si>
    <t>II.</t>
  </si>
  <si>
    <t>a.</t>
  </si>
  <si>
    <t>b.</t>
  </si>
  <si>
    <t>III.</t>
  </si>
  <si>
    <t>c.</t>
  </si>
  <si>
    <t>IV.</t>
  </si>
  <si>
    <t>d.</t>
  </si>
  <si>
    <t>e</t>
  </si>
  <si>
    <t>VI.2</t>
  </si>
  <si>
    <t>VII.</t>
  </si>
  <si>
    <t>VIII.</t>
  </si>
  <si>
    <t>IX.</t>
  </si>
  <si>
    <t>X.</t>
  </si>
  <si>
    <r>
      <t>V</t>
    </r>
    <r>
      <rPr>
        <sz val="11"/>
        <color theme="1"/>
        <rFont val="Times New Roman"/>
        <family val="1"/>
      </rPr>
      <t>.</t>
    </r>
  </si>
  <si>
    <r>
      <t>VI</t>
    </r>
    <r>
      <rPr>
        <sz val="11"/>
        <color theme="1"/>
        <rFont val="Times New Roman"/>
        <family val="1"/>
      </rPr>
      <t>.</t>
    </r>
  </si>
  <si>
    <t>ff</t>
  </si>
  <si>
    <t>ML</t>
  </si>
  <si>
    <t>U</t>
  </si>
  <si>
    <t xml:space="preserve">U </t>
  </si>
  <si>
    <t>H</t>
  </si>
  <si>
    <t>PM</t>
  </si>
  <si>
    <t>Montant total hors TVA</t>
  </si>
  <si>
    <t>Montant de la TVA (18%)</t>
  </si>
  <si>
    <t>Montant total toutes taxes comprises</t>
  </si>
  <si>
    <t>Chef de mission</t>
  </si>
  <si>
    <t xml:space="preserve">Ingénieur hydrogéologue-géophysicien </t>
  </si>
  <si>
    <t xml:space="preserve">Expert SIG/Télédétection
</t>
  </si>
  <si>
    <t>Un sociologue</t>
  </si>
  <si>
    <t>H/M</t>
  </si>
  <si>
    <t xml:space="preserve">VI.1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</si>
</sst>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 Narrow"/>
      <family val="2"/>
    </font>
    <font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 applyAlignment="1">
      <alignment horizontal="right"/>
    </xf>
    <xf numFmtId="3" fontId="0" fillId="0" borderId="0" xfId="0" applyNumberFormat="1"/>
    <xf numFmtId="3" fontId="3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1" fontId="7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top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1"/>
  <sheetViews>
    <sheetView tabSelected="1" topLeftCell="A33" zoomScale="130" zoomScaleNormal="130" workbookViewId="0">
      <selection activeCell="E16" sqref="E16"/>
    </sheetView>
  </sheetViews>
  <sheetFormatPr baseColWidth="10" defaultRowHeight="15" x14ac:dyDescent="0.25"/>
  <cols>
    <col min="1" max="1" width="6.28515625" customWidth="1"/>
    <col min="2" max="2" width="66.7109375" customWidth="1"/>
    <col min="3" max="3" width="4.42578125" bestFit="1" customWidth="1"/>
    <col min="4" max="4" width="7.7109375" bestFit="1" customWidth="1"/>
    <col min="5" max="5" width="16.28515625" style="1" bestFit="1" customWidth="1"/>
    <col min="6" max="6" width="15.7109375" style="2" customWidth="1"/>
  </cols>
  <sheetData>
    <row r="2" spans="1:6" ht="27" x14ac:dyDescent="0.25">
      <c r="A2" s="6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6</v>
      </c>
    </row>
    <row r="3" spans="1:6" x14ac:dyDescent="0.25">
      <c r="A3" s="9" t="s">
        <v>7</v>
      </c>
      <c r="B3" s="4" t="s">
        <v>8</v>
      </c>
    </row>
    <row r="4" spans="1:6" x14ac:dyDescent="0.25">
      <c r="A4" s="9" t="s">
        <v>39</v>
      </c>
      <c r="B4" s="18" t="s">
        <v>62</v>
      </c>
      <c r="C4" s="17" t="s">
        <v>66</v>
      </c>
      <c r="D4" s="17">
        <v>6</v>
      </c>
      <c r="E4" s="3"/>
      <c r="F4" s="3">
        <f>E4*D4</f>
        <v>0</v>
      </c>
    </row>
    <row r="5" spans="1:6" x14ac:dyDescent="0.25">
      <c r="A5" s="9" t="s">
        <v>40</v>
      </c>
      <c r="B5" s="18" t="s">
        <v>63</v>
      </c>
      <c r="C5" s="17" t="s">
        <v>66</v>
      </c>
      <c r="D5" s="28">
        <v>5</v>
      </c>
      <c r="E5" s="3"/>
      <c r="F5" s="3">
        <f>E5*D5</f>
        <v>0</v>
      </c>
    </row>
    <row r="6" spans="1:6" ht="18" customHeight="1" x14ac:dyDescent="0.25">
      <c r="A6" s="9" t="s">
        <v>42</v>
      </c>
      <c r="B6" s="18" t="s">
        <v>64</v>
      </c>
      <c r="C6" s="17" t="s">
        <v>66</v>
      </c>
      <c r="D6" s="17">
        <v>5</v>
      </c>
      <c r="E6" s="3"/>
      <c r="F6" s="3">
        <f>E6*D6</f>
        <v>0</v>
      </c>
    </row>
    <row r="7" spans="1:6" x14ac:dyDescent="0.25">
      <c r="A7" s="9" t="s">
        <v>44</v>
      </c>
      <c r="B7" s="18" t="s">
        <v>65</v>
      </c>
      <c r="C7" s="17" t="s">
        <v>66</v>
      </c>
      <c r="D7" s="17">
        <v>4</v>
      </c>
      <c r="E7" s="3"/>
      <c r="F7" s="3">
        <f>E7*D7</f>
        <v>0</v>
      </c>
    </row>
    <row r="8" spans="1:6" x14ac:dyDescent="0.25">
      <c r="A8" s="9" t="s">
        <v>38</v>
      </c>
      <c r="B8" s="22" t="s">
        <v>9</v>
      </c>
      <c r="C8" s="23"/>
      <c r="D8" s="23"/>
      <c r="E8" s="23"/>
      <c r="F8" s="24"/>
    </row>
    <row r="9" spans="1:6" x14ac:dyDescent="0.25">
      <c r="A9" s="10" t="s">
        <v>39</v>
      </c>
      <c r="B9" s="5" t="s">
        <v>10</v>
      </c>
      <c r="C9" s="17" t="s">
        <v>53</v>
      </c>
      <c r="D9" s="17">
        <v>1</v>
      </c>
      <c r="E9" s="3"/>
      <c r="F9" s="3">
        <f>+E9*D9</f>
        <v>0</v>
      </c>
    </row>
    <row r="10" spans="1:6" x14ac:dyDescent="0.25">
      <c r="A10" s="10" t="s">
        <v>40</v>
      </c>
      <c r="B10" s="5" t="s">
        <v>11</v>
      </c>
      <c r="C10" s="17" t="s">
        <v>5</v>
      </c>
      <c r="D10" s="28">
        <v>12</v>
      </c>
      <c r="E10" s="3"/>
      <c r="F10" s="3">
        <f>+E10*D10</f>
        <v>0</v>
      </c>
    </row>
    <row r="11" spans="1:6" x14ac:dyDescent="0.25">
      <c r="A11" s="9" t="s">
        <v>41</v>
      </c>
      <c r="B11" s="22" t="s">
        <v>12</v>
      </c>
      <c r="C11" s="23"/>
      <c r="D11" s="23"/>
      <c r="E11" s="23"/>
      <c r="F11" s="24"/>
    </row>
    <row r="12" spans="1:6" x14ac:dyDescent="0.25">
      <c r="A12" s="10" t="s">
        <v>39</v>
      </c>
      <c r="B12" s="5" t="s">
        <v>13</v>
      </c>
      <c r="C12" s="15" t="s">
        <v>54</v>
      </c>
      <c r="D12" s="15">
        <f>12*30</f>
        <v>360</v>
      </c>
      <c r="E12" s="3"/>
      <c r="F12" s="3">
        <f>+E12*D12</f>
        <v>0</v>
      </c>
    </row>
    <row r="13" spans="1:6" x14ac:dyDescent="0.25">
      <c r="A13" s="10" t="s">
        <v>40</v>
      </c>
      <c r="B13" s="5" t="s">
        <v>14</v>
      </c>
      <c r="C13" s="15" t="s">
        <v>54</v>
      </c>
      <c r="D13" s="15">
        <f>12*60</f>
        <v>720</v>
      </c>
      <c r="E13" s="3"/>
      <c r="F13" s="3">
        <f t="shared" ref="F13:F14" si="0">+E13*D13</f>
        <v>0</v>
      </c>
    </row>
    <row r="14" spans="1:6" x14ac:dyDescent="0.25">
      <c r="A14" s="10" t="s">
        <v>42</v>
      </c>
      <c r="B14" s="5" t="s">
        <v>15</v>
      </c>
      <c r="C14" s="15" t="s">
        <v>54</v>
      </c>
      <c r="D14" s="15">
        <f>4*60</f>
        <v>240</v>
      </c>
      <c r="E14" s="3"/>
      <c r="F14" s="3">
        <f t="shared" si="0"/>
        <v>0</v>
      </c>
    </row>
    <row r="15" spans="1:6" x14ac:dyDescent="0.25">
      <c r="A15" s="9" t="s">
        <v>43</v>
      </c>
      <c r="B15" s="22" t="s">
        <v>16</v>
      </c>
      <c r="C15" s="23"/>
      <c r="D15" s="23"/>
      <c r="E15" s="23"/>
      <c r="F15" s="24"/>
    </row>
    <row r="16" spans="1:6" x14ac:dyDescent="0.25">
      <c r="A16" s="10" t="s">
        <v>39</v>
      </c>
      <c r="B16" s="5" t="s">
        <v>17</v>
      </c>
      <c r="C16" s="15" t="s">
        <v>54</v>
      </c>
      <c r="D16" s="15">
        <f>4*60</f>
        <v>240</v>
      </c>
      <c r="E16" s="3"/>
      <c r="F16" s="3">
        <f>+E16*D16</f>
        <v>0</v>
      </c>
    </row>
    <row r="17" spans="1:6" x14ac:dyDescent="0.25">
      <c r="A17" s="10" t="s">
        <v>40</v>
      </c>
      <c r="B17" s="5" t="s">
        <v>18</v>
      </c>
      <c r="C17" s="15" t="s">
        <v>54</v>
      </c>
      <c r="D17" s="15">
        <f>4*30</f>
        <v>120</v>
      </c>
      <c r="E17" s="3"/>
      <c r="F17" s="3">
        <f t="shared" ref="F17:F19" si="1">+E17*D17</f>
        <v>0</v>
      </c>
    </row>
    <row r="18" spans="1:6" x14ac:dyDescent="0.25">
      <c r="A18" s="10" t="s">
        <v>42</v>
      </c>
      <c r="B18" s="5" t="s">
        <v>19</v>
      </c>
      <c r="C18" s="15" t="s">
        <v>55</v>
      </c>
      <c r="D18" s="15">
        <v>4</v>
      </c>
      <c r="E18" s="3"/>
      <c r="F18" s="3">
        <f t="shared" si="1"/>
        <v>0</v>
      </c>
    </row>
    <row r="19" spans="1:6" x14ac:dyDescent="0.25">
      <c r="A19" s="10" t="s">
        <v>44</v>
      </c>
      <c r="B19" s="5" t="s">
        <v>20</v>
      </c>
      <c r="C19" s="15" t="s">
        <v>56</v>
      </c>
      <c r="D19" s="15">
        <v>4</v>
      </c>
      <c r="E19" s="3"/>
      <c r="F19" s="3">
        <f t="shared" si="1"/>
        <v>0</v>
      </c>
    </row>
    <row r="20" spans="1:6" x14ac:dyDescent="0.25">
      <c r="A20" s="10" t="s">
        <v>45</v>
      </c>
      <c r="B20" s="5" t="s">
        <v>21</v>
      </c>
      <c r="C20" s="15" t="s">
        <v>55</v>
      </c>
      <c r="D20" s="15">
        <v>4</v>
      </c>
      <c r="E20" s="3"/>
      <c r="F20" s="3">
        <f>+E20*D20</f>
        <v>0</v>
      </c>
    </row>
    <row r="21" spans="1:6" x14ac:dyDescent="0.25">
      <c r="A21" s="9" t="s">
        <v>51</v>
      </c>
      <c r="B21" s="22" t="s">
        <v>22</v>
      </c>
      <c r="C21" s="23"/>
      <c r="D21" s="23"/>
      <c r="E21" s="23"/>
      <c r="F21" s="24"/>
    </row>
    <row r="22" spans="1:6" x14ac:dyDescent="0.25">
      <c r="A22" s="10" t="s">
        <v>39</v>
      </c>
      <c r="B22" s="5" t="s">
        <v>23</v>
      </c>
      <c r="C22" s="17" t="s">
        <v>57</v>
      </c>
      <c r="D22" s="17">
        <v>16</v>
      </c>
      <c r="E22" s="3"/>
      <c r="F22" s="3">
        <f>+E22*D22</f>
        <v>0</v>
      </c>
    </row>
    <row r="23" spans="1:6" x14ac:dyDescent="0.25">
      <c r="A23" s="9" t="s">
        <v>52</v>
      </c>
      <c r="B23" s="22" t="s">
        <v>24</v>
      </c>
      <c r="C23" s="23"/>
      <c r="D23" s="23"/>
      <c r="E23" s="23"/>
      <c r="F23" s="24"/>
    </row>
    <row r="24" spans="1:6" x14ac:dyDescent="0.25">
      <c r="A24" s="11" t="s">
        <v>67</v>
      </c>
      <c r="B24" s="5" t="s">
        <v>25</v>
      </c>
      <c r="C24" s="25"/>
      <c r="D24" s="26"/>
      <c r="E24" s="26"/>
      <c r="F24" s="27"/>
    </row>
    <row r="25" spans="1:6" x14ac:dyDescent="0.25">
      <c r="A25" s="10" t="s">
        <v>39</v>
      </c>
      <c r="B25" s="5" t="s">
        <v>26</v>
      </c>
      <c r="C25" s="15" t="s">
        <v>57</v>
      </c>
      <c r="D25" s="15">
        <v>32</v>
      </c>
      <c r="E25" s="3"/>
      <c r="F25" s="3">
        <f>+E25*D25</f>
        <v>0</v>
      </c>
    </row>
    <row r="26" spans="1:6" x14ac:dyDescent="0.25">
      <c r="A26" s="10" t="s">
        <v>40</v>
      </c>
      <c r="B26" s="5" t="s">
        <v>27</v>
      </c>
      <c r="C26" s="15" t="s">
        <v>57</v>
      </c>
      <c r="D26" s="15">
        <v>32</v>
      </c>
      <c r="E26" s="3"/>
      <c r="F26" s="3">
        <f>+E26*D26</f>
        <v>0</v>
      </c>
    </row>
    <row r="27" spans="1:6" x14ac:dyDescent="0.25">
      <c r="A27" s="10" t="s">
        <v>46</v>
      </c>
      <c r="B27" s="4" t="s">
        <v>28</v>
      </c>
      <c r="C27" s="19"/>
      <c r="D27" s="20"/>
      <c r="E27" s="20"/>
      <c r="F27" s="21"/>
    </row>
    <row r="28" spans="1:6" x14ac:dyDescent="0.25">
      <c r="A28" s="10" t="s">
        <v>39</v>
      </c>
      <c r="B28" s="5" t="s">
        <v>26</v>
      </c>
      <c r="C28" s="15" t="s">
        <v>57</v>
      </c>
      <c r="D28" s="15">
        <v>288</v>
      </c>
      <c r="E28" s="3"/>
      <c r="F28" s="3">
        <f>+E28*D28</f>
        <v>0</v>
      </c>
    </row>
    <row r="29" spans="1:6" x14ac:dyDescent="0.25">
      <c r="A29" s="10" t="s">
        <v>40</v>
      </c>
      <c r="B29" s="5" t="s">
        <v>27</v>
      </c>
      <c r="C29" s="15" t="s">
        <v>57</v>
      </c>
      <c r="D29" s="15">
        <v>96</v>
      </c>
      <c r="E29" s="3"/>
      <c r="F29" s="3">
        <f>+E29*D29</f>
        <v>0</v>
      </c>
    </row>
    <row r="30" spans="1:6" x14ac:dyDescent="0.25">
      <c r="A30" s="9" t="s">
        <v>47</v>
      </c>
      <c r="B30" s="22" t="s">
        <v>29</v>
      </c>
      <c r="C30" s="23"/>
      <c r="D30" s="23"/>
      <c r="E30" s="23"/>
      <c r="F30" s="24"/>
    </row>
    <row r="31" spans="1:6" x14ac:dyDescent="0.25">
      <c r="A31" s="10" t="s">
        <v>39</v>
      </c>
      <c r="B31" s="5" t="s">
        <v>30</v>
      </c>
      <c r="C31" s="15" t="s">
        <v>55</v>
      </c>
      <c r="D31" s="15">
        <v>4</v>
      </c>
      <c r="E31" s="3"/>
      <c r="F31" s="3">
        <f>+E31*D31</f>
        <v>0</v>
      </c>
    </row>
    <row r="32" spans="1:6" x14ac:dyDescent="0.25">
      <c r="A32" s="10" t="s">
        <v>40</v>
      </c>
      <c r="B32" s="5" t="s">
        <v>31</v>
      </c>
      <c r="C32" s="15" t="s">
        <v>55</v>
      </c>
      <c r="D32" s="15">
        <v>4</v>
      </c>
      <c r="E32" s="3"/>
      <c r="F32" s="3">
        <f>+E32*D32</f>
        <v>0</v>
      </c>
    </row>
    <row r="33" spans="1:6" x14ac:dyDescent="0.25">
      <c r="A33" s="9" t="s">
        <v>48</v>
      </c>
      <c r="B33" s="22" t="s">
        <v>32</v>
      </c>
      <c r="C33" s="23"/>
      <c r="D33" s="23"/>
      <c r="E33" s="23"/>
      <c r="F33" s="24"/>
    </row>
    <row r="34" spans="1:6" ht="38.25" x14ac:dyDescent="0.25">
      <c r="A34" s="10" t="s">
        <v>39</v>
      </c>
      <c r="B34" s="5" t="s">
        <v>33</v>
      </c>
      <c r="C34" s="15" t="s">
        <v>55</v>
      </c>
      <c r="D34" s="15">
        <v>4</v>
      </c>
      <c r="E34" s="3"/>
      <c r="F34" s="3">
        <f>+E34*D34</f>
        <v>0</v>
      </c>
    </row>
    <row r="35" spans="1:6" x14ac:dyDescent="0.25">
      <c r="A35" s="10" t="s">
        <v>40</v>
      </c>
      <c r="B35" s="5" t="s">
        <v>34</v>
      </c>
      <c r="C35" s="15" t="s">
        <v>58</v>
      </c>
      <c r="D35" s="15" t="s">
        <v>58</v>
      </c>
      <c r="E35" s="3"/>
      <c r="F35" s="3"/>
    </row>
    <row r="36" spans="1:6" x14ac:dyDescent="0.25">
      <c r="A36" s="10" t="s">
        <v>42</v>
      </c>
      <c r="B36" s="5" t="s">
        <v>35</v>
      </c>
      <c r="C36" s="15" t="s">
        <v>58</v>
      </c>
      <c r="D36" s="15" t="s">
        <v>58</v>
      </c>
      <c r="E36" s="3"/>
      <c r="F36" s="3"/>
    </row>
    <row r="37" spans="1:6" ht="25.5" x14ac:dyDescent="0.25">
      <c r="A37" s="9" t="s">
        <v>49</v>
      </c>
      <c r="B37" s="4" t="s">
        <v>36</v>
      </c>
      <c r="C37" s="15" t="s">
        <v>55</v>
      </c>
      <c r="D37" s="15">
        <v>4</v>
      </c>
      <c r="E37" s="3"/>
      <c r="F37" s="3">
        <f>+E37*D37</f>
        <v>0</v>
      </c>
    </row>
    <row r="38" spans="1:6" x14ac:dyDescent="0.25">
      <c r="A38" s="9" t="s">
        <v>50</v>
      </c>
      <c r="B38" s="4" t="s">
        <v>37</v>
      </c>
      <c r="C38" s="15" t="s">
        <v>55</v>
      </c>
      <c r="D38" s="15">
        <v>10</v>
      </c>
      <c r="E38" s="3"/>
      <c r="F38" s="3">
        <f t="shared" ref="F38" si="2">+D38*E38</f>
        <v>0</v>
      </c>
    </row>
    <row r="39" spans="1:6" x14ac:dyDescent="0.25">
      <c r="A39" s="12"/>
      <c r="B39" s="4" t="s">
        <v>59</v>
      </c>
      <c r="C39" s="16"/>
      <c r="D39" s="16"/>
      <c r="E39" s="13"/>
      <c r="F39" s="14">
        <f>SUM(F4:F38)</f>
        <v>0</v>
      </c>
    </row>
    <row r="40" spans="1:6" x14ac:dyDescent="0.25">
      <c r="A40" s="12"/>
      <c r="B40" s="4" t="s">
        <v>60</v>
      </c>
      <c r="C40" s="16"/>
      <c r="D40" s="16"/>
      <c r="E40" s="13"/>
      <c r="F40" s="14">
        <f>+F39*0.18</f>
        <v>0</v>
      </c>
    </row>
    <row r="41" spans="1:6" x14ac:dyDescent="0.25">
      <c r="A41" s="12"/>
      <c r="B41" s="4" t="s">
        <v>61</v>
      </c>
      <c r="C41" s="16"/>
      <c r="D41" s="16"/>
      <c r="E41" s="13"/>
      <c r="F41" s="14">
        <f>+F40+F39</f>
        <v>0</v>
      </c>
    </row>
  </sheetData>
  <mergeCells count="9">
    <mergeCell ref="C27:F27"/>
    <mergeCell ref="B30:F30"/>
    <mergeCell ref="B33:F33"/>
    <mergeCell ref="B8:F8"/>
    <mergeCell ref="B11:F11"/>
    <mergeCell ref="B15:F15"/>
    <mergeCell ref="B21:F21"/>
    <mergeCell ref="B23:F23"/>
    <mergeCell ref="C24:F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BFAENABEL-680963957-105134</_dlc_DocId>
    <_dlc_DocIdUrl xmlns="508ba6eb-9e09-4fd5-92f2-2d9921329f2d">
      <Url>https://enabelbe.sharepoint.com/sites/BFA/_layouts/15/DocIdRedir.aspx?ID=BFAENABEL-680963957-105134</Url>
      <Description>BFAENABEL-680963957-105134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41b8e0be6a4321e7de9d3d833f36ffec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10539e8cb62f4a52765b90dcf8551dfd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FDE4C-F2E2-4A3B-A6AA-59968AA2CF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49C0514E-32C5-4CB8-BD7D-E4CB9E5DC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68157-8B10-4D6E-BA63-D12E711676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E6524B6-66B0-4219-8A2A-75189551EDF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Cadre_devis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sanhoun@yahoo.fr</dc:creator>
  <cp:lastModifiedBy>HIEN, Hermann</cp:lastModifiedBy>
  <dcterms:created xsi:type="dcterms:W3CDTF">2024-04-19T04:35:37Z</dcterms:created>
  <dcterms:modified xsi:type="dcterms:W3CDTF">2025-07-11T16:36:52Z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f7230790-0344-41a7-b770-95bf4dd62dba</vt:lpwstr>
  </property>
  <property fmtid="{D5CDD505-2E9C-101B-9397-08002B2CF9AE}" pid="6" name="Document_Type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Document_Status">
    <vt:lpwstr/>
  </property>
  <property fmtid="{D5CDD505-2E9C-101B-9397-08002B2CF9AE}" pid="10" name="MediaServiceImageTags">
    <vt:lpwstr/>
  </property>
</Properties>
</file>