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ibadini50970\Desktop\DEMANDE DE PRIX\Dossier travaux latrines écoles et CSPS\Dossier complet marché BFA23004-10050_Travaux de Latrines institutionnelles\"/>
    </mc:Choice>
  </mc:AlternateContent>
  <xr:revisionPtr revIDLastSave="0" documentId="13_ncr:1_{1E813768-8741-41D7-B1B7-55744F1AFACB}" xr6:coauthVersionLast="47" xr6:coauthVersionMax="47" xr10:uidLastSave="{00000000-0000-0000-0000-000000000000}"/>
  <bookViews>
    <workbookView xWindow="-108" yWindow="-108" windowWidth="23256" windowHeight="12456" xr2:uid="{FA6DBA9F-4B87-4124-B91E-5434EAF367BE}"/>
  </bookViews>
  <sheets>
    <sheet name="LOT1 TF" sheetId="2" r:id="rId1"/>
    <sheet name="LOT1 TC" sheetId="3" r:id="rId2"/>
    <sheet name="LOT2 TF" sheetId="4" r:id="rId3"/>
    <sheet name="LOT 2 TC" sheetId="5" r:id="rId4"/>
    <sheet name="LOT3 TF" sheetId="7" r:id="rId5"/>
    <sheet name="LOT4 TF"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4" i="6" l="1"/>
  <c r="F843" i="6"/>
  <c r="F833" i="6"/>
  <c r="F834" i="6"/>
  <c r="F835" i="6"/>
  <c r="F836" i="6"/>
  <c r="F837" i="6"/>
  <c r="F838" i="6"/>
  <c r="F839" i="6"/>
  <c r="F840" i="6"/>
  <c r="F841" i="6"/>
  <c r="F842" i="6"/>
  <c r="F832" i="6"/>
  <c r="F829" i="6"/>
  <c r="F828" i="6"/>
  <c r="F827" i="6"/>
  <c r="F824" i="6"/>
  <c r="F823" i="6"/>
  <c r="F820" i="6"/>
  <c r="F819" i="6"/>
  <c r="F818" i="6"/>
  <c r="F815" i="6"/>
  <c r="F814" i="6"/>
  <c r="F811" i="6"/>
  <c r="F806" i="6"/>
  <c r="F807" i="6"/>
  <c r="F808" i="6"/>
  <c r="F809" i="6"/>
  <c r="F810" i="6"/>
  <c r="F805" i="6"/>
  <c r="F803" i="6"/>
  <c r="F796" i="6"/>
  <c r="F797" i="6"/>
  <c r="F798" i="6"/>
  <c r="F799" i="6"/>
  <c r="F800" i="6"/>
  <c r="F801" i="6"/>
  <c r="F802" i="6"/>
  <c r="F795" i="6"/>
  <c r="F793" i="6"/>
  <c r="F786" i="6"/>
  <c r="F787" i="6"/>
  <c r="F788" i="6"/>
  <c r="F789" i="6"/>
  <c r="F790" i="6"/>
  <c r="F791" i="6"/>
  <c r="F792" i="6"/>
  <c r="F785" i="6"/>
  <c r="F783" i="6"/>
  <c r="F777" i="6"/>
  <c r="F778" i="6"/>
  <c r="F779" i="6"/>
  <c r="F780" i="6"/>
  <c r="F781" i="6"/>
  <c r="F782" i="6"/>
  <c r="F776" i="6"/>
  <c r="F1033" i="6"/>
  <c r="F935" i="6"/>
  <c r="F664" i="6"/>
  <c r="F589" i="6"/>
  <c r="F412" i="6"/>
  <c r="F338" i="6"/>
  <c r="F329" i="6"/>
  <c r="F330" i="6"/>
  <c r="F331" i="6"/>
  <c r="F332" i="6"/>
  <c r="F333" i="6"/>
  <c r="F334" i="6"/>
  <c r="F335" i="6"/>
  <c r="F336" i="6"/>
  <c r="F337" i="6"/>
  <c r="F328" i="6"/>
  <c r="F261" i="6"/>
  <c r="F973" i="7"/>
  <c r="F822" i="7"/>
  <c r="F823" i="7"/>
  <c r="F568" i="7"/>
  <c r="F416" i="7"/>
  <c r="F1481" i="5"/>
  <c r="F1327" i="5"/>
  <c r="F1051" i="5"/>
  <c r="F977" i="5"/>
  <c r="F754" i="5"/>
  <c r="F678" i="5"/>
  <c r="F603" i="5"/>
  <c r="F366" i="5"/>
  <c r="F291" i="5"/>
  <c r="F282" i="5"/>
  <c r="F283" i="5"/>
  <c r="F284" i="5"/>
  <c r="F285" i="5"/>
  <c r="F286" i="5"/>
  <c r="F287" i="5"/>
  <c r="F288" i="5"/>
  <c r="F289" i="5"/>
  <c r="F290" i="5"/>
  <c r="F281" i="5"/>
  <c r="F735" i="4"/>
  <c r="F660" i="4"/>
  <c r="F485" i="4"/>
  <c r="F411" i="4"/>
  <c r="F402" i="4"/>
  <c r="F403" i="4"/>
  <c r="F404" i="4"/>
  <c r="F405" i="4"/>
  <c r="F406" i="4"/>
  <c r="F407" i="4"/>
  <c r="F408" i="4"/>
  <c r="F409" i="4"/>
  <c r="F410" i="4"/>
  <c r="F401" i="4"/>
  <c r="F237" i="4"/>
  <c r="F162" i="4"/>
  <c r="F774" i="3"/>
  <c r="F700" i="3"/>
  <c r="F691" i="3"/>
  <c r="F692" i="3"/>
  <c r="F693" i="3"/>
  <c r="F694" i="3"/>
  <c r="F695" i="3"/>
  <c r="F696" i="3"/>
  <c r="F697" i="3"/>
  <c r="F698" i="3"/>
  <c r="F690" i="3"/>
  <c r="F699" i="3"/>
  <c r="F481" i="3"/>
  <c r="F407" i="3"/>
  <c r="F235" i="3"/>
  <c r="F161" i="3"/>
  <c r="F678" i="2"/>
  <c r="F604" i="2"/>
  <c r="F222" i="2"/>
  <c r="F959" i="6"/>
  <c r="F923" i="6"/>
  <c r="F765" i="6"/>
  <c r="F764" i="6"/>
  <c r="F325" i="7"/>
  <c r="F324" i="7"/>
  <c r="F323" i="7"/>
  <c r="F322" i="7"/>
  <c r="F321" i="7"/>
  <c r="F320" i="7"/>
  <c r="F319" i="7"/>
  <c r="F318" i="7"/>
  <c r="F317" i="7"/>
  <c r="F316" i="7"/>
  <c r="F315" i="7"/>
  <c r="F314" i="7"/>
  <c r="F313" i="7"/>
  <c r="F312" i="7"/>
  <c r="F1018" i="7"/>
  <c r="F1017" i="7"/>
  <c r="F1016" i="7"/>
  <c r="F1013" i="7"/>
  <c r="F1012" i="7"/>
  <c r="F1011" i="7"/>
  <c r="F1007" i="7"/>
  <c r="F1006" i="7"/>
  <c r="F1005" i="7"/>
  <c r="F1004" i="7"/>
  <c r="F1003" i="7"/>
  <c r="F1002" i="7"/>
  <c r="F998" i="7"/>
  <c r="F997" i="7"/>
  <c r="F996" i="7"/>
  <c r="F972" i="7"/>
  <c r="F971" i="7"/>
  <c r="F970" i="7"/>
  <c r="F969" i="7"/>
  <c r="F967" i="7"/>
  <c r="F966" i="7"/>
  <c r="F965" i="7"/>
  <c r="F964" i="7"/>
  <c r="F961" i="7"/>
  <c r="F960" i="7"/>
  <c r="F959" i="7"/>
  <c r="F958" i="7"/>
  <c r="F957" i="7"/>
  <c r="F956" i="7"/>
  <c r="F955" i="7"/>
  <c r="F954" i="7"/>
  <c r="F953" i="7"/>
  <c r="F952" i="7"/>
  <c r="F951" i="7"/>
  <c r="F948" i="7"/>
  <c r="F947" i="7"/>
  <c r="F944" i="7"/>
  <c r="F945" i="7" s="1"/>
  <c r="F941" i="7"/>
  <c r="F940" i="7"/>
  <c r="F937" i="7"/>
  <c r="F938" i="7" s="1"/>
  <c r="F934" i="7"/>
  <c r="F933" i="7"/>
  <c r="F932" i="7"/>
  <c r="F931" i="7"/>
  <c r="F930" i="7"/>
  <c r="F929" i="7"/>
  <c r="F928" i="7"/>
  <c r="F927" i="7"/>
  <c r="F924" i="7"/>
  <c r="F923" i="7"/>
  <c r="F922" i="7"/>
  <c r="F921" i="7"/>
  <c r="F920" i="7"/>
  <c r="F919" i="7"/>
  <c r="F918" i="7"/>
  <c r="F915" i="7"/>
  <c r="F914" i="7"/>
  <c r="F913" i="7"/>
  <c r="F912" i="7"/>
  <c r="F911" i="7"/>
  <c r="F910" i="7"/>
  <c r="F909" i="7"/>
  <c r="F899" i="7"/>
  <c r="F898" i="7"/>
  <c r="F897" i="7"/>
  <c r="F896" i="7"/>
  <c r="F895" i="7"/>
  <c r="F894" i="7"/>
  <c r="F893" i="7"/>
  <c r="F892" i="7"/>
  <c r="F891" i="7"/>
  <c r="F890" i="7"/>
  <c r="F889" i="7"/>
  <c r="F886" i="7"/>
  <c r="F885" i="7"/>
  <c r="F884" i="7"/>
  <c r="F883" i="7"/>
  <c r="F882" i="7"/>
  <c r="F881" i="7"/>
  <c r="F878" i="7"/>
  <c r="F877" i="7"/>
  <c r="F876" i="7"/>
  <c r="F875" i="7"/>
  <c r="F874" i="7"/>
  <c r="F871" i="7"/>
  <c r="F870" i="7"/>
  <c r="F867" i="7"/>
  <c r="F868" i="7" s="1"/>
  <c r="F864" i="7"/>
  <c r="F863" i="7"/>
  <c r="F860" i="7"/>
  <c r="F859" i="7"/>
  <c r="F856" i="7"/>
  <c r="F855" i="7"/>
  <c r="F854" i="7"/>
  <c r="F853" i="7"/>
  <c r="F852" i="7"/>
  <c r="F851" i="7"/>
  <c r="F850" i="7"/>
  <c r="F849" i="7"/>
  <c r="F846" i="7"/>
  <c r="F845" i="7"/>
  <c r="F844" i="7"/>
  <c r="F843" i="7"/>
  <c r="F842" i="7"/>
  <c r="F841" i="7"/>
  <c r="F840" i="7"/>
  <c r="F839" i="7"/>
  <c r="F836" i="7"/>
  <c r="F835" i="7"/>
  <c r="F834" i="7"/>
  <c r="F833" i="7"/>
  <c r="F832" i="7"/>
  <c r="F831" i="7"/>
  <c r="F830" i="7"/>
  <c r="F821" i="7"/>
  <c r="F820" i="7"/>
  <c r="F819" i="7"/>
  <c r="F818" i="7"/>
  <c r="F816" i="7"/>
  <c r="F815" i="7"/>
  <c r="F814" i="7"/>
  <c r="F813" i="7"/>
  <c r="F810" i="7"/>
  <c r="F809" i="7"/>
  <c r="F808" i="7"/>
  <c r="F807" i="7"/>
  <c r="F806" i="7"/>
  <c r="F805" i="7"/>
  <c r="F804" i="7"/>
  <c r="F803" i="7"/>
  <c r="F802" i="7"/>
  <c r="F801" i="7"/>
  <c r="F800" i="7"/>
  <c r="F797" i="7"/>
  <c r="F796" i="7"/>
  <c r="F795" i="7"/>
  <c r="F794" i="7"/>
  <c r="F793" i="7"/>
  <c r="F792" i="7"/>
  <c r="F789" i="7"/>
  <c r="F788" i="7"/>
  <c r="F787" i="7"/>
  <c r="F786" i="7"/>
  <c r="F785" i="7"/>
  <c r="F782" i="7"/>
  <c r="F781" i="7"/>
  <c r="F778" i="7"/>
  <c r="F779" i="7" s="1"/>
  <c r="F775" i="7"/>
  <c r="F774" i="7"/>
  <c r="F771" i="7"/>
  <c r="F770" i="7"/>
  <c r="F767" i="7"/>
  <c r="F766" i="7"/>
  <c r="F765" i="7"/>
  <c r="F764" i="7"/>
  <c r="F763" i="7"/>
  <c r="F762" i="7"/>
  <c r="F761" i="7"/>
  <c r="F760" i="7"/>
  <c r="F757" i="7"/>
  <c r="F756" i="7"/>
  <c r="F755" i="7"/>
  <c r="F754" i="7"/>
  <c r="F753" i="7"/>
  <c r="F752" i="7"/>
  <c r="F751" i="7"/>
  <c r="F750" i="7"/>
  <c r="F747" i="7"/>
  <c r="F746" i="7"/>
  <c r="F745" i="7"/>
  <c r="F744" i="7"/>
  <c r="F743" i="7"/>
  <c r="F742" i="7"/>
  <c r="F741" i="7"/>
  <c r="F732" i="7"/>
  <c r="F731" i="7"/>
  <c r="F727" i="7"/>
  <c r="F726" i="7"/>
  <c r="F725" i="7"/>
  <c r="F724" i="7"/>
  <c r="F723" i="7"/>
  <c r="F722" i="7"/>
  <c r="F721" i="7"/>
  <c r="F720" i="7"/>
  <c r="F716" i="7"/>
  <c r="F715" i="7"/>
  <c r="F714" i="7"/>
  <c r="F713" i="7"/>
  <c r="F712" i="7"/>
  <c r="F711" i="7"/>
  <c r="F710" i="7"/>
  <c r="F706" i="7"/>
  <c r="F705" i="7"/>
  <c r="F696" i="7"/>
  <c r="F695" i="7"/>
  <c r="F694" i="7"/>
  <c r="F693" i="7"/>
  <c r="F692" i="7"/>
  <c r="F691" i="7"/>
  <c r="F690" i="7"/>
  <c r="F689" i="7"/>
  <c r="F688" i="7"/>
  <c r="F687" i="7"/>
  <c r="F686" i="7"/>
  <c r="F683" i="7"/>
  <c r="F682" i="7"/>
  <c r="F681" i="7"/>
  <c r="F680" i="7"/>
  <c r="F679" i="7"/>
  <c r="F678" i="7"/>
  <c r="F675" i="7"/>
  <c r="F674" i="7"/>
  <c r="F673" i="7"/>
  <c r="F672" i="7"/>
  <c r="F671" i="7"/>
  <c r="F670" i="7"/>
  <c r="F669" i="7"/>
  <c r="F668" i="7"/>
  <c r="F665" i="7"/>
  <c r="F664" i="7"/>
  <c r="F663" i="7"/>
  <c r="F662" i="7"/>
  <c r="F661" i="7"/>
  <c r="F658" i="7"/>
  <c r="F657" i="7"/>
  <c r="F654" i="7"/>
  <c r="F655" i="7" s="1"/>
  <c r="F651" i="7"/>
  <c r="F650" i="7"/>
  <c r="F647" i="7"/>
  <c r="F646" i="7"/>
  <c r="F643" i="7"/>
  <c r="F642" i="7"/>
  <c r="F641" i="7"/>
  <c r="F640" i="7"/>
  <c r="D639" i="7"/>
  <c r="F639" i="7" s="1"/>
  <c r="F638" i="7"/>
  <c r="D637" i="7"/>
  <c r="F637" i="7" s="1"/>
  <c r="F636" i="7"/>
  <c r="F633" i="7"/>
  <c r="F632" i="7"/>
  <c r="F631" i="7"/>
  <c r="F630" i="7"/>
  <c r="F629" i="7"/>
  <c r="D628" i="7"/>
  <c r="F628" i="7" s="1"/>
  <c r="F627" i="7"/>
  <c r="D626" i="7"/>
  <c r="F626" i="7" s="1"/>
  <c r="F623" i="7"/>
  <c r="F622" i="7"/>
  <c r="F621" i="7"/>
  <c r="F620" i="7"/>
  <c r="D619" i="7"/>
  <c r="F619" i="7" s="1"/>
  <c r="F618" i="7"/>
  <c r="F617" i="7"/>
  <c r="F607" i="7"/>
  <c r="F606" i="7"/>
  <c r="F602" i="7"/>
  <c r="F601" i="7"/>
  <c r="F600" i="7"/>
  <c r="F599" i="7"/>
  <c r="F598" i="7"/>
  <c r="F597" i="7"/>
  <c r="F593" i="7"/>
  <c r="F592" i="7"/>
  <c r="F567" i="7"/>
  <c r="F566" i="7"/>
  <c r="F565" i="7"/>
  <c r="F564" i="7"/>
  <c r="F562" i="7"/>
  <c r="F561" i="7"/>
  <c r="F560" i="7"/>
  <c r="F559" i="7"/>
  <c r="F556" i="7"/>
  <c r="F555" i="7"/>
  <c r="F554" i="7"/>
  <c r="F553" i="7"/>
  <c r="F552" i="7"/>
  <c r="F551" i="7"/>
  <c r="F550" i="7"/>
  <c r="F549" i="7"/>
  <c r="F548" i="7"/>
  <c r="F547" i="7"/>
  <c r="F546" i="7"/>
  <c r="F543" i="7"/>
  <c r="F542" i="7"/>
  <c r="F539" i="7"/>
  <c r="F540" i="7" s="1"/>
  <c r="F536" i="7"/>
  <c r="F535" i="7"/>
  <c r="F532" i="7"/>
  <c r="F533" i="7" s="1"/>
  <c r="F529" i="7"/>
  <c r="F528" i="7"/>
  <c r="F527" i="7"/>
  <c r="F526" i="7"/>
  <c r="F525" i="7"/>
  <c r="F524" i="7"/>
  <c r="F523" i="7"/>
  <c r="F522" i="7"/>
  <c r="F519" i="7"/>
  <c r="F518" i="7"/>
  <c r="F517" i="7"/>
  <c r="F516" i="7"/>
  <c r="F515" i="7"/>
  <c r="F514" i="7"/>
  <c r="F513" i="7"/>
  <c r="F510" i="7"/>
  <c r="F509" i="7"/>
  <c r="F508" i="7"/>
  <c r="F507" i="7"/>
  <c r="F506" i="7"/>
  <c r="F505" i="7"/>
  <c r="F504" i="7"/>
  <c r="F495" i="7"/>
  <c r="F494" i="7"/>
  <c r="F493" i="7"/>
  <c r="F492" i="7"/>
  <c r="F491" i="7"/>
  <c r="F490" i="7"/>
  <c r="F489" i="7"/>
  <c r="F488" i="7"/>
  <c r="F487" i="7"/>
  <c r="F486" i="7"/>
  <c r="F485" i="7"/>
  <c r="F482" i="7"/>
  <c r="F481" i="7"/>
  <c r="F480" i="7"/>
  <c r="F479" i="7"/>
  <c r="F478" i="7"/>
  <c r="F477" i="7"/>
  <c r="F474" i="7"/>
  <c r="F473" i="7"/>
  <c r="F472" i="7"/>
  <c r="F471" i="7"/>
  <c r="F470" i="7"/>
  <c r="F467" i="7"/>
  <c r="F466" i="7"/>
  <c r="F463" i="7"/>
  <c r="F464" i="7" s="1"/>
  <c r="F460" i="7"/>
  <c r="F459" i="7"/>
  <c r="F456" i="7"/>
  <c r="F455" i="7"/>
  <c r="F452" i="7"/>
  <c r="F451" i="7"/>
  <c r="F450" i="7"/>
  <c r="F449" i="7"/>
  <c r="F448" i="7"/>
  <c r="F447" i="7"/>
  <c r="F446" i="7"/>
  <c r="F445" i="7"/>
  <c r="F442" i="7"/>
  <c r="F441" i="7"/>
  <c r="F440" i="7"/>
  <c r="F439" i="7"/>
  <c r="F438" i="7"/>
  <c r="F437" i="7"/>
  <c r="F436" i="7"/>
  <c r="F435" i="7"/>
  <c r="F432" i="7"/>
  <c r="F431" i="7"/>
  <c r="F430" i="7"/>
  <c r="F429" i="7"/>
  <c r="F428" i="7"/>
  <c r="F427" i="7"/>
  <c r="F426" i="7"/>
  <c r="F415" i="7"/>
  <c r="F414" i="7"/>
  <c r="F413" i="7"/>
  <c r="F412" i="7"/>
  <c r="F410" i="7"/>
  <c r="F409" i="7"/>
  <c r="F408" i="7"/>
  <c r="F407" i="7"/>
  <c r="F404" i="7"/>
  <c r="F403" i="7"/>
  <c r="F402" i="7"/>
  <c r="F401" i="7"/>
  <c r="F400" i="7"/>
  <c r="F399" i="7"/>
  <c r="F398" i="7"/>
  <c r="F397" i="7"/>
  <c r="F396" i="7"/>
  <c r="F395" i="7"/>
  <c r="F394" i="7"/>
  <c r="F391" i="7"/>
  <c r="F390" i="7"/>
  <c r="F389" i="7"/>
  <c r="F388" i="7"/>
  <c r="F387" i="7"/>
  <c r="F386" i="7"/>
  <c r="F383" i="7"/>
  <c r="F382" i="7"/>
  <c r="F381" i="7"/>
  <c r="F380" i="7"/>
  <c r="F379" i="7"/>
  <c r="F376" i="7"/>
  <c r="F375" i="7"/>
  <c r="F372" i="7"/>
  <c r="F373" i="7" s="1"/>
  <c r="F369" i="7"/>
  <c r="F368" i="7"/>
  <c r="F365" i="7"/>
  <c r="F364" i="7"/>
  <c r="F361" i="7"/>
  <c r="F360" i="7"/>
  <c r="F359" i="7"/>
  <c r="F358" i="7"/>
  <c r="F357" i="7"/>
  <c r="F356" i="7"/>
  <c r="F355" i="7"/>
  <c r="F354" i="7"/>
  <c r="F351" i="7"/>
  <c r="F350" i="7"/>
  <c r="F349" i="7"/>
  <c r="F348" i="7"/>
  <c r="F347" i="7"/>
  <c r="F346" i="7"/>
  <c r="F345" i="7"/>
  <c r="F344" i="7"/>
  <c r="F341" i="7"/>
  <c r="F340" i="7"/>
  <c r="F339" i="7"/>
  <c r="F338" i="7"/>
  <c r="F337" i="7"/>
  <c r="F336" i="7"/>
  <c r="F335" i="7"/>
  <c r="F302" i="7"/>
  <c r="F301" i="7"/>
  <c r="F300" i="7"/>
  <c r="F299" i="7"/>
  <c r="F298" i="7"/>
  <c r="F297" i="7"/>
  <c r="F296" i="7"/>
  <c r="F295" i="7"/>
  <c r="F294" i="7"/>
  <c r="F293" i="7"/>
  <c r="F292" i="7"/>
  <c r="F289" i="7"/>
  <c r="F288" i="7"/>
  <c r="F287" i="7"/>
  <c r="F286" i="7"/>
  <c r="F285" i="7"/>
  <c r="F284" i="7"/>
  <c r="F281" i="7"/>
  <c r="F280" i="7"/>
  <c r="F279" i="7"/>
  <c r="F278" i="7"/>
  <c r="F277" i="7"/>
  <c r="F276" i="7"/>
  <c r="F275" i="7"/>
  <c r="F274" i="7"/>
  <c r="F271" i="7"/>
  <c r="F270" i="7"/>
  <c r="F269" i="7"/>
  <c r="F268" i="7"/>
  <c r="F267" i="7"/>
  <c r="F264" i="7"/>
  <c r="F263" i="7"/>
  <c r="F260" i="7"/>
  <c r="F261" i="7" s="1"/>
  <c r="F257" i="7"/>
  <c r="F256" i="7"/>
  <c r="F253" i="7"/>
  <c r="F252" i="7"/>
  <c r="F249" i="7"/>
  <c r="F248" i="7"/>
  <c r="F247" i="7"/>
  <c r="F246" i="7"/>
  <c r="D245" i="7"/>
  <c r="F245" i="7" s="1"/>
  <c r="F244" i="7"/>
  <c r="D243" i="7"/>
  <c r="F243" i="7" s="1"/>
  <c r="F242" i="7"/>
  <c r="F239" i="7"/>
  <c r="F238" i="7"/>
  <c r="F237" i="7"/>
  <c r="F236" i="7"/>
  <c r="F235" i="7"/>
  <c r="D234" i="7"/>
  <c r="F234" i="7" s="1"/>
  <c r="F233" i="7"/>
  <c r="D232" i="7"/>
  <c r="F232" i="7" s="1"/>
  <c r="F229" i="7"/>
  <c r="F228" i="7"/>
  <c r="F227" i="7"/>
  <c r="F226" i="7"/>
  <c r="D225" i="7"/>
  <c r="F225" i="7" s="1"/>
  <c r="F224" i="7"/>
  <c r="F223" i="7"/>
  <c r="F202" i="7"/>
  <c r="F201" i="7"/>
  <c r="F200" i="7"/>
  <c r="F199" i="7"/>
  <c r="F198" i="7"/>
  <c r="F197" i="7"/>
  <c r="F196" i="7"/>
  <c r="F195" i="7"/>
  <c r="F194" i="7"/>
  <c r="F193" i="7"/>
  <c r="F190" i="7"/>
  <c r="F189" i="7"/>
  <c r="F185" i="7"/>
  <c r="F184" i="7"/>
  <c r="F183" i="7"/>
  <c r="F182" i="7"/>
  <c r="F172" i="7"/>
  <c r="F171" i="7"/>
  <c r="F167" i="7"/>
  <c r="F166" i="7"/>
  <c r="F165" i="7"/>
  <c r="F164" i="7"/>
  <c r="F163" i="7"/>
  <c r="F162" i="7"/>
  <c r="F161" i="7"/>
  <c r="F160" i="7"/>
  <c r="F159" i="7"/>
  <c r="F155" i="7"/>
  <c r="F154" i="7"/>
  <c r="F153" i="7"/>
  <c r="F152" i="7"/>
  <c r="F151" i="7"/>
  <c r="F150" i="7"/>
  <c r="F149" i="7"/>
  <c r="F148" i="7"/>
  <c r="F144" i="7"/>
  <c r="F143" i="7"/>
  <c r="F119" i="7"/>
  <c r="F118" i="7"/>
  <c r="F114" i="7"/>
  <c r="F113" i="7"/>
  <c r="F112" i="7"/>
  <c r="F111" i="7"/>
  <c r="F110" i="7"/>
  <c r="F109" i="7"/>
  <c r="F108" i="7"/>
  <c r="F107" i="7"/>
  <c r="F106" i="7"/>
  <c r="F102" i="7"/>
  <c r="F101" i="7"/>
  <c r="F79" i="7"/>
  <c r="F78" i="7"/>
  <c r="F77" i="7"/>
  <c r="F76" i="7"/>
  <c r="F75" i="7"/>
  <c r="F74" i="7"/>
  <c r="F73" i="7"/>
  <c r="F72" i="7"/>
  <c r="F71" i="7"/>
  <c r="F70" i="7"/>
  <c r="F69" i="7"/>
  <c r="F66" i="7"/>
  <c r="F65" i="7"/>
  <c r="F64" i="7"/>
  <c r="F63" i="7"/>
  <c r="F62" i="7"/>
  <c r="F61" i="7"/>
  <c r="F60" i="7"/>
  <c r="F59" i="7"/>
  <c r="F56" i="7"/>
  <c r="F55" i="7"/>
  <c r="F54" i="7"/>
  <c r="F53" i="7"/>
  <c r="F52" i="7"/>
  <c r="F49" i="7"/>
  <c r="F48" i="7"/>
  <c r="F45" i="7"/>
  <c r="F46" i="7" s="1"/>
  <c r="D42" i="7"/>
  <c r="F42" i="7" s="1"/>
  <c r="F41" i="7"/>
  <c r="F38" i="7"/>
  <c r="F37" i="7"/>
  <c r="F34" i="7"/>
  <c r="F33" i="7"/>
  <c r="F32" i="7"/>
  <c r="F31" i="7"/>
  <c r="F30" i="7"/>
  <c r="F29" i="7"/>
  <c r="F28" i="7"/>
  <c r="F27" i="7"/>
  <c r="F24" i="7"/>
  <c r="F23" i="7"/>
  <c r="F22" i="7"/>
  <c r="F21" i="7"/>
  <c r="F20" i="7"/>
  <c r="F19" i="7"/>
  <c r="F18" i="7"/>
  <c r="D17" i="7"/>
  <c r="F17" i="7" s="1"/>
  <c r="F14" i="7"/>
  <c r="D13" i="7"/>
  <c r="F13" i="7" s="1"/>
  <c r="F12" i="7"/>
  <c r="F11" i="7"/>
  <c r="D10" i="7"/>
  <c r="F10" i="7" s="1"/>
  <c r="F9" i="7"/>
  <c r="F8" i="7"/>
  <c r="F326" i="7" l="1"/>
  <c r="F999" i="7"/>
  <c r="F258" i="7"/>
  <c r="F783" i="7"/>
  <c r="F145" i="7"/>
  <c r="F861" i="7"/>
  <c r="F265" i="7"/>
  <c r="F659" i="7"/>
  <c r="F173" i="7"/>
  <c r="F370" i="7"/>
  <c r="F468" i="7"/>
  <c r="F537" i="7"/>
  <c r="F594" i="7"/>
  <c r="F608" i="7"/>
  <c r="F50" i="7"/>
  <c r="F366" i="7"/>
  <c r="F865" i="7"/>
  <c r="F39" i="7"/>
  <c r="F475" i="7"/>
  <c r="F648" i="7"/>
  <c r="F772" i="7"/>
  <c r="F120" i="7"/>
  <c r="F377" i="7"/>
  <c r="F433" i="7"/>
  <c r="F872" i="7"/>
  <c r="F461" i="7"/>
  <c r="F652" i="7"/>
  <c r="F511" i="7"/>
  <c r="F1008" i="7"/>
  <c r="F1014" i="7"/>
  <c r="F457" i="7"/>
  <c r="F1019" i="7"/>
  <c r="F342" i="7"/>
  <c r="F733" i="7"/>
  <c r="F900" i="7"/>
  <c r="F916" i="7"/>
  <c r="F290" i="7"/>
  <c r="F203" i="7"/>
  <c r="F887" i="7"/>
  <c r="F942" i="7"/>
  <c r="F186" i="7"/>
  <c r="F776" i="7"/>
  <c r="F43" i="7"/>
  <c r="F962" i="7"/>
  <c r="F352" i="7"/>
  <c r="F811" i="7"/>
  <c r="F254" i="7"/>
  <c r="F384" i="7"/>
  <c r="F483" i="7"/>
  <c r="F624" i="7"/>
  <c r="F634" i="7"/>
  <c r="F676" i="7"/>
  <c r="F684" i="7"/>
  <c r="F282" i="7"/>
  <c r="F569" i="7"/>
  <c r="F250" i="7"/>
  <c r="F362" i="7"/>
  <c r="F697" i="7"/>
  <c r="F67" i="7"/>
  <c r="F80" i="7"/>
  <c r="F272" i="7"/>
  <c r="F392" i="7"/>
  <c r="F544" i="7"/>
  <c r="F707" i="7"/>
  <c r="F798" i="7"/>
  <c r="F847" i="7"/>
  <c r="F857" i="7"/>
  <c r="F974" i="7"/>
  <c r="F115" i="7"/>
  <c r="F443" i="7"/>
  <c r="F230" i="7"/>
  <c r="F496" i="7"/>
  <c r="F728" i="7"/>
  <c r="F837" i="7"/>
  <c r="F25" i="7"/>
  <c r="F35" i="7"/>
  <c r="F191" i="7"/>
  <c r="F405" i="7"/>
  <c r="F530" i="7"/>
  <c r="F557" i="7"/>
  <c r="F666" i="7"/>
  <c r="F717" i="7"/>
  <c r="F758" i="7"/>
  <c r="F768" i="7"/>
  <c r="F879" i="7"/>
  <c r="F417" i="7"/>
  <c r="F935" i="7"/>
  <c r="F57" i="7"/>
  <c r="F103" i="7"/>
  <c r="F156" i="7"/>
  <c r="F168" i="7"/>
  <c r="F303" i="7"/>
  <c r="F453" i="7"/>
  <c r="F520" i="7"/>
  <c r="F603" i="7"/>
  <c r="F748" i="7"/>
  <c r="F790" i="7"/>
  <c r="F925" i="7"/>
  <c r="F949" i="7"/>
  <c r="F15" i="7"/>
  <c r="F240" i="7"/>
  <c r="F644" i="7"/>
  <c r="F1480" i="5"/>
  <c r="F1479" i="5"/>
  <c r="F1478" i="5"/>
  <c r="F1477" i="5"/>
  <c r="F1475" i="5"/>
  <c r="F1474" i="5"/>
  <c r="F1473" i="5"/>
  <c r="F1472" i="5"/>
  <c r="F1469" i="5"/>
  <c r="F1468" i="5"/>
  <c r="F1467" i="5"/>
  <c r="F1466" i="5"/>
  <c r="F1465" i="5"/>
  <c r="F1464" i="5"/>
  <c r="F1463" i="5"/>
  <c r="F1462" i="5"/>
  <c r="F1461" i="5"/>
  <c r="F1460" i="5"/>
  <c r="F1459" i="5"/>
  <c r="F1456" i="5"/>
  <c r="F1455" i="5"/>
  <c r="F1452" i="5"/>
  <c r="F1453" i="5" s="1"/>
  <c r="F1449" i="5"/>
  <c r="F1448" i="5"/>
  <c r="F1445" i="5"/>
  <c r="F1446" i="5" s="1"/>
  <c r="F1442" i="5"/>
  <c r="F1441" i="5"/>
  <c r="F1440" i="5"/>
  <c r="F1439" i="5"/>
  <c r="F1438" i="5"/>
  <c r="F1437" i="5"/>
  <c r="F1436" i="5"/>
  <c r="F1435" i="5"/>
  <c r="F1432" i="5"/>
  <c r="F1431" i="5"/>
  <c r="F1430" i="5"/>
  <c r="F1429" i="5"/>
  <c r="F1428" i="5"/>
  <c r="F1427" i="5"/>
  <c r="F1426" i="5"/>
  <c r="F1423" i="5"/>
  <c r="F1422" i="5"/>
  <c r="F1421" i="5"/>
  <c r="F1420" i="5"/>
  <c r="F1419" i="5"/>
  <c r="F1418" i="5"/>
  <c r="F1417" i="5"/>
  <c r="F1406" i="5"/>
  <c r="F1405" i="5"/>
  <c r="F1404" i="5"/>
  <c r="F1403" i="5"/>
  <c r="F1402" i="5"/>
  <c r="F1401" i="5"/>
  <c r="F1400" i="5"/>
  <c r="F1399" i="5"/>
  <c r="F1398" i="5"/>
  <c r="F1397" i="5"/>
  <c r="F1396" i="5"/>
  <c r="F1393" i="5"/>
  <c r="F1392" i="5"/>
  <c r="F1391" i="5"/>
  <c r="F1390" i="5"/>
  <c r="F1389" i="5"/>
  <c r="F1388" i="5"/>
  <c r="F1385" i="5"/>
  <c r="F1384" i="5"/>
  <c r="F1383" i="5"/>
  <c r="F1382" i="5"/>
  <c r="F1381" i="5"/>
  <c r="F1378" i="5"/>
  <c r="F1377" i="5"/>
  <c r="F1374" i="5"/>
  <c r="F1375" i="5" s="1"/>
  <c r="F1371" i="5"/>
  <c r="F1370" i="5"/>
  <c r="F1367" i="5"/>
  <c r="F1366" i="5"/>
  <c r="F1368" i="5" s="1"/>
  <c r="F1363" i="5"/>
  <c r="F1362" i="5"/>
  <c r="F1361" i="5"/>
  <c r="F1360" i="5"/>
  <c r="F1359" i="5"/>
  <c r="F1358" i="5"/>
  <c r="F1357" i="5"/>
  <c r="F1356" i="5"/>
  <c r="F1353" i="5"/>
  <c r="F1352" i="5"/>
  <c r="F1351" i="5"/>
  <c r="F1350" i="5"/>
  <c r="F1349" i="5"/>
  <c r="F1348" i="5"/>
  <c r="F1347" i="5"/>
  <c r="F1346" i="5"/>
  <c r="F1343" i="5"/>
  <c r="F1342" i="5"/>
  <c r="F1341" i="5"/>
  <c r="F1340" i="5"/>
  <c r="F1339" i="5"/>
  <c r="F1338" i="5"/>
  <c r="F1337" i="5"/>
  <c r="F1326" i="5"/>
  <c r="F1325" i="5"/>
  <c r="F1324" i="5"/>
  <c r="F1323" i="5"/>
  <c r="F1321" i="5"/>
  <c r="F1320" i="5"/>
  <c r="F1319" i="5"/>
  <c r="F1318" i="5"/>
  <c r="F1315" i="5"/>
  <c r="F1314" i="5"/>
  <c r="F1313" i="5"/>
  <c r="F1312" i="5"/>
  <c r="F1311" i="5"/>
  <c r="F1310" i="5"/>
  <c r="F1309" i="5"/>
  <c r="F1308" i="5"/>
  <c r="F1307" i="5"/>
  <c r="F1306" i="5"/>
  <c r="F1305" i="5"/>
  <c r="F1302" i="5"/>
  <c r="F1301" i="5"/>
  <c r="F1300" i="5"/>
  <c r="F1299" i="5"/>
  <c r="F1298" i="5"/>
  <c r="F1297" i="5"/>
  <c r="F1294" i="5"/>
  <c r="F1293" i="5"/>
  <c r="F1292" i="5"/>
  <c r="F1291" i="5"/>
  <c r="F1290" i="5"/>
  <c r="F1287" i="5"/>
  <c r="F1286" i="5"/>
  <c r="F1288" i="5" s="1"/>
  <c r="F1283" i="5"/>
  <c r="F1284" i="5" s="1"/>
  <c r="F1280" i="5"/>
  <c r="F1279" i="5"/>
  <c r="F1276" i="5"/>
  <c r="F1275" i="5"/>
  <c r="F1277" i="5" s="1"/>
  <c r="F1272" i="5"/>
  <c r="F1271" i="5"/>
  <c r="F1270" i="5"/>
  <c r="F1269" i="5"/>
  <c r="F1268" i="5"/>
  <c r="F1267" i="5"/>
  <c r="F1266" i="5"/>
  <c r="F1265" i="5"/>
  <c r="F1262" i="5"/>
  <c r="F1261" i="5"/>
  <c r="F1260" i="5"/>
  <c r="F1259" i="5"/>
  <c r="F1258" i="5"/>
  <c r="F1257" i="5"/>
  <c r="F1256" i="5"/>
  <c r="F1255" i="5"/>
  <c r="F1252" i="5"/>
  <c r="F1251" i="5"/>
  <c r="F1250" i="5"/>
  <c r="F1249" i="5"/>
  <c r="F1248" i="5"/>
  <c r="F1247" i="5"/>
  <c r="F1246" i="5"/>
  <c r="F1235" i="5"/>
  <c r="F1234" i="5"/>
  <c r="F1230" i="5"/>
  <c r="F1229" i="5"/>
  <c r="F1228" i="5"/>
  <c r="F1227" i="5"/>
  <c r="F1226" i="5"/>
  <c r="F1225" i="5"/>
  <c r="F1224" i="5"/>
  <c r="F1223" i="5"/>
  <c r="F1219" i="5"/>
  <c r="F1218" i="5"/>
  <c r="F1220" i="5" s="1"/>
  <c r="F1209" i="5"/>
  <c r="F1208" i="5"/>
  <c r="F1207" i="5"/>
  <c r="F1206" i="5"/>
  <c r="F1205" i="5"/>
  <c r="F1204" i="5"/>
  <c r="F1203" i="5"/>
  <c r="F1202" i="5"/>
  <c r="F1201" i="5"/>
  <c r="F1200" i="5"/>
  <c r="F1199" i="5"/>
  <c r="F1198" i="5"/>
  <c r="F1197" i="5"/>
  <c r="F1196" i="5"/>
  <c r="F1187" i="5"/>
  <c r="F1186" i="5"/>
  <c r="F1185" i="5"/>
  <c r="F1184" i="5"/>
  <c r="F1183" i="5"/>
  <c r="F1182" i="5"/>
  <c r="F1181" i="5"/>
  <c r="F1180" i="5"/>
  <c r="F1179" i="5"/>
  <c r="F1178" i="5"/>
  <c r="F1177" i="5"/>
  <c r="F1174" i="5"/>
  <c r="F1173" i="5"/>
  <c r="F1172" i="5"/>
  <c r="F1171" i="5"/>
  <c r="F1170" i="5"/>
  <c r="F1169" i="5"/>
  <c r="F1166" i="5"/>
  <c r="F1165" i="5"/>
  <c r="F1164" i="5"/>
  <c r="F1163" i="5"/>
  <c r="F1162" i="5"/>
  <c r="F1161" i="5"/>
  <c r="F1160" i="5"/>
  <c r="F1159" i="5"/>
  <c r="F1156" i="5"/>
  <c r="F1155" i="5"/>
  <c r="F1154" i="5"/>
  <c r="F1153" i="5"/>
  <c r="F1152" i="5"/>
  <c r="F1149" i="5"/>
  <c r="F1148" i="5"/>
  <c r="F1145" i="5"/>
  <c r="F1146" i="5" s="1"/>
  <c r="F1142" i="5"/>
  <c r="F1141" i="5"/>
  <c r="F1143" i="5" s="1"/>
  <c r="F1138" i="5"/>
  <c r="F1137" i="5"/>
  <c r="F1134" i="5"/>
  <c r="F1133" i="5"/>
  <c r="F1132" i="5"/>
  <c r="F1131" i="5"/>
  <c r="D1130" i="5"/>
  <c r="F1130" i="5" s="1"/>
  <c r="F1129" i="5"/>
  <c r="D1128" i="5"/>
  <c r="F1128" i="5" s="1"/>
  <c r="F1127" i="5"/>
  <c r="F1124" i="5"/>
  <c r="F1123" i="5"/>
  <c r="F1122" i="5"/>
  <c r="F1121" i="5"/>
  <c r="F1120" i="5"/>
  <c r="D1119" i="5"/>
  <c r="F1119" i="5" s="1"/>
  <c r="F1118" i="5"/>
  <c r="D1117" i="5"/>
  <c r="F1117" i="5" s="1"/>
  <c r="F1114" i="5"/>
  <c r="F1113" i="5"/>
  <c r="F1112" i="5"/>
  <c r="F1111" i="5"/>
  <c r="D1110" i="5"/>
  <c r="F1110" i="5" s="1"/>
  <c r="F1109" i="5"/>
  <c r="F1108" i="5"/>
  <c r="F1087" i="5"/>
  <c r="F1086" i="5"/>
  <c r="F1082" i="5"/>
  <c r="F1081" i="5"/>
  <c r="F1080" i="5"/>
  <c r="F1079" i="5"/>
  <c r="F1078" i="5"/>
  <c r="F1077" i="5"/>
  <c r="F1076" i="5"/>
  <c r="F1072" i="5"/>
  <c r="F1071" i="5"/>
  <c r="F1032" i="6"/>
  <c r="F1031" i="6"/>
  <c r="F1030" i="6"/>
  <c r="F1029" i="6"/>
  <c r="F1027" i="6"/>
  <c r="F1026" i="6"/>
  <c r="F1025" i="6"/>
  <c r="F1024" i="6"/>
  <c r="F1021" i="6"/>
  <c r="F1020" i="6"/>
  <c r="F1019" i="6"/>
  <c r="F1018" i="6"/>
  <c r="F1017" i="6"/>
  <c r="F1016" i="6"/>
  <c r="F1015" i="6"/>
  <c r="F1014" i="6"/>
  <c r="F1013" i="6"/>
  <c r="F1012" i="6"/>
  <c r="F1011" i="6"/>
  <c r="F1008" i="6"/>
  <c r="F1007" i="6"/>
  <c r="F1004" i="6"/>
  <c r="F1005" i="6" s="1"/>
  <c r="F1001" i="6"/>
  <c r="F1000" i="6"/>
  <c r="F997" i="6"/>
  <c r="F998" i="6" s="1"/>
  <c r="F994" i="6"/>
  <c r="F993" i="6"/>
  <c r="F992" i="6"/>
  <c r="F991" i="6"/>
  <c r="F990" i="6"/>
  <c r="F989" i="6"/>
  <c r="F988" i="6"/>
  <c r="F987" i="6"/>
  <c r="F984" i="6"/>
  <c r="F983" i="6"/>
  <c r="F982" i="6"/>
  <c r="F981" i="6"/>
  <c r="F980" i="6"/>
  <c r="F979" i="6"/>
  <c r="F978" i="6"/>
  <c r="F975" i="6"/>
  <c r="F974" i="6"/>
  <c r="F973" i="6"/>
  <c r="F972" i="6"/>
  <c r="F971" i="6"/>
  <c r="F970" i="6"/>
  <c r="F969" i="6"/>
  <c r="F958" i="6"/>
  <c r="F957" i="6"/>
  <c r="F956" i="6"/>
  <c r="F955" i="6"/>
  <c r="F954" i="6"/>
  <c r="F953" i="6"/>
  <c r="F952" i="6"/>
  <c r="F951" i="6"/>
  <c r="F950" i="6"/>
  <c r="F949" i="6"/>
  <c r="F948" i="6"/>
  <c r="F947" i="6"/>
  <c r="F946" i="6"/>
  <c r="F945" i="6"/>
  <c r="F960" i="6" s="1"/>
  <c r="F961" i="6" s="1"/>
  <c r="F934" i="6"/>
  <c r="F933" i="6"/>
  <c r="F932" i="6"/>
  <c r="F931" i="6"/>
  <c r="F929" i="6"/>
  <c r="F928" i="6"/>
  <c r="F927" i="6"/>
  <c r="F926" i="6"/>
  <c r="F922" i="6"/>
  <c r="F921" i="6"/>
  <c r="F920" i="6"/>
  <c r="F919" i="6"/>
  <c r="F918" i="6"/>
  <c r="F917" i="6"/>
  <c r="F916" i="6"/>
  <c r="F915" i="6"/>
  <c r="F914" i="6"/>
  <c r="F913" i="6"/>
  <c r="F912" i="6"/>
  <c r="F909" i="6"/>
  <c r="F908" i="6"/>
  <c r="F907" i="6"/>
  <c r="F906" i="6"/>
  <c r="F905" i="6"/>
  <c r="F904" i="6"/>
  <c r="F901" i="6"/>
  <c r="F900" i="6"/>
  <c r="F899" i="6"/>
  <c r="F898" i="6"/>
  <c r="F897" i="6"/>
  <c r="F894" i="6"/>
  <c r="F893" i="6"/>
  <c r="F890" i="6"/>
  <c r="F891" i="6" s="1"/>
  <c r="F887" i="6"/>
  <c r="F886" i="6"/>
  <c r="F883" i="6"/>
  <c r="F882" i="6"/>
  <c r="F879" i="6"/>
  <c r="F878" i="6"/>
  <c r="F877" i="6"/>
  <c r="F876" i="6"/>
  <c r="D875" i="6"/>
  <c r="F875" i="6" s="1"/>
  <c r="F874" i="6"/>
  <c r="D873" i="6"/>
  <c r="F873" i="6" s="1"/>
  <c r="F872" i="6"/>
  <c r="F869" i="6"/>
  <c r="F868" i="6"/>
  <c r="F867" i="6"/>
  <c r="F866" i="6"/>
  <c r="F865" i="6"/>
  <c r="D864" i="6"/>
  <c r="F864" i="6" s="1"/>
  <c r="F863" i="6"/>
  <c r="D862" i="6"/>
  <c r="F862" i="6" s="1"/>
  <c r="F859" i="6"/>
  <c r="F858" i="6"/>
  <c r="F857" i="6"/>
  <c r="F856" i="6"/>
  <c r="D855" i="6"/>
  <c r="F855" i="6" s="1"/>
  <c r="F854" i="6"/>
  <c r="F853" i="6"/>
  <c r="F1139" i="5" l="1"/>
  <c r="F888" i="6"/>
  <c r="F924" i="6"/>
  <c r="F884" i="6"/>
  <c r="F1457" i="5"/>
  <c r="F1073" i="5"/>
  <c r="F1023" i="7"/>
  <c r="F1281" i="5"/>
  <c r="F125" i="7"/>
  <c r="F126" i="7" s="1"/>
  <c r="F127" i="7" s="1"/>
  <c r="F84" i="7"/>
  <c r="F609" i="7"/>
  <c r="F978" i="7" s="1"/>
  <c r="F1020" i="7"/>
  <c r="F204" i="7"/>
  <c r="F121" i="7"/>
  <c r="F975" i="7"/>
  <c r="F176" i="7"/>
  <c r="F824" i="7"/>
  <c r="F81" i="7"/>
  <c r="F570" i="7"/>
  <c r="F734" i="7"/>
  <c r="F698" i="7"/>
  <c r="F901" i="7"/>
  <c r="F497" i="7"/>
  <c r="F418" i="7"/>
  <c r="F304" i="7"/>
  <c r="F1379" i="5"/>
  <c r="F1303" i="5"/>
  <c r="F1150" i="5"/>
  <c r="F1386" i="5"/>
  <c r="F1210" i="5"/>
  <c r="F1253" i="5"/>
  <c r="F1088" i="5"/>
  <c r="F1482" i="5"/>
  <c r="F1083" i="5"/>
  <c r="F1394" i="5"/>
  <c r="F1433" i="5"/>
  <c r="F1157" i="5"/>
  <c r="F1354" i="5"/>
  <c r="F1424" i="5"/>
  <c r="F1263" i="5"/>
  <c r="F1273" i="5"/>
  <c r="F1328" i="5"/>
  <c r="F1344" i="5"/>
  <c r="F1188" i="5"/>
  <c r="F1364" i="5"/>
  <c r="F1372" i="5"/>
  <c r="F1470" i="5"/>
  <c r="F1125" i="5"/>
  <c r="F1167" i="5"/>
  <c r="F1115" i="5"/>
  <c r="F1295" i="5"/>
  <c r="F1443" i="5"/>
  <c r="F1135" i="5"/>
  <c r="F1175" i="5"/>
  <c r="F1231" i="5"/>
  <c r="F1236" i="5"/>
  <c r="F1237" i="5" s="1"/>
  <c r="F1316" i="5"/>
  <c r="F1407" i="5"/>
  <c r="F1450" i="5"/>
  <c r="F1022" i="6"/>
  <c r="F1034" i="6"/>
  <c r="F976" i="6"/>
  <c r="F1002" i="6"/>
  <c r="F880" i="6"/>
  <c r="F995" i="6"/>
  <c r="F910" i="6"/>
  <c r="F936" i="6"/>
  <c r="F895" i="6"/>
  <c r="F1009" i="6"/>
  <c r="F902" i="6"/>
  <c r="F985" i="6"/>
  <c r="F860" i="6"/>
  <c r="F870" i="6"/>
  <c r="F763" i="6"/>
  <c r="F762" i="6"/>
  <c r="F761" i="6"/>
  <c r="F760" i="6"/>
  <c r="F759" i="6"/>
  <c r="F758" i="6"/>
  <c r="F757" i="6"/>
  <c r="F756" i="6"/>
  <c r="F755" i="6"/>
  <c r="F754" i="6"/>
  <c r="F753" i="6"/>
  <c r="F750" i="6"/>
  <c r="F749" i="6"/>
  <c r="F748" i="6"/>
  <c r="F747" i="6"/>
  <c r="F746" i="6"/>
  <c r="F745" i="6"/>
  <c r="F742" i="6"/>
  <c r="F741" i="6"/>
  <c r="F740" i="6"/>
  <c r="F739" i="6"/>
  <c r="F738" i="6"/>
  <c r="F737" i="6"/>
  <c r="F736" i="6"/>
  <c r="F735" i="6"/>
  <c r="F732" i="6"/>
  <c r="F731" i="6"/>
  <c r="F730" i="6"/>
  <c r="F729" i="6"/>
  <c r="F728" i="6"/>
  <c r="F725" i="6"/>
  <c r="F724" i="6"/>
  <c r="F721" i="6"/>
  <c r="F722" i="6" s="1"/>
  <c r="D718" i="6"/>
  <c r="F718" i="6" s="1"/>
  <c r="F717" i="6"/>
  <c r="F714" i="6"/>
  <c r="F713" i="6"/>
  <c r="F710" i="6"/>
  <c r="F709" i="6"/>
  <c r="F708" i="6"/>
  <c r="F707" i="6"/>
  <c r="D706" i="6"/>
  <c r="F706" i="6" s="1"/>
  <c r="F705" i="6"/>
  <c r="D704" i="6"/>
  <c r="F704" i="6" s="1"/>
  <c r="F703" i="6"/>
  <c r="F700" i="6"/>
  <c r="F699" i="6"/>
  <c r="F698" i="6"/>
  <c r="F697" i="6"/>
  <c r="F696" i="6"/>
  <c r="D695" i="6"/>
  <c r="F695" i="6" s="1"/>
  <c r="F694" i="6"/>
  <c r="D693" i="6"/>
  <c r="F693" i="6" s="1"/>
  <c r="F690" i="6"/>
  <c r="D689" i="6"/>
  <c r="F689" i="6" s="1"/>
  <c r="F688" i="6"/>
  <c r="F687" i="6"/>
  <c r="D686" i="6"/>
  <c r="F686" i="6" s="1"/>
  <c r="F685" i="6"/>
  <c r="F684" i="6"/>
  <c r="F677" i="2"/>
  <c r="F676" i="2"/>
  <c r="F675" i="2"/>
  <c r="F674" i="2"/>
  <c r="F672" i="2"/>
  <c r="F671" i="2"/>
  <c r="F670" i="2"/>
  <c r="F669" i="2"/>
  <c r="F666" i="2"/>
  <c r="F665" i="2"/>
  <c r="F664" i="2"/>
  <c r="F663" i="2"/>
  <c r="F662" i="2"/>
  <c r="F661" i="2"/>
  <c r="F660" i="2"/>
  <c r="F659" i="2"/>
  <c r="F658" i="2"/>
  <c r="F657" i="2"/>
  <c r="F656" i="2"/>
  <c r="F653" i="2"/>
  <c r="F652" i="2"/>
  <c r="F649" i="2"/>
  <c r="F650" i="2" s="1"/>
  <c r="F646" i="2"/>
  <c r="F645" i="2"/>
  <c r="F647" i="2" s="1"/>
  <c r="F642" i="2"/>
  <c r="F643" i="2" s="1"/>
  <c r="F639" i="2"/>
  <c r="F638" i="2"/>
  <c r="F637" i="2"/>
  <c r="F636" i="2"/>
  <c r="F635" i="2"/>
  <c r="F634" i="2"/>
  <c r="F633" i="2"/>
  <c r="F632" i="2"/>
  <c r="F629" i="2"/>
  <c r="F628" i="2"/>
  <c r="F627" i="2"/>
  <c r="F626" i="2"/>
  <c r="F625" i="2"/>
  <c r="F624" i="2"/>
  <c r="F623" i="2"/>
  <c r="F620" i="2"/>
  <c r="F619" i="2"/>
  <c r="F618" i="2"/>
  <c r="F617" i="2"/>
  <c r="F616" i="2"/>
  <c r="F615" i="2"/>
  <c r="F614" i="2"/>
  <c r="F663" i="6"/>
  <c r="F662" i="6"/>
  <c r="F661" i="6"/>
  <c r="F660" i="6"/>
  <c r="F658" i="6"/>
  <c r="F657" i="6"/>
  <c r="F656" i="6"/>
  <c r="F655" i="6"/>
  <c r="F652" i="6"/>
  <c r="F651" i="6"/>
  <c r="F650" i="6"/>
  <c r="F649" i="6"/>
  <c r="F648" i="6"/>
  <c r="F647" i="6"/>
  <c r="F646" i="6"/>
  <c r="F645" i="6"/>
  <c r="F644" i="6"/>
  <c r="F643" i="6"/>
  <c r="F642" i="6"/>
  <c r="F639" i="6"/>
  <c r="F638" i="6"/>
  <c r="F635" i="6"/>
  <c r="F636" i="6" s="1"/>
  <c r="F632" i="6"/>
  <c r="F631" i="6"/>
  <c r="F628" i="6"/>
  <c r="F629" i="6" s="1"/>
  <c r="F625" i="6"/>
  <c r="F624" i="6"/>
  <c r="F623" i="6"/>
  <c r="F622" i="6"/>
  <c r="F621" i="6"/>
  <c r="F620" i="6"/>
  <c r="F619" i="6"/>
  <c r="F618" i="6"/>
  <c r="F615" i="6"/>
  <c r="F614" i="6"/>
  <c r="F613" i="6"/>
  <c r="F612" i="6"/>
  <c r="F611" i="6"/>
  <c r="F610" i="6"/>
  <c r="F609" i="6"/>
  <c r="F606" i="6"/>
  <c r="F605" i="6"/>
  <c r="F604" i="6"/>
  <c r="F603" i="6"/>
  <c r="F602" i="6"/>
  <c r="F601" i="6"/>
  <c r="F600" i="6"/>
  <c r="F588" i="6"/>
  <c r="F587" i="6"/>
  <c r="F586" i="6"/>
  <c r="F585" i="6"/>
  <c r="F583" i="6"/>
  <c r="F582" i="6"/>
  <c r="F581" i="6"/>
  <c r="F580" i="6"/>
  <c r="F577" i="6"/>
  <c r="F576" i="6"/>
  <c r="F575" i="6"/>
  <c r="F574" i="6"/>
  <c r="F573" i="6"/>
  <c r="F572" i="6"/>
  <c r="F571" i="6"/>
  <c r="F570" i="6"/>
  <c r="F569" i="6"/>
  <c r="F568" i="6"/>
  <c r="F567" i="6"/>
  <c r="F564" i="6"/>
  <c r="F563" i="6"/>
  <c r="F562" i="6"/>
  <c r="F561" i="6"/>
  <c r="F560" i="6"/>
  <c r="F557" i="6"/>
  <c r="F556" i="6"/>
  <c r="F553" i="6"/>
  <c r="F554" i="6" s="1"/>
  <c r="F550" i="6"/>
  <c r="F549" i="6"/>
  <c r="F546" i="6"/>
  <c r="F545" i="6"/>
  <c r="F547" i="6" s="1"/>
  <c r="F542" i="6"/>
  <c r="F541" i="6"/>
  <c r="F540" i="6"/>
  <c r="F539" i="6"/>
  <c r="F538" i="6"/>
  <c r="F537" i="6"/>
  <c r="F536" i="6"/>
  <c r="F535" i="6"/>
  <c r="F532" i="6"/>
  <c r="F531" i="6"/>
  <c r="F530" i="6"/>
  <c r="F529" i="6"/>
  <c r="F528" i="6"/>
  <c r="F527" i="6"/>
  <c r="F526" i="6"/>
  <c r="F523" i="6"/>
  <c r="F522" i="6"/>
  <c r="F521" i="6"/>
  <c r="F520" i="6"/>
  <c r="F519" i="6"/>
  <c r="F518" i="6"/>
  <c r="F517" i="6"/>
  <c r="F505" i="6"/>
  <c r="F504" i="6"/>
  <c r="F503" i="6"/>
  <c r="F502" i="6"/>
  <c r="F501" i="6"/>
  <c r="F500" i="6"/>
  <c r="F499" i="6"/>
  <c r="F498" i="6"/>
  <c r="F497" i="6"/>
  <c r="F496" i="6"/>
  <c r="F495" i="6"/>
  <c r="F492" i="6"/>
  <c r="F491" i="6"/>
  <c r="F490" i="6"/>
  <c r="F489" i="6"/>
  <c r="F488" i="6"/>
  <c r="F487" i="6"/>
  <c r="F486" i="6"/>
  <c r="F485" i="6"/>
  <c r="F482" i="6"/>
  <c r="F481" i="6"/>
  <c r="F480" i="6"/>
  <c r="F479" i="6"/>
  <c r="F478" i="6"/>
  <c r="F475" i="6"/>
  <c r="F474" i="6"/>
  <c r="F476" i="6" s="1"/>
  <c r="F471" i="6"/>
  <c r="F472" i="6" s="1"/>
  <c r="D468" i="6"/>
  <c r="F468" i="6" s="1"/>
  <c r="F467" i="6"/>
  <c r="F464" i="6"/>
  <c r="F463" i="6"/>
  <c r="F460" i="6"/>
  <c r="F459" i="6"/>
  <c r="F458" i="6"/>
  <c r="F457" i="6"/>
  <c r="F456" i="6"/>
  <c r="F455" i="6"/>
  <c r="F454" i="6"/>
  <c r="F453" i="6"/>
  <c r="F450" i="6"/>
  <c r="F449" i="6"/>
  <c r="F448" i="6"/>
  <c r="F447" i="6"/>
  <c r="F446" i="6"/>
  <c r="F445" i="6"/>
  <c r="F444" i="6"/>
  <c r="D443" i="6"/>
  <c r="F443" i="6" s="1"/>
  <c r="F440" i="6"/>
  <c r="D439" i="6"/>
  <c r="F439" i="6" s="1"/>
  <c r="F438" i="6"/>
  <c r="F437" i="6"/>
  <c r="D436" i="6"/>
  <c r="F436" i="6" s="1"/>
  <c r="F435" i="6"/>
  <c r="F434" i="6"/>
  <c r="F411" i="6"/>
  <c r="F410" i="6"/>
  <c r="F409" i="6"/>
  <c r="F408" i="6"/>
  <c r="F406" i="6"/>
  <c r="F405" i="6"/>
  <c r="F404" i="6"/>
  <c r="F403" i="6"/>
  <c r="F400" i="6"/>
  <c r="F399" i="6"/>
  <c r="F398" i="6"/>
  <c r="F397" i="6"/>
  <c r="F396" i="6"/>
  <c r="F395" i="6"/>
  <c r="F394" i="6"/>
  <c r="F393" i="6"/>
  <c r="F392" i="6"/>
  <c r="F391" i="6"/>
  <c r="F390" i="6"/>
  <c r="F387" i="6"/>
  <c r="F386" i="6"/>
  <c r="F383" i="6"/>
  <c r="F384" i="6" s="1"/>
  <c r="F380" i="6"/>
  <c r="F379" i="6"/>
  <c r="F376" i="6"/>
  <c r="F377" i="6" s="1"/>
  <c r="F373" i="6"/>
  <c r="F372" i="6"/>
  <c r="F371" i="6"/>
  <c r="F370" i="6"/>
  <c r="F369" i="6"/>
  <c r="F368" i="6"/>
  <c r="F367" i="6"/>
  <c r="F366" i="6"/>
  <c r="F363" i="6"/>
  <c r="F362" i="6"/>
  <c r="F361" i="6"/>
  <c r="F360" i="6"/>
  <c r="F359" i="6"/>
  <c r="F358" i="6"/>
  <c r="F357" i="6"/>
  <c r="F354" i="6"/>
  <c r="F353" i="6"/>
  <c r="F352" i="6"/>
  <c r="F351" i="6"/>
  <c r="F350" i="6"/>
  <c r="F349" i="6"/>
  <c r="F348" i="6"/>
  <c r="F325" i="6"/>
  <c r="F324" i="6"/>
  <c r="F323" i="6"/>
  <c r="F322" i="6"/>
  <c r="F321" i="6"/>
  <c r="F320" i="6"/>
  <c r="F319" i="6"/>
  <c r="F318" i="6"/>
  <c r="F317" i="6"/>
  <c r="F316" i="6"/>
  <c r="F315" i="6"/>
  <c r="F312" i="6"/>
  <c r="F311" i="6"/>
  <c r="F308" i="6"/>
  <c r="F309" i="6" s="1"/>
  <c r="F305" i="6"/>
  <c r="F304" i="6"/>
  <c r="F301" i="6"/>
  <c r="F302" i="6" s="1"/>
  <c r="F298" i="6"/>
  <c r="F297" i="6"/>
  <c r="F296" i="6"/>
  <c r="F295" i="6"/>
  <c r="F294" i="6"/>
  <c r="F293" i="6"/>
  <c r="F292" i="6"/>
  <c r="F291" i="6"/>
  <c r="F288" i="6"/>
  <c r="F287" i="6"/>
  <c r="F286" i="6"/>
  <c r="F285" i="6"/>
  <c r="F284" i="6"/>
  <c r="F283" i="6"/>
  <c r="F282" i="6"/>
  <c r="F281" i="6"/>
  <c r="F278" i="6"/>
  <c r="F277" i="6"/>
  <c r="F276" i="6"/>
  <c r="F275" i="6"/>
  <c r="F274" i="6"/>
  <c r="F273" i="6"/>
  <c r="F272" i="6"/>
  <c r="F260" i="6"/>
  <c r="F259" i="6"/>
  <c r="F258" i="6"/>
  <c r="F257" i="6"/>
  <c r="F255" i="6"/>
  <c r="F254" i="6"/>
  <c r="F253" i="6"/>
  <c r="F252" i="6"/>
  <c r="F249" i="6"/>
  <c r="F248" i="6"/>
  <c r="F247" i="6"/>
  <c r="F246" i="6"/>
  <c r="F245" i="6"/>
  <c r="F244" i="6"/>
  <c r="F243" i="6"/>
  <c r="F242" i="6"/>
  <c r="F241" i="6"/>
  <c r="F240" i="6"/>
  <c r="F239" i="6"/>
  <c r="F236" i="6"/>
  <c r="F235" i="6"/>
  <c r="F234" i="6"/>
  <c r="F233" i="6"/>
  <c r="F232" i="6"/>
  <c r="F229" i="6"/>
  <c r="F228" i="6"/>
  <c r="F225" i="6"/>
  <c r="F226" i="6" s="1"/>
  <c r="D222" i="6"/>
  <c r="F222" i="6" s="1"/>
  <c r="F221" i="6"/>
  <c r="F218" i="6"/>
  <c r="F217" i="6"/>
  <c r="F214" i="6"/>
  <c r="F213" i="6"/>
  <c r="F212" i="6"/>
  <c r="F211" i="6"/>
  <c r="F210" i="6"/>
  <c r="F209" i="6"/>
  <c r="F208" i="6"/>
  <c r="F207" i="6"/>
  <c r="F204" i="6"/>
  <c r="F203" i="6"/>
  <c r="F202" i="6"/>
  <c r="F201" i="6"/>
  <c r="F200" i="6"/>
  <c r="F199" i="6"/>
  <c r="D198" i="6"/>
  <c r="F198" i="6" s="1"/>
  <c r="F195" i="6"/>
  <c r="D194" i="6"/>
  <c r="F194" i="6" s="1"/>
  <c r="F193" i="6"/>
  <c r="F192" i="6"/>
  <c r="F191" i="6"/>
  <c r="F190" i="6"/>
  <c r="F189" i="6"/>
  <c r="F178" i="6"/>
  <c r="F177" i="6"/>
  <c r="F176" i="6"/>
  <c r="F175" i="6"/>
  <c r="F174" i="6"/>
  <c r="F173" i="6"/>
  <c r="F172" i="6"/>
  <c r="F171" i="6"/>
  <c r="F170" i="6"/>
  <c r="F169" i="6"/>
  <c r="F168" i="6"/>
  <c r="F165" i="6"/>
  <c r="F164" i="6"/>
  <c r="F163" i="6"/>
  <c r="F162" i="6"/>
  <c r="F161" i="6"/>
  <c r="F160" i="6"/>
  <c r="F159" i="6"/>
  <c r="F158" i="6"/>
  <c r="F155" i="6"/>
  <c r="F154" i="6"/>
  <c r="F151" i="6"/>
  <c r="F152" i="6" s="1"/>
  <c r="F148" i="6"/>
  <c r="F147" i="6"/>
  <c r="F144" i="6"/>
  <c r="F145" i="6" s="1"/>
  <c r="F141" i="6"/>
  <c r="F140" i="6"/>
  <c r="F139" i="6"/>
  <c r="F138" i="6"/>
  <c r="F137" i="6"/>
  <c r="F136" i="6"/>
  <c r="F135" i="6"/>
  <c r="F134" i="6"/>
  <c r="F131" i="6"/>
  <c r="F130" i="6"/>
  <c r="F129" i="6"/>
  <c r="F128" i="6"/>
  <c r="F127" i="6"/>
  <c r="F126" i="6"/>
  <c r="F125" i="6"/>
  <c r="D124" i="6"/>
  <c r="F124" i="6" s="1"/>
  <c r="F121" i="6"/>
  <c r="D120" i="6"/>
  <c r="F120" i="6" s="1"/>
  <c r="F119" i="6"/>
  <c r="F118" i="6"/>
  <c r="D117" i="6"/>
  <c r="F117" i="6" s="1"/>
  <c r="F116" i="6"/>
  <c r="F115" i="6"/>
  <c r="F104" i="6"/>
  <c r="F103" i="6"/>
  <c r="F102" i="6"/>
  <c r="F101" i="6"/>
  <c r="F100" i="6"/>
  <c r="F99" i="6"/>
  <c r="F98" i="6"/>
  <c r="F97" i="6"/>
  <c r="F96" i="6"/>
  <c r="F95" i="6"/>
  <c r="F94" i="6"/>
  <c r="F91" i="6"/>
  <c r="F90" i="6"/>
  <c r="F87" i="6"/>
  <c r="F88" i="6" s="1"/>
  <c r="F84" i="6"/>
  <c r="F83" i="6"/>
  <c r="F80" i="6"/>
  <c r="F81" i="6" s="1"/>
  <c r="F77" i="6"/>
  <c r="F76" i="6"/>
  <c r="F75" i="6"/>
  <c r="F74" i="6"/>
  <c r="F73" i="6"/>
  <c r="F72" i="6"/>
  <c r="F71" i="6"/>
  <c r="F70" i="6"/>
  <c r="F67" i="6"/>
  <c r="F66" i="6"/>
  <c r="F65" i="6"/>
  <c r="F64" i="6"/>
  <c r="F63" i="6"/>
  <c r="F62" i="6"/>
  <c r="F61" i="6"/>
  <c r="F60" i="6"/>
  <c r="F57" i="6"/>
  <c r="F56" i="6"/>
  <c r="F55" i="6"/>
  <c r="F54" i="6"/>
  <c r="F53" i="6"/>
  <c r="F52" i="6"/>
  <c r="F51" i="6"/>
  <c r="F39" i="6"/>
  <c r="F38" i="6"/>
  <c r="F37" i="6"/>
  <c r="F36" i="6"/>
  <c r="F35" i="6"/>
  <c r="F34" i="6"/>
  <c r="F33" i="6"/>
  <c r="F32" i="6"/>
  <c r="F31" i="6"/>
  <c r="F30" i="6"/>
  <c r="F26" i="6"/>
  <c r="F25" i="6"/>
  <c r="F21" i="6"/>
  <c r="F20" i="6"/>
  <c r="F19" i="6"/>
  <c r="F18" i="6"/>
  <c r="F17" i="6"/>
  <c r="F16" i="6"/>
  <c r="F15" i="6"/>
  <c r="F14" i="6"/>
  <c r="F10" i="6"/>
  <c r="F9" i="6"/>
  <c r="F1050" i="5"/>
  <c r="F1049" i="5"/>
  <c r="F1048" i="5"/>
  <c r="F1047" i="5"/>
  <c r="F1045" i="5"/>
  <c r="F1044" i="5"/>
  <c r="F1043" i="5"/>
  <c r="F1042" i="5"/>
  <c r="F1039" i="5"/>
  <c r="F1038" i="5"/>
  <c r="F1037" i="5"/>
  <c r="F1036" i="5"/>
  <c r="F1035" i="5"/>
  <c r="F1034" i="5"/>
  <c r="F1033" i="5"/>
  <c r="F1032" i="5"/>
  <c r="F1031" i="5"/>
  <c r="F1030" i="5"/>
  <c r="F1029" i="5"/>
  <c r="F1026" i="5"/>
  <c r="F1025" i="5"/>
  <c r="F1022" i="5"/>
  <c r="F1023" i="5" s="1"/>
  <c r="F1019" i="5"/>
  <c r="F1018" i="5"/>
  <c r="F1015" i="5"/>
  <c r="F1016" i="5" s="1"/>
  <c r="F1012" i="5"/>
  <c r="F1011" i="5"/>
  <c r="F1010" i="5"/>
  <c r="F1009" i="5"/>
  <c r="F1008" i="5"/>
  <c r="F1007" i="5"/>
  <c r="F1006" i="5"/>
  <c r="F1005" i="5"/>
  <c r="F1002" i="5"/>
  <c r="F1001" i="5"/>
  <c r="F1000" i="5"/>
  <c r="F999" i="5"/>
  <c r="F998" i="5"/>
  <c r="F997" i="5"/>
  <c r="F996" i="5"/>
  <c r="F993" i="5"/>
  <c r="F992" i="5"/>
  <c r="F991" i="5"/>
  <c r="F990" i="5"/>
  <c r="F989" i="5"/>
  <c r="F988" i="5"/>
  <c r="F987" i="5"/>
  <c r="F976" i="5"/>
  <c r="F975" i="5"/>
  <c r="F974" i="5"/>
  <c r="F973" i="5"/>
  <c r="F971" i="5"/>
  <c r="F970" i="5"/>
  <c r="F969" i="5"/>
  <c r="F968" i="5"/>
  <c r="F965" i="5"/>
  <c r="F964" i="5"/>
  <c r="F963" i="5"/>
  <c r="F962" i="5"/>
  <c r="F961" i="5"/>
  <c r="F960" i="5"/>
  <c r="F959" i="5"/>
  <c r="F958" i="5"/>
  <c r="F957" i="5"/>
  <c r="F956" i="5"/>
  <c r="F955" i="5"/>
  <c r="F952" i="5"/>
  <c r="F951" i="5"/>
  <c r="F948" i="5"/>
  <c r="F949" i="5" s="1"/>
  <c r="F945" i="5"/>
  <c r="F944" i="5"/>
  <c r="F941" i="5"/>
  <c r="F942" i="5" s="1"/>
  <c r="F938" i="5"/>
  <c r="F937" i="5"/>
  <c r="F936" i="5"/>
  <c r="F935" i="5"/>
  <c r="F934" i="5"/>
  <c r="F933" i="5"/>
  <c r="F932" i="5"/>
  <c r="F931" i="5"/>
  <c r="F928" i="5"/>
  <c r="F927" i="5"/>
  <c r="F926" i="5"/>
  <c r="F925" i="5"/>
  <c r="F924" i="5"/>
  <c r="F923" i="5"/>
  <c r="D922" i="5"/>
  <c r="F922" i="5" s="1"/>
  <c r="F919" i="5"/>
  <c r="F918" i="5"/>
  <c r="F917" i="5"/>
  <c r="F916" i="5"/>
  <c r="F915" i="5"/>
  <c r="F914" i="5"/>
  <c r="F913" i="5"/>
  <c r="F903" i="5"/>
  <c r="F902" i="5"/>
  <c r="F901" i="5"/>
  <c r="F900" i="5"/>
  <c r="F899" i="5"/>
  <c r="F898" i="5"/>
  <c r="F897" i="5"/>
  <c r="F896" i="5"/>
  <c r="F895" i="5"/>
  <c r="F894" i="5"/>
  <c r="F893" i="5"/>
  <c r="F890" i="5"/>
  <c r="F889" i="5"/>
  <c r="F886" i="5"/>
  <c r="F887" i="5" s="1"/>
  <c r="F883" i="5"/>
  <c r="F882" i="5"/>
  <c r="F879" i="5"/>
  <c r="F880" i="5" s="1"/>
  <c r="F876" i="5"/>
  <c r="F875" i="5"/>
  <c r="F874" i="5"/>
  <c r="F873" i="5"/>
  <c r="F872" i="5"/>
  <c r="F871" i="5"/>
  <c r="F870" i="5"/>
  <c r="F869" i="5"/>
  <c r="F866" i="5"/>
  <c r="F865" i="5"/>
  <c r="F864" i="5"/>
  <c r="F863" i="5"/>
  <c r="F862" i="5"/>
  <c r="F861" i="5"/>
  <c r="F860" i="5"/>
  <c r="F859" i="5"/>
  <c r="F856" i="5"/>
  <c r="F855" i="5"/>
  <c r="F854" i="5"/>
  <c r="F853" i="5"/>
  <c r="F852" i="5"/>
  <c r="F851" i="5"/>
  <c r="F850" i="5"/>
  <c r="F839" i="5"/>
  <c r="F838" i="5"/>
  <c r="F837" i="5"/>
  <c r="F836" i="5"/>
  <c r="F835" i="5"/>
  <c r="F834" i="5"/>
  <c r="F833" i="5"/>
  <c r="F832" i="5"/>
  <c r="F831" i="5"/>
  <c r="F830" i="5"/>
  <c r="F829" i="5"/>
  <c r="F826" i="5"/>
  <c r="F825" i="5"/>
  <c r="F824" i="5"/>
  <c r="F823" i="5"/>
  <c r="F822" i="5"/>
  <c r="F821" i="5"/>
  <c r="F820" i="5"/>
  <c r="F819" i="5"/>
  <c r="F816" i="5"/>
  <c r="F815" i="5"/>
  <c r="F812" i="5"/>
  <c r="F813" i="5" s="1"/>
  <c r="F809" i="5"/>
  <c r="F808" i="5"/>
  <c r="F805" i="5"/>
  <c r="F806" i="5" s="1"/>
  <c r="F802" i="5"/>
  <c r="F801" i="5"/>
  <c r="F800" i="5"/>
  <c r="F799" i="5"/>
  <c r="F798" i="5"/>
  <c r="F797" i="5"/>
  <c r="F796" i="5"/>
  <c r="F795" i="5"/>
  <c r="F792" i="5"/>
  <c r="F791" i="5"/>
  <c r="F790" i="5"/>
  <c r="F789" i="5"/>
  <c r="F788" i="5"/>
  <c r="F787" i="5"/>
  <c r="F786" i="5"/>
  <c r="D785" i="5"/>
  <c r="F785" i="5" s="1"/>
  <c r="F782" i="5"/>
  <c r="D781" i="5"/>
  <c r="F781" i="5" s="1"/>
  <c r="F780" i="5"/>
  <c r="F779" i="5"/>
  <c r="D778" i="5"/>
  <c r="F778" i="5" s="1"/>
  <c r="F777" i="5"/>
  <c r="F776" i="5"/>
  <c r="F753" i="5"/>
  <c r="F752" i="5"/>
  <c r="F751" i="5"/>
  <c r="F750" i="5"/>
  <c r="F748" i="5"/>
  <c r="F747" i="5"/>
  <c r="F746" i="5"/>
  <c r="F745" i="5"/>
  <c r="F742" i="5"/>
  <c r="F741" i="5"/>
  <c r="F740" i="5"/>
  <c r="F739" i="5"/>
  <c r="F738" i="5"/>
  <c r="F737" i="5"/>
  <c r="F736" i="5"/>
  <c r="F735" i="5"/>
  <c r="F734" i="5"/>
  <c r="F733" i="5"/>
  <c r="F732" i="5"/>
  <c r="F729" i="5"/>
  <c r="F728" i="5"/>
  <c r="F725" i="5"/>
  <c r="F726" i="5" s="1"/>
  <c r="F722" i="5"/>
  <c r="F721" i="5"/>
  <c r="F718" i="5"/>
  <c r="F719" i="5" s="1"/>
  <c r="F715" i="5"/>
  <c r="F714" i="5"/>
  <c r="F713" i="5"/>
  <c r="F712" i="5"/>
  <c r="F711" i="5"/>
  <c r="F710" i="5"/>
  <c r="F709" i="5"/>
  <c r="F708" i="5"/>
  <c r="F705" i="5"/>
  <c r="F704" i="5"/>
  <c r="F703" i="5"/>
  <c r="F702" i="5"/>
  <c r="F701" i="5"/>
  <c r="F700" i="5"/>
  <c r="F699" i="5"/>
  <c r="F696" i="5"/>
  <c r="F695" i="5"/>
  <c r="F694" i="5"/>
  <c r="F693" i="5"/>
  <c r="F692" i="5"/>
  <c r="F691" i="5"/>
  <c r="F690" i="5"/>
  <c r="F677" i="5"/>
  <c r="F676" i="5"/>
  <c r="F675" i="5"/>
  <c r="F674" i="5"/>
  <c r="F672" i="5"/>
  <c r="F671" i="5"/>
  <c r="F670" i="5"/>
  <c r="F669" i="5"/>
  <c r="F666" i="5"/>
  <c r="F665" i="5"/>
  <c r="F664" i="5"/>
  <c r="F663" i="5"/>
  <c r="F662" i="5"/>
  <c r="F661" i="5"/>
  <c r="F660" i="5"/>
  <c r="F659" i="5"/>
  <c r="F658" i="5"/>
  <c r="F657" i="5"/>
  <c r="F656" i="5"/>
  <c r="F653" i="5"/>
  <c r="F652" i="5"/>
  <c r="F649" i="5"/>
  <c r="F650" i="5" s="1"/>
  <c r="F646" i="5"/>
  <c r="F645" i="5"/>
  <c r="F642" i="5"/>
  <c r="F643" i="5" s="1"/>
  <c r="F639" i="5"/>
  <c r="F638" i="5"/>
  <c r="F637" i="5"/>
  <c r="F636" i="5"/>
  <c r="F635" i="5"/>
  <c r="F634" i="5"/>
  <c r="F633" i="5"/>
  <c r="F632" i="5"/>
  <c r="F629" i="5"/>
  <c r="F628" i="5"/>
  <c r="F627" i="5"/>
  <c r="F626" i="5"/>
  <c r="F625" i="5"/>
  <c r="F624" i="5"/>
  <c r="F623" i="5"/>
  <c r="F620" i="5"/>
  <c r="F619" i="5"/>
  <c r="F618" i="5"/>
  <c r="F617" i="5"/>
  <c r="F616" i="5"/>
  <c r="F615" i="5"/>
  <c r="F614" i="5"/>
  <c r="F602" i="5"/>
  <c r="F601" i="5"/>
  <c r="F600" i="5"/>
  <c r="F599" i="5"/>
  <c r="F597" i="5"/>
  <c r="F596" i="5"/>
  <c r="F595" i="5"/>
  <c r="F594" i="5"/>
  <c r="F591" i="5"/>
  <c r="F590" i="5"/>
  <c r="F589" i="5"/>
  <c r="F588" i="5"/>
  <c r="F587" i="5"/>
  <c r="F586" i="5"/>
  <c r="F585" i="5"/>
  <c r="F584" i="5"/>
  <c r="F583" i="5"/>
  <c r="F582" i="5"/>
  <c r="F581" i="5"/>
  <c r="F578" i="5"/>
  <c r="F577" i="5"/>
  <c r="F576" i="5"/>
  <c r="F575" i="5"/>
  <c r="F574" i="5"/>
  <c r="F571" i="5"/>
  <c r="F570" i="5"/>
  <c r="F567" i="5"/>
  <c r="F568" i="5" s="1"/>
  <c r="D564" i="5"/>
  <c r="F564" i="5" s="1"/>
  <c r="F563" i="5"/>
  <c r="F560" i="5"/>
  <c r="F559" i="5"/>
  <c r="F556" i="5"/>
  <c r="F555" i="5"/>
  <c r="F554" i="5"/>
  <c r="F553" i="5"/>
  <c r="F552" i="5"/>
  <c r="F551" i="5"/>
  <c r="F550" i="5"/>
  <c r="F549" i="5"/>
  <c r="F546" i="5"/>
  <c r="F545" i="5"/>
  <c r="F544" i="5"/>
  <c r="F543" i="5"/>
  <c r="F542" i="5"/>
  <c r="F541" i="5"/>
  <c r="D540" i="5"/>
  <c r="F540" i="5" s="1"/>
  <c r="F537" i="5"/>
  <c r="D536" i="5"/>
  <c r="F536" i="5" s="1"/>
  <c r="F535" i="5"/>
  <c r="F534" i="5"/>
  <c r="F533" i="5"/>
  <c r="F532" i="5"/>
  <c r="F531" i="5"/>
  <c r="F520" i="5"/>
  <c r="F519" i="5"/>
  <c r="F518" i="5"/>
  <c r="F517" i="5"/>
  <c r="F516" i="5"/>
  <c r="F515" i="5"/>
  <c r="F514" i="5"/>
  <c r="F513" i="5"/>
  <c r="F512" i="5"/>
  <c r="F511" i="5"/>
  <c r="F510" i="5"/>
  <c r="F507" i="5"/>
  <c r="F506" i="5"/>
  <c r="F503" i="5"/>
  <c r="F504" i="5" s="1"/>
  <c r="F500" i="5"/>
  <c r="F499" i="5"/>
  <c r="F496" i="5"/>
  <c r="F497" i="5" s="1"/>
  <c r="F493" i="5"/>
  <c r="F492" i="5"/>
  <c r="F491" i="5"/>
  <c r="F490" i="5"/>
  <c r="F489" i="5"/>
  <c r="F488" i="5"/>
  <c r="F487" i="5"/>
  <c r="F486" i="5"/>
  <c r="F483" i="5"/>
  <c r="F482" i="5"/>
  <c r="F481" i="5"/>
  <c r="F480" i="5"/>
  <c r="F479" i="5"/>
  <c r="F478" i="5"/>
  <c r="F477" i="5"/>
  <c r="F474" i="5"/>
  <c r="F473" i="5"/>
  <c r="F472" i="5"/>
  <c r="F471" i="5"/>
  <c r="F470" i="5"/>
  <c r="F469" i="5"/>
  <c r="F468" i="5"/>
  <c r="F457" i="5"/>
  <c r="F456" i="5"/>
  <c r="F455" i="5"/>
  <c r="F454" i="5"/>
  <c r="F453" i="5"/>
  <c r="F452" i="5"/>
  <c r="F451" i="5"/>
  <c r="F450" i="5"/>
  <c r="F449" i="5"/>
  <c r="F448" i="5"/>
  <c r="F447" i="5"/>
  <c r="F444" i="5"/>
  <c r="F443" i="5"/>
  <c r="F442" i="5"/>
  <c r="F441" i="5"/>
  <c r="F440" i="5"/>
  <c r="F439" i="5"/>
  <c r="F438" i="5"/>
  <c r="F437" i="5"/>
  <c r="F434" i="5"/>
  <c r="F433" i="5"/>
  <c r="F432" i="5"/>
  <c r="F431" i="5"/>
  <c r="F430" i="5"/>
  <c r="F427" i="5"/>
  <c r="F426" i="5"/>
  <c r="F423" i="5"/>
  <c r="F424" i="5" s="1"/>
  <c r="D420" i="5"/>
  <c r="F420" i="5" s="1"/>
  <c r="F419" i="5"/>
  <c r="F416" i="5"/>
  <c r="F415" i="5"/>
  <c r="F412" i="5"/>
  <c r="F411" i="5"/>
  <c r="F410" i="5"/>
  <c r="F409" i="5"/>
  <c r="F408" i="5"/>
  <c r="F407" i="5"/>
  <c r="F406" i="5"/>
  <c r="F405" i="5"/>
  <c r="F402" i="5"/>
  <c r="F401" i="5"/>
  <c r="F400" i="5"/>
  <c r="F399" i="5"/>
  <c r="F398" i="5"/>
  <c r="F397" i="5"/>
  <c r="F396" i="5"/>
  <c r="D395" i="5"/>
  <c r="F395" i="5" s="1"/>
  <c r="F392" i="5"/>
  <c r="D391" i="5"/>
  <c r="F391" i="5" s="1"/>
  <c r="F390" i="5"/>
  <c r="F389" i="5"/>
  <c r="D388" i="5"/>
  <c r="F388" i="5" s="1"/>
  <c r="F387" i="5"/>
  <c r="F386" i="5"/>
  <c r="F365" i="5"/>
  <c r="F364" i="5"/>
  <c r="F363" i="5"/>
  <c r="F362" i="5"/>
  <c r="F360" i="5"/>
  <c r="F359" i="5"/>
  <c r="F358" i="5"/>
  <c r="F357" i="5"/>
  <c r="F354" i="5"/>
  <c r="F353" i="5"/>
  <c r="F352" i="5"/>
  <c r="F351" i="5"/>
  <c r="F350" i="5"/>
  <c r="F349" i="5"/>
  <c r="F348" i="5"/>
  <c r="F347" i="5"/>
  <c r="F346" i="5"/>
  <c r="F345" i="5"/>
  <c r="F344" i="5"/>
  <c r="F341" i="5"/>
  <c r="F340" i="5"/>
  <c r="F337" i="5"/>
  <c r="F338" i="5" s="1"/>
  <c r="F334" i="5"/>
  <c r="F333" i="5"/>
  <c r="F330" i="5"/>
  <c r="F329" i="5"/>
  <c r="F326" i="5"/>
  <c r="F325" i="5"/>
  <c r="F324" i="5"/>
  <c r="F323" i="5"/>
  <c r="F322" i="5"/>
  <c r="F321" i="5"/>
  <c r="F320" i="5"/>
  <c r="F319" i="5"/>
  <c r="F316" i="5"/>
  <c r="F315" i="5"/>
  <c r="F314" i="5"/>
  <c r="F313" i="5"/>
  <c r="F312" i="5"/>
  <c r="F311" i="5"/>
  <c r="F310" i="5"/>
  <c r="F307" i="5"/>
  <c r="F306" i="5"/>
  <c r="F305" i="5"/>
  <c r="F304" i="5"/>
  <c r="F303" i="5"/>
  <c r="F302" i="5"/>
  <c r="F301" i="5"/>
  <c r="F278" i="5"/>
  <c r="F277" i="5"/>
  <c r="F276" i="5"/>
  <c r="F275" i="5"/>
  <c r="F274" i="5"/>
  <c r="F273" i="5"/>
  <c r="F272" i="5"/>
  <c r="F271" i="5"/>
  <c r="F270" i="5"/>
  <c r="F269" i="5"/>
  <c r="F268" i="5"/>
  <c r="F265" i="5"/>
  <c r="F264" i="5"/>
  <c r="F263" i="5"/>
  <c r="F262" i="5"/>
  <c r="F261" i="5"/>
  <c r="F258" i="5"/>
  <c r="F257" i="5"/>
  <c r="F254" i="5"/>
  <c r="F255" i="5" s="1"/>
  <c r="F251" i="5"/>
  <c r="F250" i="5"/>
  <c r="F247" i="5"/>
  <c r="F246" i="5"/>
  <c r="F243" i="5"/>
  <c r="F242" i="5"/>
  <c r="F241" i="5"/>
  <c r="F240" i="5"/>
  <c r="F239" i="5"/>
  <c r="F238" i="5"/>
  <c r="F237" i="5"/>
  <c r="F236" i="5"/>
  <c r="F233" i="5"/>
  <c r="F232" i="5"/>
  <c r="F231" i="5"/>
  <c r="F230" i="5"/>
  <c r="F229" i="5"/>
  <c r="F228" i="5"/>
  <c r="D227" i="5"/>
  <c r="F227" i="5" s="1"/>
  <c r="F224" i="5"/>
  <c r="F223" i="5"/>
  <c r="F222" i="5"/>
  <c r="F221" i="5"/>
  <c r="F220" i="5"/>
  <c r="F219" i="5"/>
  <c r="F218" i="5"/>
  <c r="F207" i="5"/>
  <c r="F206" i="5"/>
  <c r="F205" i="5"/>
  <c r="F204" i="5"/>
  <c r="F203" i="5"/>
  <c r="F202" i="5"/>
  <c r="F201" i="5"/>
  <c r="F200" i="5"/>
  <c r="F199" i="5"/>
  <c r="F198" i="5"/>
  <c r="F197" i="5"/>
  <c r="F194" i="5"/>
  <c r="F193" i="5"/>
  <c r="F190" i="5"/>
  <c r="F191" i="5" s="1"/>
  <c r="F187" i="5"/>
  <c r="F186" i="5"/>
  <c r="F183" i="5"/>
  <c r="F182" i="5"/>
  <c r="F179" i="5"/>
  <c r="F178" i="5"/>
  <c r="F177" i="5"/>
  <c r="F176" i="5"/>
  <c r="F175" i="5"/>
  <c r="F174" i="5"/>
  <c r="F173" i="5"/>
  <c r="F172" i="5"/>
  <c r="F169" i="5"/>
  <c r="F168" i="5"/>
  <c r="F167" i="5"/>
  <c r="F166" i="5"/>
  <c r="F165" i="5"/>
  <c r="F164" i="5"/>
  <c r="F163" i="5"/>
  <c r="F160" i="5"/>
  <c r="F159" i="5"/>
  <c r="F158" i="5"/>
  <c r="F157" i="5"/>
  <c r="F156" i="5"/>
  <c r="F155" i="5"/>
  <c r="F154" i="5"/>
  <c r="F143" i="5"/>
  <c r="F142" i="5"/>
  <c r="F141" i="5"/>
  <c r="F140" i="5"/>
  <c r="F139" i="5"/>
  <c r="F138" i="5"/>
  <c r="F137" i="5"/>
  <c r="F136" i="5"/>
  <c r="F135" i="5"/>
  <c r="F134" i="5"/>
  <c r="F133" i="5"/>
  <c r="F130" i="5"/>
  <c r="F129" i="5"/>
  <c r="F128" i="5"/>
  <c r="F127" i="5"/>
  <c r="F126" i="5"/>
  <c r="F125" i="5"/>
  <c r="F124" i="5"/>
  <c r="F123" i="5"/>
  <c r="F120" i="5"/>
  <c r="F119" i="5"/>
  <c r="F118" i="5"/>
  <c r="F117" i="5"/>
  <c r="F116" i="5"/>
  <c r="F113" i="5"/>
  <c r="F112" i="5"/>
  <c r="F109" i="5"/>
  <c r="F110" i="5" s="1"/>
  <c r="D106" i="5"/>
  <c r="F106" i="5" s="1"/>
  <c r="F105" i="5"/>
  <c r="F102" i="5"/>
  <c r="F101" i="5"/>
  <c r="F98" i="5"/>
  <c r="F97" i="5"/>
  <c r="F96" i="5"/>
  <c r="F95" i="5"/>
  <c r="F94" i="5"/>
  <c r="F93" i="5"/>
  <c r="F92" i="5"/>
  <c r="F91" i="5"/>
  <c r="F88" i="5"/>
  <c r="F87" i="5"/>
  <c r="F86" i="5"/>
  <c r="F85" i="5"/>
  <c r="F84" i="5"/>
  <c r="F83" i="5"/>
  <c r="F82" i="5"/>
  <c r="D81" i="5"/>
  <c r="F81" i="5" s="1"/>
  <c r="F78" i="5"/>
  <c r="D77" i="5"/>
  <c r="F77" i="5" s="1"/>
  <c r="F76" i="5"/>
  <c r="F75" i="5"/>
  <c r="D74" i="5"/>
  <c r="F74" i="5" s="1"/>
  <c r="F73" i="5"/>
  <c r="F72" i="5"/>
  <c r="F62" i="5"/>
  <c r="F61" i="5"/>
  <c r="F60" i="5"/>
  <c r="F59" i="5"/>
  <c r="F58" i="5"/>
  <c r="F57" i="5"/>
  <c r="F56" i="5"/>
  <c r="F55" i="5"/>
  <c r="F54" i="5"/>
  <c r="F53" i="5"/>
  <c r="F52" i="5"/>
  <c r="F49" i="5"/>
  <c r="F48" i="5"/>
  <c r="F45" i="5"/>
  <c r="F46" i="5" s="1"/>
  <c r="F42" i="5"/>
  <c r="F41" i="5"/>
  <c r="F38" i="5"/>
  <c r="F39" i="5" s="1"/>
  <c r="F35" i="5"/>
  <c r="F34" i="5"/>
  <c r="F33" i="5"/>
  <c r="F32" i="5"/>
  <c r="F31" i="5"/>
  <c r="F30" i="5"/>
  <c r="F29" i="5"/>
  <c r="F28" i="5"/>
  <c r="F25" i="5"/>
  <c r="F24" i="5"/>
  <c r="F23" i="5"/>
  <c r="F22" i="5"/>
  <c r="F21" i="5"/>
  <c r="F20" i="5"/>
  <c r="F19" i="5"/>
  <c r="F18" i="5"/>
  <c r="F15" i="5"/>
  <c r="F14" i="5"/>
  <c r="F13" i="5"/>
  <c r="F12" i="5"/>
  <c r="F11" i="5"/>
  <c r="F10" i="5"/>
  <c r="F9" i="5"/>
  <c r="F734" i="4"/>
  <c r="F733" i="4"/>
  <c r="F732" i="4"/>
  <c r="F731" i="4"/>
  <c r="F729" i="4"/>
  <c r="F728" i="4"/>
  <c r="F727" i="4"/>
  <c r="F726" i="4"/>
  <c r="F723" i="4"/>
  <c r="F722" i="4"/>
  <c r="F721" i="4"/>
  <c r="F720" i="4"/>
  <c r="F719" i="4"/>
  <c r="F718" i="4"/>
  <c r="F717" i="4"/>
  <c r="F716" i="4"/>
  <c r="F715" i="4"/>
  <c r="F714" i="4"/>
  <c r="F713" i="4"/>
  <c r="F710" i="4"/>
  <c r="F709" i="4"/>
  <c r="F706" i="4"/>
  <c r="F707" i="4" s="1"/>
  <c r="F703" i="4"/>
  <c r="F702" i="4"/>
  <c r="F704" i="4" s="1"/>
  <c r="F699" i="4"/>
  <c r="F700" i="4" s="1"/>
  <c r="F696" i="4"/>
  <c r="F695" i="4"/>
  <c r="F694" i="4"/>
  <c r="F693" i="4"/>
  <c r="F692" i="4"/>
  <c r="F691" i="4"/>
  <c r="F690" i="4"/>
  <c r="F689" i="4"/>
  <c r="F686" i="4"/>
  <c r="F685" i="4"/>
  <c r="F684" i="4"/>
  <c r="F683" i="4"/>
  <c r="F682" i="4"/>
  <c r="F681" i="4"/>
  <c r="F680" i="4"/>
  <c r="F677" i="4"/>
  <c r="F676" i="4"/>
  <c r="F675" i="4"/>
  <c r="F674" i="4"/>
  <c r="F673" i="4"/>
  <c r="F672" i="4"/>
  <c r="F671" i="4"/>
  <c r="F659" i="4"/>
  <c r="F658" i="4"/>
  <c r="F657" i="4"/>
  <c r="F656" i="4"/>
  <c r="F654" i="4"/>
  <c r="F653" i="4"/>
  <c r="F652" i="4"/>
  <c r="F651" i="4"/>
  <c r="F648" i="4"/>
  <c r="F647" i="4"/>
  <c r="F646" i="4"/>
  <c r="F645" i="4"/>
  <c r="F644" i="4"/>
  <c r="F643" i="4"/>
  <c r="F642" i="4"/>
  <c r="F641" i="4"/>
  <c r="F640" i="4"/>
  <c r="F639" i="4"/>
  <c r="F638" i="4"/>
  <c r="F635" i="4"/>
  <c r="F634" i="4"/>
  <c r="F633" i="4"/>
  <c r="F632" i="4"/>
  <c r="F631" i="4"/>
  <c r="F628" i="4"/>
  <c r="F627" i="4"/>
  <c r="F624" i="4"/>
  <c r="F625" i="4" s="1"/>
  <c r="F621" i="4"/>
  <c r="F620" i="4"/>
  <c r="F617" i="4"/>
  <c r="F616" i="4"/>
  <c r="F618" i="4" s="1"/>
  <c r="F613" i="4"/>
  <c r="F612" i="4"/>
  <c r="F611" i="4"/>
  <c r="F610" i="4"/>
  <c r="F609" i="4"/>
  <c r="F608" i="4"/>
  <c r="F607" i="4"/>
  <c r="F606" i="4"/>
  <c r="F603" i="4"/>
  <c r="F602" i="4"/>
  <c r="F601" i="4"/>
  <c r="F600" i="4"/>
  <c r="F599" i="4"/>
  <c r="F598" i="4"/>
  <c r="F597" i="4"/>
  <c r="F594" i="4"/>
  <c r="F593" i="4"/>
  <c r="F592" i="4"/>
  <c r="F591" i="4"/>
  <c r="F590" i="4"/>
  <c r="F589" i="4"/>
  <c r="F588" i="4"/>
  <c r="F577" i="4"/>
  <c r="F576" i="4"/>
  <c r="F575" i="4"/>
  <c r="F574" i="4"/>
  <c r="F573" i="4"/>
  <c r="F572" i="4"/>
  <c r="F571" i="4"/>
  <c r="F570" i="4"/>
  <c r="F569" i="4"/>
  <c r="F568" i="4"/>
  <c r="F567" i="4"/>
  <c r="F564" i="4"/>
  <c r="F563" i="4"/>
  <c r="F562" i="4"/>
  <c r="F561" i="4"/>
  <c r="F560" i="4"/>
  <c r="F559" i="4"/>
  <c r="F558" i="4"/>
  <c r="F557" i="4"/>
  <c r="F554" i="4"/>
  <c r="F553" i="4"/>
  <c r="F552" i="4"/>
  <c r="F551" i="4"/>
  <c r="F550" i="4"/>
  <c r="F547" i="4"/>
  <c r="F546" i="4"/>
  <c r="F543" i="4"/>
  <c r="F544" i="4" s="1"/>
  <c r="D540" i="4"/>
  <c r="F540" i="4" s="1"/>
  <c r="F539" i="4"/>
  <c r="F536" i="4"/>
  <c r="F535" i="4"/>
  <c r="F532" i="4"/>
  <c r="F531" i="4"/>
  <c r="F530" i="4"/>
  <c r="F529" i="4"/>
  <c r="F528" i="4"/>
  <c r="F527" i="4"/>
  <c r="F526" i="4"/>
  <c r="F525" i="4"/>
  <c r="F522" i="4"/>
  <c r="F521" i="4"/>
  <c r="F520" i="4"/>
  <c r="F519" i="4"/>
  <c r="F518" i="4"/>
  <c r="F517" i="4"/>
  <c r="F516" i="4"/>
  <c r="F515" i="4"/>
  <c r="D515" i="4"/>
  <c r="F512" i="4"/>
  <c r="D511" i="4"/>
  <c r="F511" i="4" s="1"/>
  <c r="F510" i="4"/>
  <c r="F509" i="4"/>
  <c r="D508" i="4"/>
  <c r="F508" i="4" s="1"/>
  <c r="F507" i="4"/>
  <c r="F506" i="4"/>
  <c r="F484" i="4"/>
  <c r="F483" i="4"/>
  <c r="F482" i="4"/>
  <c r="F481" i="4"/>
  <c r="F479" i="4"/>
  <c r="F478" i="4"/>
  <c r="F477" i="4"/>
  <c r="F476" i="4"/>
  <c r="F473" i="4"/>
  <c r="F472" i="4"/>
  <c r="F471" i="4"/>
  <c r="F470" i="4"/>
  <c r="F469" i="4"/>
  <c r="F468" i="4"/>
  <c r="F467" i="4"/>
  <c r="F466" i="4"/>
  <c r="F465" i="4"/>
  <c r="F464" i="4"/>
  <c r="F463" i="4"/>
  <c r="F460" i="4"/>
  <c r="F459" i="4"/>
  <c r="F456" i="4"/>
  <c r="F457" i="4" s="1"/>
  <c r="F453" i="4"/>
  <c r="F452" i="4"/>
  <c r="F454" i="4" s="1"/>
  <c r="F449" i="4"/>
  <c r="F450" i="4" s="1"/>
  <c r="F446" i="4"/>
  <c r="F445" i="4"/>
  <c r="F444" i="4"/>
  <c r="F443" i="4"/>
  <c r="F442" i="4"/>
  <c r="F441" i="4"/>
  <c r="F440" i="4"/>
  <c r="F439" i="4"/>
  <c r="F436" i="4"/>
  <c r="F435" i="4"/>
  <c r="F434" i="4"/>
  <c r="F433" i="4"/>
  <c r="F432" i="4"/>
  <c r="F431" i="4"/>
  <c r="F430" i="4"/>
  <c r="F437" i="4" s="1"/>
  <c r="F427" i="4"/>
  <c r="F426" i="4"/>
  <c r="F425" i="4"/>
  <c r="F424" i="4"/>
  <c r="F423" i="4"/>
  <c r="F422" i="4"/>
  <c r="F421" i="4"/>
  <c r="F398" i="4"/>
  <c r="F397" i="4"/>
  <c r="F396" i="4"/>
  <c r="F395" i="4"/>
  <c r="F394" i="4"/>
  <c r="F393" i="4"/>
  <c r="F392" i="4"/>
  <c r="F391" i="4"/>
  <c r="F390" i="4"/>
  <c r="F389" i="4"/>
  <c r="F388" i="4"/>
  <c r="F385" i="4"/>
  <c r="F384" i="4"/>
  <c r="F383" i="4"/>
  <c r="F382" i="4"/>
  <c r="F381" i="4"/>
  <c r="F378" i="4"/>
  <c r="F377" i="4"/>
  <c r="F374" i="4"/>
  <c r="F375" i="4" s="1"/>
  <c r="F371" i="4"/>
  <c r="F370" i="4"/>
  <c r="F372" i="4" s="1"/>
  <c r="F367" i="4"/>
  <c r="F366" i="4"/>
  <c r="F363" i="4"/>
  <c r="F362" i="4"/>
  <c r="F361" i="4"/>
  <c r="F360" i="4"/>
  <c r="F359" i="4"/>
  <c r="F358" i="4"/>
  <c r="F357" i="4"/>
  <c r="F356" i="4"/>
  <c r="F353" i="4"/>
  <c r="F352" i="4"/>
  <c r="F351" i="4"/>
  <c r="F350" i="4"/>
  <c r="F349" i="4"/>
  <c r="F348" i="4"/>
  <c r="D347" i="4"/>
  <c r="F347" i="4" s="1"/>
  <c r="F344" i="4"/>
  <c r="F343" i="4"/>
  <c r="F342" i="4"/>
  <c r="F341" i="4"/>
  <c r="F340" i="4"/>
  <c r="F339" i="4"/>
  <c r="F338" i="4"/>
  <c r="F327" i="4"/>
  <c r="F326" i="4"/>
  <c r="F325" i="4"/>
  <c r="F324" i="4"/>
  <c r="F323" i="4"/>
  <c r="F322" i="4"/>
  <c r="F321" i="4"/>
  <c r="F320" i="4"/>
  <c r="F319" i="4"/>
  <c r="F318" i="4"/>
  <c r="F317" i="4"/>
  <c r="F314" i="4"/>
  <c r="F313" i="4"/>
  <c r="F312" i="4"/>
  <c r="F311" i="4"/>
  <c r="F310" i="4"/>
  <c r="F309" i="4"/>
  <c r="F308" i="4"/>
  <c r="F307" i="4"/>
  <c r="F304" i="4"/>
  <c r="F303" i="4"/>
  <c r="F302" i="4"/>
  <c r="F301" i="4"/>
  <c r="F300" i="4"/>
  <c r="F297" i="4"/>
  <c r="F296" i="4"/>
  <c r="F298" i="4" s="1"/>
  <c r="F293" i="4"/>
  <c r="F294" i="4" s="1"/>
  <c r="D290" i="4"/>
  <c r="F290" i="4" s="1"/>
  <c r="F289" i="4"/>
  <c r="F286" i="4"/>
  <c r="F285" i="4"/>
  <c r="F282" i="4"/>
  <c r="F281" i="4"/>
  <c r="F280" i="4"/>
  <c r="F279" i="4"/>
  <c r="F278" i="4"/>
  <c r="F277" i="4"/>
  <c r="F276" i="4"/>
  <c r="F275" i="4"/>
  <c r="F272" i="4"/>
  <c r="F271" i="4"/>
  <c r="F270" i="4"/>
  <c r="F269" i="4"/>
  <c r="F268" i="4"/>
  <c r="F267" i="4"/>
  <c r="F266" i="4"/>
  <c r="D265" i="4"/>
  <c r="F265" i="4" s="1"/>
  <c r="F262" i="4"/>
  <c r="D261" i="4"/>
  <c r="F261" i="4" s="1"/>
  <c r="F260" i="4"/>
  <c r="F259" i="4"/>
  <c r="D258" i="4"/>
  <c r="F258" i="4" s="1"/>
  <c r="F257" i="4"/>
  <c r="F256" i="4"/>
  <c r="F236" i="4"/>
  <c r="F235" i="4"/>
  <c r="F234" i="4"/>
  <c r="F233" i="4"/>
  <c r="F231" i="4"/>
  <c r="F230" i="4"/>
  <c r="F229" i="4"/>
  <c r="F228" i="4"/>
  <c r="F225" i="4"/>
  <c r="F224" i="4"/>
  <c r="F223" i="4"/>
  <c r="F222" i="4"/>
  <c r="F221" i="4"/>
  <c r="F220" i="4"/>
  <c r="F219" i="4"/>
  <c r="F218" i="4"/>
  <c r="F217" i="4"/>
  <c r="F216" i="4"/>
  <c r="F215" i="4"/>
  <c r="F212" i="4"/>
  <c r="F211" i="4"/>
  <c r="F213" i="4" s="1"/>
  <c r="F208" i="4"/>
  <c r="F209" i="4" s="1"/>
  <c r="F205" i="4"/>
  <c r="F204" i="4"/>
  <c r="F201" i="4"/>
  <c r="F202" i="4" s="1"/>
  <c r="F198" i="4"/>
  <c r="F197" i="4"/>
  <c r="F196" i="4"/>
  <c r="F195" i="4"/>
  <c r="F194" i="4"/>
  <c r="F193" i="4"/>
  <c r="F192" i="4"/>
  <c r="F191" i="4"/>
  <c r="F199" i="4" s="1"/>
  <c r="F188" i="4"/>
  <c r="F187" i="4"/>
  <c r="F186" i="4"/>
  <c r="F185" i="4"/>
  <c r="F184" i="4"/>
  <c r="F183" i="4"/>
  <c r="F182" i="4"/>
  <c r="F179" i="4"/>
  <c r="F178" i="4"/>
  <c r="F177" i="4"/>
  <c r="F176" i="4"/>
  <c r="F175" i="4"/>
  <c r="F174" i="4"/>
  <c r="F173" i="4"/>
  <c r="F161" i="4"/>
  <c r="F160" i="4"/>
  <c r="F159" i="4"/>
  <c r="F158" i="4"/>
  <c r="F156" i="4"/>
  <c r="F155" i="4"/>
  <c r="F154" i="4"/>
  <c r="F153" i="4"/>
  <c r="F150" i="4"/>
  <c r="F149" i="4"/>
  <c r="F148" i="4"/>
  <c r="F147" i="4"/>
  <c r="F146" i="4"/>
  <c r="F145" i="4"/>
  <c r="F144" i="4"/>
  <c r="F143" i="4"/>
  <c r="F142" i="4"/>
  <c r="F141" i="4"/>
  <c r="F140" i="4"/>
  <c r="F137" i="4"/>
  <c r="F136" i="4"/>
  <c r="F135" i="4"/>
  <c r="F134" i="4"/>
  <c r="F133" i="4"/>
  <c r="F130" i="4"/>
  <c r="F129" i="4"/>
  <c r="F126" i="4"/>
  <c r="F127" i="4" s="1"/>
  <c r="F123" i="4"/>
  <c r="F122" i="4"/>
  <c r="F124" i="4" s="1"/>
  <c r="F119" i="4"/>
  <c r="F118" i="4"/>
  <c r="F115" i="4"/>
  <c r="F114" i="4"/>
  <c r="F113" i="4"/>
  <c r="F112" i="4"/>
  <c r="F111" i="4"/>
  <c r="F110" i="4"/>
  <c r="F109" i="4"/>
  <c r="F108" i="4"/>
  <c r="F105" i="4"/>
  <c r="F104" i="4"/>
  <c r="F103" i="4"/>
  <c r="F102" i="4"/>
  <c r="F101" i="4"/>
  <c r="F100" i="4"/>
  <c r="F99" i="4"/>
  <c r="F106" i="4" s="1"/>
  <c r="F96" i="4"/>
  <c r="F95" i="4"/>
  <c r="F94" i="4"/>
  <c r="F93" i="4"/>
  <c r="F92" i="4"/>
  <c r="F91" i="4"/>
  <c r="F90" i="4"/>
  <c r="F80" i="4"/>
  <c r="F79" i="4"/>
  <c r="F78" i="4"/>
  <c r="F77" i="4"/>
  <c r="F76" i="4"/>
  <c r="F75" i="4"/>
  <c r="F74" i="4"/>
  <c r="F73" i="4"/>
  <c r="F72" i="4"/>
  <c r="F71" i="4"/>
  <c r="F70" i="4"/>
  <c r="F67" i="4"/>
  <c r="F66" i="4"/>
  <c r="F65" i="4"/>
  <c r="F64" i="4"/>
  <c r="F63" i="4"/>
  <c r="F62" i="4"/>
  <c r="F61" i="4"/>
  <c r="F60" i="4"/>
  <c r="F57" i="4"/>
  <c r="F56" i="4"/>
  <c r="F55" i="4"/>
  <c r="F54" i="4"/>
  <c r="F53" i="4"/>
  <c r="F58" i="4" s="1"/>
  <c r="F50" i="4"/>
  <c r="F49" i="4"/>
  <c r="F46" i="4"/>
  <c r="F47" i="4" s="1"/>
  <c r="D43" i="4"/>
  <c r="F43" i="4" s="1"/>
  <c r="F42" i="4"/>
  <c r="F39" i="4"/>
  <c r="F38" i="4"/>
  <c r="F35" i="4"/>
  <c r="F34" i="4"/>
  <c r="F33" i="4"/>
  <c r="F32" i="4"/>
  <c r="F31" i="4"/>
  <c r="F30" i="4"/>
  <c r="F29" i="4"/>
  <c r="F28" i="4"/>
  <c r="F36" i="4" s="1"/>
  <c r="F25" i="4"/>
  <c r="F24" i="4"/>
  <c r="F23" i="4"/>
  <c r="F22" i="4"/>
  <c r="F21" i="4"/>
  <c r="F20" i="4"/>
  <c r="F19" i="4"/>
  <c r="D18" i="4"/>
  <c r="F18" i="4" s="1"/>
  <c r="F15" i="4"/>
  <c r="F14" i="4"/>
  <c r="D14" i="4"/>
  <c r="F13" i="4"/>
  <c r="F12" i="4"/>
  <c r="D11" i="4"/>
  <c r="F11" i="4" s="1"/>
  <c r="F10" i="4"/>
  <c r="F9" i="4"/>
  <c r="F773" i="3"/>
  <c r="F772" i="3"/>
  <c r="F771" i="3"/>
  <c r="F770" i="3"/>
  <c r="F768" i="3"/>
  <c r="F767" i="3"/>
  <c r="F766" i="3"/>
  <c r="F765" i="3"/>
  <c r="F762" i="3"/>
  <c r="F761" i="3"/>
  <c r="F760" i="3"/>
  <c r="F759" i="3"/>
  <c r="F758" i="3"/>
  <c r="F757" i="3"/>
  <c r="F756" i="3"/>
  <c r="F755" i="3"/>
  <c r="F754" i="3"/>
  <c r="F753" i="3"/>
  <c r="F752" i="3"/>
  <c r="F749" i="3"/>
  <c r="F748" i="3"/>
  <c r="F745" i="3"/>
  <c r="F746" i="3" s="1"/>
  <c r="F742" i="3"/>
  <c r="F741" i="3"/>
  <c r="F738" i="3"/>
  <c r="F739" i="3" s="1"/>
  <c r="F735" i="3"/>
  <c r="F734" i="3"/>
  <c r="F733" i="3"/>
  <c r="F732" i="3"/>
  <c r="F731" i="3"/>
  <c r="F730" i="3"/>
  <c r="F729" i="3"/>
  <c r="F728" i="3"/>
  <c r="F725" i="3"/>
  <c r="F724" i="3"/>
  <c r="F723" i="3"/>
  <c r="F722" i="3"/>
  <c r="F721" i="3"/>
  <c r="F720" i="3"/>
  <c r="F719" i="3"/>
  <c r="F716" i="3"/>
  <c r="F715" i="3"/>
  <c r="F714" i="3"/>
  <c r="F713" i="3"/>
  <c r="F712" i="3"/>
  <c r="F711" i="3"/>
  <c r="F710" i="3"/>
  <c r="F687" i="3"/>
  <c r="F686" i="3"/>
  <c r="F685" i="3"/>
  <c r="F684" i="3"/>
  <c r="F683" i="3"/>
  <c r="F682" i="3"/>
  <c r="F681" i="3"/>
  <c r="F680" i="3"/>
  <c r="F679" i="3"/>
  <c r="F678" i="3"/>
  <c r="F677" i="3"/>
  <c r="F674" i="3"/>
  <c r="F673" i="3"/>
  <c r="F672" i="3"/>
  <c r="F671" i="3"/>
  <c r="F670" i="3"/>
  <c r="F667" i="3"/>
  <c r="F666" i="3"/>
  <c r="F663" i="3"/>
  <c r="F664" i="3" s="1"/>
  <c r="F660" i="3"/>
  <c r="F659" i="3"/>
  <c r="F656" i="3"/>
  <c r="F655" i="3"/>
  <c r="F652" i="3"/>
  <c r="F651" i="3"/>
  <c r="F650" i="3"/>
  <c r="F649" i="3"/>
  <c r="F648" i="3"/>
  <c r="F647" i="3"/>
  <c r="F646" i="3"/>
  <c r="F645" i="3"/>
  <c r="F642" i="3"/>
  <c r="F641" i="3"/>
  <c r="F640" i="3"/>
  <c r="F639" i="3"/>
  <c r="F638" i="3"/>
  <c r="F637" i="3"/>
  <c r="D636" i="3"/>
  <c r="F636" i="3" s="1"/>
  <c r="F633" i="3"/>
  <c r="F632" i="3"/>
  <c r="F631" i="3"/>
  <c r="F630" i="3"/>
  <c r="F629" i="3"/>
  <c r="F628" i="3"/>
  <c r="F627" i="3"/>
  <c r="F617" i="3"/>
  <c r="F616" i="3"/>
  <c r="F615" i="3"/>
  <c r="F614" i="3"/>
  <c r="F613" i="3"/>
  <c r="F612" i="3"/>
  <c r="F611" i="3"/>
  <c r="F610" i="3"/>
  <c r="F609" i="3"/>
  <c r="F608" i="3"/>
  <c r="F607" i="3"/>
  <c r="F604" i="3"/>
  <c r="F603" i="3"/>
  <c r="F602" i="3"/>
  <c r="F601" i="3"/>
  <c r="F600" i="3"/>
  <c r="F599" i="3"/>
  <c r="F598" i="3"/>
  <c r="F597" i="3"/>
  <c r="F594" i="3"/>
  <c r="F593" i="3"/>
  <c r="F592" i="3"/>
  <c r="F591" i="3"/>
  <c r="F590" i="3"/>
  <c r="F587" i="3"/>
  <c r="F586" i="3"/>
  <c r="F583" i="3"/>
  <c r="F584" i="3" s="1"/>
  <c r="D580" i="3"/>
  <c r="F580" i="3" s="1"/>
  <c r="F579" i="3"/>
  <c r="F576" i="3"/>
  <c r="F575" i="3"/>
  <c r="F572" i="3"/>
  <c r="F571" i="3"/>
  <c r="F570" i="3"/>
  <c r="F569" i="3"/>
  <c r="F568" i="3"/>
  <c r="F567" i="3"/>
  <c r="F566" i="3"/>
  <c r="F565" i="3"/>
  <c r="F562" i="3"/>
  <c r="F561" i="3"/>
  <c r="F560" i="3"/>
  <c r="F559" i="3"/>
  <c r="F558" i="3"/>
  <c r="F557" i="3"/>
  <c r="F556" i="3"/>
  <c r="D555" i="3"/>
  <c r="F555" i="3" s="1"/>
  <c r="F552" i="3"/>
  <c r="D551" i="3"/>
  <c r="F551" i="3" s="1"/>
  <c r="F550" i="3"/>
  <c r="F549" i="3"/>
  <c r="D548" i="3"/>
  <c r="F548" i="3" s="1"/>
  <c r="F547" i="3"/>
  <c r="F546" i="3"/>
  <c r="F535" i="3"/>
  <c r="F534" i="3"/>
  <c r="F530" i="3"/>
  <c r="F529" i="3"/>
  <c r="F528" i="3"/>
  <c r="F527" i="3"/>
  <c r="F526" i="3"/>
  <c r="F525" i="3"/>
  <c r="F524" i="3"/>
  <c r="F523" i="3"/>
  <c r="F522" i="3"/>
  <c r="F518" i="3"/>
  <c r="F517" i="3"/>
  <c r="F516" i="3"/>
  <c r="F515" i="3"/>
  <c r="F514" i="3"/>
  <c r="F513" i="3"/>
  <c r="F512" i="3"/>
  <c r="F511" i="3"/>
  <c r="F510" i="3"/>
  <c r="F509" i="3"/>
  <c r="F508" i="3"/>
  <c r="F507" i="3"/>
  <c r="F503" i="3"/>
  <c r="F502" i="3"/>
  <c r="F480" i="3"/>
  <c r="F479" i="3"/>
  <c r="F478" i="3"/>
  <c r="F477" i="3"/>
  <c r="F475" i="3"/>
  <c r="F474" i="3"/>
  <c r="F473" i="3"/>
  <c r="F472" i="3"/>
  <c r="F469" i="3"/>
  <c r="F468" i="3"/>
  <c r="F467" i="3"/>
  <c r="F466" i="3"/>
  <c r="F465" i="3"/>
  <c r="F464" i="3"/>
  <c r="F463" i="3"/>
  <c r="F462" i="3"/>
  <c r="F461" i="3"/>
  <c r="F460" i="3"/>
  <c r="F459" i="3"/>
  <c r="F456" i="3"/>
  <c r="F455" i="3"/>
  <c r="F452" i="3"/>
  <c r="F453" i="3" s="1"/>
  <c r="F449" i="3"/>
  <c r="F448" i="3"/>
  <c r="F445" i="3"/>
  <c r="F446" i="3" s="1"/>
  <c r="F442" i="3"/>
  <c r="F441" i="3"/>
  <c r="F440" i="3"/>
  <c r="F439" i="3"/>
  <c r="F438" i="3"/>
  <c r="F437" i="3"/>
  <c r="F436" i="3"/>
  <c r="F435" i="3"/>
  <c r="F432" i="3"/>
  <c r="F431" i="3"/>
  <c r="F430" i="3"/>
  <c r="F429" i="3"/>
  <c r="F428" i="3"/>
  <c r="F427" i="3"/>
  <c r="F426" i="3"/>
  <c r="F423" i="3"/>
  <c r="F422" i="3"/>
  <c r="F421" i="3"/>
  <c r="F420" i="3"/>
  <c r="F419" i="3"/>
  <c r="F418" i="3"/>
  <c r="F417" i="3"/>
  <c r="F406" i="3"/>
  <c r="F405" i="3"/>
  <c r="F404" i="3"/>
  <c r="F403" i="3"/>
  <c r="F401" i="3"/>
  <c r="F400" i="3"/>
  <c r="F399" i="3"/>
  <c r="F398" i="3"/>
  <c r="F395" i="3"/>
  <c r="F394" i="3"/>
  <c r="F393" i="3"/>
  <c r="F392" i="3"/>
  <c r="F391" i="3"/>
  <c r="F390" i="3"/>
  <c r="F389" i="3"/>
  <c r="F388" i="3"/>
  <c r="F387" i="3"/>
  <c r="F386" i="3"/>
  <c r="F385" i="3"/>
  <c r="F382" i="3"/>
  <c r="F381" i="3"/>
  <c r="F380" i="3"/>
  <c r="F379" i="3"/>
  <c r="F378" i="3"/>
  <c r="F375" i="3"/>
  <c r="F374" i="3"/>
  <c r="F371" i="3"/>
  <c r="F372" i="3" s="1"/>
  <c r="F368" i="3"/>
  <c r="F367" i="3"/>
  <c r="F364" i="3"/>
  <c r="F363" i="3"/>
  <c r="F360" i="3"/>
  <c r="F359" i="3"/>
  <c r="F358" i="3"/>
  <c r="F357" i="3"/>
  <c r="F356" i="3"/>
  <c r="F355" i="3"/>
  <c r="F354" i="3"/>
  <c r="F353" i="3"/>
  <c r="F350" i="3"/>
  <c r="F349" i="3"/>
  <c r="F348" i="3"/>
  <c r="F347" i="3"/>
  <c r="F346" i="3"/>
  <c r="F345" i="3"/>
  <c r="F344" i="3"/>
  <c r="F341" i="3"/>
  <c r="F340" i="3"/>
  <c r="F339" i="3"/>
  <c r="F338" i="3"/>
  <c r="F337" i="3"/>
  <c r="F336" i="3"/>
  <c r="F335" i="3"/>
  <c r="F325" i="3"/>
  <c r="F324" i="3"/>
  <c r="F323" i="3"/>
  <c r="F322" i="3"/>
  <c r="F321" i="3"/>
  <c r="F320" i="3"/>
  <c r="F319" i="3"/>
  <c r="F318" i="3"/>
  <c r="F317" i="3"/>
  <c r="F316" i="3"/>
  <c r="F315" i="3"/>
  <c r="F312" i="3"/>
  <c r="F311" i="3"/>
  <c r="F310" i="3"/>
  <c r="F309" i="3"/>
  <c r="F308" i="3"/>
  <c r="F307" i="3"/>
  <c r="F306" i="3"/>
  <c r="F305" i="3"/>
  <c r="F302" i="3"/>
  <c r="F301" i="3"/>
  <c r="F300" i="3"/>
  <c r="F299" i="3"/>
  <c r="F298" i="3"/>
  <c r="F295" i="3"/>
  <c r="F294" i="3"/>
  <c r="F291" i="3"/>
  <c r="F292" i="3" s="1"/>
  <c r="D288" i="3"/>
  <c r="F288" i="3" s="1"/>
  <c r="F287" i="3"/>
  <c r="F284" i="3"/>
  <c r="F283" i="3"/>
  <c r="F280" i="3"/>
  <c r="F279" i="3"/>
  <c r="F278" i="3"/>
  <c r="F277" i="3"/>
  <c r="F276" i="3"/>
  <c r="F275" i="3"/>
  <c r="F274" i="3"/>
  <c r="F273" i="3"/>
  <c r="F270" i="3"/>
  <c r="F269" i="3"/>
  <c r="F268" i="3"/>
  <c r="F267" i="3"/>
  <c r="F266" i="3"/>
  <c r="F265" i="3"/>
  <c r="F264" i="3"/>
  <c r="D263" i="3"/>
  <c r="F263" i="3" s="1"/>
  <c r="F260" i="3"/>
  <c r="D259" i="3"/>
  <c r="F259" i="3" s="1"/>
  <c r="F258" i="3"/>
  <c r="F257" i="3"/>
  <c r="D256" i="3"/>
  <c r="F256" i="3" s="1"/>
  <c r="F255" i="3"/>
  <c r="F254" i="3"/>
  <c r="F234" i="3"/>
  <c r="F233" i="3"/>
  <c r="F232" i="3"/>
  <c r="F231" i="3"/>
  <c r="F229" i="3"/>
  <c r="F228" i="3"/>
  <c r="F227" i="3"/>
  <c r="F226" i="3"/>
  <c r="F223" i="3"/>
  <c r="F222" i="3"/>
  <c r="F221" i="3"/>
  <c r="F220" i="3"/>
  <c r="F219" i="3"/>
  <c r="F218" i="3"/>
  <c r="F217" i="3"/>
  <c r="F216" i="3"/>
  <c r="F215" i="3"/>
  <c r="F214" i="3"/>
  <c r="F213" i="3"/>
  <c r="F210" i="3"/>
  <c r="F209" i="3"/>
  <c r="F206" i="3"/>
  <c r="F207" i="3" s="1"/>
  <c r="F203" i="3"/>
  <c r="F202" i="3"/>
  <c r="F199" i="3"/>
  <c r="F200" i="3" s="1"/>
  <c r="F196" i="3"/>
  <c r="F195" i="3"/>
  <c r="F194" i="3"/>
  <c r="F193" i="3"/>
  <c r="F192" i="3"/>
  <c r="F191" i="3"/>
  <c r="F190" i="3"/>
  <c r="F189" i="3"/>
  <c r="F186" i="3"/>
  <c r="F185" i="3"/>
  <c r="F184" i="3"/>
  <c r="F183" i="3"/>
  <c r="F182" i="3"/>
  <c r="F181" i="3"/>
  <c r="F180" i="3"/>
  <c r="F177" i="3"/>
  <c r="F176" i="3"/>
  <c r="F175" i="3"/>
  <c r="F174" i="3"/>
  <c r="F173" i="3"/>
  <c r="F172" i="3"/>
  <c r="F171" i="3"/>
  <c r="F160" i="3"/>
  <c r="F159" i="3"/>
  <c r="F158" i="3"/>
  <c r="F157" i="3"/>
  <c r="F155" i="3"/>
  <c r="F154" i="3"/>
  <c r="F153" i="3"/>
  <c r="F152" i="3"/>
  <c r="F149" i="3"/>
  <c r="F148" i="3"/>
  <c r="F147" i="3"/>
  <c r="F146" i="3"/>
  <c r="F145" i="3"/>
  <c r="F144" i="3"/>
  <c r="F143" i="3"/>
  <c r="F142" i="3"/>
  <c r="F141" i="3"/>
  <c r="F140" i="3"/>
  <c r="F139" i="3"/>
  <c r="F136" i="3"/>
  <c r="F135" i="3"/>
  <c r="F134" i="3"/>
  <c r="F133" i="3"/>
  <c r="F132" i="3"/>
  <c r="F129" i="3"/>
  <c r="F128" i="3"/>
  <c r="F125" i="3"/>
  <c r="F126" i="3" s="1"/>
  <c r="F122" i="3"/>
  <c r="F121" i="3"/>
  <c r="F118" i="3"/>
  <c r="F117" i="3"/>
  <c r="F114" i="3"/>
  <c r="F113" i="3"/>
  <c r="F112" i="3"/>
  <c r="F111" i="3"/>
  <c r="F110" i="3"/>
  <c r="F109" i="3"/>
  <c r="F108" i="3"/>
  <c r="F107" i="3"/>
  <c r="F104" i="3"/>
  <c r="F103" i="3"/>
  <c r="F102" i="3"/>
  <c r="F101" i="3"/>
  <c r="F100" i="3"/>
  <c r="F99" i="3"/>
  <c r="F98" i="3"/>
  <c r="F95" i="3"/>
  <c r="F94" i="3"/>
  <c r="F93" i="3"/>
  <c r="F92" i="3"/>
  <c r="F91" i="3"/>
  <c r="F90" i="3"/>
  <c r="F89" i="3"/>
  <c r="F79" i="3"/>
  <c r="F78" i="3"/>
  <c r="F77" i="3"/>
  <c r="F76" i="3"/>
  <c r="F75" i="3"/>
  <c r="F74" i="3"/>
  <c r="F73" i="3"/>
  <c r="F72" i="3"/>
  <c r="F71" i="3"/>
  <c r="F70" i="3"/>
  <c r="F69" i="3"/>
  <c r="F66" i="3"/>
  <c r="F65" i="3"/>
  <c r="F64" i="3"/>
  <c r="F63" i="3"/>
  <c r="F62" i="3"/>
  <c r="F61" i="3"/>
  <c r="F60" i="3"/>
  <c r="F59" i="3"/>
  <c r="F56" i="3"/>
  <c r="F55" i="3"/>
  <c r="F54" i="3"/>
  <c r="F53" i="3"/>
  <c r="F52" i="3"/>
  <c r="F49" i="3"/>
  <c r="F48" i="3"/>
  <c r="F45" i="3"/>
  <c r="F46" i="3" s="1"/>
  <c r="D42" i="3"/>
  <c r="F42" i="3" s="1"/>
  <c r="F41" i="3"/>
  <c r="F38" i="3"/>
  <c r="F37" i="3"/>
  <c r="F34" i="3"/>
  <c r="F33" i="3"/>
  <c r="F32" i="3"/>
  <c r="F31" i="3"/>
  <c r="F30" i="3"/>
  <c r="F29" i="3"/>
  <c r="F28" i="3"/>
  <c r="F27" i="3"/>
  <c r="F24" i="3"/>
  <c r="F23" i="3"/>
  <c r="F22" i="3"/>
  <c r="F21" i="3"/>
  <c r="F20" i="3"/>
  <c r="F19" i="3"/>
  <c r="F18" i="3"/>
  <c r="D17" i="3"/>
  <c r="F17" i="3" s="1"/>
  <c r="F14" i="3"/>
  <c r="D13" i="3"/>
  <c r="F13" i="3" s="1"/>
  <c r="F12" i="3"/>
  <c r="F11" i="3"/>
  <c r="D10" i="3"/>
  <c r="F10" i="3" s="1"/>
  <c r="F9" i="3"/>
  <c r="F8" i="3"/>
  <c r="F558" i="6" l="1"/>
  <c r="F306" i="6"/>
  <c r="F711" i="4"/>
  <c r="F622" i="4"/>
  <c r="F578" i="4"/>
  <c r="F533" i="4"/>
  <c r="F548" i="4"/>
  <c r="F555" i="4"/>
  <c r="F486" i="4"/>
  <c r="F399" i="4"/>
  <c r="F412" i="4" s="1"/>
  <c r="F345" i="4"/>
  <c r="F328" i="4"/>
  <c r="F206" i="4"/>
  <c r="F239" i="4" s="1"/>
  <c r="F151" i="4"/>
  <c r="F81" i="4"/>
  <c r="F68" i="4"/>
  <c r="F40" i="4"/>
  <c r="F39" i="3"/>
  <c r="F766" i="6"/>
  <c r="F465" i="6"/>
  <c r="F640" i="6"/>
  <c r="F726" i="6"/>
  <c r="F513" i="4"/>
  <c r="F16" i="4"/>
  <c r="F120" i="4"/>
  <c r="F474" i="4"/>
  <c r="F487" i="4" s="1"/>
  <c r="F595" i="4"/>
  <c r="F736" i="4"/>
  <c r="F679" i="2"/>
  <c r="F1189" i="5"/>
  <c r="F541" i="4"/>
  <c r="F138" i="4"/>
  <c r="F163" i="4"/>
  <c r="F189" i="4"/>
  <c r="F379" i="4"/>
  <c r="F1408" i="5"/>
  <c r="F131" i="4"/>
  <c r="F315" i="4"/>
  <c r="F97" i="4"/>
  <c r="F238" i="4"/>
  <c r="F364" i="4"/>
  <c r="F386" i="4"/>
  <c r="F428" i="4"/>
  <c r="F649" i="4"/>
  <c r="F654" i="2"/>
  <c r="F604" i="4"/>
  <c r="F678" i="4"/>
  <c r="F26" i="4"/>
  <c r="F82" i="4" s="1"/>
  <c r="F116" i="4"/>
  <c r="F447" i="4"/>
  <c r="F44" i="4"/>
  <c r="F273" i="4"/>
  <c r="F287" i="4"/>
  <c r="F697" i="4"/>
  <c r="F724" i="4"/>
  <c r="F123" i="3"/>
  <c r="F283" i="4"/>
  <c r="F305" i="4"/>
  <c r="F354" i="4"/>
  <c r="F368" i="4"/>
  <c r="F565" i="4"/>
  <c r="F629" i="4"/>
  <c r="F1024" i="7"/>
  <c r="F1025" i="7" s="1"/>
  <c r="F226" i="4"/>
  <c r="F263" i="4"/>
  <c r="F461" i="4"/>
  <c r="F614" i="4"/>
  <c r="F230" i="6"/>
  <c r="F979" i="7"/>
  <c r="F980" i="7" s="1"/>
  <c r="F51" i="4"/>
  <c r="F180" i="4"/>
  <c r="F211" i="3"/>
  <c r="F523" i="4"/>
  <c r="F537" i="4"/>
  <c r="F636" i="4"/>
  <c r="F662" i="4" s="1"/>
  <c r="F661" i="4"/>
  <c r="F687" i="4"/>
  <c r="F130" i="3"/>
  <c r="F204" i="3"/>
  <c r="F750" i="3"/>
  <c r="F581" i="3"/>
  <c r="F369" i="3"/>
  <c r="F50" i="3"/>
  <c r="F119" i="3"/>
  <c r="F743" i="3"/>
  <c r="F383" i="3"/>
  <c r="F657" i="3"/>
  <c r="F303" i="3"/>
  <c r="F313" i="3"/>
  <c r="F618" i="3"/>
  <c r="F717" i="3"/>
  <c r="F775" i="3"/>
  <c r="F296" i="3"/>
  <c r="F588" i="3"/>
  <c r="F563" i="3"/>
  <c r="F573" i="7"/>
  <c r="E207" i="7"/>
  <c r="E208" i="7" s="1"/>
  <c r="E209" i="7" s="1"/>
  <c r="F85" i="7"/>
  <c r="F1483" i="5"/>
  <c r="F1329" i="5"/>
  <c r="F1093" i="5"/>
  <c r="F1094" i="5" s="1"/>
  <c r="F1095" i="5" s="1"/>
  <c r="F1089" i="5"/>
  <c r="F953" i="5"/>
  <c r="F572" i="5"/>
  <c r="F248" i="5"/>
  <c r="F1020" i="5"/>
  <c r="F810" i="5"/>
  <c r="F501" i="5"/>
  <c r="F1040" i="5"/>
  <c r="F966" i="5"/>
  <c r="F1013" i="5"/>
  <c r="F946" i="5"/>
  <c r="F259" i="5"/>
  <c r="F793" i="5"/>
  <c r="F803" i="5"/>
  <c r="F1003" i="5"/>
  <c r="F978" i="5"/>
  <c r="F1052" i="5"/>
  <c r="F877" i="5"/>
  <c r="F565" i="5"/>
  <c r="F654" i="5"/>
  <c r="F730" i="5"/>
  <c r="F840" i="5"/>
  <c r="F884" i="5"/>
  <c r="F904" i="5"/>
  <c r="F939" i="5"/>
  <c r="F1027" i="5"/>
  <c r="F994" i="5"/>
  <c r="F929" i="5"/>
  <c r="F114" i="5"/>
  <c r="F421" i="5"/>
  <c r="F920" i="5"/>
  <c r="F715" i="6"/>
  <c r="F27" i="6"/>
  <c r="F543" i="6"/>
  <c r="F381" i="6"/>
  <c r="F1035" i="6"/>
  <c r="F469" i="6"/>
  <c r="F388" i="6"/>
  <c r="F590" i="6"/>
  <c r="F607" i="6"/>
  <c r="F250" i="6"/>
  <c r="F719" i="6"/>
  <c r="F166" i="6"/>
  <c r="F179" i="6"/>
  <c r="F451" i="6"/>
  <c r="F461" i="6"/>
  <c r="F701" i="6"/>
  <c r="F711" i="6"/>
  <c r="F743" i="6"/>
  <c r="F751" i="6"/>
  <c r="F937" i="6"/>
  <c r="F733" i="6"/>
  <c r="F691" i="6"/>
  <c r="F11" i="6"/>
  <c r="F58" i="6"/>
  <c r="F533" i="6"/>
  <c r="F132" i="6"/>
  <c r="F142" i="6"/>
  <c r="F215" i="6"/>
  <c r="F219" i="6"/>
  <c r="F289" i="6"/>
  <c r="F299" i="6"/>
  <c r="F326" i="6"/>
  <c r="F374" i="6"/>
  <c r="F401" i="6"/>
  <c r="F506" i="6"/>
  <c r="F524" i="6"/>
  <c r="F551" i="6"/>
  <c r="F122" i="6"/>
  <c r="F149" i="6"/>
  <c r="F196" i="6"/>
  <c r="F205" i="6"/>
  <c r="F237" i="6"/>
  <c r="F262" i="6"/>
  <c r="F279" i="6"/>
  <c r="F364" i="6"/>
  <c r="F483" i="6"/>
  <c r="F565" i="6"/>
  <c r="F653" i="6"/>
  <c r="F223" i="6"/>
  <c r="F355" i="6"/>
  <c r="F413" i="6"/>
  <c r="F441" i="6"/>
  <c r="F578" i="6"/>
  <c r="F626" i="6"/>
  <c r="F40" i="6"/>
  <c r="F68" i="6"/>
  <c r="F156" i="6"/>
  <c r="F313" i="6"/>
  <c r="F493" i="6"/>
  <c r="F616" i="6"/>
  <c r="F633" i="6"/>
  <c r="F665" i="6"/>
  <c r="F640" i="2"/>
  <c r="F667" i="2"/>
  <c r="F630" i="2"/>
  <c r="F621" i="2"/>
  <c r="F85" i="6"/>
  <c r="F22" i="6"/>
  <c r="F92" i="6"/>
  <c r="F105" i="6"/>
  <c r="F78" i="6"/>
  <c r="F827" i="5"/>
  <c r="F342" i="5"/>
  <c r="F667" i="5"/>
  <c r="F743" i="5"/>
  <c r="F891" i="5"/>
  <c r="F592" i="5"/>
  <c r="F640" i="5"/>
  <c r="F716" i="5"/>
  <c r="F867" i="5"/>
  <c r="F557" i="5"/>
  <c r="F561" i="5"/>
  <c r="F630" i="5"/>
  <c r="F647" i="5"/>
  <c r="F723" i="5"/>
  <c r="F538" i="5"/>
  <c r="F547" i="5"/>
  <c r="F579" i="5"/>
  <c r="F604" i="5"/>
  <c r="F621" i="5"/>
  <c r="F679" i="5"/>
  <c r="F706" i="5"/>
  <c r="F755" i="5"/>
  <c r="F783" i="5"/>
  <c r="F857" i="5"/>
  <c r="F417" i="5"/>
  <c r="F697" i="5"/>
  <c r="F817" i="5"/>
  <c r="F335" i="5"/>
  <c r="F252" i="5"/>
  <c r="F50" i="5"/>
  <c r="F317" i="5"/>
  <c r="F244" i="5"/>
  <c r="F475" i="5"/>
  <c r="F208" i="5"/>
  <c r="F107" i="5"/>
  <c r="F188" i="5"/>
  <c r="F234" i="5"/>
  <c r="F266" i="5"/>
  <c r="F308" i="5"/>
  <c r="F355" i="5"/>
  <c r="F367" i="5"/>
  <c r="F225" i="5"/>
  <c r="F195" i="5"/>
  <c r="F508" i="5"/>
  <c r="F445" i="5"/>
  <c r="F16" i="5"/>
  <c r="F428" i="5"/>
  <c r="F494" i="5"/>
  <c r="F403" i="5"/>
  <c r="F413" i="5"/>
  <c r="F458" i="5"/>
  <c r="F103" i="5"/>
  <c r="F279" i="5"/>
  <c r="F327" i="5"/>
  <c r="F331" i="5"/>
  <c r="F435" i="5"/>
  <c r="F484" i="5"/>
  <c r="F521" i="5"/>
  <c r="F393" i="5"/>
  <c r="F43" i="5"/>
  <c r="F161" i="5"/>
  <c r="F79" i="5"/>
  <c r="F131" i="5"/>
  <c r="F144" i="5"/>
  <c r="F180" i="5"/>
  <c r="F184" i="5"/>
  <c r="F89" i="5"/>
  <c r="F99" i="5"/>
  <c r="F121" i="5"/>
  <c r="F170" i="5"/>
  <c r="F26" i="5"/>
  <c r="F36" i="5"/>
  <c r="F63" i="5"/>
  <c r="F291" i="4"/>
  <c r="F25" i="3"/>
  <c r="F57" i="3"/>
  <c r="F150" i="3"/>
  <c r="F351" i="3"/>
  <c r="F137" i="3"/>
  <c r="F236" i="3"/>
  <c r="F289" i="3"/>
  <c r="F342" i="3"/>
  <c r="F668" i="3"/>
  <c r="F736" i="3"/>
  <c r="F178" i="3"/>
  <c r="F408" i="3"/>
  <c r="F482" i="3"/>
  <c r="F531" i="3"/>
  <c r="F35" i="3"/>
  <c r="F96" i="3"/>
  <c r="F162" i="3"/>
  <c r="F261" i="3"/>
  <c r="F424" i="3"/>
  <c r="F457" i="3"/>
  <c r="F504" i="3"/>
  <c r="F536" i="3"/>
  <c r="F605" i="3"/>
  <c r="F653" i="3"/>
  <c r="F688" i="3"/>
  <c r="F726" i="3"/>
  <c r="F763" i="3"/>
  <c r="F376" i="3"/>
  <c r="F396" i="3"/>
  <c r="F470" i="3"/>
  <c r="F519" i="3"/>
  <c r="F553" i="3"/>
  <c r="F573" i="3"/>
  <c r="F577" i="3"/>
  <c r="F643" i="3"/>
  <c r="F197" i="3"/>
  <c r="F443" i="3"/>
  <c r="F595" i="3"/>
  <c r="F675" i="3"/>
  <c r="F115" i="3"/>
  <c r="F326" i="3"/>
  <c r="F634" i="3"/>
  <c r="F105" i="3"/>
  <c r="F187" i="3"/>
  <c r="F224" i="3"/>
  <c r="F271" i="3"/>
  <c r="F281" i="3"/>
  <c r="F285" i="3"/>
  <c r="F361" i="3"/>
  <c r="F365" i="3"/>
  <c r="F433" i="3"/>
  <c r="F450" i="3"/>
  <c r="F661" i="3"/>
  <c r="F80" i="3"/>
  <c r="F43" i="3"/>
  <c r="F67" i="3"/>
  <c r="F15" i="3"/>
  <c r="E1488" i="5" l="1"/>
  <c r="E1489" i="5" s="1"/>
  <c r="E1490" i="5" s="1"/>
  <c r="F737" i="4"/>
  <c r="F579" i="4"/>
  <c r="F741" i="4" s="1"/>
  <c r="F329" i="4"/>
  <c r="E243" i="4"/>
  <c r="E244" i="4" s="1"/>
  <c r="F164" i="4"/>
  <c r="F680" i="2"/>
  <c r="F86" i="7"/>
  <c r="F1032" i="7"/>
  <c r="G1032" i="7" s="1"/>
  <c r="E491" i="4"/>
  <c r="E492" i="4" s="1"/>
  <c r="E493" i="4" s="1"/>
  <c r="F1031" i="7"/>
  <c r="G1031" i="7" s="1"/>
  <c r="F619" i="3"/>
  <c r="F163" i="3"/>
  <c r="F483" i="3"/>
  <c r="F237" i="3"/>
  <c r="F538" i="3"/>
  <c r="F409" i="3"/>
  <c r="F327" i="3"/>
  <c r="F776" i="3"/>
  <c r="F574" i="7"/>
  <c r="F575" i="7" s="1"/>
  <c r="F841" i="5"/>
  <c r="F979" i="5"/>
  <c r="F1053" i="5"/>
  <c r="F605" i="5"/>
  <c r="F680" i="5"/>
  <c r="F905" i="5"/>
  <c r="F41" i="6"/>
  <c r="F263" i="6"/>
  <c r="F339" i="6"/>
  <c r="F414" i="6"/>
  <c r="F591" i="6"/>
  <c r="F180" i="6"/>
  <c r="F767" i="6"/>
  <c r="E1039" i="6" s="1"/>
  <c r="F666" i="6"/>
  <c r="F106" i="6"/>
  <c r="G591" i="6"/>
  <c r="F507" i="6"/>
  <c r="F522" i="5"/>
  <c r="F756" i="5"/>
  <c r="F292" i="5"/>
  <c r="F209" i="5"/>
  <c r="F459" i="5"/>
  <c r="F368" i="5"/>
  <c r="F145" i="5"/>
  <c r="F64" i="5"/>
  <c r="F81" i="3"/>
  <c r="F701" i="3"/>
  <c r="F1033" i="7" l="1"/>
  <c r="G1033" i="7" s="1"/>
  <c r="E783" i="3"/>
  <c r="E1040" i="6"/>
  <c r="E1041" i="6" s="1"/>
  <c r="F742" i="4"/>
  <c r="F743" i="4" s="1"/>
  <c r="E747" i="4"/>
  <c r="G747" i="4" s="1"/>
  <c r="E245" i="4"/>
  <c r="E748" i="4"/>
  <c r="G748" i="4" s="1"/>
  <c r="E488" i="3"/>
  <c r="E240" i="3"/>
  <c r="E241" i="3" s="1"/>
  <c r="E242" i="3" s="1"/>
  <c r="E1057" i="5"/>
  <c r="E1058" i="5" s="1"/>
  <c r="E1059" i="5" s="1"/>
  <c r="F372" i="5"/>
  <c r="E418" i="6"/>
  <c r="E670" i="6"/>
  <c r="E671" i="6" s="1"/>
  <c r="E672" i="6" s="1"/>
  <c r="E760" i="5"/>
  <c r="E1495" i="5" l="1"/>
  <c r="E749" i="4"/>
  <c r="G749" i="4" s="1"/>
  <c r="E419" i="6"/>
  <c r="E1046" i="6" s="1"/>
  <c r="G1046" i="6" s="1"/>
  <c r="E1045" i="6"/>
  <c r="G1045" i="6" s="1"/>
  <c r="E489" i="3"/>
  <c r="E490" i="3" s="1"/>
  <c r="F373" i="5"/>
  <c r="E761" i="5"/>
  <c r="E784" i="3"/>
  <c r="E788" i="3"/>
  <c r="G788" i="3" s="1"/>
  <c r="E420" i="6" l="1"/>
  <c r="E1047" i="6" s="1"/>
  <c r="G1047" i="6" s="1"/>
  <c r="F374" i="5"/>
  <c r="E1496" i="5"/>
  <c r="G1496" i="5" s="1"/>
  <c r="G1495" i="5"/>
  <c r="E789" i="3"/>
  <c r="G789" i="3" s="1"/>
  <c r="E762" i="5"/>
  <c r="E785" i="3"/>
  <c r="E790" i="3" s="1"/>
  <c r="G790" i="3" s="1"/>
  <c r="E1497" i="5" l="1"/>
  <c r="G1497" i="5" s="1"/>
  <c r="F603" i="2"/>
  <c r="F602" i="2"/>
  <c r="F601" i="2"/>
  <c r="F600" i="2"/>
  <c r="F598" i="2"/>
  <c r="F597" i="2"/>
  <c r="F596" i="2"/>
  <c r="F595" i="2"/>
  <c r="F592" i="2"/>
  <c r="F591" i="2"/>
  <c r="F590" i="2"/>
  <c r="F589" i="2"/>
  <c r="F588" i="2"/>
  <c r="F587" i="2"/>
  <c r="F586" i="2"/>
  <c r="F585" i="2"/>
  <c r="F584" i="2"/>
  <c r="F583" i="2"/>
  <c r="F582" i="2"/>
  <c r="F579" i="2"/>
  <c r="F578" i="2"/>
  <c r="F577" i="2"/>
  <c r="F576" i="2"/>
  <c r="F575" i="2"/>
  <c r="F572" i="2"/>
  <c r="F571" i="2"/>
  <c r="F568" i="2"/>
  <c r="F569" i="2" s="1"/>
  <c r="F565" i="2"/>
  <c r="F564" i="2"/>
  <c r="F561" i="2"/>
  <c r="F560" i="2"/>
  <c r="F557" i="2"/>
  <c r="F556" i="2"/>
  <c r="F555" i="2"/>
  <c r="F554" i="2"/>
  <c r="F553" i="2"/>
  <c r="F552" i="2"/>
  <c r="F551" i="2"/>
  <c r="F550" i="2"/>
  <c r="F547" i="2"/>
  <c r="F546" i="2"/>
  <c r="F545" i="2"/>
  <c r="F544" i="2"/>
  <c r="F543" i="2"/>
  <c r="F542" i="2"/>
  <c r="F541" i="2"/>
  <c r="F538" i="2"/>
  <c r="F537" i="2"/>
  <c r="F536" i="2"/>
  <c r="F535" i="2"/>
  <c r="F534" i="2"/>
  <c r="F533" i="2"/>
  <c r="F532" i="2"/>
  <c r="F522" i="2"/>
  <c r="F521" i="2"/>
  <c r="F520" i="2"/>
  <c r="F519" i="2"/>
  <c r="F518" i="2"/>
  <c r="F517" i="2"/>
  <c r="F516" i="2"/>
  <c r="F515" i="2"/>
  <c r="F514" i="2"/>
  <c r="F513" i="2"/>
  <c r="F512" i="2"/>
  <c r="F509" i="2"/>
  <c r="F508" i="2"/>
  <c r="F507" i="2"/>
  <c r="F506" i="2"/>
  <c r="F505" i="2"/>
  <c r="F504" i="2"/>
  <c r="F503" i="2"/>
  <c r="F502" i="2"/>
  <c r="F499" i="2"/>
  <c r="F498" i="2"/>
  <c r="F497" i="2"/>
  <c r="F496" i="2"/>
  <c r="F495" i="2"/>
  <c r="F492" i="2"/>
  <c r="F491" i="2"/>
  <c r="F488" i="2"/>
  <c r="F489" i="2" s="1"/>
  <c r="D485" i="2"/>
  <c r="F485" i="2" s="1"/>
  <c r="F484" i="2"/>
  <c r="F481" i="2"/>
  <c r="F480" i="2"/>
  <c r="F477" i="2"/>
  <c r="F476" i="2"/>
  <c r="F475" i="2"/>
  <c r="F474" i="2"/>
  <c r="F473" i="2"/>
  <c r="F472" i="2"/>
  <c r="F471" i="2"/>
  <c r="F470" i="2"/>
  <c r="F467" i="2"/>
  <c r="F466" i="2"/>
  <c r="F465" i="2"/>
  <c r="F464" i="2"/>
  <c r="F463" i="2"/>
  <c r="F462" i="2"/>
  <c r="F461" i="2"/>
  <c r="D460" i="2"/>
  <c r="F460" i="2" s="1"/>
  <c r="F457" i="2"/>
  <c r="D456" i="2"/>
  <c r="F456" i="2" s="1"/>
  <c r="F455" i="2"/>
  <c r="F454" i="2"/>
  <c r="D453" i="2"/>
  <c r="F453" i="2" s="1"/>
  <c r="F452" i="2"/>
  <c r="F451" i="2"/>
  <c r="F434" i="2"/>
  <c r="F433" i="2"/>
  <c r="F432" i="2"/>
  <c r="F431" i="2"/>
  <c r="F430" i="2"/>
  <c r="F429" i="2"/>
  <c r="F428" i="2"/>
  <c r="F427" i="2"/>
  <c r="F426" i="2"/>
  <c r="F425" i="2"/>
  <c r="F422" i="2"/>
  <c r="F421" i="2"/>
  <c r="F420" i="2"/>
  <c r="F419" i="2"/>
  <c r="F418" i="2"/>
  <c r="F417" i="2"/>
  <c r="F413" i="2"/>
  <c r="F412" i="2"/>
  <c r="F408" i="2"/>
  <c r="F407" i="2"/>
  <c r="F406" i="2"/>
  <c r="F405" i="2"/>
  <c r="F404" i="2"/>
  <c r="F403" i="2"/>
  <c r="F402" i="2"/>
  <c r="F398" i="2"/>
  <c r="F397" i="2"/>
  <c r="F396" i="2"/>
  <c r="F395" i="2"/>
  <c r="F394" i="2"/>
  <c r="F393" i="2"/>
  <c r="F392" i="2"/>
  <c r="F391" i="2"/>
  <c r="F390" i="2"/>
  <c r="F386" i="2"/>
  <c r="F385" i="2"/>
  <c r="F381" i="2"/>
  <c r="F380" i="2"/>
  <c r="F493" i="2" l="1"/>
  <c r="F573" i="2"/>
  <c r="F566" i="2"/>
  <c r="F482" i="2"/>
  <c r="F486" i="2"/>
  <c r="F562" i="2"/>
  <c r="F523" i="2"/>
  <c r="F548" i="2"/>
  <c r="F593" i="2"/>
  <c r="F558" i="2"/>
  <c r="F468" i="2"/>
  <c r="F580" i="2"/>
  <c r="F605" i="2"/>
  <c r="F539" i="2"/>
  <c r="F510" i="2"/>
  <c r="F458" i="2"/>
  <c r="F478" i="2"/>
  <c r="F500" i="2"/>
  <c r="F382" i="2"/>
  <c r="F387" i="2"/>
  <c r="F414" i="2"/>
  <c r="F399" i="2"/>
  <c r="F409" i="2"/>
  <c r="F435" i="2"/>
  <c r="F423" i="2"/>
  <c r="F606" i="2" l="1"/>
  <c r="F524" i="2"/>
  <c r="F436" i="2"/>
  <c r="E438" i="2" s="1"/>
  <c r="E439" i="2" s="1"/>
  <c r="E685" i="2" l="1"/>
  <c r="E686" i="2"/>
  <c r="E687" i="2" s="1"/>
  <c r="E440" i="2"/>
  <c r="F221" i="2" l="1"/>
  <c r="F220" i="2"/>
  <c r="F219" i="2"/>
  <c r="F218" i="2"/>
  <c r="F216" i="2"/>
  <c r="F215" i="2"/>
  <c r="F214" i="2"/>
  <c r="F213" i="2"/>
  <c r="F210" i="2"/>
  <c r="F209" i="2"/>
  <c r="F208" i="2"/>
  <c r="F207" i="2"/>
  <c r="F206" i="2"/>
  <c r="F205" i="2"/>
  <c r="F204" i="2"/>
  <c r="F203" i="2"/>
  <c r="F202" i="2"/>
  <c r="F201" i="2"/>
  <c r="F200" i="2"/>
  <c r="F197" i="2"/>
  <c r="F196" i="2"/>
  <c r="F195" i="2"/>
  <c r="F194" i="2"/>
  <c r="F193" i="2"/>
  <c r="F190" i="2"/>
  <c r="F189" i="2"/>
  <c r="F186" i="2"/>
  <c r="F187" i="2" s="1"/>
  <c r="D183" i="2"/>
  <c r="F183" i="2" s="1"/>
  <c r="F182" i="2"/>
  <c r="F179" i="2"/>
  <c r="F178" i="2"/>
  <c r="F175" i="2"/>
  <c r="F174" i="2"/>
  <c r="F173" i="2"/>
  <c r="F172" i="2"/>
  <c r="F171" i="2"/>
  <c r="F170" i="2"/>
  <c r="F169" i="2"/>
  <c r="F168" i="2"/>
  <c r="F165" i="2"/>
  <c r="F164" i="2"/>
  <c r="F163" i="2"/>
  <c r="F162" i="2"/>
  <c r="F161" i="2"/>
  <c r="F160" i="2"/>
  <c r="D159" i="2"/>
  <c r="F159" i="2" s="1"/>
  <c r="F156" i="2"/>
  <c r="D155" i="2"/>
  <c r="F155" i="2" s="1"/>
  <c r="F154" i="2"/>
  <c r="F153" i="2"/>
  <c r="F152" i="2"/>
  <c r="F151" i="2"/>
  <c r="F150" i="2"/>
  <c r="F232" i="2"/>
  <c r="F233" i="2"/>
  <c r="F234" i="2"/>
  <c r="F235" i="2"/>
  <c r="F236" i="2"/>
  <c r="F237" i="2"/>
  <c r="F238" i="2"/>
  <c r="F241" i="2"/>
  <c r="F242" i="2"/>
  <c r="F243" i="2"/>
  <c r="F244" i="2"/>
  <c r="F245" i="2"/>
  <c r="F246" i="2"/>
  <c r="F247" i="2"/>
  <c r="F250" i="2"/>
  <c r="F251" i="2"/>
  <c r="F252" i="2"/>
  <c r="F253" i="2"/>
  <c r="F254" i="2"/>
  <c r="F255" i="2"/>
  <c r="F256" i="2"/>
  <c r="F257" i="2"/>
  <c r="F260" i="2"/>
  <c r="F261" i="2" s="1"/>
  <c r="F263" i="2"/>
  <c r="F264" i="2"/>
  <c r="F267" i="2"/>
  <c r="F268" i="2" s="1"/>
  <c r="F270" i="2"/>
  <c r="F271" i="2"/>
  <c r="F274" i="2"/>
  <c r="F275" i="2"/>
  <c r="F276" i="2"/>
  <c r="F277" i="2"/>
  <c r="F278" i="2"/>
  <c r="F279" i="2"/>
  <c r="F280" i="2"/>
  <c r="F281" i="2"/>
  <c r="F282" i="2"/>
  <c r="F283" i="2"/>
  <c r="F284" i="2"/>
  <c r="F287" i="2"/>
  <c r="F288" i="2"/>
  <c r="F289" i="2"/>
  <c r="F290" i="2"/>
  <c r="F291" i="2"/>
  <c r="F292" i="2"/>
  <c r="F293" i="2"/>
  <c r="F294" i="2"/>
  <c r="F295" i="2"/>
  <c r="F296" i="2"/>
  <c r="F198" i="2" l="1"/>
  <c r="F191" i="2"/>
  <c r="F223" i="2"/>
  <c r="F176" i="2"/>
  <c r="F180" i="2"/>
  <c r="F157" i="2"/>
  <c r="F166" i="2"/>
  <c r="F184" i="2"/>
  <c r="F211" i="2"/>
  <c r="F265" i="2"/>
  <c r="F272" i="2"/>
  <c r="F248" i="2"/>
  <c r="F297" i="2"/>
  <c r="F239" i="2"/>
  <c r="F258" i="2"/>
  <c r="F285" i="2"/>
  <c r="F224" i="2" l="1"/>
  <c r="F298" i="2"/>
  <c r="F362" i="2" l="1"/>
  <c r="F361" i="2"/>
  <c r="F360" i="2"/>
  <c r="F359" i="2"/>
  <c r="F358" i="2"/>
  <c r="F357" i="2"/>
  <c r="F356" i="2"/>
  <c r="F355" i="2"/>
  <c r="F354" i="2"/>
  <c r="F353" i="2"/>
  <c r="F350" i="2"/>
  <c r="F349" i="2"/>
  <c r="F348" i="2"/>
  <c r="F347" i="2"/>
  <c r="F346" i="2"/>
  <c r="F345" i="2"/>
  <c r="F341" i="2"/>
  <c r="F340" i="2"/>
  <c r="F336" i="2"/>
  <c r="F335" i="2"/>
  <c r="F334" i="2"/>
  <c r="F333" i="2"/>
  <c r="F332" i="2"/>
  <c r="F331" i="2"/>
  <c r="F330" i="2"/>
  <c r="F325" i="2"/>
  <c r="F324" i="2"/>
  <c r="F323" i="2"/>
  <c r="F322" i="2"/>
  <c r="F321" i="2"/>
  <c r="F320" i="2"/>
  <c r="F319" i="2"/>
  <c r="F318" i="2"/>
  <c r="F314" i="2"/>
  <c r="F313" i="2"/>
  <c r="F315" i="2" l="1"/>
  <c r="F342" i="2"/>
  <c r="F363" i="2"/>
  <c r="F326" i="2"/>
  <c r="F337" i="2"/>
  <c r="F351" i="2"/>
  <c r="F365" i="2" l="1"/>
  <c r="E367" i="2" s="1"/>
  <c r="E368" i="2" l="1"/>
  <c r="F141" i="2"/>
  <c r="F140" i="2"/>
  <c r="F139" i="2"/>
  <c r="F138" i="2"/>
  <c r="F137" i="2"/>
  <c r="F136" i="2"/>
  <c r="F135" i="2"/>
  <c r="F134" i="2"/>
  <c r="F133" i="2"/>
  <c r="F132" i="2"/>
  <c r="F131" i="2"/>
  <c r="F128" i="2"/>
  <c r="F127" i="2"/>
  <c r="F124" i="2"/>
  <c r="F125" i="2" s="1"/>
  <c r="F121" i="2"/>
  <c r="F120" i="2"/>
  <c r="F117" i="2"/>
  <c r="F116" i="2"/>
  <c r="F113" i="2"/>
  <c r="F112" i="2"/>
  <c r="F111" i="2"/>
  <c r="F110" i="2"/>
  <c r="F109" i="2"/>
  <c r="F108" i="2"/>
  <c r="F107" i="2"/>
  <c r="F106" i="2"/>
  <c r="F103" i="2"/>
  <c r="F102" i="2"/>
  <c r="F101" i="2"/>
  <c r="F100" i="2"/>
  <c r="F99" i="2"/>
  <c r="F98" i="2"/>
  <c r="F97" i="2"/>
  <c r="F94" i="2"/>
  <c r="F93" i="2"/>
  <c r="F92" i="2"/>
  <c r="F91" i="2"/>
  <c r="F90" i="2"/>
  <c r="F89" i="2"/>
  <c r="F88" i="2"/>
  <c r="F78" i="2"/>
  <c r="F77" i="2"/>
  <c r="F76" i="2"/>
  <c r="F75" i="2"/>
  <c r="F74" i="2"/>
  <c r="F73" i="2"/>
  <c r="F72" i="2"/>
  <c r="F71" i="2"/>
  <c r="F70" i="2"/>
  <c r="F69" i="2"/>
  <c r="F68" i="2"/>
  <c r="F65" i="2"/>
  <c r="F64" i="2"/>
  <c r="F63" i="2"/>
  <c r="F62" i="2"/>
  <c r="F61" i="2"/>
  <c r="F60" i="2"/>
  <c r="F59" i="2"/>
  <c r="F58" i="2"/>
  <c r="F55" i="2"/>
  <c r="F54" i="2"/>
  <c r="F53" i="2"/>
  <c r="F52" i="2"/>
  <c r="F51" i="2"/>
  <c r="F48" i="2"/>
  <c r="F47" i="2"/>
  <c r="F44" i="2"/>
  <c r="F45" i="2" s="1"/>
  <c r="D41" i="2"/>
  <c r="F41" i="2" s="1"/>
  <c r="F40" i="2"/>
  <c r="F37" i="2"/>
  <c r="F36" i="2"/>
  <c r="F33" i="2"/>
  <c r="F32" i="2"/>
  <c r="F31" i="2"/>
  <c r="F30" i="2"/>
  <c r="F29" i="2"/>
  <c r="F28" i="2"/>
  <c r="F27" i="2"/>
  <c r="F26" i="2"/>
  <c r="F23" i="2"/>
  <c r="F22" i="2"/>
  <c r="F21" i="2"/>
  <c r="F20" i="2"/>
  <c r="F19" i="2"/>
  <c r="F18" i="2"/>
  <c r="F17" i="2"/>
  <c r="D16" i="2"/>
  <c r="F16" i="2" s="1"/>
  <c r="F13" i="2"/>
  <c r="D12" i="2"/>
  <c r="F12" i="2" s="1"/>
  <c r="F11" i="2"/>
  <c r="F10" i="2"/>
  <c r="D9" i="2"/>
  <c r="F9" i="2" s="1"/>
  <c r="F8" i="2"/>
  <c r="F7" i="2"/>
  <c r="E369" i="2" l="1"/>
  <c r="F142" i="2"/>
  <c r="F56" i="2"/>
  <c r="F95" i="2"/>
  <c r="F118" i="2"/>
  <c r="F129" i="2"/>
  <c r="F24" i="2"/>
  <c r="F34" i="2"/>
  <c r="F38" i="2"/>
  <c r="F14" i="2"/>
  <c r="F122" i="2"/>
  <c r="F104" i="2"/>
  <c r="F66" i="2"/>
  <c r="F79" i="2"/>
  <c r="F49" i="2"/>
  <c r="F114" i="2"/>
  <c r="F42" i="2"/>
  <c r="F143" i="2" l="1"/>
  <c r="F80" i="2"/>
  <c r="E301" i="2" l="1"/>
  <c r="E691" i="2" l="1"/>
  <c r="G691" i="2" s="1"/>
  <c r="E302" i="2"/>
  <c r="E692" i="2" s="1"/>
  <c r="G692" i="2" s="1"/>
  <c r="E303" i="2" l="1"/>
  <c r="E693" i="2" s="1"/>
  <c r="G69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tc={453D683F-964C-498A-8E3A-B3ADA5F83F0E}</author>
  </authors>
  <commentList>
    <comment ref="B942" authorId="0" shapeId="0" xr:uid="{453D683F-964C-498A-8E3A-B3ADA5F83F0E}">
      <text>
        <r>
          <rPr>
            <sz val="11"/>
            <color theme="1"/>
            <rFont val="Aptos Narrow"/>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Je trouve que la surface utile de 7.29 m2 est petit en moyenne 4 femmes pour faire la lessive en même temps. Je pense qu’on peut augmenter la taille par 2.</t>
        </r>
      </text>
    </comment>
  </commentList>
</comments>
</file>

<file path=xl/sharedStrings.xml><?xml version="1.0" encoding="utf-8"?>
<sst xmlns="http://schemas.openxmlformats.org/spreadsheetml/2006/main" count="10110" uniqueCount="387">
  <si>
    <t>Devis quantitatif et estimatif de VIP 05 Cabines (03 cabines de defecation + 01 cabine de GHM + 01 cabine de PMR) pour filles</t>
  </si>
  <si>
    <t>N°</t>
  </si>
  <si>
    <t>DESIGNATION</t>
  </si>
  <si>
    <t>UNITÉ</t>
  </si>
  <si>
    <t>QUANTITÉS</t>
  </si>
  <si>
    <t>PRIX UNITAIRE</t>
  </si>
  <si>
    <t>PRIX TOTAL</t>
  </si>
  <si>
    <t>I</t>
  </si>
  <si>
    <t>I/ TERRASSEMENT</t>
  </si>
  <si>
    <t>Décapage et nivellement 1m au pourtour de l'emprise</t>
  </si>
  <si>
    <t>m2</t>
  </si>
  <si>
    <t>Implantation</t>
  </si>
  <si>
    <t>ff</t>
  </si>
  <si>
    <t xml:space="preserve">Fouilles en puit pour fosses latrines +puisards </t>
  </si>
  <si>
    <t>m3</t>
  </si>
  <si>
    <t>Fouilles en rigole pour fondations de murs</t>
  </si>
  <si>
    <t>Remblai hydraulique bien compacté autour des fosses</t>
  </si>
  <si>
    <t xml:space="preserve">Remblai compacté sans apport latéritique sous dallage </t>
  </si>
  <si>
    <t>Nettoyage de chantier</t>
  </si>
  <si>
    <t>Sous total I</t>
  </si>
  <si>
    <t>II</t>
  </si>
  <si>
    <t>II/ INFRASTRUCTURE</t>
  </si>
  <si>
    <t>Béton de propreté dosé à 150 kg/m3 pour semelles de latrine et puisard épais=0,05m</t>
  </si>
  <si>
    <t>Béton armé dosé à 350 kg/m3 pour semelles filantes sous murs pour latrine</t>
  </si>
  <si>
    <t>Maçonnerie d'agglos pleins de 15x20x40 cm (fosse + soubassement) latrine + puisards + cabine</t>
  </si>
  <si>
    <t>Béton armé dosé à 350 kg/m3 pour poteaux (fosse)</t>
  </si>
  <si>
    <t>Béton armé dosé à 350 kg/m3 pour poutre de 15x30ht au dessus des briques pleines et sous les agglos creux y compris toutes sujetions</t>
  </si>
  <si>
    <t>Béton armé dosé à 350 kg/m3 pour dalle au dessus de la fosse d'épaisseur 10cm compris toutes sujetions</t>
  </si>
  <si>
    <t>Enduits lisse étanche sur murs intérieurs (fosse)</t>
  </si>
  <si>
    <t>Ensemble puisard (cailloux sauvage + tuyaux de vidange de diam. 110 et epaisseur 1,5cm) profondeur de 200cm y compris toutes sujetions</t>
  </si>
  <si>
    <t>Ens</t>
  </si>
  <si>
    <t>Sous total II</t>
  </si>
  <si>
    <t>III</t>
  </si>
  <si>
    <t>III/ SUPERSTRUCTURE</t>
  </si>
  <si>
    <t>Béton armé dosé à 350 kg/m3 pour raidisseurs pour cabine</t>
  </si>
  <si>
    <t>Béton légèrement armé dosé à 300 kg/m3 pour dallage + chape + marche + rampe + bèche y compris toutes sujetions</t>
  </si>
  <si>
    <t>Béton armé dosé à 350 kg/m3 pour chainage et appui de mur d'intimidité de 15x10ht y compris toutes sujetions</t>
  </si>
  <si>
    <t>Maçonnerie d'agglos creux de 15x20x40cm Har=2,3m, Hav=2,5m ; Harpmr=2,3m et Havpmr=2,7m</t>
  </si>
  <si>
    <t>Maçonnerie de claustras d'aération type boite à lettre (80x60ht) équipé d'un grillage anti moutique y compris toutes sujétions</t>
  </si>
  <si>
    <t>Maçonnerie de claustras de ventilation y compris grillage +toutes sujétions</t>
  </si>
  <si>
    <t>U</t>
  </si>
  <si>
    <t>Enduits sur murs intérieurs et extérieurs des cabines</t>
  </si>
  <si>
    <t>Enduit tyrolien extérieurs y compris signalitiques "filles" PRM et GHM</t>
  </si>
  <si>
    <t>Sous total III</t>
  </si>
  <si>
    <t>IV</t>
  </si>
  <si>
    <t>IV/ MENUISERIE MÉTALLIQUE ET BOIS</t>
  </si>
  <si>
    <t>Porte à châssis métallique un battant pleine 80 x 2,00 m compris anti-rouille, toutes sujétions (avec des boucles soudées sur les portes, et 2 cadenas)</t>
  </si>
  <si>
    <t>Porte à châssis métallique un battant pleine 90 x 2,00 m compris anti-rouille, toutes sujétions (avec des boucles soudées sur les portes, et 2 cadenas)</t>
  </si>
  <si>
    <t>Sous total IV</t>
  </si>
  <si>
    <t>V</t>
  </si>
  <si>
    <t>V/ CHARPENTE - COUVERTURE</t>
  </si>
  <si>
    <t>Fourniture et pose de charpente en tube rectangulaire lourd (1,5mm) de 40x80 y compris toutes sujétions</t>
  </si>
  <si>
    <t>ml</t>
  </si>
  <si>
    <t>Couverture en tôles prélaqué 35/100 y compris toutes sujétions</t>
  </si>
  <si>
    <t>Sous total V</t>
  </si>
  <si>
    <t>VI</t>
  </si>
  <si>
    <t>VI/ REVÊTEMENT ET ÉTANCHÉITÉ</t>
  </si>
  <si>
    <t>Relevé d'étanchéité au paxaluminium de 40</t>
  </si>
  <si>
    <t>Sous total VI</t>
  </si>
  <si>
    <t>VII</t>
  </si>
  <si>
    <t>VII/ PEINTURE</t>
  </si>
  <si>
    <t>Peinture a huile sur murs intérieur des cabines de couleur rouge, gris ou jaune</t>
  </si>
  <si>
    <t>Peinture glycéro sur menuiserie métallique (portes + garde corps) de couleur rouge,  gris ou jaune</t>
  </si>
  <si>
    <t>Sous total VII</t>
  </si>
  <si>
    <t>VIII</t>
  </si>
  <si>
    <t>VIII/ AMENAGEMENT CABINE PMR</t>
  </si>
  <si>
    <t>Fourniture et pose de siège PMR en béton armé moulé de hauteur 40cm y compris toutes sujétions</t>
  </si>
  <si>
    <t>Barre de soutien en tube rond lourd de 40 de hauteur 60cm fixé contre le sol et le mur (L=80cm)</t>
  </si>
  <si>
    <t>Barre de soutien en tube rond lourd de 40 fixé contre le mur (L=80cm)</t>
  </si>
  <si>
    <t>Garde corps en tube rond lourd de 40mm (Ht 80 cm du sol)</t>
  </si>
  <si>
    <t>Main courante en tube rond lourd de 40mm  (Ht 80 cm du sol)</t>
  </si>
  <si>
    <t>Sous total VIII</t>
  </si>
  <si>
    <t>IX</t>
  </si>
  <si>
    <t>IX/ AMENAGEMENT CABINE GHM</t>
  </si>
  <si>
    <t>Banquette 50 cm X 30cm sur 50cm de hauteur en béton armé dosé à 350kg/m3 y compris toutes sujetions</t>
  </si>
  <si>
    <t>Ensemble de barre métallique en tube rond lourd de 40 pour acrochage des habits</t>
  </si>
  <si>
    <t>Fourniture et pose de carreaux sur sol de 30x30, banquette et sol de l'aire de lavage (en cuvette de -5cm)</t>
  </si>
  <si>
    <t>Fourniture et pose de carreaux faiences de 15x25 sur murs a hauteur 2,00m y compris toutes sujetions</t>
  </si>
  <si>
    <t>Regard de visite de 60x45x20ht  avec couvercle en béton armé y compris toutes sujétions</t>
  </si>
  <si>
    <t>Aménagement orifice d'évacuation des serviettes usagées en béton moulé de 40x40x40ht (trous 20x20) y compris fermeture metallique et toutes sujetions</t>
  </si>
  <si>
    <t>Fourniture et pose de reservations de tuyauterie pour alimentation et evacuation y compris raccorment au reseau d'alimentation et d'évacuation et toutes sujétions</t>
  </si>
  <si>
    <t>Fourniture et pose de syphon et porte savon y compris toutes sujétions</t>
  </si>
  <si>
    <t>Sous total IX</t>
  </si>
  <si>
    <t>X</t>
  </si>
  <si>
    <t>X Dispositif de lave mains et amenagement</t>
  </si>
  <si>
    <t>Maconnerie en briques pleines pour support du reservoir d'eau de 20 l de dimensions 50x50 (hauteur 70cm) avec crépissage y compris toutes sujetions</t>
  </si>
  <si>
    <t>m²</t>
  </si>
  <si>
    <t>Fourniture et pose de reservoir en béton armé de 20l muni d'une fermeture metallique avec cadenas et d'un robinet de puisage</t>
  </si>
  <si>
    <t>u</t>
  </si>
  <si>
    <t>Amenagement de l'aire de lavage de mains de 120x120 en cuvette de -5cm avec une chape lissée y compris toutes sujetions</t>
  </si>
  <si>
    <t>ens</t>
  </si>
  <si>
    <t>Fourniture et pose de reseau d'evacuation d'eau en PVC de 63mm y compris syphon de sol et toutes sujetions</t>
  </si>
  <si>
    <t>Ensemble realisation d'un puisard de diametre 80cm et profondeuir 120cm et remplir de moellons avec une dalle de couverture</t>
  </si>
  <si>
    <t>Fourniture et pose de pavés de luxe de 30x30 d'épaisseur 7cm sur une largeur de 120cm autour des latrines (reliant les cabines au dispositif de lavage de mains) y compris pose de bordure et toutes sujétions</t>
  </si>
  <si>
    <t>Ensemble de caligraphie pour les cabines pour PMR; GHM; dispositif de laves mains, Nom du projet, dessins sur murs, dessins de jeux sur pavé y compris toutes sujetions</t>
  </si>
  <si>
    <t xml:space="preserve">Fourniture de sceau a eau dur de 15l </t>
  </si>
  <si>
    <t>Fourniture d'un gobelet de 50cl</t>
  </si>
  <si>
    <t>Fourniture d'un bidon vide de 20 l</t>
  </si>
  <si>
    <t>Fourniture de boulloires</t>
  </si>
  <si>
    <t>Sous total X</t>
  </si>
  <si>
    <t>Total général HT</t>
  </si>
  <si>
    <t>Devis quantitatif et estimatif de VIP 03 Cabines (03 cabines de defecation)</t>
  </si>
  <si>
    <t>Fouilles en puit pour fosses latrines</t>
  </si>
  <si>
    <t>Béton de propreté dosé à 150 kg/m3 pour semelles de latrine épais=0,05m</t>
  </si>
  <si>
    <t>Béton armé dosé à 350 kg/m3 pour semelles filantes sous murs pour latrine (30cm x 15cm)</t>
  </si>
  <si>
    <t>VIII Dispositif de lave mains et amenagement</t>
  </si>
  <si>
    <t>IX Urinoir</t>
  </si>
  <si>
    <t>Béton Cyclopéen dosé à 250 kg/m3 pour semelles filantes sous murs (30cm x 20cm)</t>
  </si>
  <si>
    <t>Maçonnerie d'agglos pleins de 15x20x40 cm</t>
  </si>
  <si>
    <t>Maçonnerie d'agglos Creux de 15x20x40 cm pour soubassement</t>
  </si>
  <si>
    <t>Fourniture et pose de carreaux sur sol de 30x30 y compris toutes sujetions</t>
  </si>
  <si>
    <t>Fourniture et pose de reservations de tuyauterie PVC de 63mm pour evacuation des urine dans la fosse y compris toutes sujétions</t>
  </si>
  <si>
    <t>Fourniture et pose de syphons y compris toutes sujétions</t>
  </si>
  <si>
    <t>Réalisation d'un regard en agglos pleins de 10cm avec un couvercle en béton armé raccordé au réseau d'évacuation y compris toutes sujetions</t>
  </si>
  <si>
    <t>Devis quantitatif et estimatif de VIP 05 Cabines (04 cabines de defecation + 01 cabine de PMR)</t>
  </si>
  <si>
    <t>IX Dispositif de lave mains et amenagement</t>
  </si>
  <si>
    <t>Devis quantitatif et estimatif de VIP 02 Cabines (02 cabines de defecation)</t>
  </si>
  <si>
    <t>Béton armé dosé à 350 kg/m3 pour semelles filantes sous murs pour latrine (30cm x 20cm)</t>
  </si>
  <si>
    <t>Enduit tyrolien extérieurs y compris signalitiques</t>
  </si>
  <si>
    <t>Total ht</t>
  </si>
  <si>
    <t>Total ttc</t>
  </si>
  <si>
    <t>Devis estimatif realisation de latrine instituelle Ecole Tintogo</t>
  </si>
  <si>
    <t>tva 18%</t>
  </si>
  <si>
    <t>Devis estimatif de realisation de latrine institutionnelle Ecole Toessin A</t>
  </si>
  <si>
    <t>Réfection d'un bloc de latrine à quatre cabines à l'école Toessin A</t>
  </si>
  <si>
    <t>DESIGNATION DES OUVRAGES</t>
  </si>
  <si>
    <t>Unité</t>
  </si>
  <si>
    <t>Quantité</t>
  </si>
  <si>
    <t xml:space="preserve">Prix Unitaire
</t>
  </si>
  <si>
    <t xml:space="preserve">Prix Total
 </t>
  </si>
  <si>
    <t>0.</t>
  </si>
  <si>
    <t>Travaux préparatoires et terrassements</t>
  </si>
  <si>
    <t>0.1</t>
  </si>
  <si>
    <t>Installation du chantier, y compris clôture provisoire a l'aide de banderole de securité, et toutes autres sujétions</t>
  </si>
  <si>
    <t>Ft</t>
  </si>
  <si>
    <t>0.2</t>
  </si>
  <si>
    <t>Nettoyage, évacuation et repli général du chantier</t>
  </si>
  <si>
    <t>ft</t>
  </si>
  <si>
    <t>Sous-total 0</t>
  </si>
  <si>
    <t>I.</t>
  </si>
  <si>
    <t>POSE - REPARATION -PEINTURE  - ETANCHEITE</t>
  </si>
  <si>
    <t>1.1</t>
  </si>
  <si>
    <t>Fourniture et pose de carreaux anti derampant sur sol a l'interieur des cabines</t>
  </si>
  <si>
    <r>
      <t>m</t>
    </r>
    <r>
      <rPr>
        <sz val="10"/>
        <color theme="1"/>
        <rFont val="Calibri"/>
        <family val="2"/>
      </rPr>
      <t>²</t>
    </r>
  </si>
  <si>
    <t>1.2</t>
  </si>
  <si>
    <t>Béton armé dosé à 350 kg/m3 pour raidisseur (prolongement) et béton rampant</t>
  </si>
  <si>
    <t>mᵌ</t>
  </si>
  <si>
    <t>1.3</t>
  </si>
  <si>
    <t>Maçonneries agglos creux d'epaisseur 15 cm</t>
  </si>
  <si>
    <t>1.4</t>
  </si>
  <si>
    <t>Maçonnerie de claustras d'aération type boite à lettre+toutes suggestions</t>
  </si>
  <si>
    <t>1.5</t>
  </si>
  <si>
    <t>Enduits intérieur/extérieur y compris tyrolienne sur mur</t>
  </si>
  <si>
    <t>1.6</t>
  </si>
  <si>
    <t>Maçonnerie de claustras de ventilation + toutes suggestions</t>
  </si>
  <si>
    <t>1.7</t>
  </si>
  <si>
    <t>Pannes en tube rectangulaire de 40x80</t>
  </si>
  <si>
    <t>1.8</t>
  </si>
  <si>
    <t>Couverture en tole bac galva 35/100 et toutes autres sujetions de pose</t>
  </si>
  <si>
    <t>Sous total</t>
  </si>
  <si>
    <t>II.</t>
  </si>
  <si>
    <t>MUR D'INTIMITE</t>
  </si>
  <si>
    <t>2.1</t>
  </si>
  <si>
    <t>fouille en rigole</t>
  </si>
  <si>
    <t>2.2</t>
  </si>
  <si>
    <t>Béton de propreté dosé à 150 kg/m3</t>
  </si>
  <si>
    <t>2.3</t>
  </si>
  <si>
    <t>Béton armé dosé à 350 kg/m3 pour raidisseur et couronnement</t>
  </si>
  <si>
    <t>2.4</t>
  </si>
  <si>
    <t>Maçonneries agglos pleins d'epaisseur  20 cm</t>
  </si>
  <si>
    <t>2.5</t>
  </si>
  <si>
    <t>2.6</t>
  </si>
  <si>
    <t>2.7</t>
  </si>
  <si>
    <t>Béton légèrement armé pour dallage dosé à 300kg/m³ d'épaisseur 0,08m y compris chape incorporée et bouchardée</t>
  </si>
  <si>
    <t>III.</t>
  </si>
  <si>
    <t>AUTRE</t>
  </si>
  <si>
    <t>3.1</t>
  </si>
  <si>
    <t>Dispositif de lave-main sur support metallique avec un reservoir en plastique dur de 40 litres</t>
  </si>
  <si>
    <t>3.2</t>
  </si>
  <si>
    <t>Vidange des fosses</t>
  </si>
  <si>
    <t>AMENAGEMENT CABINE PMR</t>
  </si>
  <si>
    <t xml:space="preserve">Sous total </t>
  </si>
  <si>
    <t>Urinoir</t>
  </si>
  <si>
    <t>Fouille en rigole pour fondation</t>
  </si>
  <si>
    <t>Crepissage sur murs</t>
  </si>
  <si>
    <t>Béton légèrement armé dosé a 300Kg/m3 pour dallage et rampe de 10cm d'épaisseur</t>
  </si>
  <si>
    <t>TOTAL GENERAL</t>
  </si>
  <si>
    <t>Fourniture et pose de tuyauterie PVC de 63mm pour evacuation des urine dans la fosse y compris toutes sujétions</t>
  </si>
  <si>
    <t>XX</t>
  </si>
  <si>
    <t>Sous total XX</t>
  </si>
  <si>
    <t>Devis estimatif de realisation de latrine institutionnelle Ecole Toessin B</t>
  </si>
  <si>
    <t>Réfection d'un bloc de latrine à quatre cabines à l'école Toessin B</t>
  </si>
  <si>
    <t>Sous total 0</t>
  </si>
  <si>
    <t>DEMOLITIONS - DEPOSES</t>
  </si>
  <si>
    <t>Dépose des ouvertures(Porte métallique)</t>
  </si>
  <si>
    <t>Décapage du dallage(à l'extérieur des cabines)</t>
  </si>
  <si>
    <t>sous total1</t>
  </si>
  <si>
    <t>Fourniture et pose de carreaux anti derampant sur sol a l'interieur des des cabines</t>
  </si>
  <si>
    <t xml:space="preserve">Béton armé dosé à 350 kg/m3 pour raidisseur (prolongement) et linteau </t>
  </si>
  <si>
    <t>2.8</t>
  </si>
  <si>
    <t>2.9</t>
  </si>
  <si>
    <t xml:space="preserve">Reparation soigneuse des portes métalliques y compris pose de crochets interieur et exterieur, poignet </t>
  </si>
  <si>
    <t>Sous-total 2</t>
  </si>
  <si>
    <t>3.3</t>
  </si>
  <si>
    <t>3.4</t>
  </si>
  <si>
    <t>3.5</t>
  </si>
  <si>
    <t>3.6</t>
  </si>
  <si>
    <t>3.7</t>
  </si>
  <si>
    <t>Sous-total 3</t>
  </si>
  <si>
    <t>4.1</t>
  </si>
  <si>
    <t>4.2</t>
  </si>
  <si>
    <t>Sous-total 4</t>
  </si>
  <si>
    <t>TVA 18%</t>
  </si>
  <si>
    <t>MTTC</t>
  </si>
  <si>
    <t>Devis estimatif de realisation de latrine institutionnelle Ecole Nemestenga</t>
  </si>
  <si>
    <t>Devis quantitatif et estimatif de VIP 03 Cabines (02 cabines de defecation + 01 cabine de PMR)</t>
  </si>
  <si>
    <t>Tva (18%)</t>
  </si>
  <si>
    <t>Mttc</t>
  </si>
  <si>
    <t>Total HT lot 1</t>
  </si>
  <si>
    <t>Montant total TVA ( 18%)</t>
  </si>
  <si>
    <t xml:space="preserve">Montant total TTC lot 1 </t>
  </si>
  <si>
    <t>total ht</t>
  </si>
  <si>
    <t>tva ( 18%)</t>
  </si>
  <si>
    <t>Devis estimatif de realisation de latrine institutionnelle Ecole zinguedega</t>
  </si>
  <si>
    <t>Devis estimatif de realisation de latrine institutionnelle Ecole Loundogo B</t>
  </si>
  <si>
    <t>Devis estimatif de realisation de latrine institutionnelle Ecole kambambori B</t>
  </si>
  <si>
    <t>Réfection d'un bloc de latrine à quatre cabines à l'école Kambambori B</t>
  </si>
  <si>
    <t>Fourniture et pose de carreaux anti derampant sur sol a l'interieur des  cabines</t>
  </si>
  <si>
    <t>1.9</t>
  </si>
  <si>
    <t xml:space="preserve">Reprise d'enduit tyrolien à l'ocre sur murs intérieur et extérieur de la cabine </t>
  </si>
  <si>
    <t>1.10</t>
  </si>
  <si>
    <t>1.11</t>
  </si>
  <si>
    <t>Porte métallique pleine avec métal déployé aux extrémités 0,70x1,80</t>
  </si>
  <si>
    <t>1.12</t>
  </si>
  <si>
    <t>Peinture glycéro sur menuiserie métallique</t>
  </si>
  <si>
    <t xml:space="preserve">Enduits intérieur/extérieurs y compris tyrolienne sur mur </t>
  </si>
  <si>
    <t>Béton armé dosé à 350 kg/m3 pour marché d'accès</t>
  </si>
  <si>
    <t xml:space="preserve"> </t>
  </si>
  <si>
    <t>Videnge des fosses</t>
  </si>
  <si>
    <t xml:space="preserve">TOTAL GENERAL </t>
  </si>
  <si>
    <t>Devis quantitatif et estimatif de VIP 04 Cabines (03 cabines de defecation + 01 cabine de PMR)</t>
  </si>
  <si>
    <t>tva (18%)</t>
  </si>
  <si>
    <t>total ht lot1 tranche conditionnelle</t>
  </si>
  <si>
    <t>total TTC lot 1 tranche conditionnelle</t>
  </si>
  <si>
    <t>Tva total lot1 ( 18%) tranche conditionnelle</t>
  </si>
  <si>
    <t>Devis estimatif de realisation de latrine institutionnelle Ecole Garbokin B</t>
  </si>
  <si>
    <t>Devis estimatif de realisation de latrine institutionnelle Ecole nord B</t>
  </si>
  <si>
    <t>Devis estimatif de realisation de latrine institutionnelle Ecole Pognini B</t>
  </si>
  <si>
    <t xml:space="preserve">total ht </t>
  </si>
  <si>
    <t xml:space="preserve">Mttc </t>
  </si>
  <si>
    <t xml:space="preserve">Total général Tva ( 18%) du lot 2  </t>
  </si>
  <si>
    <t xml:space="preserve">Total géneral TTC lot </t>
  </si>
  <si>
    <t xml:space="preserve">Total général ht du lot 2 </t>
  </si>
  <si>
    <t>Devis estimatif de realisation de latrine institutionnelle Ecole Tengsobdogo</t>
  </si>
  <si>
    <t>Devis quantitatif et estimatif de VIP 04 Cabines (04 cabines de defecation)</t>
  </si>
  <si>
    <t>Béton légèrement armé dosé à 300 kg/m3 pour dallage + chape lissée + marche + bèche y compris toutes sujetions</t>
  </si>
  <si>
    <t>Peinture glycéro sur menuiserie métallique (portes) de couleur rouge,  gris ou jaune</t>
  </si>
  <si>
    <t>Devis estimatif de realisation de latrine institutionnelle Ecole Yargo D</t>
  </si>
  <si>
    <t>Devis estimatif de realisation de latrine institutionnelle Ecole Yargo A</t>
  </si>
  <si>
    <t>Devis quantitatif et estimatif de VIP 05 Cabines (04 cabines de defecation + 01 cabine de GHM) pour filles</t>
  </si>
  <si>
    <t>Béton légèrement armé dosé à 300 kg/m3 pour dallage + chape lissée + marche + rampe + bèche y compris toutes sujetions</t>
  </si>
  <si>
    <t>VIII/ AMENAGEMENT CABINE GHM</t>
  </si>
  <si>
    <t>Devis quantitatif et estimatif de VIP 05 Cabines de defecation</t>
  </si>
  <si>
    <t>Total  ht lot 2</t>
  </si>
  <si>
    <t>Total  Tva ( 18%) lot 2</t>
  </si>
  <si>
    <t>Total  TTC lot 2</t>
  </si>
  <si>
    <t>Total ht lot 2</t>
  </si>
  <si>
    <t>Total tva ( 18%)</t>
  </si>
  <si>
    <t>Total TTC</t>
  </si>
  <si>
    <t xml:space="preserve">Total ht </t>
  </si>
  <si>
    <t>total tva (18%)</t>
  </si>
  <si>
    <t xml:space="preserve">total TTC </t>
  </si>
  <si>
    <t>Réfection d'un bloc de latrines à quatre cabines à l'école Nongtaba</t>
  </si>
  <si>
    <t>Qté</t>
  </si>
  <si>
    <t>Tritement des fissures</t>
  </si>
  <si>
    <t xml:space="preserve">Correction des  parois de la fosse </t>
  </si>
  <si>
    <t>Béton armé dosé à 350 kg/m3 pour dalle de vidange et rampe d'accè</t>
  </si>
  <si>
    <t>Cheminée de ventilation en PVC de 100 de marque sotici</t>
  </si>
  <si>
    <t xml:space="preserve">Reprise d'enduit tyrolien à l'ocre sur murs intérieur et extérieur de la cabine y compris toutes sujétions </t>
  </si>
  <si>
    <t>Sous-total 1</t>
  </si>
  <si>
    <t>TOTAL General</t>
  </si>
  <si>
    <t>Devis estimatif de realisation de latrine institutionnelle Ecole Nongtaba</t>
  </si>
  <si>
    <t>Devis estimatif de realisation de latrine institutionnelle Ecole Ronsin</t>
  </si>
  <si>
    <t>Tva ( 18%)</t>
  </si>
  <si>
    <t>TTC</t>
  </si>
  <si>
    <t>Devis quantitatif et estimatif de VIP 05 Cabines (02 cabines de defecation + 01 douche + 01 cabine de GHM + 01 cabine de PMR) pour filles</t>
  </si>
  <si>
    <t>Décapage et nivellement 1 m au pourtour de l'emprise</t>
  </si>
  <si>
    <t>Maçonnerie de claustras de ventilation de fosses y compris grillage +toutes sujétions</t>
  </si>
  <si>
    <t>IV/ MENUISERIE MÉTALLIQUE</t>
  </si>
  <si>
    <t>Fourniture et pose de reservations de tuyauterie pour alimentation et evacuation y compris raccorment au reseau d'alimentation et d'évacuation dans les deux cabines et toutes sujétions</t>
  </si>
  <si>
    <t>Fourniture et pose de syphons et portes savon dans les deux cabines y compris toutes sujétions</t>
  </si>
  <si>
    <t>X/ Douche</t>
  </si>
  <si>
    <t>Ensemble de barre métallique en tube rond lourd de 40 fixée au mur pour acrochage des habits</t>
  </si>
  <si>
    <t>Fourniture et pose de syphons et portes savon y compris toutes sujétions</t>
  </si>
  <si>
    <t>Réalisation d'un regard en agglos pleins de 15cm avec un couvercle en béton armé raccordé au réseau d'évacuation y compris toutes sujetions</t>
  </si>
  <si>
    <t>Devis quantitatif et estimatif de VIP 05 Cabines (02 defecations et 03 douches)</t>
  </si>
  <si>
    <t>Fouilles en puit pour fosses latrines et puisard</t>
  </si>
  <si>
    <t>IV/ Amenagement de 03 Douches</t>
  </si>
  <si>
    <t>V/ MENUISERIE MÉTALLIQUE ET BOIS</t>
  </si>
  <si>
    <t>VI/ CHARPENTE - COUVERTURE</t>
  </si>
  <si>
    <t>VII/ REVÊTEMENT ET ÉTANCHÉITÉ</t>
  </si>
  <si>
    <t>VIII/ PEINTURE</t>
  </si>
  <si>
    <t>Dispositif de lave mains et amenagement</t>
  </si>
  <si>
    <t>Devis quantitatif et estimatif de VIP 04 Cabines (02 cabine de defecation + 01 douche + 01 cabine de PMR)</t>
  </si>
  <si>
    <t>IX/ Douche</t>
  </si>
  <si>
    <t>Devis quantitatif et estimatif de l'aire de lavage</t>
  </si>
  <si>
    <t>Fouilles en puit pour puisard de diametre 120cm et profondeur 2 m</t>
  </si>
  <si>
    <t>Béton Cyclopéen dosé à 250 kg/m3 pour semelles filantes sous murs (30cm x 15cm) et bordure du puisard</t>
  </si>
  <si>
    <t>Maçonnerie d'agglos pleins de 15x20x40 cm pour soubassement + puisard</t>
  </si>
  <si>
    <t>Fourniture et pose de reservations de tuyauterie pour alimentation et evacuation sous fouille de 30cm de profondeur y compris raccordement au reseau d'alimentation et d'évacuation et toutes sujétions</t>
  </si>
  <si>
    <t>Fourniture et pose de pavés de luxe de 30x30 d'épaisseur 7cm sur une largeur de 120cm autour de l'aire de lavage y compris pose de bordure et toutes sujétions</t>
  </si>
  <si>
    <t>Fourniture et fixation de séchoir complet (02 poteaux de 2m en tube rond galva lourd de diametre 63mm équipé de 03 passages de fils de fer galva de 4mm de longueur 05m par passage) y compris toutes sujetions de pose</t>
  </si>
  <si>
    <t>Devis estimatif de realisation de latrine institutionnelle du CMA de Koupéla</t>
  </si>
  <si>
    <t>TTc</t>
  </si>
  <si>
    <t>Total général ht lot4</t>
  </si>
  <si>
    <t>Total général Ttc lot 4</t>
  </si>
  <si>
    <t>Total général Tva ( 18%) lot 4</t>
  </si>
  <si>
    <t>Devis estimatif de realisation de latrine institutionnelle du CSPS de Tensobtenga</t>
  </si>
  <si>
    <t>Réfection d'un bloc de latrine a deux cabines (01 cabine douche et 01 cabine de défécation) au CSPS de Tensobtenga</t>
  </si>
  <si>
    <t>Traitement des fissures sur le batiment</t>
  </si>
  <si>
    <t>I.3</t>
  </si>
  <si>
    <t>Fourniture et pose de syphon de sol +ensemble tuyauterie + toutes suggestions</t>
  </si>
  <si>
    <t>Reprise de la peinture fom lavable sur murs intérieur de la cabine</t>
  </si>
  <si>
    <t xml:space="preserve">Reprise d'enduit tyrolien à l'ocre sur murs extérieur de la cabine </t>
  </si>
  <si>
    <t>Sous total 2</t>
  </si>
  <si>
    <t>Devis estimatif de realisation de latrine institutionnelle du CSPS de Kalwenga</t>
  </si>
  <si>
    <t>Devis quantitatif et estimatif de VIP 04 Cabines (01 cabine de defecation + 01 douche + 01 cabine de GHM + 01 cabine de PMR) pour filles</t>
  </si>
  <si>
    <t>Fourniture et pose de carreaux faiences de 15x25 sur murs a hauteur 1,00m y compris toutes sujetions</t>
  </si>
  <si>
    <t>XI</t>
  </si>
  <si>
    <t>XI Dispositif de lave mains et amenagement</t>
  </si>
  <si>
    <t>Sous total XI</t>
  </si>
  <si>
    <t>Réfection d'un bloc de latrine a deux cabines (01 cabine douche et 01 cabine de défécation) au CSPS de Kalwenga</t>
  </si>
  <si>
    <t>Béton armé dosé à 350 kg/m3 pour dalle de fermeture latrines(dalle de vidange +dalle de fermeture regard)</t>
  </si>
  <si>
    <t>I.4</t>
  </si>
  <si>
    <t xml:space="preserve">Rattrappage des enduits </t>
  </si>
  <si>
    <t>Devis quantitatif et estimatif de VIP 03 Cabines (01 cabine de defecation + 01 cabine de PMR + 01 Douche)</t>
  </si>
  <si>
    <t xml:space="preserve">ttc </t>
  </si>
  <si>
    <t>Ttc</t>
  </si>
  <si>
    <t>Devis de realisation des l'Ecole Tengsobdogo</t>
  </si>
  <si>
    <t>DEVIS DE REHABILITATION DES 3 CABINES DE L'ECOLE YARGO A</t>
  </si>
  <si>
    <t>Réfection d'un bloc de latrine à trois cabines à l'école Yargo A</t>
  </si>
  <si>
    <t>O.</t>
  </si>
  <si>
    <t>Béton armé dosé à 350 kg/m3 pour dalle de fermeture latrines(dalle de vidange)</t>
  </si>
  <si>
    <t>Porte métallique pleine avec métal déployé aux extrémités 1,2x1,5</t>
  </si>
  <si>
    <t>Réfection de deux bloc de latrine à 07 et 04 cabines  à l'école Song-Taaba</t>
  </si>
  <si>
    <t>A- REFECTION DU BLOC DE 07 CABINES</t>
  </si>
  <si>
    <t xml:space="preserve">   </t>
  </si>
  <si>
    <t>Béton armé dosé à 350 kg/m3 pour dalle de vidange</t>
  </si>
  <si>
    <t>Béton armé dosé à 350 kg/m3 pour raidisseurs et couronnement</t>
  </si>
  <si>
    <t>TOAL BLOC 1</t>
  </si>
  <si>
    <t>B- REFECTION DU BLOC DE 04 CABINES</t>
  </si>
  <si>
    <t>TOTAL BLOC 2</t>
  </si>
  <si>
    <t>A- REFECTION DU BLOC DE 02 CABINES</t>
  </si>
  <si>
    <t>I.1</t>
  </si>
  <si>
    <t>I.2</t>
  </si>
  <si>
    <t>TOTAL BLOC 1</t>
  </si>
  <si>
    <t>B- REFECTION DU BLOC DE 03 CABINES</t>
  </si>
  <si>
    <t>Rattrappage des enduits à l'extérieur</t>
  </si>
  <si>
    <t>Porte métallique pleine avec métal déployé aux extrémités 0,60x1,80</t>
  </si>
  <si>
    <t>DEVIS DE REHABILITATION DES OUVRAGES DE LATRINES AU CSPS URBAIN  2 DE TENKODOGO</t>
  </si>
  <si>
    <t>Réfection d'un bloc de latrine à trois cabines au CSPS Urbain 2</t>
  </si>
  <si>
    <t>Fouilles en puit pour fosses( 1,00 m de diamètre et 2,00 m de profondeur)</t>
  </si>
  <si>
    <r>
      <t>m</t>
    </r>
    <r>
      <rPr>
        <sz val="10"/>
        <color theme="1"/>
        <rFont val="Arial"/>
        <family val="2"/>
      </rPr>
      <t>ᵌ</t>
    </r>
  </si>
  <si>
    <t xml:space="preserve">Reparation soigneuse des portes métalliques, </t>
  </si>
  <si>
    <t>PLOMBERIE</t>
  </si>
  <si>
    <t>Fourniture et pose lavabo</t>
  </si>
  <si>
    <t>Fourniture et pose de porte savon</t>
  </si>
  <si>
    <t>Raccordement à la source principal, alimentation des lavabo et évacuation</t>
  </si>
  <si>
    <t>Fourniture de moellons pour la fosse</t>
  </si>
  <si>
    <t>Devis estimatif de realisation de latrine institutionnelle de Yargo A</t>
  </si>
  <si>
    <t>Devis estimatif de realisation de latrine institutionnelle de Ecole Song-Taba</t>
  </si>
  <si>
    <t>Devis estimatif de realisation de latrine institutionnelle Du CSPS urbain 1</t>
  </si>
  <si>
    <t>Devis estimatif de realisation de latrine institutionnelle Du CSPS DE DIALGAYE</t>
  </si>
  <si>
    <t>Tvaa ( 18%)</t>
  </si>
  <si>
    <t>total général TVA (18%) lot 3</t>
  </si>
  <si>
    <t>Total général ht lot 3</t>
  </si>
  <si>
    <t>Total général TTC lot3</t>
  </si>
  <si>
    <t>Révision de la pente sur les dalles de ventillation et de vidange y compris toutes sujétions</t>
  </si>
  <si>
    <t>Dispositif de lave-main sur support métallique avec un reservoir en plastique dur de 40 litres</t>
  </si>
  <si>
    <t>Fourniture d'un fût de stockage d'eau de 200 l</t>
  </si>
  <si>
    <t>Fourniture et pose d'un robinet de puisage avec raccordement au réseau d'eau potable existant y compris toutes sujétions (environ 40m)</t>
  </si>
  <si>
    <t>Total général HT (01 aire de lavage)</t>
  </si>
  <si>
    <t>Total général HT (02 aires de lavage)</t>
  </si>
  <si>
    <t xml:space="preserve">Fourniture de sceau a eau en plastique dur de 15l </t>
  </si>
  <si>
    <t xml:space="preserve">Fourniture de seau à eau en plastique dur de 15l </t>
  </si>
  <si>
    <t xml:space="preserve">Fourniture de sceau a eau plastique dur de 15l </t>
  </si>
  <si>
    <t xml:space="preserve">Fourniture de seau a eau en plastique dur de 15l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</si>
</sst>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000"/>
    <numFmt numFmtId="166" formatCode="0.000"/>
  </numFmts>
  <fonts count="52">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Georgia"/>
      <family val="1"/>
    </font>
    <font>
      <b/>
      <sz val="14"/>
      <color theme="1"/>
      <name val="Aptos Narrow"/>
      <family val="2"/>
      <scheme val="minor"/>
    </font>
    <font>
      <b/>
      <sz val="12"/>
      <color theme="0"/>
      <name val="Aptos Narrow"/>
      <family val="2"/>
      <scheme val="minor"/>
    </font>
    <font>
      <b/>
      <sz val="12"/>
      <color theme="1"/>
      <name val="Aptos Narrow"/>
      <family val="2"/>
      <scheme val="minor"/>
    </font>
    <font>
      <b/>
      <sz val="10"/>
      <color theme="1"/>
      <name val="Aptos Narrow"/>
      <family val="2"/>
      <scheme val="minor"/>
    </font>
    <font>
      <sz val="10"/>
      <color theme="1"/>
      <name val="Aptos Narrow"/>
      <family val="2"/>
      <scheme val="minor"/>
    </font>
    <font>
      <b/>
      <i/>
      <sz val="11"/>
      <color theme="1"/>
      <name val="Aptos Narrow"/>
      <family val="2"/>
      <scheme val="minor"/>
    </font>
    <font>
      <b/>
      <i/>
      <sz val="10"/>
      <color theme="1"/>
      <name val="Aptos Narrow"/>
      <family val="2"/>
      <scheme val="minor"/>
    </font>
    <font>
      <sz val="10"/>
      <name val="Aptos Narrow"/>
      <family val="2"/>
      <scheme val="minor"/>
    </font>
    <font>
      <b/>
      <sz val="10"/>
      <name val="Aptos Narrow"/>
      <family val="2"/>
      <scheme val="minor"/>
    </font>
    <font>
      <i/>
      <sz val="11"/>
      <color theme="1"/>
      <name val="Aptos Narrow"/>
      <family val="2"/>
      <scheme val="minor"/>
    </font>
    <font>
      <i/>
      <sz val="10"/>
      <color theme="1"/>
      <name val="Aptos Narrow"/>
      <family val="2"/>
      <scheme val="minor"/>
    </font>
    <font>
      <sz val="18"/>
      <color theme="1"/>
      <name val="Aptos Narrow"/>
      <family val="2"/>
      <scheme val="minor"/>
    </font>
    <font>
      <b/>
      <sz val="22"/>
      <color theme="1"/>
      <name val="Aptos Narrow"/>
      <family val="2"/>
      <scheme val="minor"/>
    </font>
    <font>
      <sz val="11"/>
      <color theme="1"/>
      <name val="Plan"/>
    </font>
    <font>
      <b/>
      <sz val="11"/>
      <color theme="1"/>
      <name val="Plan"/>
    </font>
    <font>
      <sz val="10"/>
      <color theme="1"/>
      <name val="Plan"/>
    </font>
    <font>
      <b/>
      <sz val="10"/>
      <color theme="1"/>
      <name val="Plan"/>
    </font>
    <font>
      <sz val="10"/>
      <color theme="1"/>
      <name val="Calibri"/>
      <family val="2"/>
    </font>
    <font>
      <sz val="10"/>
      <color rgb="FF000000"/>
      <name val="Plan"/>
    </font>
    <font>
      <b/>
      <sz val="18"/>
      <color theme="1"/>
      <name val="Aptos Narrow"/>
      <family val="2"/>
      <scheme val="minor"/>
    </font>
    <font>
      <b/>
      <sz val="20"/>
      <color theme="1"/>
      <name val="Aptos Narrow"/>
      <family val="2"/>
      <scheme val="minor"/>
    </font>
    <font>
      <sz val="14"/>
      <color theme="1"/>
      <name val="Aptos Narrow"/>
      <family val="2"/>
      <scheme val="minor"/>
    </font>
    <font>
      <sz val="16"/>
      <color theme="1"/>
      <name val="Aptos Narrow"/>
      <family val="2"/>
      <scheme val="minor"/>
    </font>
    <font>
      <sz val="20"/>
      <color theme="1"/>
      <name val="Aptos Narrow"/>
      <family val="2"/>
      <scheme val="minor"/>
    </font>
    <font>
      <b/>
      <sz val="10"/>
      <color theme="0"/>
      <name val="Aptos Narrow"/>
      <family val="2"/>
      <scheme val="minor"/>
    </font>
    <font>
      <sz val="11"/>
      <name val="Aptos Narrow"/>
      <family val="2"/>
      <scheme val="minor"/>
    </font>
    <font>
      <sz val="9"/>
      <color theme="1"/>
      <name val="Aptos Narrow"/>
      <family val="2"/>
      <scheme val="minor"/>
    </font>
    <font>
      <b/>
      <sz val="9"/>
      <color theme="1"/>
      <name val="Aptos Narrow"/>
      <family val="2"/>
      <scheme val="minor"/>
    </font>
    <font>
      <b/>
      <sz val="9"/>
      <color theme="0"/>
      <name val="Aptos Narrow"/>
      <family val="2"/>
      <scheme val="minor"/>
    </font>
    <font>
      <b/>
      <i/>
      <sz val="9"/>
      <color theme="1"/>
      <name val="Aptos Narrow"/>
      <family val="2"/>
      <scheme val="minor"/>
    </font>
    <font>
      <sz val="9"/>
      <name val="Aptos Narrow"/>
      <family val="2"/>
      <scheme val="minor"/>
    </font>
    <font>
      <b/>
      <sz val="9"/>
      <name val="Aptos Narrow"/>
      <family val="2"/>
      <scheme val="minor"/>
    </font>
    <font>
      <b/>
      <sz val="16"/>
      <color theme="1"/>
      <name val="Aptos Narrow"/>
      <family val="2"/>
      <scheme val="minor"/>
    </font>
    <font>
      <sz val="10"/>
      <color rgb="FFFF0000"/>
      <name val="Aptos Narrow"/>
      <family val="2"/>
      <scheme val="minor"/>
    </font>
    <font>
      <b/>
      <i/>
      <sz val="10"/>
      <color theme="1"/>
      <name val="Arial"/>
      <family val="2"/>
    </font>
    <font>
      <sz val="10"/>
      <color theme="1"/>
      <name val="Arial"/>
      <family val="2"/>
    </font>
    <font>
      <b/>
      <sz val="10"/>
      <color theme="1"/>
      <name val="Arial"/>
      <family val="2"/>
    </font>
    <font>
      <sz val="9"/>
      <color theme="1"/>
      <name val="Plan"/>
    </font>
    <font>
      <b/>
      <sz val="9"/>
      <color theme="1"/>
      <name val="Plan"/>
    </font>
    <font>
      <b/>
      <i/>
      <sz val="9"/>
      <color theme="1"/>
      <name val="Arial"/>
      <family val="2"/>
    </font>
    <font>
      <sz val="9"/>
      <color theme="1"/>
      <name val="Arial"/>
      <family val="2"/>
    </font>
    <font>
      <b/>
      <sz val="9"/>
      <color theme="1"/>
      <name val="Arial"/>
      <family val="2"/>
    </font>
    <font>
      <b/>
      <sz val="14"/>
      <color theme="1"/>
      <name val="Georgia"/>
      <family val="1"/>
    </font>
    <font>
      <b/>
      <sz val="18"/>
      <color theme="1"/>
      <name val="Georgia"/>
      <family val="1"/>
    </font>
    <font>
      <sz val="10"/>
      <color theme="1"/>
      <name val="Georgia"/>
      <family val="1"/>
    </font>
    <font>
      <sz val="14"/>
      <color theme="1"/>
      <name val="Georgia"/>
      <family val="1"/>
    </font>
    <font>
      <sz val="9"/>
      <color theme="1"/>
      <name val="Segoe UI"/>
      <family val="2"/>
    </font>
    <font>
      <b/>
      <sz val="12"/>
      <color theme="1"/>
      <name val="Plan"/>
    </font>
  </fonts>
  <fills count="7">
    <fill>
      <patternFill patternType="none"/>
    </fill>
    <fill>
      <patternFill patternType="gray125"/>
    </fill>
    <fill>
      <patternFill patternType="solid">
        <fgColor rgb="FFFF0000"/>
        <bgColor indexed="64"/>
      </patternFill>
    </fill>
    <fill>
      <patternFill patternType="solid">
        <fgColor rgb="FF63A4F7"/>
        <bgColor indexed="64"/>
      </patternFill>
    </fill>
    <fill>
      <patternFill patternType="solid">
        <fgColor rgb="FFAAE571"/>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s>
  <cellStyleXfs count="3">
    <xf numFmtId="0" fontId="0" fillId="0" borderId="0"/>
    <xf numFmtId="41" fontId="1" fillId="0" borderId="0" applyFont="0" applyFill="0" applyBorder="0" applyAlignment="0" applyProtection="0"/>
    <xf numFmtId="41" fontId="1" fillId="0" borderId="0" applyFont="0" applyFill="0" applyBorder="0" applyAlignment="0" applyProtection="0"/>
  </cellStyleXfs>
  <cellXfs count="439">
    <xf numFmtId="0" fontId="0" fillId="0" borderId="0" xfId="0"/>
    <xf numFmtId="0" fontId="3" fillId="0" borderId="1" xfId="0" applyFont="1" applyBorder="1"/>
    <xf numFmtId="0" fontId="0" fillId="0" borderId="0" xfId="0" applyAlignment="1">
      <alignment horizontal="center" vertical="center"/>
    </xf>
    <xf numFmtId="0" fontId="4" fillId="0" borderId="0" xfId="0" applyFont="1" applyAlignment="1">
      <alignment horizontal="left" vertical="top" wrapText="1"/>
    </xf>
    <xf numFmtId="0" fontId="5" fillId="2" borderId="1" xfId="0" applyFont="1" applyFill="1" applyBorder="1" applyAlignment="1">
      <alignment vertical="center" wrapText="1"/>
    </xf>
    <xf numFmtId="0" fontId="5" fillId="2" borderId="1" xfId="0" applyFont="1" applyFill="1" applyBorder="1" applyAlignment="1">
      <alignment vertical="top" wrapText="1"/>
    </xf>
    <xf numFmtId="0" fontId="6" fillId="0" borderId="1" xfId="0"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vertical="top"/>
    </xf>
    <xf numFmtId="0" fontId="7" fillId="0" borderId="1" xfId="0" applyFont="1" applyBorder="1" applyAlignment="1">
      <alignment horizontal="center" vertical="top"/>
    </xf>
    <xf numFmtId="0" fontId="7" fillId="0" borderId="1" xfId="0" applyFont="1" applyBorder="1"/>
    <xf numFmtId="0" fontId="0" fillId="0" borderId="1" xfId="0"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horizontal="center" vertical="top"/>
    </xf>
    <xf numFmtId="164" fontId="8" fillId="0" borderId="1" xfId="0" applyNumberFormat="1" applyFont="1" applyBorder="1" applyAlignment="1">
      <alignment horizontal="center" vertical="top"/>
    </xf>
    <xf numFmtId="41" fontId="8" fillId="0" borderId="1" xfId="1" applyFont="1" applyBorder="1" applyAlignment="1">
      <alignment horizontal="center" vertical="top"/>
    </xf>
    <xf numFmtId="41" fontId="8" fillId="0" borderId="1" xfId="0" applyNumberFormat="1" applyFont="1" applyBorder="1" applyAlignment="1">
      <alignment vertical="top"/>
    </xf>
    <xf numFmtId="0" fontId="8" fillId="0" borderId="1" xfId="0" applyFont="1" applyBorder="1"/>
    <xf numFmtId="0" fontId="9" fillId="0" borderId="1" xfId="0" applyFont="1" applyBorder="1" applyAlignment="1">
      <alignment horizontal="center" vertical="center"/>
    </xf>
    <xf numFmtId="0" fontId="10" fillId="0" borderId="1" xfId="0" applyFont="1" applyBorder="1"/>
    <xf numFmtId="0" fontId="10" fillId="0" borderId="1" xfId="0" applyFont="1" applyBorder="1" applyAlignment="1">
      <alignment horizontal="center" vertical="top"/>
    </xf>
    <xf numFmtId="164" fontId="10" fillId="0" borderId="1" xfId="0" applyNumberFormat="1" applyFont="1" applyBorder="1" applyAlignment="1">
      <alignment horizontal="center" vertical="top"/>
    </xf>
    <xf numFmtId="41" fontId="10" fillId="0" borderId="1" xfId="1" applyFont="1" applyBorder="1" applyAlignment="1">
      <alignment horizontal="center" vertical="top"/>
    </xf>
    <xf numFmtId="41" fontId="10" fillId="0" borderId="1" xfId="0" applyNumberFormat="1" applyFont="1" applyBorder="1" applyAlignment="1">
      <alignment vertical="top"/>
    </xf>
    <xf numFmtId="164" fontId="7" fillId="0" borderId="1" xfId="0" applyNumberFormat="1" applyFont="1" applyBorder="1" applyAlignment="1">
      <alignment horizontal="center" vertical="top"/>
    </xf>
    <xf numFmtId="41" fontId="7" fillId="0" borderId="1" xfId="1" applyFont="1" applyBorder="1" applyAlignment="1">
      <alignment horizontal="center" vertical="top"/>
    </xf>
    <xf numFmtId="0" fontId="8" fillId="0" borderId="1" xfId="0" applyFont="1" applyBorder="1" applyAlignment="1">
      <alignment wrapText="1"/>
    </xf>
    <xf numFmtId="164" fontId="11" fillId="0" borderId="1" xfId="0" applyNumberFormat="1" applyFont="1" applyBorder="1" applyAlignment="1">
      <alignment horizontal="center" vertical="top"/>
    </xf>
    <xf numFmtId="2" fontId="8" fillId="0" borderId="1" xfId="0" applyNumberFormat="1" applyFont="1" applyBorder="1" applyAlignment="1">
      <alignment horizontal="center" vertical="top"/>
    </xf>
    <xf numFmtId="0" fontId="8" fillId="0" borderId="1" xfId="0" applyFont="1" applyBorder="1" applyAlignment="1">
      <alignment vertical="top"/>
    </xf>
    <xf numFmtId="0" fontId="7" fillId="0" borderId="1" xfId="0" applyFont="1" applyBorder="1" applyAlignment="1">
      <alignment vertical="top" wrapText="1"/>
    </xf>
    <xf numFmtId="0" fontId="11" fillId="0" borderId="1" xfId="0" applyFont="1" applyBorder="1" applyAlignment="1">
      <alignment vertical="top" wrapText="1"/>
    </xf>
    <xf numFmtId="0" fontId="6" fillId="0" borderId="1" xfId="0" applyFont="1" applyBorder="1" applyAlignment="1">
      <alignment horizontal="center" vertical="center" wrapText="1"/>
    </xf>
    <xf numFmtId="0" fontId="12" fillId="0" borderId="1" xfId="0" applyFont="1" applyBorder="1" applyAlignment="1">
      <alignment vertical="top" wrapText="1"/>
    </xf>
    <xf numFmtId="0" fontId="7" fillId="0" borderId="1" xfId="0" applyFont="1" applyBorder="1" applyAlignment="1">
      <alignment horizontal="center" vertical="top" wrapText="1"/>
    </xf>
    <xf numFmtId="164" fontId="7" fillId="0" borderId="1" xfId="0" applyNumberFormat="1" applyFont="1" applyBorder="1" applyAlignment="1">
      <alignment horizontal="center" vertical="top" wrapText="1"/>
    </xf>
    <xf numFmtId="0" fontId="2" fillId="0" borderId="1" xfId="0" applyFont="1" applyBorder="1" applyAlignment="1">
      <alignment horizontal="center" vertical="center"/>
    </xf>
    <xf numFmtId="0" fontId="11" fillId="0" borderId="1" xfId="0" applyFont="1" applyBorder="1"/>
    <xf numFmtId="0" fontId="11" fillId="0" borderId="1" xfId="0" applyFont="1" applyBorder="1" applyAlignment="1">
      <alignment wrapText="1"/>
    </xf>
    <xf numFmtId="165" fontId="8" fillId="0" borderId="1" xfId="0" applyNumberFormat="1" applyFont="1" applyBorder="1" applyAlignment="1">
      <alignment horizontal="center" vertical="top"/>
    </xf>
    <xf numFmtId="0" fontId="8" fillId="0" borderId="1" xfId="0" applyFont="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horizontal="center" vertical="top"/>
    </xf>
    <xf numFmtId="41" fontId="0" fillId="0" borderId="1" xfId="1" applyFont="1" applyBorder="1" applyAlignment="1">
      <alignment horizontal="center" vertical="top"/>
    </xf>
    <xf numFmtId="0" fontId="0" fillId="0" borderId="1" xfId="0" applyBorder="1" applyAlignment="1">
      <alignment vertical="top" wrapText="1"/>
    </xf>
    <xf numFmtId="41" fontId="2" fillId="0" borderId="1" xfId="0" applyNumberFormat="1" applyFont="1" applyBorder="1"/>
    <xf numFmtId="0" fontId="13"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xf>
    <xf numFmtId="41" fontId="8" fillId="0" borderId="1" xfId="0" applyNumberFormat="1" applyFont="1" applyBorder="1" applyAlignment="1">
      <alignment vertical="center"/>
    </xf>
    <xf numFmtId="2" fontId="7" fillId="0" borderId="1" xfId="0" applyNumberFormat="1" applyFont="1" applyBorder="1" applyAlignment="1">
      <alignment horizontal="center" vertical="top"/>
    </xf>
    <xf numFmtId="41" fontId="14" fillId="0" borderId="1" xfId="0" applyNumberFormat="1" applyFont="1" applyBorder="1" applyAlignment="1">
      <alignment vertical="top"/>
    </xf>
    <xf numFmtId="41" fontId="0" fillId="0" borderId="0" xfId="0" applyNumberFormat="1"/>
    <xf numFmtId="0" fontId="16" fillId="0" borderId="0" xfId="0" applyFont="1"/>
    <xf numFmtId="0" fontId="0" fillId="0" borderId="1" xfId="0" applyBorder="1"/>
    <xf numFmtId="0" fontId="17" fillId="0" borderId="0" xfId="0" applyFont="1"/>
    <xf numFmtId="0" fontId="19" fillId="0" borderId="0" xfId="0" applyFont="1" applyAlignment="1">
      <alignment horizontal="center" vertical="center"/>
    </xf>
    <xf numFmtId="0" fontId="19" fillId="0" borderId="0" xfId="0" applyFont="1" applyAlignment="1">
      <alignment vertical="center"/>
    </xf>
    <xf numFmtId="3" fontId="19" fillId="0" borderId="0" xfId="0" applyNumberFormat="1" applyFont="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8" xfId="0"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9" xfId="0" applyNumberFormat="1" applyFont="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3" fontId="19" fillId="0" borderId="11" xfId="0" applyNumberFormat="1" applyFont="1" applyBorder="1" applyAlignment="1">
      <alignment horizontal="center" vertical="center"/>
    </xf>
    <xf numFmtId="0" fontId="19" fillId="0" borderId="10"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vertical="center"/>
    </xf>
    <xf numFmtId="0" fontId="20" fillId="0" borderId="1" xfId="0" applyFont="1" applyBorder="1" applyAlignment="1">
      <alignment horizontal="left" vertical="center"/>
    </xf>
    <xf numFmtId="0" fontId="20" fillId="0" borderId="1" xfId="0" applyFont="1" applyBorder="1" applyAlignment="1">
      <alignment vertical="center" wrapText="1"/>
    </xf>
    <xf numFmtId="0" fontId="22" fillId="0" borderId="0" xfId="0" applyFont="1" applyAlignment="1">
      <alignment vertical="center" wrapText="1"/>
    </xf>
    <xf numFmtId="0" fontId="19" fillId="0" borderId="1" xfId="0" applyFont="1" applyBorder="1" applyAlignment="1">
      <alignment horizontal="left" vertical="center"/>
    </xf>
    <xf numFmtId="0" fontId="19" fillId="0" borderId="12" xfId="0" applyFont="1" applyBorder="1" applyAlignment="1">
      <alignment horizontal="center" vertical="center"/>
    </xf>
    <xf numFmtId="3" fontId="19" fillId="0" borderId="13" xfId="0" applyNumberFormat="1" applyFont="1" applyBorder="1" applyAlignment="1">
      <alignment horizontal="center" vertical="center"/>
    </xf>
    <xf numFmtId="41" fontId="8" fillId="0" borderId="0" xfId="1" applyFont="1" applyBorder="1" applyAlignment="1">
      <alignment horizontal="center" vertical="top"/>
    </xf>
    <xf numFmtId="0" fontId="17" fillId="3" borderId="1" xfId="0" applyFont="1" applyFill="1" applyBorder="1" applyAlignment="1">
      <alignment vertical="center"/>
    </xf>
    <xf numFmtId="3" fontId="17" fillId="3" borderId="1" xfId="0" applyNumberFormat="1" applyFont="1" applyFill="1" applyBorder="1" applyAlignment="1">
      <alignment vertical="center"/>
    </xf>
    <xf numFmtId="0" fontId="23" fillId="0" borderId="0" xfId="0" applyFont="1"/>
    <xf numFmtId="0" fontId="2" fillId="0" borderId="0" xfId="0" applyFont="1" applyAlignment="1">
      <alignment vertical="top" wrapText="1"/>
    </xf>
    <xf numFmtId="0" fontId="0" fillId="0" borderId="0" xfId="0" applyAlignment="1">
      <alignment vertical="top"/>
    </xf>
    <xf numFmtId="0" fontId="0" fillId="0" borderId="0" xfId="0" applyAlignment="1">
      <alignment horizontal="center" vertical="top"/>
    </xf>
    <xf numFmtId="41" fontId="2" fillId="0" borderId="0" xfId="0" applyNumberFormat="1" applyFont="1"/>
    <xf numFmtId="0" fontId="17" fillId="0" borderId="0" xfId="0" applyFont="1" applyAlignment="1">
      <alignment vertical="center"/>
    </xf>
    <xf numFmtId="3" fontId="17" fillId="0" borderId="0" xfId="0" applyNumberFormat="1" applyFont="1" applyAlignment="1">
      <alignment vertical="center"/>
    </xf>
    <xf numFmtId="0" fontId="20" fillId="0" borderId="0" xfId="0" applyFont="1" applyAlignment="1">
      <alignment horizontal="center" vertical="center"/>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3" fontId="19" fillId="3" borderId="1" xfId="0" applyNumberFormat="1" applyFont="1" applyFill="1" applyBorder="1" applyAlignment="1">
      <alignment horizontal="center" vertical="center"/>
    </xf>
    <xf numFmtId="3" fontId="19" fillId="3" borderId="11" xfId="0" applyNumberFormat="1" applyFont="1" applyFill="1" applyBorder="1" applyAlignment="1">
      <alignment horizontal="center" vertical="center"/>
    </xf>
    <xf numFmtId="0" fontId="24" fillId="0" borderId="0" xfId="0" applyFont="1"/>
    <xf numFmtId="0" fontId="15" fillId="0" borderId="0" xfId="0" applyFont="1"/>
    <xf numFmtId="0" fontId="26" fillId="0" borderId="0" xfId="0" applyFont="1"/>
    <xf numFmtId="0" fontId="19" fillId="0" borderId="0" xfId="0" applyFont="1"/>
    <xf numFmtId="0" fontId="19" fillId="0" borderId="0" xfId="0" applyFont="1" applyAlignment="1">
      <alignment horizontal="center" vertical="center" readingOrder="1"/>
    </xf>
    <xf numFmtId="3" fontId="19" fillId="0" borderId="0" xfId="0" applyNumberFormat="1" applyFont="1" applyAlignment="1">
      <alignment horizontal="center"/>
    </xf>
    <xf numFmtId="0" fontId="19" fillId="0" borderId="7" xfId="0" applyFont="1" applyBorder="1" applyAlignment="1">
      <alignment horizontal="center" vertical="center" readingOrder="1"/>
    </xf>
    <xf numFmtId="3" fontId="20" fillId="0" borderId="8" xfId="0" applyNumberFormat="1" applyFont="1" applyBorder="1" applyAlignment="1">
      <alignment horizontal="center" wrapText="1"/>
    </xf>
    <xf numFmtId="0" fontId="20" fillId="0" borderId="10" xfId="0" applyFont="1" applyBorder="1" applyAlignment="1">
      <alignment horizontal="center" vertical="center" readingOrder="1"/>
    </xf>
    <xf numFmtId="3" fontId="19" fillId="0" borderId="1" xfId="0" applyNumberFormat="1" applyFont="1" applyBorder="1" applyAlignment="1">
      <alignment horizontal="center"/>
    </xf>
    <xf numFmtId="3" fontId="19" fillId="0" borderId="11" xfId="0" applyNumberFormat="1" applyFont="1" applyBorder="1" applyAlignment="1">
      <alignment horizontal="center"/>
    </xf>
    <xf numFmtId="0" fontId="19" fillId="0" borderId="10" xfId="0" applyFont="1" applyBorder="1" applyAlignment="1">
      <alignment horizontal="center" vertical="center" readingOrder="1"/>
    </xf>
    <xf numFmtId="0" fontId="19" fillId="0" borderId="1" xfId="0" applyFont="1" applyBorder="1" applyAlignment="1">
      <alignment wrapText="1"/>
    </xf>
    <xf numFmtId="0" fontId="19" fillId="4" borderId="10" xfId="0" applyFont="1" applyFill="1" applyBorder="1" applyAlignment="1">
      <alignment horizontal="center" vertical="center" readingOrder="1"/>
    </xf>
    <xf numFmtId="0" fontId="20" fillId="4" borderId="1" xfId="0" applyFont="1" applyFill="1" applyBorder="1" applyAlignment="1">
      <alignment horizontal="left" vertical="center"/>
    </xf>
    <xf numFmtId="0" fontId="19" fillId="4" borderId="1" xfId="0" applyFont="1" applyFill="1" applyBorder="1" applyAlignment="1">
      <alignment horizontal="center" vertical="center"/>
    </xf>
    <xf numFmtId="3" fontId="19" fillId="4" borderId="1" xfId="0" applyNumberFormat="1" applyFont="1" applyFill="1" applyBorder="1" applyAlignment="1">
      <alignment horizontal="center"/>
    </xf>
    <xf numFmtId="3" fontId="19" fillId="4" borderId="11" xfId="0" applyNumberFormat="1" applyFont="1" applyFill="1" applyBorder="1" applyAlignment="1">
      <alignment horizontal="center"/>
    </xf>
    <xf numFmtId="0" fontId="20" fillId="0" borderId="10" xfId="0" applyFont="1" applyBorder="1" applyAlignment="1">
      <alignment horizontal="center" readingOrder="1"/>
    </xf>
    <xf numFmtId="0" fontId="20" fillId="4" borderId="1" xfId="0" applyFont="1" applyFill="1" applyBorder="1" applyAlignment="1">
      <alignment vertical="center" wrapText="1"/>
    </xf>
    <xf numFmtId="0" fontId="19" fillId="3" borderId="10" xfId="0" applyFont="1" applyFill="1" applyBorder="1" applyAlignment="1">
      <alignment horizontal="center" vertical="center" readingOrder="1"/>
    </xf>
    <xf numFmtId="3" fontId="19" fillId="3" borderId="1" xfId="0" applyNumberFormat="1" applyFont="1" applyFill="1" applyBorder="1" applyAlignment="1">
      <alignment horizontal="center"/>
    </xf>
    <xf numFmtId="3" fontId="20" fillId="3" borderId="11" xfId="0" applyNumberFormat="1" applyFont="1" applyFill="1" applyBorder="1" applyAlignment="1">
      <alignment horizontal="center"/>
    </xf>
    <xf numFmtId="3" fontId="0" fillId="0" borderId="0" xfId="0" applyNumberFormat="1"/>
    <xf numFmtId="41" fontId="3" fillId="0" borderId="1" xfId="0" applyNumberFormat="1" applyFont="1" applyBorder="1"/>
    <xf numFmtId="0" fontId="3" fillId="0" borderId="0" xfId="0" applyFont="1"/>
    <xf numFmtId="0" fontId="8" fillId="0" borderId="0" xfId="0" applyFont="1" applyAlignment="1">
      <alignment horizontal="center" vertical="center"/>
    </xf>
    <xf numFmtId="0" fontId="7" fillId="0" borderId="0" xfId="0" applyFont="1" applyAlignment="1">
      <alignment horizontal="left" vertical="top" wrapText="1"/>
    </xf>
    <xf numFmtId="0" fontId="28" fillId="2" borderId="1" xfId="0" applyFont="1" applyFill="1" applyBorder="1" applyAlignment="1">
      <alignment vertical="center" wrapText="1"/>
    </xf>
    <xf numFmtId="0" fontId="28" fillId="2" borderId="1" xfId="0" applyFont="1" applyFill="1" applyBorder="1" applyAlignment="1">
      <alignmen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41" fontId="7" fillId="0" borderId="1" xfId="0" applyNumberFormat="1" applyFont="1" applyBorder="1"/>
    <xf numFmtId="0" fontId="29" fillId="0" borderId="1" xfId="0" applyFont="1" applyBorder="1" applyAlignment="1">
      <alignment horizontal="center" vertical="top"/>
    </xf>
    <xf numFmtId="41" fontId="7" fillId="0" borderId="1" xfId="0" applyNumberFormat="1" applyFont="1" applyBorder="1" applyAlignment="1">
      <alignment vertical="top"/>
    </xf>
    <xf numFmtId="0" fontId="14" fillId="0" borderId="1" xfId="0" applyFont="1" applyBorder="1" applyAlignment="1">
      <alignment horizontal="center" vertical="center"/>
    </xf>
    <xf numFmtId="0" fontId="8"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horizontal="left" vertical="top" wrapText="1"/>
    </xf>
    <xf numFmtId="0" fontId="32" fillId="2" borderId="1" xfId="0" applyFont="1" applyFill="1" applyBorder="1" applyAlignment="1">
      <alignment vertical="center" wrapText="1"/>
    </xf>
    <xf numFmtId="0" fontId="32" fillId="2" borderId="1" xfId="0" applyFont="1" applyFill="1" applyBorder="1" applyAlignment="1">
      <alignment vertical="top" wrapText="1"/>
    </xf>
    <xf numFmtId="0" fontId="31" fillId="0" borderId="1" xfId="0" applyFont="1" applyBorder="1" applyAlignment="1">
      <alignment horizontal="center" vertical="center"/>
    </xf>
    <xf numFmtId="0" fontId="31" fillId="0" borderId="1" xfId="0" applyFont="1" applyBorder="1" applyAlignment="1">
      <alignment wrapText="1"/>
    </xf>
    <xf numFmtId="0" fontId="31" fillId="0" borderId="1" xfId="0" applyFont="1" applyBorder="1" applyAlignment="1">
      <alignment vertical="top"/>
    </xf>
    <xf numFmtId="0" fontId="31" fillId="0" borderId="1" xfId="0" applyFont="1" applyBorder="1" applyAlignment="1">
      <alignment horizontal="center" vertical="top"/>
    </xf>
    <xf numFmtId="0" fontId="31" fillId="0" borderId="1" xfId="0" applyFont="1" applyBorder="1"/>
    <xf numFmtId="0" fontId="30" fillId="0" borderId="1" xfId="0" applyFont="1" applyBorder="1" applyAlignment="1">
      <alignment horizontal="center" vertical="center"/>
    </xf>
    <xf numFmtId="0" fontId="30" fillId="0" borderId="1" xfId="0" applyFont="1" applyBorder="1" applyAlignment="1">
      <alignment vertical="top" wrapText="1"/>
    </xf>
    <xf numFmtId="0" fontId="30" fillId="0" borderId="1" xfId="0" applyFont="1" applyBorder="1" applyAlignment="1">
      <alignment horizontal="center" vertical="top"/>
    </xf>
    <xf numFmtId="164" fontId="30" fillId="0" borderId="1" xfId="0" applyNumberFormat="1" applyFont="1" applyBorder="1" applyAlignment="1">
      <alignment horizontal="center" vertical="top"/>
    </xf>
    <xf numFmtId="41" fontId="30" fillId="0" borderId="1" xfId="1" applyFont="1" applyBorder="1" applyAlignment="1">
      <alignment horizontal="center" vertical="top"/>
    </xf>
    <xf numFmtId="41" fontId="30" fillId="0" borderId="1" xfId="0" applyNumberFormat="1" applyFont="1" applyBorder="1" applyAlignment="1">
      <alignment vertical="top"/>
    </xf>
    <xf numFmtId="0" fontId="30" fillId="0" borderId="1" xfId="0" applyFont="1" applyBorder="1"/>
    <xf numFmtId="0" fontId="33" fillId="0" borderId="1" xfId="0" applyFont="1" applyBorder="1" applyAlignment="1">
      <alignment horizontal="center" vertical="center"/>
    </xf>
    <xf numFmtId="0" fontId="33" fillId="0" borderId="1" xfId="0" applyFont="1" applyBorder="1"/>
    <xf numFmtId="0" fontId="33" fillId="0" borderId="1" xfId="0" applyFont="1" applyBorder="1" applyAlignment="1">
      <alignment horizontal="center" vertical="top"/>
    </xf>
    <xf numFmtId="164" fontId="33" fillId="0" borderId="1" xfId="0" applyNumberFormat="1" applyFont="1" applyBorder="1" applyAlignment="1">
      <alignment horizontal="center" vertical="top"/>
    </xf>
    <xf numFmtId="41" fontId="33" fillId="0" borderId="1" xfId="1" applyFont="1" applyBorder="1" applyAlignment="1">
      <alignment horizontal="center" vertical="top"/>
    </xf>
    <xf numFmtId="41" fontId="33" fillId="0" borderId="1" xfId="0" applyNumberFormat="1" applyFont="1" applyBorder="1" applyAlignment="1">
      <alignment vertical="top"/>
    </xf>
    <xf numFmtId="164" fontId="31" fillId="0" borderId="1" xfId="0" applyNumberFormat="1" applyFont="1" applyBorder="1" applyAlignment="1">
      <alignment horizontal="center" vertical="top"/>
    </xf>
    <xf numFmtId="41" fontId="31" fillId="0" borderId="1" xfId="1" applyFont="1" applyBorder="1" applyAlignment="1">
      <alignment horizontal="center" vertical="top"/>
    </xf>
    <xf numFmtId="0" fontId="30" fillId="0" borderId="1" xfId="0" applyFont="1" applyBorder="1" applyAlignment="1">
      <alignment wrapText="1"/>
    </xf>
    <xf numFmtId="164" fontId="34" fillId="0" borderId="1" xfId="0" applyNumberFormat="1" applyFont="1" applyBorder="1" applyAlignment="1">
      <alignment horizontal="center" vertical="top"/>
    </xf>
    <xf numFmtId="2" fontId="30" fillId="0" borderId="1" xfId="0" applyNumberFormat="1" applyFont="1" applyBorder="1" applyAlignment="1">
      <alignment horizontal="center" vertical="top"/>
    </xf>
    <xf numFmtId="0" fontId="30" fillId="0" borderId="1" xfId="0" applyFont="1" applyBorder="1" applyAlignment="1">
      <alignment vertical="top"/>
    </xf>
    <xf numFmtId="0" fontId="31" fillId="0" borderId="1" xfId="0" applyFont="1" applyBorder="1" applyAlignment="1">
      <alignment vertical="top" wrapText="1"/>
    </xf>
    <xf numFmtId="0" fontId="34" fillId="0" borderId="1" xfId="0" applyFont="1" applyBorder="1" applyAlignment="1">
      <alignment vertical="top" wrapText="1"/>
    </xf>
    <xf numFmtId="0" fontId="31" fillId="0" borderId="1" xfId="0" applyFont="1" applyBorder="1" applyAlignment="1">
      <alignment horizontal="center" vertical="center" wrapText="1"/>
    </xf>
    <xf numFmtId="0" fontId="35" fillId="0" borderId="1" xfId="0" applyFont="1" applyBorder="1" applyAlignment="1">
      <alignment vertical="top" wrapText="1"/>
    </xf>
    <xf numFmtId="0" fontId="31" fillId="0" borderId="1" xfId="0" applyFont="1" applyBorder="1" applyAlignment="1">
      <alignment horizontal="center" vertical="top" wrapText="1"/>
    </xf>
    <xf numFmtId="164" fontId="31" fillId="0" borderId="1" xfId="0" applyNumberFormat="1" applyFont="1" applyBorder="1" applyAlignment="1">
      <alignment horizontal="center" vertical="top" wrapText="1"/>
    </xf>
    <xf numFmtId="0" fontId="34" fillId="0" borderId="1" xfId="0" applyFont="1" applyBorder="1"/>
    <xf numFmtId="0" fontId="34" fillId="0" borderId="1" xfId="0" applyFont="1" applyBorder="1" applyAlignment="1">
      <alignment horizontal="center" vertical="top"/>
    </xf>
    <xf numFmtId="41" fontId="31" fillId="0" borderId="1" xfId="0" applyNumberFormat="1" applyFont="1" applyBorder="1"/>
    <xf numFmtId="164" fontId="37" fillId="0" borderId="1" xfId="0" applyNumberFormat="1" applyFont="1" applyBorder="1" applyAlignment="1">
      <alignment horizontal="center" vertical="top"/>
    </xf>
    <xf numFmtId="0" fontId="20" fillId="0" borderId="7" xfId="0" applyFont="1" applyBorder="1" applyAlignment="1">
      <alignment horizontal="center" vertical="center" readingOrder="1"/>
    </xf>
    <xf numFmtId="0" fontId="19" fillId="0" borderId="1" xfId="0" applyFont="1" applyBorder="1" applyAlignment="1">
      <alignment horizontal="center"/>
    </xf>
    <xf numFmtId="0" fontId="38" fillId="0" borderId="1" xfId="0" applyFont="1" applyBorder="1" applyAlignment="1">
      <alignment horizontal="center" vertical="center"/>
    </xf>
    <xf numFmtId="0" fontId="38" fillId="0" borderId="1" xfId="0" applyFont="1" applyBorder="1"/>
    <xf numFmtId="0" fontId="38" fillId="0" borderId="1" xfId="0" applyFont="1" applyBorder="1" applyAlignment="1">
      <alignment horizontal="center" vertical="top"/>
    </xf>
    <xf numFmtId="164" fontId="38" fillId="0" borderId="1" xfId="0" applyNumberFormat="1" applyFont="1" applyBorder="1" applyAlignment="1">
      <alignment horizontal="center" vertical="top"/>
    </xf>
    <xf numFmtId="41" fontId="38" fillId="0" borderId="1" xfId="1" applyFont="1" applyBorder="1" applyAlignment="1">
      <alignment horizontal="center" vertical="top"/>
    </xf>
    <xf numFmtId="41" fontId="38" fillId="0" borderId="1" xfId="0" applyNumberFormat="1" applyFont="1" applyBorder="1" applyAlignment="1">
      <alignment vertical="top"/>
    </xf>
    <xf numFmtId="0" fontId="39" fillId="0" borderId="1" xfId="0" applyFont="1" applyBorder="1" applyAlignment="1">
      <alignment horizontal="center" vertical="center"/>
    </xf>
    <xf numFmtId="0" fontId="39" fillId="0" borderId="1" xfId="0" applyFont="1" applyBorder="1" applyAlignment="1">
      <alignment wrapText="1"/>
    </xf>
    <xf numFmtId="0" fontId="39" fillId="0" borderId="1" xfId="0" applyFont="1" applyBorder="1" applyAlignment="1">
      <alignment horizontal="center" vertical="top"/>
    </xf>
    <xf numFmtId="164" fontId="39" fillId="0" borderId="1" xfId="0" applyNumberFormat="1" applyFont="1" applyBorder="1" applyAlignment="1">
      <alignment horizontal="center" vertical="top"/>
    </xf>
    <xf numFmtId="41" fontId="39" fillId="0" borderId="1" xfId="1" applyFont="1" applyBorder="1" applyAlignment="1">
      <alignment horizontal="center" vertical="top"/>
    </xf>
    <xf numFmtId="41" fontId="39" fillId="0" borderId="1" xfId="0" applyNumberFormat="1" applyFont="1" applyBorder="1" applyAlignment="1">
      <alignment vertical="top"/>
    </xf>
    <xf numFmtId="2" fontId="39" fillId="0" borderId="1" xfId="0" applyNumberFormat="1" applyFont="1" applyBorder="1" applyAlignment="1">
      <alignment horizontal="center" vertical="top"/>
    </xf>
    <xf numFmtId="41" fontId="39" fillId="0" borderId="0" xfId="1" applyFont="1" applyBorder="1" applyAlignment="1">
      <alignment horizontal="center" vertical="top"/>
    </xf>
    <xf numFmtId="0" fontId="39" fillId="0" borderId="1" xfId="0" applyFont="1" applyBorder="1" applyAlignment="1">
      <alignment vertical="center" wrapText="1"/>
    </xf>
    <xf numFmtId="0" fontId="39" fillId="0" borderId="1" xfId="0" applyFont="1" applyBorder="1" applyAlignment="1">
      <alignment vertical="center"/>
    </xf>
    <xf numFmtId="41" fontId="39" fillId="0" borderId="1" xfId="0" applyNumberFormat="1" applyFont="1" applyBorder="1" applyAlignment="1">
      <alignment vertical="center"/>
    </xf>
    <xf numFmtId="0" fontId="39" fillId="0" borderId="1" xfId="0" applyFont="1" applyBorder="1" applyAlignment="1">
      <alignment vertical="top" wrapText="1"/>
    </xf>
    <xf numFmtId="0" fontId="40" fillId="0" borderId="1" xfId="0" applyFont="1" applyBorder="1" applyAlignment="1">
      <alignment wrapText="1"/>
    </xf>
    <xf numFmtId="0" fontId="40" fillId="0" borderId="1" xfId="0" applyFont="1" applyBorder="1" applyAlignment="1">
      <alignment horizontal="center" vertical="top"/>
    </xf>
    <xf numFmtId="2" fontId="40" fillId="0" borderId="1" xfId="0" applyNumberFormat="1" applyFont="1" applyBorder="1" applyAlignment="1">
      <alignment horizontal="center" vertical="top"/>
    </xf>
    <xf numFmtId="41" fontId="40" fillId="0" borderId="1" xfId="1" applyFont="1" applyBorder="1" applyAlignment="1">
      <alignment horizontal="center" vertical="top"/>
    </xf>
    <xf numFmtId="41" fontId="40" fillId="0" borderId="1" xfId="0" applyNumberFormat="1" applyFont="1" applyBorder="1" applyAlignment="1">
      <alignment vertical="top"/>
    </xf>
    <xf numFmtId="0" fontId="19" fillId="3" borderId="1" xfId="0" applyFont="1" applyFill="1" applyBorder="1" applyAlignment="1">
      <alignment horizontal="center"/>
    </xf>
    <xf numFmtId="0" fontId="41" fillId="0" borderId="0" xfId="0" applyFont="1"/>
    <xf numFmtId="0" fontId="42" fillId="0" borderId="7" xfId="0" applyFont="1" applyBorder="1" applyAlignment="1">
      <alignment horizontal="center" vertical="center" readingOrder="1"/>
    </xf>
    <xf numFmtId="0" fontId="42" fillId="0" borderId="8" xfId="0" applyFont="1" applyBorder="1" applyAlignment="1">
      <alignment horizontal="center" vertical="center"/>
    </xf>
    <xf numFmtId="0" fontId="42" fillId="0" borderId="8" xfId="0" applyFont="1" applyBorder="1" applyAlignment="1">
      <alignment horizontal="center" vertical="center" wrapText="1"/>
    </xf>
    <xf numFmtId="3" fontId="42" fillId="0" borderId="8" xfId="0" applyNumberFormat="1" applyFont="1" applyBorder="1" applyAlignment="1">
      <alignment horizontal="center" vertical="center" wrapText="1"/>
    </xf>
    <xf numFmtId="3" fontId="42" fillId="0" borderId="9" xfId="0" applyNumberFormat="1" applyFont="1" applyBorder="1" applyAlignment="1">
      <alignment horizontal="center" vertical="center"/>
    </xf>
    <xf numFmtId="0" fontId="42" fillId="0" borderId="10" xfId="0" applyFont="1" applyBorder="1" applyAlignment="1">
      <alignment horizontal="center" vertical="center" readingOrder="1"/>
    </xf>
    <xf numFmtId="0" fontId="42" fillId="0" borderId="1" xfId="0" applyFont="1" applyBorder="1" applyAlignment="1">
      <alignment vertical="center"/>
    </xf>
    <xf numFmtId="0" fontId="41" fillId="0" borderId="1" xfId="0" applyFont="1" applyBorder="1" applyAlignment="1">
      <alignment horizontal="center"/>
    </xf>
    <xf numFmtId="0" fontId="41" fillId="0" borderId="1" xfId="0" applyFont="1" applyBorder="1" applyAlignment="1">
      <alignment horizontal="center" vertical="center"/>
    </xf>
    <xf numFmtId="3" fontId="42" fillId="0" borderId="3" xfId="0" applyNumberFormat="1" applyFont="1" applyBorder="1" applyAlignment="1">
      <alignment horizontal="center" vertical="center" wrapText="1"/>
    </xf>
    <xf numFmtId="3" fontId="42" fillId="0" borderId="16" xfId="0" applyNumberFormat="1" applyFont="1" applyBorder="1" applyAlignment="1">
      <alignment horizontal="center" vertical="center"/>
    </xf>
    <xf numFmtId="0" fontId="41" fillId="0" borderId="10" xfId="0" applyFont="1" applyBorder="1" applyAlignment="1">
      <alignment horizontal="center" vertical="center" readingOrder="1"/>
    </xf>
    <xf numFmtId="0" fontId="41" fillId="0" borderId="1" xfId="0" applyFont="1" applyBorder="1" applyAlignment="1">
      <alignment vertical="center" wrapText="1"/>
    </xf>
    <xf numFmtId="0" fontId="41" fillId="0" borderId="1" xfId="0" applyFont="1" applyBorder="1" applyAlignment="1">
      <alignment vertical="center"/>
    </xf>
    <xf numFmtId="0" fontId="41" fillId="5" borderId="10" xfId="0" applyFont="1" applyFill="1" applyBorder="1" applyAlignment="1">
      <alignment horizontal="center" vertical="center" readingOrder="1"/>
    </xf>
    <xf numFmtId="0" fontId="42" fillId="5" borderId="1" xfId="0" applyFont="1" applyFill="1" applyBorder="1" applyAlignment="1">
      <alignment horizontal="left" vertical="center"/>
    </xf>
    <xf numFmtId="0" fontId="41" fillId="5" borderId="1" xfId="0" applyFont="1" applyFill="1" applyBorder="1" applyAlignment="1">
      <alignment horizontal="center"/>
    </xf>
    <xf numFmtId="0" fontId="41" fillId="5" borderId="1" xfId="0" applyFont="1" applyFill="1" applyBorder="1" applyAlignment="1">
      <alignment horizontal="center" vertical="center"/>
    </xf>
    <xf numFmtId="3" fontId="42" fillId="5" borderId="3" xfId="0" applyNumberFormat="1" applyFont="1" applyFill="1" applyBorder="1" applyAlignment="1">
      <alignment horizontal="center" vertical="center" wrapText="1"/>
    </xf>
    <xf numFmtId="3" fontId="42" fillId="5" borderId="16" xfId="0" applyNumberFormat="1" applyFont="1" applyFill="1" applyBorder="1" applyAlignment="1">
      <alignment horizontal="center" vertical="center"/>
    </xf>
    <xf numFmtId="0" fontId="42" fillId="0" borderId="17" xfId="0" applyFont="1" applyBorder="1" applyAlignment="1">
      <alignment horizontal="center" vertical="center" readingOrder="1"/>
    </xf>
    <xf numFmtId="0" fontId="42" fillId="0" borderId="3" xfId="0" applyFont="1" applyBorder="1" applyAlignment="1">
      <alignment horizontal="center" vertical="center"/>
    </xf>
    <xf numFmtId="0" fontId="42" fillId="0" borderId="3" xfId="0" applyFont="1" applyBorder="1" applyAlignment="1">
      <alignment horizontal="center" vertical="center" wrapText="1"/>
    </xf>
    <xf numFmtId="0" fontId="42" fillId="0" borderId="1" xfId="0" applyFont="1" applyBorder="1" applyAlignment="1">
      <alignment vertical="center" wrapText="1"/>
    </xf>
    <xf numFmtId="3" fontId="41" fillId="0" borderId="1" xfId="0" applyNumberFormat="1" applyFont="1" applyBorder="1" applyAlignment="1">
      <alignment horizontal="center"/>
    </xf>
    <xf numFmtId="0" fontId="41" fillId="0" borderId="1" xfId="0" applyFont="1" applyBorder="1" applyAlignment="1">
      <alignment wrapText="1"/>
    </xf>
    <xf numFmtId="0" fontId="42" fillId="5" borderId="10" xfId="0" applyFont="1" applyFill="1" applyBorder="1" applyAlignment="1">
      <alignment horizontal="center" vertical="center" readingOrder="1"/>
    </xf>
    <xf numFmtId="0" fontId="42" fillId="5" borderId="1" xfId="0" applyFont="1" applyFill="1" applyBorder="1" applyAlignment="1">
      <alignment horizontal="center"/>
    </xf>
    <xf numFmtId="0" fontId="42" fillId="5" borderId="1" xfId="0" applyFont="1" applyFill="1" applyBorder="1" applyAlignment="1">
      <alignment horizontal="center" vertical="center"/>
    </xf>
    <xf numFmtId="3" fontId="42" fillId="5" borderId="1" xfId="0" applyNumberFormat="1" applyFont="1" applyFill="1" applyBorder="1" applyAlignment="1">
      <alignment horizontal="center"/>
    </xf>
    <xf numFmtId="0" fontId="42" fillId="5" borderId="1" xfId="0" applyFont="1" applyFill="1" applyBorder="1" applyAlignment="1">
      <alignment vertical="center" wrapText="1"/>
    </xf>
    <xf numFmtId="3" fontId="41" fillId="5" borderId="1" xfId="0" applyNumberFormat="1" applyFont="1" applyFill="1" applyBorder="1" applyAlignment="1">
      <alignment horizontal="center"/>
    </xf>
    <xf numFmtId="3" fontId="41" fillId="5" borderId="11" xfId="0" applyNumberFormat="1" applyFont="1" applyFill="1" applyBorder="1" applyAlignment="1">
      <alignment horizontal="center"/>
    </xf>
    <xf numFmtId="3" fontId="41" fillId="0" borderId="11" xfId="0" applyNumberFormat="1" applyFont="1" applyBorder="1" applyAlignment="1">
      <alignment horizontal="center"/>
    </xf>
    <xf numFmtId="0" fontId="43" fillId="0" borderId="1" xfId="0" applyFont="1" applyBorder="1" applyAlignment="1">
      <alignment horizontal="center" vertical="center"/>
    </xf>
    <xf numFmtId="0" fontId="43" fillId="0" borderId="1" xfId="0" applyFont="1" applyBorder="1"/>
    <xf numFmtId="0" fontId="43" fillId="0" borderId="1" xfId="0" applyFont="1" applyBorder="1" applyAlignment="1">
      <alignment horizontal="center" vertical="top"/>
    </xf>
    <xf numFmtId="164" fontId="43" fillId="0" borderId="1" xfId="0" applyNumberFormat="1" applyFont="1" applyBorder="1" applyAlignment="1">
      <alignment horizontal="center" vertical="top"/>
    </xf>
    <xf numFmtId="41" fontId="43" fillId="0" borderId="1" xfId="1" applyFont="1" applyBorder="1" applyAlignment="1">
      <alignment horizontal="center" vertical="top"/>
    </xf>
    <xf numFmtId="41" fontId="43" fillId="0" borderId="1" xfId="0" applyNumberFormat="1" applyFont="1" applyBorder="1" applyAlignment="1">
      <alignment vertical="top"/>
    </xf>
    <xf numFmtId="0" fontId="44" fillId="0" borderId="1" xfId="0" applyFont="1" applyBorder="1" applyAlignment="1">
      <alignment horizontal="center" vertical="center"/>
    </xf>
    <xf numFmtId="0" fontId="44" fillId="0" borderId="1" xfId="0" applyFont="1" applyBorder="1" applyAlignment="1">
      <alignment wrapText="1"/>
    </xf>
    <xf numFmtId="0" fontId="44" fillId="0" borderId="1" xfId="0" applyFont="1" applyBorder="1" applyAlignment="1">
      <alignment horizontal="center" vertical="top"/>
    </xf>
    <xf numFmtId="164" fontId="44" fillId="0" borderId="1" xfId="0" applyNumberFormat="1" applyFont="1" applyBorder="1" applyAlignment="1">
      <alignment horizontal="center" vertical="top"/>
    </xf>
    <xf numFmtId="41" fontId="44" fillId="0" borderId="1" xfId="1" applyFont="1" applyBorder="1" applyAlignment="1">
      <alignment horizontal="center" vertical="top"/>
    </xf>
    <xf numFmtId="41" fontId="44" fillId="0" borderId="1" xfId="0" applyNumberFormat="1" applyFont="1" applyBorder="1" applyAlignment="1">
      <alignment vertical="top"/>
    </xf>
    <xf numFmtId="2" fontId="44" fillId="0" borderId="1" xfId="0" applyNumberFormat="1" applyFont="1" applyBorder="1" applyAlignment="1">
      <alignment horizontal="center" vertical="top"/>
    </xf>
    <xf numFmtId="41" fontId="44" fillId="0" borderId="0" xfId="1" applyFont="1" applyBorder="1" applyAlignment="1">
      <alignment horizontal="center" vertical="top"/>
    </xf>
    <xf numFmtId="0" fontId="44" fillId="0" borderId="1" xfId="0" applyFont="1" applyBorder="1" applyAlignment="1">
      <alignment vertical="center" wrapText="1"/>
    </xf>
    <xf numFmtId="0" fontId="44" fillId="0" borderId="1" xfId="0" applyFont="1" applyBorder="1" applyAlignment="1">
      <alignment vertical="center"/>
    </xf>
    <xf numFmtId="41" fontId="44" fillId="0" borderId="1" xfId="0" applyNumberFormat="1" applyFont="1" applyBorder="1" applyAlignment="1">
      <alignment vertical="center"/>
    </xf>
    <xf numFmtId="0" fontId="44" fillId="0" borderId="1" xfId="0" applyFont="1" applyBorder="1" applyAlignment="1">
      <alignment vertical="top" wrapText="1"/>
    </xf>
    <xf numFmtId="0" fontId="45" fillId="0" borderId="1" xfId="0" applyFont="1" applyBorder="1" applyAlignment="1">
      <alignment wrapText="1"/>
    </xf>
    <xf numFmtId="0" fontId="45" fillId="0" borderId="1" xfId="0" applyFont="1" applyBorder="1" applyAlignment="1">
      <alignment horizontal="center" vertical="top"/>
    </xf>
    <xf numFmtId="2" fontId="45" fillId="0" borderId="1" xfId="0" applyNumberFormat="1" applyFont="1" applyBorder="1" applyAlignment="1">
      <alignment horizontal="center" vertical="top"/>
    </xf>
    <xf numFmtId="41" fontId="45" fillId="0" borderId="1" xfId="1" applyFont="1" applyBorder="1" applyAlignment="1">
      <alignment horizontal="center" vertical="top"/>
    </xf>
    <xf numFmtId="41" fontId="45" fillId="0" borderId="1" xfId="0" applyNumberFormat="1" applyFont="1" applyBorder="1" applyAlignment="1">
      <alignment vertical="top"/>
    </xf>
    <xf numFmtId="0" fontId="41" fillId="3" borderId="10" xfId="0" applyFont="1" applyFill="1" applyBorder="1" applyAlignment="1">
      <alignment horizontal="center" vertical="center" readingOrder="1"/>
    </xf>
    <xf numFmtId="0" fontId="41" fillId="3" borderId="1" xfId="0" applyFont="1" applyFill="1" applyBorder="1" applyAlignment="1">
      <alignment vertical="center"/>
    </xf>
    <xf numFmtId="0" fontId="41" fillId="3" borderId="1" xfId="0" applyFont="1" applyFill="1" applyBorder="1" applyAlignment="1">
      <alignment horizontal="center"/>
    </xf>
    <xf numFmtId="0" fontId="41" fillId="3" borderId="1" xfId="0" applyFont="1" applyFill="1" applyBorder="1" applyAlignment="1">
      <alignment horizontal="center" vertical="center"/>
    </xf>
    <xf numFmtId="3" fontId="41" fillId="3" borderId="1" xfId="0" applyNumberFormat="1" applyFont="1" applyFill="1" applyBorder="1" applyAlignment="1">
      <alignment horizontal="center"/>
    </xf>
    <xf numFmtId="3" fontId="42" fillId="3" borderId="11" xfId="0" applyNumberFormat="1" applyFont="1" applyFill="1" applyBorder="1" applyAlignment="1">
      <alignment horizontal="center"/>
    </xf>
    <xf numFmtId="2" fontId="10" fillId="0" borderId="1" xfId="0" applyNumberFormat="1" applyFont="1" applyBorder="1" applyAlignment="1">
      <alignment horizontal="center" vertical="top"/>
    </xf>
    <xf numFmtId="166" fontId="11" fillId="0" borderId="1" xfId="0" applyNumberFormat="1" applyFont="1" applyBorder="1" applyAlignment="1">
      <alignment horizontal="center" vertical="top"/>
    </xf>
    <xf numFmtId="166" fontId="8" fillId="0" borderId="1" xfId="0" applyNumberFormat="1" applyFont="1" applyBorder="1" applyAlignment="1">
      <alignment horizontal="center" vertical="top"/>
    </xf>
    <xf numFmtId="2" fontId="7" fillId="0" borderId="1" xfId="0" applyNumberFormat="1" applyFont="1" applyBorder="1" applyAlignment="1">
      <alignment horizontal="center" vertical="top" wrapText="1"/>
    </xf>
    <xf numFmtId="2" fontId="0" fillId="0" borderId="1" xfId="0" applyNumberFormat="1" applyBorder="1" applyAlignment="1">
      <alignment horizontal="center" vertical="top"/>
    </xf>
    <xf numFmtId="41" fontId="8" fillId="0" borderId="1" xfId="1" applyFont="1" applyBorder="1" applyAlignment="1">
      <alignment horizontal="center" vertical="top" wrapText="1"/>
    </xf>
    <xf numFmtId="0" fontId="25" fillId="0" borderId="0" xfId="0" applyFont="1"/>
    <xf numFmtId="41" fontId="8" fillId="0" borderId="1" xfId="2" applyFont="1" applyBorder="1" applyAlignment="1">
      <alignment horizontal="center" vertical="top"/>
    </xf>
    <xf numFmtId="41" fontId="7" fillId="0" borderId="1" xfId="2" applyFont="1" applyBorder="1" applyAlignment="1">
      <alignment horizontal="center" vertical="top"/>
    </xf>
    <xf numFmtId="41" fontId="0" fillId="0" borderId="1" xfId="2" applyFont="1" applyBorder="1" applyAlignment="1">
      <alignment horizontal="center" vertical="top"/>
    </xf>
    <xf numFmtId="41" fontId="10" fillId="0" borderId="1" xfId="2" applyFont="1" applyBorder="1" applyAlignment="1">
      <alignment horizontal="center" vertical="top"/>
    </xf>
    <xf numFmtId="2" fontId="29" fillId="0" borderId="1" xfId="0" applyNumberFormat="1" applyFont="1" applyBorder="1" applyAlignment="1">
      <alignment horizontal="center" vertical="top"/>
    </xf>
    <xf numFmtId="0" fontId="2" fillId="0" borderId="0" xfId="0" applyFont="1" applyAlignment="1">
      <alignment wrapText="1"/>
    </xf>
    <xf numFmtId="0" fontId="8" fillId="0" borderId="0" xfId="0" applyFont="1" applyAlignment="1">
      <alignment wrapText="1"/>
    </xf>
    <xf numFmtId="0" fontId="7" fillId="0" borderId="0" xfId="0" applyFont="1" applyAlignment="1">
      <alignment wrapText="1"/>
    </xf>
    <xf numFmtId="0" fontId="0" fillId="0" borderId="1" xfId="0" applyBorder="1" applyAlignment="1">
      <alignment horizontal="center" vertical="center" wrapText="1"/>
    </xf>
    <xf numFmtId="0" fontId="8" fillId="0" borderId="1" xfId="0" applyFont="1" applyBorder="1" applyAlignment="1">
      <alignment horizontal="center" vertical="top" wrapText="1"/>
    </xf>
    <xf numFmtId="164" fontId="8" fillId="0" borderId="1" xfId="0" applyNumberFormat="1" applyFont="1" applyBorder="1" applyAlignment="1">
      <alignment horizontal="center" vertical="top" wrapText="1"/>
    </xf>
    <xf numFmtId="2" fontId="11" fillId="0" borderId="1" xfId="0" applyNumberFormat="1" applyFont="1" applyBorder="1" applyAlignment="1">
      <alignment horizontal="center" vertical="top"/>
    </xf>
    <xf numFmtId="0" fontId="19" fillId="0" borderId="0" xfId="0" applyFont="1" applyAlignment="1">
      <alignment horizontal="center" vertical="center" wrapText="1"/>
    </xf>
    <xf numFmtId="0" fontId="19" fillId="0" borderId="0" xfId="0" applyFont="1" applyAlignment="1">
      <alignment horizontal="left" vertical="center" wrapText="1"/>
    </xf>
    <xf numFmtId="3" fontId="19" fillId="0" borderId="0" xfId="0" applyNumberFormat="1"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3" fontId="19" fillId="0" borderId="11"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19" fillId="0" borderId="1" xfId="0" applyFont="1" applyBorder="1" applyAlignment="1">
      <alignment horizontal="left" vertical="center" wrapText="1"/>
    </xf>
    <xf numFmtId="3" fontId="20" fillId="0" borderId="11" xfId="0" applyNumberFormat="1" applyFont="1" applyBorder="1" applyAlignment="1">
      <alignment horizontal="center"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3" fontId="20" fillId="3" borderId="11" xfId="0" applyNumberFormat="1" applyFont="1" applyFill="1" applyBorder="1" applyAlignment="1">
      <alignment horizontal="center" vertical="center" wrapText="1"/>
    </xf>
    <xf numFmtId="0" fontId="4" fillId="0" borderId="0" xfId="0" applyFont="1"/>
    <xf numFmtId="41" fontId="7" fillId="0" borderId="2" xfId="0" applyNumberFormat="1" applyFont="1" applyBorder="1" applyAlignment="1">
      <alignment vertical="top" wrapText="1"/>
    </xf>
    <xf numFmtId="41" fontId="8" fillId="0" borderId="1" xfId="0" applyNumberFormat="1" applyFont="1" applyBorder="1" applyAlignment="1">
      <alignment vertical="top" wrapText="1"/>
    </xf>
    <xf numFmtId="41" fontId="7" fillId="0" borderId="1" xfId="0" applyNumberFormat="1" applyFont="1" applyBorder="1" applyAlignment="1">
      <alignment vertical="top" wrapText="1"/>
    </xf>
    <xf numFmtId="0" fontId="19" fillId="4" borderId="10"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3" fontId="19" fillId="4" borderId="1" xfId="0" applyNumberFormat="1" applyFont="1" applyFill="1" applyBorder="1" applyAlignment="1">
      <alignment horizontal="center" vertical="center" wrapText="1"/>
    </xf>
    <xf numFmtId="3" fontId="19" fillId="4" borderId="11" xfId="0" applyNumberFormat="1" applyFont="1" applyFill="1" applyBorder="1" applyAlignment="1">
      <alignment horizontal="center" vertical="center" wrapText="1"/>
    </xf>
    <xf numFmtId="3" fontId="20" fillId="4" borderId="11" xfId="0" applyNumberFormat="1"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 fontId="19" fillId="3" borderId="11" xfId="0" applyNumberFormat="1" applyFont="1" applyFill="1" applyBorder="1" applyAlignment="1">
      <alignment horizontal="center" vertical="center" wrapText="1"/>
    </xf>
    <xf numFmtId="0" fontId="25" fillId="0" borderId="0" xfId="0" applyFont="1" applyAlignment="1">
      <alignment horizontal="center"/>
    </xf>
    <xf numFmtId="0" fontId="20" fillId="0" borderId="1" xfId="0" applyFont="1" applyBorder="1" applyAlignment="1">
      <alignment wrapText="1"/>
    </xf>
    <xf numFmtId="3" fontId="19" fillId="3" borderId="11" xfId="0" applyNumberFormat="1" applyFont="1" applyFill="1" applyBorder="1" applyAlignment="1">
      <alignment horizontal="center"/>
    </xf>
    <xf numFmtId="0" fontId="39" fillId="0" borderId="0" xfId="0" applyFont="1" applyAlignment="1">
      <alignment vertical="center"/>
    </xf>
    <xf numFmtId="0" fontId="40" fillId="6" borderId="0" xfId="0" applyFont="1" applyFill="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3" fontId="39" fillId="0" borderId="0" xfId="0" applyNumberFormat="1" applyFont="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vertical="center" wrapText="1"/>
    </xf>
    <xf numFmtId="3" fontId="40" fillId="0" borderId="8" xfId="0" applyNumberFormat="1" applyFont="1" applyBorder="1" applyAlignment="1">
      <alignment horizontal="center" vertical="center" wrapText="1"/>
    </xf>
    <xf numFmtId="3" fontId="40" fillId="0" borderId="9" xfId="0" applyNumberFormat="1" applyFont="1" applyBorder="1" applyAlignment="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vertical="center"/>
    </xf>
    <xf numFmtId="3" fontId="39" fillId="0" borderId="1" xfId="0" applyNumberFormat="1" applyFont="1" applyBorder="1" applyAlignment="1">
      <alignment horizontal="center" vertical="center"/>
    </xf>
    <xf numFmtId="3" fontId="39" fillId="0" borderId="11" xfId="0" applyNumberFormat="1" applyFont="1" applyBorder="1" applyAlignment="1">
      <alignment horizontal="center" vertical="center"/>
    </xf>
    <xf numFmtId="0" fontId="39" fillId="0" borderId="10" xfId="0" applyFont="1" applyBorder="1" applyAlignment="1">
      <alignment horizontal="center" vertical="center"/>
    </xf>
    <xf numFmtId="0" fontId="40" fillId="4" borderId="1" xfId="0" applyFont="1" applyFill="1" applyBorder="1" applyAlignment="1">
      <alignment horizontal="left" vertical="center"/>
    </xf>
    <xf numFmtId="0" fontId="39" fillId="4" borderId="1" xfId="0" applyFont="1" applyFill="1" applyBorder="1" applyAlignment="1">
      <alignment horizontal="center" vertical="center"/>
    </xf>
    <xf numFmtId="3" fontId="39" fillId="4" borderId="1" xfId="0" applyNumberFormat="1" applyFont="1" applyFill="1" applyBorder="1" applyAlignment="1">
      <alignment horizontal="center" vertical="center"/>
    </xf>
    <xf numFmtId="3" fontId="39" fillId="4" borderId="11" xfId="0" applyNumberFormat="1" applyFont="1" applyFill="1" applyBorder="1" applyAlignment="1">
      <alignment horizontal="center" vertical="center"/>
    </xf>
    <xf numFmtId="0" fontId="40" fillId="0" borderId="1" xfId="0" applyFont="1" applyBorder="1" applyAlignment="1">
      <alignment horizontal="left" vertical="center"/>
    </xf>
    <xf numFmtId="0" fontId="40" fillId="0" borderId="1" xfId="0" applyFont="1" applyBorder="1" applyAlignment="1">
      <alignment vertical="center" wrapText="1"/>
    </xf>
    <xf numFmtId="0" fontId="39" fillId="4" borderId="10" xfId="0" applyFont="1" applyFill="1" applyBorder="1" applyAlignment="1">
      <alignment horizontal="center" vertical="center"/>
    </xf>
    <xf numFmtId="0" fontId="39" fillId="0" borderId="1" xfId="0" applyFont="1" applyBorder="1" applyAlignment="1">
      <alignment horizontal="left" vertical="center"/>
    </xf>
    <xf numFmtId="0" fontId="40" fillId="4" borderId="1" xfId="0" applyFont="1" applyFill="1" applyBorder="1" applyAlignment="1">
      <alignment vertical="center" wrapText="1"/>
    </xf>
    <xf numFmtId="0" fontId="39" fillId="3" borderId="1" xfId="0" applyFont="1" applyFill="1" applyBorder="1" applyAlignment="1">
      <alignment vertical="center"/>
    </xf>
    <xf numFmtId="0" fontId="39" fillId="3" borderId="1" xfId="0" applyFont="1" applyFill="1" applyBorder="1" applyAlignment="1">
      <alignment horizontal="center" vertical="center"/>
    </xf>
    <xf numFmtId="3" fontId="39" fillId="3" borderId="1" xfId="0" applyNumberFormat="1" applyFont="1" applyFill="1" applyBorder="1" applyAlignment="1">
      <alignment horizontal="center" vertical="center"/>
    </xf>
    <xf numFmtId="3" fontId="39" fillId="3" borderId="11" xfId="0" applyNumberFormat="1" applyFont="1" applyFill="1" applyBorder="1" applyAlignment="1">
      <alignment horizontal="center" vertical="center"/>
    </xf>
    <xf numFmtId="0" fontId="40" fillId="6" borderId="0" xfId="0" applyFont="1" applyFill="1" applyAlignment="1">
      <alignment vertical="center"/>
    </xf>
    <xf numFmtId="3" fontId="40" fillId="4" borderId="11" xfId="0" applyNumberFormat="1" applyFont="1" applyFill="1" applyBorder="1" applyAlignment="1">
      <alignment horizontal="center" vertical="center"/>
    </xf>
    <xf numFmtId="0" fontId="39" fillId="3" borderId="10" xfId="0" applyFont="1" applyFill="1" applyBorder="1" applyAlignment="1">
      <alignment horizontal="center" vertical="center"/>
    </xf>
    <xf numFmtId="0" fontId="20" fillId="0" borderId="0" xfId="0" applyFont="1" applyAlignment="1">
      <alignment vertical="center"/>
    </xf>
    <xf numFmtId="0" fontId="20" fillId="6" borderId="0" xfId="0" applyFont="1" applyFill="1" applyAlignment="1">
      <alignment vertical="center"/>
    </xf>
    <xf numFmtId="0" fontId="20" fillId="6" borderId="0" xfId="0" applyFont="1" applyFill="1"/>
    <xf numFmtId="0" fontId="19" fillId="3" borderId="1" xfId="0" applyFont="1" applyFill="1" applyBorder="1" applyAlignment="1">
      <alignment wrapText="1"/>
    </xf>
    <xf numFmtId="0" fontId="8" fillId="0" borderId="0" xfId="0" applyFont="1"/>
    <xf numFmtId="0" fontId="8" fillId="0" borderId="0" xfId="0" applyFont="1" applyAlignment="1">
      <alignment horizontal="center"/>
    </xf>
    <xf numFmtId="0" fontId="8" fillId="0" borderId="1" xfId="0" applyFont="1" applyBorder="1" applyAlignment="1">
      <alignment horizontal="center" vertical="center" wrapText="1"/>
    </xf>
    <xf numFmtId="0" fontId="7"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xf>
    <xf numFmtId="41" fontId="7" fillId="0" borderId="0" xfId="0" applyNumberFormat="1" applyFont="1"/>
    <xf numFmtId="0" fontId="7" fillId="0" borderId="0" xfId="0" applyFont="1"/>
    <xf numFmtId="41" fontId="8" fillId="0" borderId="1" xfId="0" applyNumberFormat="1" applyFont="1" applyBorder="1"/>
    <xf numFmtId="0" fontId="48" fillId="0" borderId="1" xfId="0" applyFont="1" applyBorder="1"/>
    <xf numFmtId="41" fontId="48" fillId="0" borderId="1" xfId="0" applyNumberFormat="1" applyFont="1" applyBorder="1"/>
    <xf numFmtId="3" fontId="8" fillId="0" borderId="1" xfId="0" applyNumberFormat="1" applyFont="1" applyBorder="1"/>
    <xf numFmtId="3" fontId="3" fillId="0" borderId="1" xfId="0" applyNumberFormat="1" applyFont="1" applyBorder="1"/>
    <xf numFmtId="41" fontId="0" fillId="0" borderId="0" xfId="1" applyFont="1"/>
    <xf numFmtId="0" fontId="0" fillId="0" borderId="0" xfId="0" applyAlignment="1">
      <alignment horizontal="center" wrapText="1"/>
    </xf>
    <xf numFmtId="0" fontId="2" fillId="0" borderId="1" xfId="0" applyFont="1" applyBorder="1"/>
    <xf numFmtId="0" fontId="50" fillId="0" borderId="0" xfId="0" applyFont="1" applyAlignment="1">
      <alignment vertical="center"/>
    </xf>
    <xf numFmtId="41" fontId="0" fillId="0" borderId="1" xfId="1" applyFont="1" applyFill="1" applyBorder="1" applyAlignment="1">
      <alignment horizontal="center" vertical="top"/>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41" fontId="0" fillId="0" borderId="13" xfId="0" applyNumberFormat="1" applyBorder="1" applyAlignment="1">
      <alignment horizontal="center"/>
    </xf>
    <xf numFmtId="41" fontId="0" fillId="0" borderId="12" xfId="0" applyNumberFormat="1" applyBorder="1" applyAlignment="1">
      <alignment horizontal="center"/>
    </xf>
    <xf numFmtId="0" fontId="20" fillId="0" borderId="0" xfId="0" applyFont="1" applyAlignment="1">
      <alignment horizontal="center" vertical="center"/>
    </xf>
    <xf numFmtId="0" fontId="51"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xf>
    <xf numFmtId="41" fontId="3" fillId="0" borderId="13" xfId="0" applyNumberFormat="1" applyFont="1" applyBorder="1" applyAlignment="1">
      <alignment horizontal="center"/>
    </xf>
    <xf numFmtId="41" fontId="3" fillId="0" borderId="12" xfId="0" applyNumberFormat="1" applyFont="1" applyBorder="1" applyAlignment="1">
      <alignment horizontal="center"/>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20" fillId="0" borderId="0" xfId="0" applyFont="1" applyAlignment="1">
      <alignment horizontal="left" vertical="center" wrapText="1"/>
    </xf>
    <xf numFmtId="0" fontId="49" fillId="0" borderId="13" xfId="0" applyFont="1" applyBorder="1" applyAlignment="1">
      <alignment horizontal="center"/>
    </xf>
    <xf numFmtId="0" fontId="46" fillId="0" borderId="14" xfId="0" applyFont="1" applyBorder="1" applyAlignment="1">
      <alignment horizontal="center"/>
    </xf>
    <xf numFmtId="0" fontId="46" fillId="0" borderId="12" xfId="0" applyFont="1" applyBorder="1" applyAlignment="1">
      <alignment horizontal="center"/>
    </xf>
    <xf numFmtId="0" fontId="31" fillId="0" borderId="4" xfId="0" applyFont="1" applyBorder="1" applyAlignment="1">
      <alignment horizontal="center" vertical="top" wrapText="1"/>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8" fillId="0" borderId="13" xfId="0" applyFont="1" applyBorder="1" applyAlignment="1">
      <alignment horizontal="center"/>
    </xf>
    <xf numFmtId="0" fontId="8" fillId="0" borderId="14" xfId="0" applyFont="1" applyBorder="1" applyAlignment="1">
      <alignment horizontal="center"/>
    </xf>
    <xf numFmtId="0" fontId="8" fillId="0" borderId="12" xfId="0" applyFont="1" applyBorder="1" applyAlignment="1">
      <alignment horizontal="center"/>
    </xf>
    <xf numFmtId="0" fontId="7" fillId="0" borderId="0" xfId="0" applyFont="1" applyAlignment="1">
      <alignment horizontal="center"/>
    </xf>
    <xf numFmtId="0" fontId="7" fillId="0" borderId="18" xfId="0" applyFont="1" applyBorder="1" applyAlignment="1">
      <alignment horizontal="center"/>
    </xf>
    <xf numFmtId="3" fontId="8" fillId="0" borderId="13" xfId="0" applyNumberFormat="1" applyFont="1" applyBorder="1" applyAlignment="1">
      <alignment horizontal="center"/>
    </xf>
    <xf numFmtId="3" fontId="8" fillId="0" borderId="12" xfId="0" applyNumberFormat="1" applyFont="1" applyBorder="1" applyAlignment="1">
      <alignment horizontal="center"/>
    </xf>
    <xf numFmtId="0" fontId="7" fillId="0" borderId="0" xfId="0" applyFont="1" applyAlignment="1">
      <alignment horizontal="center" vertical="top" wrapText="1"/>
    </xf>
    <xf numFmtId="0" fontId="7" fillId="0" borderId="18"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7" fillId="0" borderId="22" xfId="0" applyFont="1" applyBorder="1" applyAlignment="1">
      <alignment horizontal="center" vertical="top" wrapText="1"/>
    </xf>
    <xf numFmtId="0" fontId="7" fillId="0" borderId="15" xfId="0" applyFont="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36" fillId="0" borderId="0" xfId="0" applyFont="1" applyAlignment="1">
      <alignment horizontal="center"/>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27" fillId="0" borderId="0" xfId="0"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48" fillId="0" borderId="13" xfId="0" applyFont="1" applyBorder="1" applyAlignment="1">
      <alignment horizontal="center"/>
    </xf>
    <xf numFmtId="0" fontId="48" fillId="0" borderId="14" xfId="0" applyFont="1" applyBorder="1" applyAlignment="1">
      <alignment horizontal="center"/>
    </xf>
    <xf numFmtId="0" fontId="48" fillId="0" borderId="12" xfId="0" applyFont="1" applyBorder="1" applyAlignment="1">
      <alignment horizontal="center"/>
    </xf>
    <xf numFmtId="0" fontId="0" fillId="0" borderId="25" xfId="0" applyBorder="1" applyAlignment="1">
      <alignment horizontal="center" wrapText="1"/>
    </xf>
    <xf numFmtId="0" fontId="0" fillId="0" borderId="0" xfId="0" applyAlignment="1">
      <alignment horizontal="center" wrapText="1"/>
    </xf>
    <xf numFmtId="0" fontId="0" fillId="0" borderId="25" xfId="0" applyBorder="1" applyAlignment="1">
      <alignment horizontal="left" wrapText="1"/>
    </xf>
    <xf numFmtId="0" fontId="0" fillId="0" borderId="0" xfId="0" applyAlignment="1">
      <alignment horizontal="left" wrapText="1"/>
    </xf>
    <xf numFmtId="0" fontId="23" fillId="0" borderId="0" xfId="0" applyFont="1" applyAlignment="1">
      <alignment horizontal="center" wrapText="1"/>
    </xf>
    <xf numFmtId="0" fontId="24" fillId="0" borderId="0" xfId="0" applyFont="1" applyAlignment="1">
      <alignment horizontal="center" wrapText="1"/>
    </xf>
    <xf numFmtId="0" fontId="47" fillId="0" borderId="0" xfId="0" applyFont="1" applyAlignment="1">
      <alignment horizontal="center" wrapText="1"/>
    </xf>
    <xf numFmtId="0" fontId="50" fillId="0" borderId="25" xfId="0" applyFont="1" applyBorder="1" applyAlignment="1">
      <alignment horizontal="center" vertical="center" wrapText="1"/>
    </xf>
    <xf numFmtId="0" fontId="50" fillId="0" borderId="0" xfId="0" applyFont="1" applyAlignment="1">
      <alignment horizontal="center" vertical="center" wrapText="1"/>
    </xf>
    <xf numFmtId="0" fontId="4" fillId="6" borderId="4"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6" xfId="0" applyFont="1" applyFill="1" applyBorder="1" applyAlignment="1">
      <alignment horizontal="center" vertical="top" wrapText="1"/>
    </xf>
    <xf numFmtId="41" fontId="3" fillId="0" borderId="13" xfId="0" applyNumberFormat="1" applyFont="1" applyBorder="1" applyAlignment="1">
      <alignment horizontal="right"/>
    </xf>
    <xf numFmtId="41" fontId="3" fillId="0" borderId="12" xfId="0" applyNumberFormat="1" applyFont="1" applyBorder="1" applyAlignment="1">
      <alignment horizontal="right"/>
    </xf>
    <xf numFmtId="0" fontId="42" fillId="0" borderId="0" xfId="0" applyFont="1" applyAlignment="1">
      <alignment horizontal="center"/>
    </xf>
  </cellXfs>
  <cellStyles count="3">
    <cellStyle name="Milliers [0]" xfId="1" builtinId="6"/>
    <cellStyle name="Milliers [0] 2" xfId="2" xr:uid="{F4548C89-24D5-48EF-A317-6037C2AA1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YELEM, Nestor" id="{9BE43E21-F1EF-4E24-A92F-77621964648A}" userId="S::nestor.kyelem@enabel.be::55e3d97c-0b03-404e-8928-c7780841b64d"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95" dT="2025-07-21T13:22:09.22" personId="{9BE43E21-F1EF-4E24-A92F-77621964648A}" id="{8DB118D9-7F6E-4E72-95C2-F39BF862E503}">
    <text>Je trouve que 20 litres est petit il faut aller au moins à 40 litres.</text>
  </threadedComment>
  <threadedComment ref="B101" dT="2025-07-21T13:20:02.97" personId="{9BE43E21-F1EF-4E24-A92F-77621964648A}" id="{447FA97B-D7D5-46DB-B782-080FAE177871}">
    <text>Seau dur ça veut dire quoi en métallique, plastique? À éclaircir avec le bureau</text>
  </threadedComment>
  <threadedComment ref="B103" dT="2025-07-21T13:21:15.11" personId="{9BE43E21-F1EF-4E24-A92F-77621964648A}" id="{DF5E8F9C-BFAE-401A-8B50-0F57023AE835}">
    <text>Les bidons c’est pour faire quoi? Échanger avec le bureau pour voir la pertinence. Peut être qu’il est plus interessant d’avoir un plastique de 200 litres pour stocker l’eau pour les usagers des toilettes Nous devons avoir un robinet de puissage à coté de la latrine.</text>
  </threadedComment>
  <threadedComment ref="B939" dT="2025-07-21T13:35:29.01" personId="{9BE43E21-F1EF-4E24-A92F-77621964648A}" id="{453D683F-964C-498A-8E3A-B3ADA5F83F0E}">
    <text>Je trouve que la surface utile de 7.29 m2 est petit en moyenne 4 femmes pour faire la lessive en même temps. Je pense qu’on peut augmenter la taille par 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B7A3-01D5-4AE5-B4B5-E51FBA544BEB}">
  <dimension ref="A1:G693"/>
  <sheetViews>
    <sheetView tabSelected="1" workbookViewId="0">
      <selection activeCell="B75" sqref="B75"/>
    </sheetView>
  </sheetViews>
  <sheetFormatPr baseColWidth="10" defaultRowHeight="14.4"/>
  <cols>
    <col min="1" max="1" width="3.77734375" bestFit="1" customWidth="1"/>
    <col min="2" max="2" width="36" customWidth="1"/>
    <col min="4" max="4" width="17.33203125" customWidth="1"/>
  </cols>
  <sheetData>
    <row r="1" spans="1:6" ht="28.8">
      <c r="B1" s="55" t="s">
        <v>121</v>
      </c>
    </row>
    <row r="2" spans="1:6" ht="15" thickBot="1"/>
    <row r="3" spans="1:6" ht="45.6" customHeight="1" thickBot="1">
      <c r="A3" s="2"/>
      <c r="B3" s="369" t="s">
        <v>0</v>
      </c>
      <c r="C3" s="370"/>
      <c r="D3" s="370"/>
      <c r="E3" s="370"/>
      <c r="F3" s="371"/>
    </row>
    <row r="4" spans="1:6" ht="18">
      <c r="A4" s="2"/>
      <c r="B4" s="3"/>
      <c r="C4" s="3"/>
      <c r="D4" s="3"/>
      <c r="E4" s="3"/>
      <c r="F4" s="3"/>
    </row>
    <row r="5" spans="1:6" ht="31.2">
      <c r="A5" s="4" t="s">
        <v>1</v>
      </c>
      <c r="B5" s="4" t="s">
        <v>2</v>
      </c>
      <c r="C5" s="4" t="s">
        <v>3</v>
      </c>
      <c r="D5" s="5" t="s">
        <v>4</v>
      </c>
      <c r="E5" s="4" t="s">
        <v>5</v>
      </c>
      <c r="F5" s="4" t="s">
        <v>6</v>
      </c>
    </row>
    <row r="6" spans="1:6" ht="18.600000000000001" customHeight="1">
      <c r="A6" s="6" t="s">
        <v>7</v>
      </c>
      <c r="B6" s="7" t="s">
        <v>8</v>
      </c>
      <c r="C6" s="8"/>
      <c r="D6" s="9"/>
      <c r="E6" s="9"/>
      <c r="F6" s="10"/>
    </row>
    <row r="7" spans="1:6" ht="27.6">
      <c r="A7" s="11">
        <v>1</v>
      </c>
      <c r="B7" s="12" t="s">
        <v>9</v>
      </c>
      <c r="C7" s="13" t="s">
        <v>10</v>
      </c>
      <c r="D7" s="14">
        <v>92.41</v>
      </c>
      <c r="E7" s="15"/>
      <c r="F7" s="16">
        <f>+D7*E7</f>
        <v>0</v>
      </c>
    </row>
    <row r="8" spans="1:6">
      <c r="A8" s="11">
        <v>2</v>
      </c>
      <c r="B8" s="17" t="s">
        <v>11</v>
      </c>
      <c r="C8" s="13" t="s">
        <v>12</v>
      </c>
      <c r="D8" s="14">
        <v>1</v>
      </c>
      <c r="E8" s="15"/>
      <c r="F8" s="16">
        <f t="shared" ref="F8:F65" si="0">+D8*E8</f>
        <v>0</v>
      </c>
    </row>
    <row r="9" spans="1:6" ht="27.6">
      <c r="A9" s="11">
        <v>3</v>
      </c>
      <c r="B9" s="12" t="s">
        <v>13</v>
      </c>
      <c r="C9" s="13" t="s">
        <v>14</v>
      </c>
      <c r="D9" s="14">
        <f>41.1+2.261</f>
        <v>43.361000000000004</v>
      </c>
      <c r="E9" s="15"/>
      <c r="F9" s="16">
        <f t="shared" si="0"/>
        <v>0</v>
      </c>
    </row>
    <row r="10" spans="1:6">
      <c r="A10" s="11">
        <v>4</v>
      </c>
      <c r="B10" s="17" t="s">
        <v>15</v>
      </c>
      <c r="C10" s="13" t="s">
        <v>14</v>
      </c>
      <c r="D10" s="14">
        <v>5.0999999999999996</v>
      </c>
      <c r="E10" s="15"/>
      <c r="F10" s="16">
        <f t="shared" si="0"/>
        <v>0</v>
      </c>
    </row>
    <row r="11" spans="1:6">
      <c r="A11" s="11">
        <v>5</v>
      </c>
      <c r="B11" s="17" t="s">
        <v>16</v>
      </c>
      <c r="C11" s="13" t="s">
        <v>14</v>
      </c>
      <c r="D11" s="14">
        <v>3.78</v>
      </c>
      <c r="E11" s="15"/>
      <c r="F11" s="16">
        <f t="shared" si="0"/>
        <v>0</v>
      </c>
    </row>
    <row r="12" spans="1:6">
      <c r="A12" s="11">
        <v>6</v>
      </c>
      <c r="B12" s="17" t="s">
        <v>17</v>
      </c>
      <c r="C12" s="13" t="s">
        <v>14</v>
      </c>
      <c r="D12" s="14">
        <f>2.52+0.387</f>
        <v>2.907</v>
      </c>
      <c r="E12" s="15"/>
      <c r="F12" s="16">
        <f t="shared" si="0"/>
        <v>0</v>
      </c>
    </row>
    <row r="13" spans="1:6">
      <c r="A13" s="11">
        <v>7</v>
      </c>
      <c r="B13" s="17" t="s">
        <v>18</v>
      </c>
      <c r="C13" s="13" t="s">
        <v>12</v>
      </c>
      <c r="D13" s="14">
        <v>1</v>
      </c>
      <c r="E13" s="15"/>
      <c r="F13" s="16">
        <f t="shared" si="0"/>
        <v>0</v>
      </c>
    </row>
    <row r="14" spans="1:6">
      <c r="A14" s="18"/>
      <c r="B14" s="19" t="s">
        <v>19</v>
      </c>
      <c r="C14" s="20"/>
      <c r="D14" s="21"/>
      <c r="E14" s="22"/>
      <c r="F14" s="23">
        <f>SUM(F7:F13)</f>
        <v>0</v>
      </c>
    </row>
    <row r="15" spans="1:6" ht="15.6">
      <c r="A15" s="6" t="s">
        <v>20</v>
      </c>
      <c r="B15" s="7" t="s">
        <v>21</v>
      </c>
      <c r="C15" s="9"/>
      <c r="D15" s="24"/>
      <c r="E15" s="25"/>
      <c r="F15" s="16"/>
    </row>
    <row r="16" spans="1:6" ht="27.6">
      <c r="A16" s="11">
        <v>1</v>
      </c>
      <c r="B16" s="26" t="s">
        <v>22</v>
      </c>
      <c r="C16" s="13" t="s">
        <v>14</v>
      </c>
      <c r="D16" s="27">
        <f>0.851+0.064</f>
        <v>0.91500000000000004</v>
      </c>
      <c r="E16" s="15"/>
      <c r="F16" s="16">
        <f t="shared" si="0"/>
        <v>0</v>
      </c>
    </row>
    <row r="17" spans="1:6" ht="27.6">
      <c r="A17" s="11">
        <v>2</v>
      </c>
      <c r="B17" s="26" t="s">
        <v>23</v>
      </c>
      <c r="C17" s="13" t="s">
        <v>14</v>
      </c>
      <c r="D17" s="14">
        <v>2.5499999999999998</v>
      </c>
      <c r="E17" s="15"/>
      <c r="F17" s="16">
        <f t="shared" si="0"/>
        <v>0</v>
      </c>
    </row>
    <row r="18" spans="1:6" ht="41.4">
      <c r="A18" s="11">
        <v>3</v>
      </c>
      <c r="B18" s="26" t="s">
        <v>24</v>
      </c>
      <c r="C18" s="13" t="s">
        <v>10</v>
      </c>
      <c r="D18" s="14">
        <v>68.400000000000006</v>
      </c>
      <c r="E18" s="15"/>
      <c r="F18" s="16">
        <f t="shared" si="0"/>
        <v>0</v>
      </c>
    </row>
    <row r="19" spans="1:6" ht="27.6">
      <c r="A19" s="11">
        <v>4</v>
      </c>
      <c r="B19" s="12" t="s">
        <v>25</v>
      </c>
      <c r="C19" s="13" t="s">
        <v>14</v>
      </c>
      <c r="D19" s="28">
        <v>0.51300000000000001</v>
      </c>
      <c r="E19" s="15"/>
      <c r="F19" s="16">
        <f t="shared" si="0"/>
        <v>0</v>
      </c>
    </row>
    <row r="20" spans="1:6" ht="55.2">
      <c r="A20" s="11">
        <v>5</v>
      </c>
      <c r="B20" s="12" t="s">
        <v>26</v>
      </c>
      <c r="C20" s="13" t="s">
        <v>14</v>
      </c>
      <c r="D20" s="28">
        <v>1.1240000000000001</v>
      </c>
      <c r="E20" s="15"/>
      <c r="F20" s="16">
        <f t="shared" si="0"/>
        <v>0</v>
      </c>
    </row>
    <row r="21" spans="1:6" ht="41.4">
      <c r="A21" s="11">
        <v>6</v>
      </c>
      <c r="B21" s="12" t="s">
        <v>27</v>
      </c>
      <c r="C21" s="13" t="s">
        <v>14</v>
      </c>
      <c r="D21" s="28">
        <v>1.83</v>
      </c>
      <c r="E21" s="15"/>
      <c r="F21" s="16">
        <f t="shared" si="0"/>
        <v>0</v>
      </c>
    </row>
    <row r="22" spans="1:6">
      <c r="A22" s="11">
        <v>7</v>
      </c>
      <c r="B22" s="29" t="s">
        <v>28</v>
      </c>
      <c r="C22" s="13" t="s">
        <v>10</v>
      </c>
      <c r="D22" s="14">
        <v>74</v>
      </c>
      <c r="E22" s="15"/>
      <c r="F22" s="16">
        <f t="shared" si="0"/>
        <v>0</v>
      </c>
    </row>
    <row r="23" spans="1:6" ht="55.2">
      <c r="A23" s="11">
        <v>8</v>
      </c>
      <c r="B23" s="12" t="s">
        <v>29</v>
      </c>
      <c r="C23" s="13" t="s">
        <v>30</v>
      </c>
      <c r="D23" s="14">
        <v>1</v>
      </c>
      <c r="E23" s="15"/>
      <c r="F23" s="16">
        <f t="shared" si="0"/>
        <v>0</v>
      </c>
    </row>
    <row r="24" spans="1:6">
      <c r="A24" s="18"/>
      <c r="B24" s="19" t="s">
        <v>31</v>
      </c>
      <c r="C24" s="20"/>
      <c r="D24" s="21"/>
      <c r="E24" s="22"/>
      <c r="F24" s="23">
        <f>SUM(F16:F23)</f>
        <v>0</v>
      </c>
    </row>
    <row r="25" spans="1:6" ht="15.6">
      <c r="A25" s="6" t="s">
        <v>32</v>
      </c>
      <c r="B25" s="30" t="s">
        <v>33</v>
      </c>
      <c r="C25" s="9"/>
      <c r="D25" s="24"/>
      <c r="E25" s="25"/>
      <c r="F25" s="16"/>
    </row>
    <row r="26" spans="1:6" ht="27.6">
      <c r="A26" s="11">
        <v>1</v>
      </c>
      <c r="B26" s="12" t="s">
        <v>34</v>
      </c>
      <c r="C26" s="13" t="s">
        <v>14</v>
      </c>
      <c r="D26" s="27">
        <v>1.139</v>
      </c>
      <c r="E26" s="15"/>
      <c r="F26" s="16">
        <f t="shared" si="0"/>
        <v>0</v>
      </c>
    </row>
    <row r="27" spans="1:6" ht="41.4">
      <c r="A27" s="11">
        <v>2</v>
      </c>
      <c r="B27" s="12" t="s">
        <v>35</v>
      </c>
      <c r="C27" s="13" t="s">
        <v>14</v>
      </c>
      <c r="D27" s="14">
        <v>2.66</v>
      </c>
      <c r="E27" s="15"/>
      <c r="F27" s="16">
        <f t="shared" si="0"/>
        <v>0</v>
      </c>
    </row>
    <row r="28" spans="1:6" ht="41.4">
      <c r="A28" s="11">
        <v>3</v>
      </c>
      <c r="B28" s="12" t="s">
        <v>36</v>
      </c>
      <c r="C28" s="13" t="s">
        <v>14</v>
      </c>
      <c r="D28" s="27">
        <v>0.53</v>
      </c>
      <c r="E28" s="15"/>
      <c r="F28" s="16">
        <f t="shared" si="0"/>
        <v>0</v>
      </c>
    </row>
    <row r="29" spans="1:6" ht="41.4">
      <c r="A29" s="11">
        <v>4</v>
      </c>
      <c r="B29" s="12" t="s">
        <v>37</v>
      </c>
      <c r="C29" s="13" t="s">
        <v>10</v>
      </c>
      <c r="D29" s="14">
        <v>61.96</v>
      </c>
      <c r="E29" s="15"/>
      <c r="F29" s="16">
        <f t="shared" si="0"/>
        <v>0</v>
      </c>
    </row>
    <row r="30" spans="1:6" ht="41.4">
      <c r="A30" s="11">
        <v>5</v>
      </c>
      <c r="B30" s="12" t="s">
        <v>38</v>
      </c>
      <c r="C30" s="13" t="s">
        <v>10</v>
      </c>
      <c r="D30" s="14">
        <v>2.4</v>
      </c>
      <c r="E30" s="15"/>
      <c r="F30" s="16">
        <f t="shared" si="0"/>
        <v>0</v>
      </c>
    </row>
    <row r="31" spans="1:6" ht="27.6">
      <c r="A31" s="11">
        <v>6</v>
      </c>
      <c r="B31" s="12" t="s">
        <v>39</v>
      </c>
      <c r="C31" s="13" t="s">
        <v>40</v>
      </c>
      <c r="D31" s="14">
        <v>65</v>
      </c>
      <c r="E31" s="15"/>
      <c r="F31" s="16">
        <f t="shared" si="0"/>
        <v>0</v>
      </c>
    </row>
    <row r="32" spans="1:6" ht="27.6">
      <c r="A32" s="11">
        <v>7</v>
      </c>
      <c r="B32" s="12" t="s">
        <v>41</v>
      </c>
      <c r="C32" s="13" t="s">
        <v>10</v>
      </c>
      <c r="D32" s="14">
        <v>149.59</v>
      </c>
      <c r="E32" s="15"/>
      <c r="F32" s="16">
        <f t="shared" si="0"/>
        <v>0</v>
      </c>
    </row>
    <row r="33" spans="1:6" ht="27.6">
      <c r="A33" s="11">
        <v>8</v>
      </c>
      <c r="B33" s="31" t="s">
        <v>42</v>
      </c>
      <c r="C33" s="13" t="s">
        <v>10</v>
      </c>
      <c r="D33" s="14">
        <v>80.78</v>
      </c>
      <c r="E33" s="15"/>
      <c r="F33" s="16">
        <f t="shared" si="0"/>
        <v>0</v>
      </c>
    </row>
    <row r="34" spans="1:6">
      <c r="A34" s="18"/>
      <c r="B34" s="19" t="s">
        <v>43</v>
      </c>
      <c r="C34" s="20"/>
      <c r="D34" s="21"/>
      <c r="E34" s="22"/>
      <c r="F34" s="23">
        <f>SUM(F26:F33)</f>
        <v>0</v>
      </c>
    </row>
    <row r="35" spans="1:6" ht="15.6">
      <c r="A35" s="32" t="s">
        <v>44</v>
      </c>
      <c r="B35" s="33" t="s">
        <v>45</v>
      </c>
      <c r="C35" s="34"/>
      <c r="D35" s="35"/>
      <c r="E35" s="15"/>
      <c r="F35" s="16"/>
    </row>
    <row r="36" spans="1:6" ht="55.2">
      <c r="A36" s="11">
        <v>1</v>
      </c>
      <c r="B36" s="31" t="s">
        <v>46</v>
      </c>
      <c r="C36" s="13" t="s">
        <v>40</v>
      </c>
      <c r="D36" s="14">
        <v>4</v>
      </c>
      <c r="E36" s="15"/>
      <c r="F36" s="16">
        <f t="shared" si="0"/>
        <v>0</v>
      </c>
    </row>
    <row r="37" spans="1:6" ht="55.2">
      <c r="A37" s="11">
        <v>2</v>
      </c>
      <c r="B37" s="31" t="s">
        <v>47</v>
      </c>
      <c r="C37" s="13" t="s">
        <v>40</v>
      </c>
      <c r="D37" s="14">
        <v>1</v>
      </c>
      <c r="E37" s="15"/>
      <c r="F37" s="16">
        <f t="shared" si="0"/>
        <v>0</v>
      </c>
    </row>
    <row r="38" spans="1:6">
      <c r="A38" s="18"/>
      <c r="B38" s="19" t="s">
        <v>48</v>
      </c>
      <c r="C38" s="20"/>
      <c r="D38" s="21"/>
      <c r="E38" s="22"/>
      <c r="F38" s="23">
        <f>SUM(F36:F37)</f>
        <v>0</v>
      </c>
    </row>
    <row r="39" spans="1:6">
      <c r="A39" s="36" t="s">
        <v>49</v>
      </c>
      <c r="B39" s="33" t="s">
        <v>50</v>
      </c>
      <c r="C39" s="13"/>
      <c r="D39" s="14"/>
      <c r="E39" s="15"/>
      <c r="F39" s="16"/>
    </row>
    <row r="40" spans="1:6" ht="41.4">
      <c r="A40" s="11">
        <v>1</v>
      </c>
      <c r="B40" s="31" t="s">
        <v>51</v>
      </c>
      <c r="C40" s="13" t="s">
        <v>52</v>
      </c>
      <c r="D40" s="14">
        <v>16.8</v>
      </c>
      <c r="E40" s="15"/>
      <c r="F40" s="16">
        <f t="shared" si="0"/>
        <v>0</v>
      </c>
    </row>
    <row r="41" spans="1:6" ht="27.6">
      <c r="A41" s="11">
        <v>2</v>
      </c>
      <c r="B41" s="31" t="s">
        <v>53</v>
      </c>
      <c r="C41" s="13" t="s">
        <v>10</v>
      </c>
      <c r="D41" s="14">
        <f>10.53+5.2</f>
        <v>15.73</v>
      </c>
      <c r="E41" s="15"/>
      <c r="F41" s="16">
        <f t="shared" si="0"/>
        <v>0</v>
      </c>
    </row>
    <row r="42" spans="1:6">
      <c r="A42" s="18"/>
      <c r="B42" s="19" t="s">
        <v>54</v>
      </c>
      <c r="C42" s="20"/>
      <c r="D42" s="21"/>
      <c r="E42" s="22"/>
      <c r="F42" s="23">
        <f>SUM(F40:F41)</f>
        <v>0</v>
      </c>
    </row>
    <row r="43" spans="1:6">
      <c r="A43" s="36" t="s">
        <v>55</v>
      </c>
      <c r="B43" s="33" t="s">
        <v>56</v>
      </c>
      <c r="C43" s="13"/>
      <c r="D43" s="14"/>
      <c r="E43" s="15"/>
      <c r="F43" s="16"/>
    </row>
    <row r="44" spans="1:6">
      <c r="A44" s="11">
        <v>1</v>
      </c>
      <c r="B44" s="37" t="s">
        <v>57</v>
      </c>
      <c r="C44" s="13" t="s">
        <v>10</v>
      </c>
      <c r="D44" s="14">
        <v>5.28</v>
      </c>
      <c r="E44" s="15"/>
      <c r="F44" s="16">
        <f t="shared" si="0"/>
        <v>0</v>
      </c>
    </row>
    <row r="45" spans="1:6">
      <c r="A45" s="18"/>
      <c r="B45" s="19" t="s">
        <v>58</v>
      </c>
      <c r="C45" s="20"/>
      <c r="D45" s="21"/>
      <c r="E45" s="22"/>
      <c r="F45" s="23">
        <f>F44</f>
        <v>0</v>
      </c>
    </row>
    <row r="46" spans="1:6">
      <c r="A46" s="36" t="s">
        <v>59</v>
      </c>
      <c r="B46" s="33" t="s">
        <v>60</v>
      </c>
      <c r="C46" s="13"/>
      <c r="D46" s="14"/>
      <c r="E46" s="15"/>
      <c r="F46" s="16"/>
    </row>
    <row r="47" spans="1:6" ht="27.6">
      <c r="A47" s="11">
        <v>1</v>
      </c>
      <c r="B47" s="31" t="s">
        <v>61</v>
      </c>
      <c r="C47" s="13" t="s">
        <v>10</v>
      </c>
      <c r="D47" s="14">
        <v>59.56</v>
      </c>
      <c r="E47" s="15"/>
      <c r="F47" s="16">
        <f t="shared" si="0"/>
        <v>0</v>
      </c>
    </row>
    <row r="48" spans="1:6" ht="41.4">
      <c r="A48" s="11">
        <v>2</v>
      </c>
      <c r="B48" s="31" t="s">
        <v>62</v>
      </c>
      <c r="C48" s="13" t="s">
        <v>10</v>
      </c>
      <c r="D48" s="14">
        <v>18.8</v>
      </c>
      <c r="E48" s="15"/>
      <c r="F48" s="16">
        <f t="shared" si="0"/>
        <v>0</v>
      </c>
    </row>
    <row r="49" spans="1:7">
      <c r="A49" s="18"/>
      <c r="B49" s="19" t="s">
        <v>63</v>
      </c>
      <c r="C49" s="20"/>
      <c r="D49" s="21"/>
      <c r="E49" s="22"/>
      <c r="F49" s="23">
        <f>SUM(F47:F48)</f>
        <v>0</v>
      </c>
    </row>
    <row r="50" spans="1:7">
      <c r="A50" s="36" t="s">
        <v>64</v>
      </c>
      <c r="B50" s="33" t="s">
        <v>65</v>
      </c>
      <c r="C50" s="13"/>
      <c r="D50" s="14"/>
      <c r="E50" s="15"/>
      <c r="F50" s="16"/>
    </row>
    <row r="51" spans="1:7" ht="41.4">
      <c r="A51" s="11">
        <v>1</v>
      </c>
      <c r="B51" s="38" t="s">
        <v>66</v>
      </c>
      <c r="C51" s="13" t="s">
        <v>40</v>
      </c>
      <c r="D51" s="14">
        <v>2</v>
      </c>
      <c r="E51" s="15"/>
      <c r="F51" s="16">
        <f t="shared" si="0"/>
        <v>0</v>
      </c>
    </row>
    <row r="52" spans="1:7" ht="41.4">
      <c r="A52" s="11">
        <v>2</v>
      </c>
      <c r="B52" s="38" t="s">
        <v>67</v>
      </c>
      <c r="C52" s="13" t="s">
        <v>40</v>
      </c>
      <c r="D52" s="14">
        <v>2</v>
      </c>
      <c r="E52" s="15"/>
      <c r="F52" s="16">
        <f t="shared" si="0"/>
        <v>0</v>
      </c>
    </row>
    <row r="53" spans="1:7" ht="27.6">
      <c r="A53" s="11">
        <v>3</v>
      </c>
      <c r="B53" s="26" t="s">
        <v>68</v>
      </c>
      <c r="C53" s="13" t="s">
        <v>40</v>
      </c>
      <c r="D53" s="14">
        <v>2</v>
      </c>
      <c r="E53" s="15"/>
      <c r="F53" s="16">
        <f t="shared" si="0"/>
        <v>0</v>
      </c>
    </row>
    <row r="54" spans="1:7" ht="27.6">
      <c r="A54" s="11">
        <v>4</v>
      </c>
      <c r="B54" s="26" t="s">
        <v>69</v>
      </c>
      <c r="C54" s="13" t="s">
        <v>52</v>
      </c>
      <c r="D54" s="14">
        <v>8.9</v>
      </c>
      <c r="E54" s="15"/>
      <c r="F54" s="16">
        <f t="shared" si="0"/>
        <v>0</v>
      </c>
    </row>
    <row r="55" spans="1:7" ht="27.6">
      <c r="A55" s="11">
        <v>5</v>
      </c>
      <c r="B55" s="26" t="s">
        <v>70</v>
      </c>
      <c r="C55" s="13" t="s">
        <v>52</v>
      </c>
      <c r="D55" s="14">
        <v>2.6</v>
      </c>
      <c r="E55" s="15"/>
      <c r="F55" s="16">
        <f t="shared" si="0"/>
        <v>0</v>
      </c>
    </row>
    <row r="56" spans="1:7">
      <c r="A56" s="18"/>
      <c r="B56" s="19" t="s">
        <v>71</v>
      </c>
      <c r="C56" s="20"/>
      <c r="D56" s="21"/>
      <c r="E56" s="22"/>
      <c r="F56" s="23">
        <f>SUM(F51:F55)</f>
        <v>0</v>
      </c>
    </row>
    <row r="57" spans="1:7">
      <c r="A57" s="36" t="s">
        <v>72</v>
      </c>
      <c r="B57" s="30" t="s">
        <v>73</v>
      </c>
      <c r="C57" s="13"/>
      <c r="D57" s="14"/>
      <c r="E57" s="15"/>
      <c r="F57" s="16"/>
    </row>
    <row r="58" spans="1:7" ht="41.4">
      <c r="A58" s="11">
        <v>1</v>
      </c>
      <c r="B58" s="12" t="s">
        <v>74</v>
      </c>
      <c r="C58" s="13" t="s">
        <v>30</v>
      </c>
      <c r="D58" s="39">
        <v>1</v>
      </c>
      <c r="E58" s="15"/>
      <c r="F58" s="16">
        <f t="shared" si="0"/>
        <v>0</v>
      </c>
    </row>
    <row r="59" spans="1:7" ht="27.6">
      <c r="A59" s="11">
        <v>2</v>
      </c>
      <c r="B59" s="12" t="s">
        <v>75</v>
      </c>
      <c r="C59" s="13" t="s">
        <v>52</v>
      </c>
      <c r="D59" s="14">
        <v>2</v>
      </c>
      <c r="E59" s="15"/>
      <c r="F59" s="16">
        <f t="shared" si="0"/>
        <v>0</v>
      </c>
    </row>
    <row r="60" spans="1:7" ht="41.4">
      <c r="A60" s="11">
        <v>3</v>
      </c>
      <c r="B60" s="12" t="s">
        <v>76</v>
      </c>
      <c r="C60" s="13" t="s">
        <v>10</v>
      </c>
      <c r="D60" s="14">
        <v>1.8</v>
      </c>
      <c r="E60" s="15"/>
      <c r="F60" s="16">
        <f t="shared" si="0"/>
        <v>0</v>
      </c>
    </row>
    <row r="61" spans="1:7" ht="41.4">
      <c r="A61" s="11">
        <v>4</v>
      </c>
      <c r="B61" s="12" t="s">
        <v>77</v>
      </c>
      <c r="C61" s="13" t="s">
        <v>10</v>
      </c>
      <c r="D61" s="14">
        <v>8.5</v>
      </c>
      <c r="E61" s="15"/>
      <c r="F61" s="16">
        <f t="shared" si="0"/>
        <v>0</v>
      </c>
    </row>
    <row r="62" spans="1:7" ht="41.4">
      <c r="A62" s="11">
        <v>5</v>
      </c>
      <c r="B62" s="40" t="s">
        <v>78</v>
      </c>
      <c r="C62" s="13" t="s">
        <v>30</v>
      </c>
      <c r="D62" s="14">
        <v>1</v>
      </c>
      <c r="E62" s="15"/>
      <c r="F62" s="16">
        <f t="shared" si="0"/>
        <v>0</v>
      </c>
    </row>
    <row r="63" spans="1:7" ht="55.2">
      <c r="A63" s="11">
        <v>6</v>
      </c>
      <c r="B63" s="12" t="s">
        <v>79</v>
      </c>
      <c r="C63" s="13" t="s">
        <v>30</v>
      </c>
      <c r="D63" s="14">
        <v>1</v>
      </c>
      <c r="E63" s="15"/>
      <c r="F63" s="16">
        <f t="shared" si="0"/>
        <v>0</v>
      </c>
      <c r="G63" s="54"/>
    </row>
    <row r="64" spans="1:7" ht="55.2">
      <c r="A64" s="11">
        <v>7</v>
      </c>
      <c r="B64" s="12" t="s">
        <v>80</v>
      </c>
      <c r="C64" s="13" t="s">
        <v>30</v>
      </c>
      <c r="D64" s="14">
        <v>1</v>
      </c>
      <c r="E64" s="15"/>
      <c r="F64" s="16">
        <f t="shared" si="0"/>
        <v>0</v>
      </c>
    </row>
    <row r="65" spans="1:6" ht="27.6">
      <c r="A65" s="11">
        <v>8</v>
      </c>
      <c r="B65" s="12" t="s">
        <v>81</v>
      </c>
      <c r="C65" s="13" t="s">
        <v>30</v>
      </c>
      <c r="D65" s="14">
        <v>1</v>
      </c>
      <c r="E65" s="15"/>
      <c r="F65" s="16">
        <f t="shared" si="0"/>
        <v>0</v>
      </c>
    </row>
    <row r="66" spans="1:6">
      <c r="A66" s="18"/>
      <c r="B66" s="19" t="s">
        <v>82</v>
      </c>
      <c r="C66" s="20"/>
      <c r="D66" s="21"/>
      <c r="E66" s="22"/>
      <c r="F66" s="23">
        <f>SUM(F58:F65)</f>
        <v>0</v>
      </c>
    </row>
    <row r="67" spans="1:6" ht="28.8">
      <c r="A67" s="36" t="s">
        <v>83</v>
      </c>
      <c r="B67" s="41" t="s">
        <v>84</v>
      </c>
      <c r="C67" s="42"/>
      <c r="D67" s="43"/>
      <c r="E67" s="44"/>
      <c r="F67" s="16"/>
    </row>
    <row r="68" spans="1:6" ht="57.6">
      <c r="A68" s="11">
        <v>1</v>
      </c>
      <c r="B68" s="45" t="s">
        <v>85</v>
      </c>
      <c r="C68" s="42" t="s">
        <v>86</v>
      </c>
      <c r="D68" s="43">
        <v>1.4</v>
      </c>
      <c r="E68" s="44"/>
      <c r="F68" s="16">
        <f t="shared" ref="F68:F78" si="1">+D68*E68</f>
        <v>0</v>
      </c>
    </row>
    <row r="69" spans="1:6" ht="57.6">
      <c r="A69" s="11">
        <v>2</v>
      </c>
      <c r="B69" s="45" t="s">
        <v>87</v>
      </c>
      <c r="C69" s="42" t="s">
        <v>88</v>
      </c>
      <c r="D69" s="43">
        <v>1</v>
      </c>
      <c r="E69" s="44"/>
      <c r="F69" s="16">
        <f t="shared" si="1"/>
        <v>0</v>
      </c>
    </row>
    <row r="70" spans="1:6" ht="43.2">
      <c r="A70" s="11">
        <v>3</v>
      </c>
      <c r="B70" s="45" t="s">
        <v>89</v>
      </c>
      <c r="C70" s="42" t="s">
        <v>90</v>
      </c>
      <c r="D70" s="43">
        <v>1</v>
      </c>
      <c r="E70" s="44"/>
      <c r="F70" s="16">
        <f t="shared" si="1"/>
        <v>0</v>
      </c>
    </row>
    <row r="71" spans="1:6" ht="43.2">
      <c r="A71" s="11">
        <v>4</v>
      </c>
      <c r="B71" s="45" t="s">
        <v>91</v>
      </c>
      <c r="C71" s="42" t="s">
        <v>90</v>
      </c>
      <c r="D71" s="43">
        <v>1</v>
      </c>
      <c r="E71" s="44"/>
      <c r="F71" s="16">
        <f t="shared" si="1"/>
        <v>0</v>
      </c>
    </row>
    <row r="72" spans="1:6" ht="57.6">
      <c r="A72" s="11">
        <v>5</v>
      </c>
      <c r="B72" s="45" t="s">
        <v>92</v>
      </c>
      <c r="C72" s="42" t="s">
        <v>90</v>
      </c>
      <c r="D72" s="43">
        <v>1</v>
      </c>
      <c r="E72" s="44"/>
      <c r="F72" s="16">
        <f t="shared" si="1"/>
        <v>0</v>
      </c>
    </row>
    <row r="73" spans="1:6" ht="72">
      <c r="A73" s="11">
        <v>6</v>
      </c>
      <c r="B73" s="45" t="s">
        <v>93</v>
      </c>
      <c r="C73" s="42" t="s">
        <v>86</v>
      </c>
      <c r="D73" s="43">
        <v>26.46</v>
      </c>
      <c r="E73" s="44"/>
      <c r="F73" s="16">
        <f t="shared" si="1"/>
        <v>0</v>
      </c>
    </row>
    <row r="74" spans="1:6" ht="57.6">
      <c r="A74" s="11">
        <v>7</v>
      </c>
      <c r="B74" s="45" t="s">
        <v>94</v>
      </c>
      <c r="C74" s="42" t="s">
        <v>30</v>
      </c>
      <c r="D74" s="43">
        <v>1</v>
      </c>
      <c r="E74" s="44"/>
      <c r="F74" s="16">
        <f t="shared" si="1"/>
        <v>0</v>
      </c>
    </row>
    <row r="75" spans="1:6" ht="28.8">
      <c r="A75" s="11">
        <v>8</v>
      </c>
      <c r="B75" s="45" t="s">
        <v>386</v>
      </c>
      <c r="C75" s="42" t="s">
        <v>88</v>
      </c>
      <c r="D75" s="43">
        <v>3</v>
      </c>
      <c r="E75" s="44"/>
      <c r="F75" s="16">
        <f t="shared" si="1"/>
        <v>0</v>
      </c>
    </row>
    <row r="76" spans="1:6">
      <c r="A76" s="11">
        <v>9</v>
      </c>
      <c r="B76" s="45" t="s">
        <v>96</v>
      </c>
      <c r="C76" s="42" t="s">
        <v>88</v>
      </c>
      <c r="D76" s="43">
        <v>3</v>
      </c>
      <c r="E76" s="44"/>
      <c r="F76" s="16">
        <f t="shared" si="1"/>
        <v>0</v>
      </c>
    </row>
    <row r="77" spans="1:6">
      <c r="A77" s="11">
        <v>10</v>
      </c>
      <c r="B77" s="45" t="s">
        <v>97</v>
      </c>
      <c r="C77" s="42" t="s">
        <v>88</v>
      </c>
      <c r="D77" s="43">
        <v>3</v>
      </c>
      <c r="E77" s="44"/>
      <c r="F77" s="16">
        <f t="shared" si="1"/>
        <v>0</v>
      </c>
    </row>
    <row r="78" spans="1:6">
      <c r="A78" s="11">
        <v>11</v>
      </c>
      <c r="B78" s="45" t="s">
        <v>98</v>
      </c>
      <c r="C78" s="42" t="s">
        <v>88</v>
      </c>
      <c r="D78" s="43">
        <v>5</v>
      </c>
      <c r="E78" s="44"/>
      <c r="F78" s="16">
        <f t="shared" si="1"/>
        <v>0</v>
      </c>
    </row>
    <row r="79" spans="1:6">
      <c r="A79" s="18"/>
      <c r="B79" s="19" t="s">
        <v>99</v>
      </c>
      <c r="C79" s="20"/>
      <c r="D79" s="21"/>
      <c r="E79" s="22"/>
      <c r="F79" s="23">
        <f>SUM(F68:F78)</f>
        <v>0</v>
      </c>
    </row>
    <row r="80" spans="1:6">
      <c r="A80" s="11"/>
      <c r="B80" s="41" t="s">
        <v>100</v>
      </c>
      <c r="C80" s="42"/>
      <c r="D80" s="43"/>
      <c r="E80" s="43"/>
      <c r="F80" s="46">
        <f>F79+F66+F56+F49+F45+F42+F38+F34+F24+F14</f>
        <v>0</v>
      </c>
    </row>
    <row r="83" spans="1:6" ht="15" thickBot="1"/>
    <row r="84" spans="1:6" ht="18.600000000000001" customHeight="1" thickBot="1">
      <c r="A84" s="2"/>
      <c r="B84" s="369" t="s">
        <v>101</v>
      </c>
      <c r="C84" s="370"/>
      <c r="D84" s="370"/>
      <c r="E84" s="370"/>
      <c r="F84" s="371"/>
    </row>
    <row r="85" spans="1:6" ht="18">
      <c r="A85" s="2"/>
      <c r="B85" s="3"/>
      <c r="C85" s="3"/>
      <c r="D85" s="3"/>
      <c r="E85" s="3"/>
      <c r="F85" s="3"/>
    </row>
    <row r="86" spans="1:6" ht="31.2">
      <c r="A86" s="4" t="s">
        <v>1</v>
      </c>
      <c r="B86" s="4" t="s">
        <v>2</v>
      </c>
      <c r="C86" s="4" t="s">
        <v>3</v>
      </c>
      <c r="D86" s="5" t="s">
        <v>4</v>
      </c>
      <c r="E86" s="4" t="s">
        <v>5</v>
      </c>
      <c r="F86" s="4" t="s">
        <v>6</v>
      </c>
    </row>
    <row r="87" spans="1:6" ht="15.6">
      <c r="A87" s="6" t="s">
        <v>7</v>
      </c>
      <c r="B87" s="7" t="s">
        <v>8</v>
      </c>
      <c r="C87" s="8"/>
      <c r="D87" s="9"/>
      <c r="E87" s="9"/>
      <c r="F87" s="10"/>
    </row>
    <row r="88" spans="1:6" ht="27.6">
      <c r="A88" s="11">
        <v>1</v>
      </c>
      <c r="B88" s="12" t="s">
        <v>9</v>
      </c>
      <c r="C88" s="13" t="s">
        <v>10</v>
      </c>
      <c r="D88" s="14">
        <v>38.130000000000003</v>
      </c>
      <c r="E88" s="15"/>
      <c r="F88" s="16">
        <f>+D88*E88</f>
        <v>0</v>
      </c>
    </row>
    <row r="89" spans="1:6">
      <c r="A89" s="11">
        <v>2</v>
      </c>
      <c r="B89" s="17" t="s">
        <v>11</v>
      </c>
      <c r="C89" s="13" t="s">
        <v>12</v>
      </c>
      <c r="D89" s="14">
        <v>1</v>
      </c>
      <c r="E89" s="15"/>
      <c r="F89" s="16">
        <f t="shared" ref="F89:F128" si="2">+D89*E89</f>
        <v>0</v>
      </c>
    </row>
    <row r="90" spans="1:6">
      <c r="A90" s="11">
        <v>3</v>
      </c>
      <c r="B90" s="12" t="s">
        <v>102</v>
      </c>
      <c r="C90" s="13" t="s">
        <v>14</v>
      </c>
      <c r="D90" s="14">
        <v>30.78</v>
      </c>
      <c r="E90" s="15"/>
      <c r="F90" s="16">
        <f t="shared" si="2"/>
        <v>0</v>
      </c>
    </row>
    <row r="91" spans="1:6">
      <c r="A91" s="11">
        <v>4</v>
      </c>
      <c r="B91" s="17" t="s">
        <v>15</v>
      </c>
      <c r="C91" s="13" t="s">
        <v>14</v>
      </c>
      <c r="D91" s="14">
        <v>2.7029999999999998</v>
      </c>
      <c r="E91" s="15"/>
      <c r="F91" s="16">
        <f t="shared" si="2"/>
        <v>0</v>
      </c>
    </row>
    <row r="92" spans="1:6">
      <c r="A92" s="11">
        <v>5</v>
      </c>
      <c r="B92" s="17" t="s">
        <v>16</v>
      </c>
      <c r="C92" s="13" t="s">
        <v>14</v>
      </c>
      <c r="D92" s="14">
        <v>3.1320000000000001</v>
      </c>
      <c r="E92" s="15"/>
      <c r="F92" s="16">
        <f t="shared" si="2"/>
        <v>0</v>
      </c>
    </row>
    <row r="93" spans="1:6">
      <c r="A93" s="11">
        <v>6</v>
      </c>
      <c r="B93" s="17" t="s">
        <v>17</v>
      </c>
      <c r="C93" s="13" t="s">
        <v>14</v>
      </c>
      <c r="D93" s="14">
        <v>0.96</v>
      </c>
      <c r="E93" s="15"/>
      <c r="F93" s="16">
        <f t="shared" si="2"/>
        <v>0</v>
      </c>
    </row>
    <row r="94" spans="1:6">
      <c r="A94" s="11">
        <v>7</v>
      </c>
      <c r="B94" s="17" t="s">
        <v>18</v>
      </c>
      <c r="C94" s="13" t="s">
        <v>12</v>
      </c>
      <c r="D94" s="14">
        <v>1</v>
      </c>
      <c r="E94" s="15"/>
      <c r="F94" s="16">
        <f t="shared" si="2"/>
        <v>0</v>
      </c>
    </row>
    <row r="95" spans="1:6">
      <c r="A95" s="18"/>
      <c r="B95" s="19" t="s">
        <v>19</v>
      </c>
      <c r="C95" s="20"/>
      <c r="D95" s="21"/>
      <c r="E95" s="22"/>
      <c r="F95" s="23">
        <f>SUM(F88:F94)</f>
        <v>0</v>
      </c>
    </row>
    <row r="96" spans="1:6" ht="15.6">
      <c r="A96" s="6" t="s">
        <v>20</v>
      </c>
      <c r="B96" s="7" t="s">
        <v>21</v>
      </c>
      <c r="C96" s="9"/>
      <c r="D96" s="24"/>
      <c r="E96" s="25"/>
      <c r="F96" s="16"/>
    </row>
    <row r="97" spans="1:6" ht="27.6">
      <c r="A97" s="11">
        <v>1</v>
      </c>
      <c r="B97" s="26" t="s">
        <v>103</v>
      </c>
      <c r="C97" s="13" t="s">
        <v>14</v>
      </c>
      <c r="D97" s="27">
        <v>0.45</v>
      </c>
      <c r="E97" s="15"/>
      <c r="F97" s="16">
        <f t="shared" si="2"/>
        <v>0</v>
      </c>
    </row>
    <row r="98" spans="1:6" ht="27.6">
      <c r="A98" s="11">
        <v>2</v>
      </c>
      <c r="B98" s="26" t="s">
        <v>104</v>
      </c>
      <c r="C98" s="13" t="s">
        <v>14</v>
      </c>
      <c r="D98" s="14">
        <v>1.802</v>
      </c>
      <c r="E98" s="15"/>
      <c r="F98" s="16">
        <f t="shared" si="2"/>
        <v>0</v>
      </c>
    </row>
    <row r="99" spans="1:6" ht="41.4">
      <c r="A99" s="11">
        <v>3</v>
      </c>
      <c r="B99" s="26" t="s">
        <v>24</v>
      </c>
      <c r="C99" s="13" t="s">
        <v>10</v>
      </c>
      <c r="D99" s="14">
        <v>45.05</v>
      </c>
      <c r="E99" s="15"/>
      <c r="F99" s="16">
        <f t="shared" si="2"/>
        <v>0</v>
      </c>
    </row>
    <row r="100" spans="1:6" ht="27.6">
      <c r="A100" s="11">
        <v>4</v>
      </c>
      <c r="B100" s="12" t="s">
        <v>25</v>
      </c>
      <c r="C100" s="13" t="s">
        <v>14</v>
      </c>
      <c r="D100" s="28">
        <v>0.40500000000000003</v>
      </c>
      <c r="E100" s="15"/>
      <c r="F100" s="16">
        <f t="shared" si="2"/>
        <v>0</v>
      </c>
    </row>
    <row r="101" spans="1:6" ht="55.2">
      <c r="A101" s="11">
        <v>5</v>
      </c>
      <c r="B101" s="12" t="s">
        <v>26</v>
      </c>
      <c r="C101" s="13" t="s">
        <v>14</v>
      </c>
      <c r="D101" s="28">
        <v>0.88800000000000001</v>
      </c>
      <c r="E101" s="15"/>
      <c r="F101" s="16">
        <f t="shared" si="2"/>
        <v>0</v>
      </c>
    </row>
    <row r="102" spans="1:6" ht="41.4">
      <c r="A102" s="11">
        <v>6</v>
      </c>
      <c r="B102" s="12" t="s">
        <v>27</v>
      </c>
      <c r="C102" s="13" t="s">
        <v>14</v>
      </c>
      <c r="D102" s="28">
        <v>1.5680000000000001</v>
      </c>
      <c r="E102" s="15"/>
      <c r="F102" s="16">
        <f t="shared" si="2"/>
        <v>0</v>
      </c>
    </row>
    <row r="103" spans="1:6">
      <c r="A103" s="11">
        <v>7</v>
      </c>
      <c r="B103" s="29" t="s">
        <v>28</v>
      </c>
      <c r="C103" s="13" t="s">
        <v>10</v>
      </c>
      <c r="D103" s="14">
        <v>62.4</v>
      </c>
      <c r="E103" s="15"/>
      <c r="F103" s="16">
        <f t="shared" si="2"/>
        <v>0</v>
      </c>
    </row>
    <row r="104" spans="1:6">
      <c r="A104" s="18"/>
      <c r="B104" s="19" t="s">
        <v>31</v>
      </c>
      <c r="C104" s="20"/>
      <c r="D104" s="21"/>
      <c r="E104" s="22"/>
      <c r="F104" s="23">
        <f>SUM(F97:F103)</f>
        <v>0</v>
      </c>
    </row>
    <row r="105" spans="1:6" ht="15.6">
      <c r="A105" s="6" t="s">
        <v>32</v>
      </c>
      <c r="B105" s="30" t="s">
        <v>33</v>
      </c>
      <c r="C105" s="9"/>
      <c r="D105" s="24"/>
      <c r="E105" s="25"/>
      <c r="F105" s="16"/>
    </row>
    <row r="106" spans="1:6" ht="27.6">
      <c r="A106" s="11">
        <v>1</v>
      </c>
      <c r="B106" s="12" t="s">
        <v>34</v>
      </c>
      <c r="C106" s="13" t="s">
        <v>14</v>
      </c>
      <c r="D106" s="27">
        <v>0.82</v>
      </c>
      <c r="E106" s="15"/>
      <c r="F106" s="16">
        <f t="shared" si="2"/>
        <v>0</v>
      </c>
    </row>
    <row r="107" spans="1:6" ht="41.4">
      <c r="A107" s="11">
        <v>2</v>
      </c>
      <c r="B107" s="12" t="s">
        <v>35</v>
      </c>
      <c r="C107" s="13" t="s">
        <v>14</v>
      </c>
      <c r="D107" s="14">
        <v>0.73</v>
      </c>
      <c r="E107" s="15"/>
      <c r="F107" s="16">
        <f t="shared" si="2"/>
        <v>0</v>
      </c>
    </row>
    <row r="108" spans="1:6" ht="41.4">
      <c r="A108" s="11">
        <v>3</v>
      </c>
      <c r="B108" s="12" t="s">
        <v>36</v>
      </c>
      <c r="C108" s="13" t="s">
        <v>14</v>
      </c>
      <c r="D108" s="27">
        <v>0.33300000000000002</v>
      </c>
      <c r="E108" s="15"/>
      <c r="F108" s="16">
        <f t="shared" si="2"/>
        <v>0</v>
      </c>
    </row>
    <row r="109" spans="1:6" ht="41.4">
      <c r="A109" s="11">
        <v>4</v>
      </c>
      <c r="B109" s="12" t="s">
        <v>37</v>
      </c>
      <c r="C109" s="13" t="s">
        <v>10</v>
      </c>
      <c r="D109" s="14">
        <v>41.46</v>
      </c>
      <c r="E109" s="15"/>
      <c r="F109" s="16">
        <f t="shared" si="2"/>
        <v>0</v>
      </c>
    </row>
    <row r="110" spans="1:6" ht="41.4">
      <c r="A110" s="11">
        <v>5</v>
      </c>
      <c r="B110" s="12" t="s">
        <v>38</v>
      </c>
      <c r="C110" s="13" t="s">
        <v>10</v>
      </c>
      <c r="D110" s="14">
        <v>1.44</v>
      </c>
      <c r="E110" s="15"/>
      <c r="F110" s="16">
        <f t="shared" si="2"/>
        <v>0</v>
      </c>
    </row>
    <row r="111" spans="1:6" ht="27.6">
      <c r="A111" s="11">
        <v>6</v>
      </c>
      <c r="B111" s="12" t="s">
        <v>39</v>
      </c>
      <c r="C111" s="13" t="s">
        <v>40</v>
      </c>
      <c r="D111" s="14">
        <v>52</v>
      </c>
      <c r="E111" s="15"/>
      <c r="F111" s="16">
        <f t="shared" si="2"/>
        <v>0</v>
      </c>
    </row>
    <row r="112" spans="1:6" ht="27.6">
      <c r="A112" s="11">
        <v>7</v>
      </c>
      <c r="B112" s="12" t="s">
        <v>41</v>
      </c>
      <c r="C112" s="13" t="s">
        <v>10</v>
      </c>
      <c r="D112" s="14">
        <v>82.08</v>
      </c>
      <c r="E112" s="15"/>
      <c r="F112" s="16">
        <f t="shared" si="2"/>
        <v>0</v>
      </c>
    </row>
    <row r="113" spans="1:6" ht="27.6">
      <c r="A113" s="11">
        <v>8</v>
      </c>
      <c r="B113" s="31" t="s">
        <v>42</v>
      </c>
      <c r="C113" s="13" t="s">
        <v>10</v>
      </c>
      <c r="D113" s="14">
        <v>47.88</v>
      </c>
      <c r="E113" s="15"/>
      <c r="F113" s="16">
        <f t="shared" si="2"/>
        <v>0</v>
      </c>
    </row>
    <row r="114" spans="1:6">
      <c r="A114" s="18"/>
      <c r="B114" s="19" t="s">
        <v>43</v>
      </c>
      <c r="C114" s="20"/>
      <c r="D114" s="21"/>
      <c r="E114" s="22"/>
      <c r="F114" s="23">
        <f>SUM(F106:F113)</f>
        <v>0</v>
      </c>
    </row>
    <row r="115" spans="1:6" ht="15.6">
      <c r="A115" s="32" t="s">
        <v>44</v>
      </c>
      <c r="B115" s="33" t="s">
        <v>45</v>
      </c>
      <c r="C115" s="34"/>
      <c r="D115" s="35"/>
      <c r="E115" s="15"/>
      <c r="F115" s="16"/>
    </row>
    <row r="116" spans="1:6" ht="55.2">
      <c r="A116" s="11">
        <v>1</v>
      </c>
      <c r="B116" s="31" t="s">
        <v>46</v>
      </c>
      <c r="C116" s="13" t="s">
        <v>40</v>
      </c>
      <c r="D116" s="14">
        <v>2</v>
      </c>
      <c r="E116" s="15"/>
      <c r="F116" s="16">
        <f t="shared" si="2"/>
        <v>0</v>
      </c>
    </row>
    <row r="117" spans="1:6" ht="55.2">
      <c r="A117" s="11">
        <v>2</v>
      </c>
      <c r="B117" s="31" t="s">
        <v>47</v>
      </c>
      <c r="C117" s="13" t="s">
        <v>40</v>
      </c>
      <c r="D117" s="14">
        <v>1</v>
      </c>
      <c r="E117" s="15"/>
      <c r="F117" s="16">
        <f t="shared" si="2"/>
        <v>0</v>
      </c>
    </row>
    <row r="118" spans="1:6">
      <c r="A118" s="18"/>
      <c r="B118" s="19" t="s">
        <v>48</v>
      </c>
      <c r="C118" s="20"/>
      <c r="D118" s="21"/>
      <c r="E118" s="22"/>
      <c r="F118" s="23">
        <f>SUM(F116:F117)</f>
        <v>0</v>
      </c>
    </row>
    <row r="119" spans="1:6">
      <c r="A119" s="36" t="s">
        <v>49</v>
      </c>
      <c r="B119" s="33" t="s">
        <v>50</v>
      </c>
      <c r="C119" s="13"/>
      <c r="D119" s="14"/>
      <c r="E119" s="15"/>
      <c r="F119" s="16"/>
    </row>
    <row r="120" spans="1:6" ht="41.4">
      <c r="A120" s="11">
        <v>1</v>
      </c>
      <c r="B120" s="31" t="s">
        <v>51</v>
      </c>
      <c r="C120" s="13" t="s">
        <v>52</v>
      </c>
      <c r="D120" s="14">
        <v>8.1999999999999993</v>
      </c>
      <c r="E120" s="15"/>
      <c r="F120" s="16">
        <f t="shared" si="2"/>
        <v>0</v>
      </c>
    </row>
    <row r="121" spans="1:6" ht="27.6">
      <c r="A121" s="11">
        <v>2</v>
      </c>
      <c r="B121" s="31" t="s">
        <v>53</v>
      </c>
      <c r="C121" s="13" t="s">
        <v>10</v>
      </c>
      <c r="D121" s="14">
        <v>6.97</v>
      </c>
      <c r="E121" s="15"/>
      <c r="F121" s="16">
        <f t="shared" si="2"/>
        <v>0</v>
      </c>
    </row>
    <row r="122" spans="1:6">
      <c r="A122" s="18"/>
      <c r="B122" s="19" t="s">
        <v>54</v>
      </c>
      <c r="C122" s="20"/>
      <c r="D122" s="21"/>
      <c r="E122" s="22"/>
      <c r="F122" s="23">
        <f>SUM(F120:F121)</f>
        <v>0</v>
      </c>
    </row>
    <row r="123" spans="1:6">
      <c r="A123" s="36" t="s">
        <v>55</v>
      </c>
      <c r="B123" s="33" t="s">
        <v>56</v>
      </c>
      <c r="C123" s="13"/>
      <c r="D123" s="14"/>
      <c r="E123" s="15"/>
      <c r="F123" s="16"/>
    </row>
    <row r="124" spans="1:6">
      <c r="A124" s="11">
        <v>1</v>
      </c>
      <c r="B124" s="37" t="s">
        <v>57</v>
      </c>
      <c r="C124" s="13" t="s">
        <v>10</v>
      </c>
      <c r="D124" s="14">
        <v>2.64</v>
      </c>
      <c r="E124" s="15"/>
      <c r="F124" s="16">
        <f t="shared" si="2"/>
        <v>0</v>
      </c>
    </row>
    <row r="125" spans="1:6">
      <c r="A125" s="18"/>
      <c r="B125" s="19" t="s">
        <v>58</v>
      </c>
      <c r="C125" s="20"/>
      <c r="D125" s="21"/>
      <c r="E125" s="22"/>
      <c r="F125" s="23">
        <f>F124</f>
        <v>0</v>
      </c>
    </row>
    <row r="126" spans="1:6">
      <c r="A126" s="36" t="s">
        <v>59</v>
      </c>
      <c r="B126" s="33" t="s">
        <v>60</v>
      </c>
      <c r="C126" s="13"/>
      <c r="D126" s="14"/>
      <c r="E126" s="15"/>
      <c r="F126" s="16"/>
    </row>
    <row r="127" spans="1:6" ht="27.6">
      <c r="A127" s="11">
        <v>1</v>
      </c>
      <c r="B127" s="31" t="s">
        <v>61</v>
      </c>
      <c r="C127" s="13" t="s">
        <v>10</v>
      </c>
      <c r="D127" s="14">
        <v>43.45</v>
      </c>
      <c r="E127" s="15"/>
      <c r="F127" s="16">
        <f t="shared" si="2"/>
        <v>0</v>
      </c>
    </row>
    <row r="128" spans="1:6" ht="41.4">
      <c r="A128" s="11">
        <v>2</v>
      </c>
      <c r="B128" s="31" t="s">
        <v>62</v>
      </c>
      <c r="C128" s="13" t="s">
        <v>10</v>
      </c>
      <c r="D128" s="14">
        <v>9.6</v>
      </c>
      <c r="E128" s="15"/>
      <c r="F128" s="16">
        <f t="shared" si="2"/>
        <v>0</v>
      </c>
    </row>
    <row r="129" spans="1:7">
      <c r="A129" s="18"/>
      <c r="B129" s="19" t="s">
        <v>63</v>
      </c>
      <c r="C129" s="20"/>
      <c r="D129" s="21"/>
      <c r="E129" s="22"/>
      <c r="F129" s="23">
        <f>SUM(F127:F128)</f>
        <v>0</v>
      </c>
    </row>
    <row r="130" spans="1:7" ht="28.8">
      <c r="A130" s="36" t="s">
        <v>64</v>
      </c>
      <c r="B130" s="41" t="s">
        <v>105</v>
      </c>
      <c r="C130" s="42"/>
      <c r="D130" s="43"/>
      <c r="E130" s="44"/>
      <c r="F130" s="16"/>
    </row>
    <row r="131" spans="1:7" ht="57.6">
      <c r="A131" s="11">
        <v>1</v>
      </c>
      <c r="B131" s="45" t="s">
        <v>85</v>
      </c>
      <c r="C131" s="42" t="s">
        <v>86</v>
      </c>
      <c r="D131" s="43">
        <v>1.4</v>
      </c>
      <c r="E131" s="44"/>
      <c r="F131" s="16">
        <f t="shared" ref="F131:F141" si="3">+D131*E131</f>
        <v>0</v>
      </c>
    </row>
    <row r="132" spans="1:7" ht="57.6">
      <c r="A132" s="11">
        <v>2</v>
      </c>
      <c r="B132" s="45" t="s">
        <v>87</v>
      </c>
      <c r="C132" s="42" t="s">
        <v>88</v>
      </c>
      <c r="D132" s="43">
        <v>1</v>
      </c>
      <c r="E132" s="44"/>
      <c r="F132" s="16">
        <f t="shared" si="3"/>
        <v>0</v>
      </c>
    </row>
    <row r="133" spans="1:7" ht="43.2">
      <c r="A133" s="11">
        <v>3</v>
      </c>
      <c r="B133" s="45" t="s">
        <v>89</v>
      </c>
      <c r="C133" s="42" t="s">
        <v>90</v>
      </c>
      <c r="D133" s="43">
        <v>1</v>
      </c>
      <c r="E133" s="44"/>
      <c r="F133" s="16">
        <f t="shared" si="3"/>
        <v>0</v>
      </c>
    </row>
    <row r="134" spans="1:7" ht="43.2">
      <c r="A134" s="11">
        <v>4</v>
      </c>
      <c r="B134" s="45" t="s">
        <v>91</v>
      </c>
      <c r="C134" s="42" t="s">
        <v>90</v>
      </c>
      <c r="D134" s="43">
        <v>1</v>
      </c>
      <c r="E134" s="44"/>
      <c r="F134" s="16">
        <f t="shared" si="3"/>
        <v>0</v>
      </c>
    </row>
    <row r="135" spans="1:7" ht="57.6">
      <c r="A135" s="11">
        <v>5</v>
      </c>
      <c r="B135" s="45" t="s">
        <v>92</v>
      </c>
      <c r="C135" s="42" t="s">
        <v>90</v>
      </c>
      <c r="D135" s="43">
        <v>1</v>
      </c>
      <c r="E135" s="44"/>
      <c r="F135" s="16">
        <f t="shared" si="3"/>
        <v>0</v>
      </c>
    </row>
    <row r="136" spans="1:7" ht="72">
      <c r="A136" s="11">
        <v>6</v>
      </c>
      <c r="B136" s="45" t="s">
        <v>93</v>
      </c>
      <c r="C136" s="42" t="s">
        <v>86</v>
      </c>
      <c r="D136" s="43">
        <v>10.44</v>
      </c>
      <c r="E136" s="44"/>
      <c r="F136" s="16">
        <f t="shared" si="3"/>
        <v>0</v>
      </c>
    </row>
    <row r="137" spans="1:7" ht="57.6">
      <c r="A137" s="11">
        <v>7</v>
      </c>
      <c r="B137" s="45" t="s">
        <v>94</v>
      </c>
      <c r="C137" s="42" t="s">
        <v>30</v>
      </c>
      <c r="D137" s="43">
        <v>1</v>
      </c>
      <c r="E137" s="44"/>
      <c r="F137" s="16">
        <f t="shared" si="3"/>
        <v>0</v>
      </c>
    </row>
    <row r="138" spans="1:7" ht="28.8">
      <c r="A138" s="11">
        <v>8</v>
      </c>
      <c r="B138" s="45" t="s">
        <v>386</v>
      </c>
      <c r="C138" s="42" t="s">
        <v>88</v>
      </c>
      <c r="D138" s="43">
        <v>3</v>
      </c>
      <c r="E138" s="44"/>
      <c r="F138" s="16">
        <f t="shared" si="3"/>
        <v>0</v>
      </c>
    </row>
    <row r="139" spans="1:7">
      <c r="A139" s="11">
        <v>9</v>
      </c>
      <c r="B139" s="45" t="s">
        <v>96</v>
      </c>
      <c r="C139" s="42" t="s">
        <v>88</v>
      </c>
      <c r="D139" s="43">
        <v>3</v>
      </c>
      <c r="E139" s="44"/>
      <c r="F139" s="16">
        <f t="shared" si="3"/>
        <v>0</v>
      </c>
    </row>
    <row r="140" spans="1:7">
      <c r="A140" s="11">
        <v>10</v>
      </c>
      <c r="B140" s="45" t="s">
        <v>97</v>
      </c>
      <c r="C140" s="42" t="s">
        <v>88</v>
      </c>
      <c r="D140" s="43">
        <v>3</v>
      </c>
      <c r="E140" s="44"/>
      <c r="F140" s="16">
        <f t="shared" si="3"/>
        <v>0</v>
      </c>
    </row>
    <row r="141" spans="1:7">
      <c r="A141" s="11">
        <v>11</v>
      </c>
      <c r="B141" s="45" t="s">
        <v>98</v>
      </c>
      <c r="C141" s="42" t="s">
        <v>88</v>
      </c>
      <c r="D141" s="43">
        <v>3</v>
      </c>
      <c r="E141" s="44"/>
      <c r="F141" s="16">
        <f t="shared" si="3"/>
        <v>0</v>
      </c>
    </row>
    <row r="142" spans="1:7">
      <c r="A142" s="18"/>
      <c r="B142" s="19" t="s">
        <v>71</v>
      </c>
      <c r="C142" s="20"/>
      <c r="D142" s="21"/>
      <c r="E142" s="22"/>
      <c r="F142" s="23">
        <f>SUM(F131:F141)</f>
        <v>0</v>
      </c>
    </row>
    <row r="143" spans="1:7">
      <c r="A143" s="11"/>
      <c r="B143" s="41" t="s">
        <v>100</v>
      </c>
      <c r="C143" s="42"/>
      <c r="D143" s="43"/>
      <c r="E143" s="43"/>
      <c r="F143" s="46">
        <f>F142+F129+F125+F122+F118+F114+F104+F95</f>
        <v>0</v>
      </c>
      <c r="G143" s="54"/>
    </row>
    <row r="144" spans="1:7">
      <c r="A144" s="2"/>
      <c r="B144" s="84"/>
      <c r="C144" s="85"/>
      <c r="D144" s="86"/>
      <c r="E144" s="86"/>
      <c r="F144" s="87"/>
    </row>
    <row r="145" spans="1:6" ht="15" thickBot="1">
      <c r="A145" s="2"/>
      <c r="B145" s="84"/>
      <c r="C145" s="85"/>
      <c r="D145" s="86"/>
      <c r="E145" s="86"/>
      <c r="F145" s="87"/>
    </row>
    <row r="146" spans="1:6" ht="37.200000000000003" customHeight="1" thickBot="1">
      <c r="A146" s="2"/>
      <c r="B146" s="369" t="s">
        <v>114</v>
      </c>
      <c r="C146" s="370"/>
      <c r="D146" s="370"/>
      <c r="E146" s="370"/>
      <c r="F146" s="371"/>
    </row>
    <row r="147" spans="1:6" ht="18">
      <c r="A147" s="2"/>
      <c r="B147" s="3"/>
      <c r="C147" s="3"/>
      <c r="D147" s="3"/>
      <c r="E147" s="3"/>
      <c r="F147" s="3"/>
    </row>
    <row r="148" spans="1:6" ht="31.2">
      <c r="A148" s="4" t="s">
        <v>1</v>
      </c>
      <c r="B148" s="4" t="s">
        <v>2</v>
      </c>
      <c r="C148" s="4" t="s">
        <v>3</v>
      </c>
      <c r="D148" s="5" t="s">
        <v>4</v>
      </c>
      <c r="E148" s="4" t="s">
        <v>5</v>
      </c>
      <c r="F148" s="4" t="s">
        <v>6</v>
      </c>
    </row>
    <row r="149" spans="1:6" ht="15.6">
      <c r="A149" s="6" t="s">
        <v>7</v>
      </c>
      <c r="B149" s="7" t="s">
        <v>8</v>
      </c>
      <c r="C149" s="8"/>
      <c r="D149" s="9"/>
      <c r="E149" s="9"/>
      <c r="F149" s="10"/>
    </row>
    <row r="150" spans="1:6" ht="27.6">
      <c r="A150" s="11">
        <v>1</v>
      </c>
      <c r="B150" s="12" t="s">
        <v>9</v>
      </c>
      <c r="C150" s="13" t="s">
        <v>10</v>
      </c>
      <c r="D150" s="14">
        <v>87.6</v>
      </c>
      <c r="E150" s="15"/>
      <c r="F150" s="16">
        <f>+D150*E150</f>
        <v>0</v>
      </c>
    </row>
    <row r="151" spans="1:6">
      <c r="A151" s="11">
        <v>2</v>
      </c>
      <c r="B151" s="17" t="s">
        <v>11</v>
      </c>
      <c r="C151" s="13" t="s">
        <v>12</v>
      </c>
      <c r="D151" s="14">
        <v>1</v>
      </c>
      <c r="E151" s="15"/>
      <c r="F151" s="16">
        <f t="shared" ref="F151:F197" si="4">+D151*E151</f>
        <v>0</v>
      </c>
    </row>
    <row r="152" spans="1:6">
      <c r="A152" s="11">
        <v>3</v>
      </c>
      <c r="B152" s="12" t="s">
        <v>102</v>
      </c>
      <c r="C152" s="13" t="s">
        <v>14</v>
      </c>
      <c r="D152" s="14">
        <v>45.134999999999998</v>
      </c>
      <c r="E152" s="15"/>
      <c r="F152" s="16">
        <f t="shared" si="4"/>
        <v>0</v>
      </c>
    </row>
    <row r="153" spans="1:6">
      <c r="A153" s="11">
        <v>4</v>
      </c>
      <c r="B153" s="17" t="s">
        <v>15</v>
      </c>
      <c r="C153" s="13" t="s">
        <v>14</v>
      </c>
      <c r="D153" s="14">
        <v>4.8150000000000004</v>
      </c>
      <c r="E153" s="15"/>
      <c r="F153" s="16">
        <f t="shared" si="4"/>
        <v>0</v>
      </c>
    </row>
    <row r="154" spans="1:6">
      <c r="A154" s="11">
        <v>5</v>
      </c>
      <c r="B154" s="17" t="s">
        <v>16</v>
      </c>
      <c r="C154" s="13" t="s">
        <v>14</v>
      </c>
      <c r="D154" s="14">
        <v>4.1040000000000001</v>
      </c>
      <c r="E154" s="15"/>
      <c r="F154" s="16">
        <f t="shared" si="4"/>
        <v>0</v>
      </c>
    </row>
    <row r="155" spans="1:6">
      <c r="A155" s="11">
        <v>6</v>
      </c>
      <c r="B155" s="17" t="s">
        <v>17</v>
      </c>
      <c r="C155" s="13" t="s">
        <v>14</v>
      </c>
      <c r="D155" s="14">
        <f>2.52+0.387</f>
        <v>2.907</v>
      </c>
      <c r="E155" s="15"/>
      <c r="F155" s="16">
        <f t="shared" si="4"/>
        <v>0</v>
      </c>
    </row>
    <row r="156" spans="1:6">
      <c r="A156" s="11">
        <v>7</v>
      </c>
      <c r="B156" s="17" t="s">
        <v>18</v>
      </c>
      <c r="C156" s="13" t="s">
        <v>12</v>
      </c>
      <c r="D156" s="14">
        <v>1</v>
      </c>
      <c r="E156" s="15"/>
      <c r="F156" s="16">
        <f t="shared" si="4"/>
        <v>0</v>
      </c>
    </row>
    <row r="157" spans="1:6">
      <c r="A157" s="18"/>
      <c r="B157" s="19" t="s">
        <v>19</v>
      </c>
      <c r="C157" s="20"/>
      <c r="D157" s="21"/>
      <c r="E157" s="22"/>
      <c r="F157" s="23">
        <f>SUM(F150:F156)</f>
        <v>0</v>
      </c>
    </row>
    <row r="158" spans="1:6" ht="15.6">
      <c r="A158" s="6" t="s">
        <v>20</v>
      </c>
      <c r="B158" s="7" t="s">
        <v>21</v>
      </c>
      <c r="C158" s="9"/>
      <c r="D158" s="24"/>
      <c r="E158" s="25"/>
      <c r="F158" s="16"/>
    </row>
    <row r="159" spans="1:6" ht="27.6">
      <c r="A159" s="11">
        <v>1</v>
      </c>
      <c r="B159" s="26" t="s">
        <v>103</v>
      </c>
      <c r="C159" s="13" t="s">
        <v>14</v>
      </c>
      <c r="D159" s="27">
        <f>0.851</f>
        <v>0.85099999999999998</v>
      </c>
      <c r="E159" s="15"/>
      <c r="F159" s="16">
        <f t="shared" si="4"/>
        <v>0</v>
      </c>
    </row>
    <row r="160" spans="1:6" ht="27.6">
      <c r="A160" s="11">
        <v>2</v>
      </c>
      <c r="B160" s="26" t="s">
        <v>104</v>
      </c>
      <c r="C160" s="13" t="s">
        <v>14</v>
      </c>
      <c r="D160" s="14">
        <v>2.5499999999999998</v>
      </c>
      <c r="E160" s="15"/>
      <c r="F160" s="16">
        <f t="shared" si="4"/>
        <v>0</v>
      </c>
    </row>
    <row r="161" spans="1:6" ht="41.4">
      <c r="A161" s="11">
        <v>3</v>
      </c>
      <c r="B161" s="26" t="s">
        <v>24</v>
      </c>
      <c r="C161" s="13" t="s">
        <v>10</v>
      </c>
      <c r="D161" s="14">
        <v>68.400000000000006</v>
      </c>
      <c r="E161" s="15"/>
      <c r="F161" s="16">
        <f t="shared" si="4"/>
        <v>0</v>
      </c>
    </row>
    <row r="162" spans="1:6" ht="27.6">
      <c r="A162" s="11">
        <v>4</v>
      </c>
      <c r="B162" s="12" t="s">
        <v>25</v>
      </c>
      <c r="C162" s="13" t="s">
        <v>14</v>
      </c>
      <c r="D162" s="28">
        <v>0.51300000000000001</v>
      </c>
      <c r="E162" s="15"/>
      <c r="F162" s="16">
        <f t="shared" si="4"/>
        <v>0</v>
      </c>
    </row>
    <row r="163" spans="1:6" ht="55.2">
      <c r="A163" s="11">
        <v>5</v>
      </c>
      <c r="B163" s="12" t="s">
        <v>26</v>
      </c>
      <c r="C163" s="13" t="s">
        <v>14</v>
      </c>
      <c r="D163" s="28">
        <v>1.1240000000000001</v>
      </c>
      <c r="E163" s="15"/>
      <c r="F163" s="16">
        <f t="shared" si="4"/>
        <v>0</v>
      </c>
    </row>
    <row r="164" spans="1:6" ht="41.4">
      <c r="A164" s="11">
        <v>6</v>
      </c>
      <c r="B164" s="12" t="s">
        <v>27</v>
      </c>
      <c r="C164" s="13" t="s">
        <v>14</v>
      </c>
      <c r="D164" s="28">
        <v>2.3370000000000002</v>
      </c>
      <c r="E164" s="15"/>
      <c r="F164" s="16">
        <f t="shared" si="4"/>
        <v>0</v>
      </c>
    </row>
    <row r="165" spans="1:6">
      <c r="A165" s="11">
        <v>7</v>
      </c>
      <c r="B165" s="29" t="s">
        <v>28</v>
      </c>
      <c r="C165" s="13" t="s">
        <v>10</v>
      </c>
      <c r="D165" s="14">
        <v>74</v>
      </c>
      <c r="E165" s="15"/>
      <c r="F165" s="16">
        <f t="shared" si="4"/>
        <v>0</v>
      </c>
    </row>
    <row r="166" spans="1:6">
      <c r="A166" s="18"/>
      <c r="B166" s="19" t="s">
        <v>31</v>
      </c>
      <c r="C166" s="20"/>
      <c r="D166" s="21"/>
      <c r="E166" s="22"/>
      <c r="F166" s="23">
        <f>SUM(F159:F165)</f>
        <v>0</v>
      </c>
    </row>
    <row r="167" spans="1:6" ht="15.6">
      <c r="A167" s="6" t="s">
        <v>32</v>
      </c>
      <c r="B167" s="30" t="s">
        <v>33</v>
      </c>
      <c r="C167" s="9"/>
      <c r="D167" s="24"/>
      <c r="E167" s="25"/>
      <c r="F167" s="16"/>
    </row>
    <row r="168" spans="1:6" ht="27.6">
      <c r="A168" s="11">
        <v>1</v>
      </c>
      <c r="B168" s="12" t="s">
        <v>34</v>
      </c>
      <c r="C168" s="13" t="s">
        <v>14</v>
      </c>
      <c r="D168" s="27">
        <v>1.139</v>
      </c>
      <c r="E168" s="15"/>
      <c r="F168" s="16">
        <f t="shared" si="4"/>
        <v>0</v>
      </c>
    </row>
    <row r="169" spans="1:6" ht="41.4">
      <c r="A169" s="11">
        <v>2</v>
      </c>
      <c r="B169" s="12" t="s">
        <v>35</v>
      </c>
      <c r="C169" s="13" t="s">
        <v>14</v>
      </c>
      <c r="D169" s="14">
        <v>2.66</v>
      </c>
      <c r="E169" s="15"/>
      <c r="F169" s="16">
        <f t="shared" si="4"/>
        <v>0</v>
      </c>
    </row>
    <row r="170" spans="1:6" ht="41.4">
      <c r="A170" s="11">
        <v>3</v>
      </c>
      <c r="B170" s="12" t="s">
        <v>36</v>
      </c>
      <c r="C170" s="13" t="s">
        <v>14</v>
      </c>
      <c r="D170" s="27">
        <v>0.53</v>
      </c>
      <c r="E170" s="15"/>
      <c r="F170" s="16">
        <f t="shared" si="4"/>
        <v>0</v>
      </c>
    </row>
    <row r="171" spans="1:6" ht="41.4">
      <c r="A171" s="11">
        <v>4</v>
      </c>
      <c r="B171" s="12" t="s">
        <v>37</v>
      </c>
      <c r="C171" s="13" t="s">
        <v>10</v>
      </c>
      <c r="D171" s="14">
        <v>61.96</v>
      </c>
      <c r="E171" s="15"/>
      <c r="F171" s="16">
        <f t="shared" si="4"/>
        <v>0</v>
      </c>
    </row>
    <row r="172" spans="1:6" ht="41.4">
      <c r="A172" s="11">
        <v>5</v>
      </c>
      <c r="B172" s="12" t="s">
        <v>38</v>
      </c>
      <c r="C172" s="13" t="s">
        <v>10</v>
      </c>
      <c r="D172" s="14">
        <v>2.4</v>
      </c>
      <c r="E172" s="15"/>
      <c r="F172" s="16">
        <f t="shared" si="4"/>
        <v>0</v>
      </c>
    </row>
    <row r="173" spans="1:6" ht="27.6">
      <c r="A173" s="11">
        <v>6</v>
      </c>
      <c r="B173" s="12" t="s">
        <v>39</v>
      </c>
      <c r="C173" s="13" t="s">
        <v>40</v>
      </c>
      <c r="D173" s="14">
        <v>78</v>
      </c>
      <c r="E173" s="15"/>
      <c r="F173" s="16">
        <f t="shared" si="4"/>
        <v>0</v>
      </c>
    </row>
    <row r="174" spans="1:6" ht="27.6">
      <c r="A174" s="11">
        <v>7</v>
      </c>
      <c r="B174" s="12" t="s">
        <v>41</v>
      </c>
      <c r="C174" s="13" t="s">
        <v>10</v>
      </c>
      <c r="D174" s="14">
        <v>149.59</v>
      </c>
      <c r="E174" s="15"/>
      <c r="F174" s="16">
        <f t="shared" si="4"/>
        <v>0</v>
      </c>
    </row>
    <row r="175" spans="1:6" ht="27.6">
      <c r="A175" s="11">
        <v>8</v>
      </c>
      <c r="B175" s="31" t="s">
        <v>42</v>
      </c>
      <c r="C175" s="13" t="s">
        <v>10</v>
      </c>
      <c r="D175" s="14">
        <v>80.78</v>
      </c>
      <c r="E175" s="15"/>
      <c r="F175" s="16">
        <f t="shared" si="4"/>
        <v>0</v>
      </c>
    </row>
    <row r="176" spans="1:6">
      <c r="A176" s="18"/>
      <c r="B176" s="19" t="s">
        <v>43</v>
      </c>
      <c r="C176" s="20"/>
      <c r="D176" s="21"/>
      <c r="E176" s="22"/>
      <c r="F176" s="23">
        <f>SUM(F168:F175)</f>
        <v>0</v>
      </c>
    </row>
    <row r="177" spans="1:6" ht="15.6">
      <c r="A177" s="32" t="s">
        <v>44</v>
      </c>
      <c r="B177" s="33" t="s">
        <v>45</v>
      </c>
      <c r="C177" s="34"/>
      <c r="D177" s="35"/>
      <c r="E177" s="15"/>
      <c r="F177" s="16"/>
    </row>
    <row r="178" spans="1:6" ht="55.2">
      <c r="A178" s="11">
        <v>1</v>
      </c>
      <c r="B178" s="31" t="s">
        <v>46</v>
      </c>
      <c r="C178" s="13" t="s">
        <v>40</v>
      </c>
      <c r="D178" s="14">
        <v>4</v>
      </c>
      <c r="E178" s="15"/>
      <c r="F178" s="16">
        <f t="shared" si="4"/>
        <v>0</v>
      </c>
    </row>
    <row r="179" spans="1:6" ht="55.2">
      <c r="A179" s="11">
        <v>2</v>
      </c>
      <c r="B179" s="31" t="s">
        <v>47</v>
      </c>
      <c r="C179" s="13" t="s">
        <v>40</v>
      </c>
      <c r="D179" s="14">
        <v>1</v>
      </c>
      <c r="E179" s="15"/>
      <c r="F179" s="16">
        <f t="shared" si="4"/>
        <v>0</v>
      </c>
    </row>
    <row r="180" spans="1:6">
      <c r="A180" s="18"/>
      <c r="B180" s="19" t="s">
        <v>48</v>
      </c>
      <c r="C180" s="20"/>
      <c r="D180" s="21"/>
      <c r="E180" s="22"/>
      <c r="F180" s="23">
        <f>SUM(F178:F179)</f>
        <v>0</v>
      </c>
    </row>
    <row r="181" spans="1:6">
      <c r="A181" s="36" t="s">
        <v>49</v>
      </c>
      <c r="B181" s="33" t="s">
        <v>50</v>
      </c>
      <c r="C181" s="13"/>
      <c r="D181" s="14"/>
      <c r="E181" s="15"/>
      <c r="F181" s="16"/>
    </row>
    <row r="182" spans="1:6" ht="41.4">
      <c r="A182" s="11">
        <v>1</v>
      </c>
      <c r="B182" s="31" t="s">
        <v>51</v>
      </c>
      <c r="C182" s="13" t="s">
        <v>52</v>
      </c>
      <c r="D182" s="14">
        <v>16.8</v>
      </c>
      <c r="E182" s="15"/>
      <c r="F182" s="16">
        <f t="shared" si="4"/>
        <v>0</v>
      </c>
    </row>
    <row r="183" spans="1:6" ht="27.6">
      <c r="A183" s="11">
        <v>2</v>
      </c>
      <c r="B183" s="31" t="s">
        <v>53</v>
      </c>
      <c r="C183" s="13" t="s">
        <v>10</v>
      </c>
      <c r="D183" s="14">
        <f>10.53+5.2</f>
        <v>15.73</v>
      </c>
      <c r="E183" s="15"/>
      <c r="F183" s="16">
        <f t="shared" si="4"/>
        <v>0</v>
      </c>
    </row>
    <row r="184" spans="1:6">
      <c r="A184" s="18"/>
      <c r="B184" s="19" t="s">
        <v>54</v>
      </c>
      <c r="C184" s="20"/>
      <c r="D184" s="21"/>
      <c r="E184" s="22"/>
      <c r="F184" s="23">
        <f>SUM(F182:F183)</f>
        <v>0</v>
      </c>
    </row>
    <row r="185" spans="1:6">
      <c r="A185" s="36" t="s">
        <v>55</v>
      </c>
      <c r="B185" s="33" t="s">
        <v>56</v>
      </c>
      <c r="C185" s="13"/>
      <c r="D185" s="14"/>
      <c r="E185" s="15"/>
      <c r="F185" s="16"/>
    </row>
    <row r="186" spans="1:6">
      <c r="A186" s="11">
        <v>1</v>
      </c>
      <c r="B186" s="37" t="s">
        <v>57</v>
      </c>
      <c r="C186" s="13" t="s">
        <v>10</v>
      </c>
      <c r="D186" s="14">
        <v>5.28</v>
      </c>
      <c r="E186" s="15"/>
      <c r="F186" s="16">
        <f t="shared" si="4"/>
        <v>0</v>
      </c>
    </row>
    <row r="187" spans="1:6">
      <c r="A187" s="18"/>
      <c r="B187" s="19" t="s">
        <v>58</v>
      </c>
      <c r="C187" s="20"/>
      <c r="D187" s="21"/>
      <c r="E187" s="22"/>
      <c r="F187" s="23">
        <f>F186</f>
        <v>0</v>
      </c>
    </row>
    <row r="188" spans="1:6">
      <c r="A188" s="36" t="s">
        <v>59</v>
      </c>
      <c r="B188" s="33" t="s">
        <v>60</v>
      </c>
      <c r="C188" s="13"/>
      <c r="D188" s="14"/>
      <c r="E188" s="15"/>
      <c r="F188" s="16"/>
    </row>
    <row r="189" spans="1:6" ht="27.6">
      <c r="A189" s="11">
        <v>1</v>
      </c>
      <c r="B189" s="31" t="s">
        <v>61</v>
      </c>
      <c r="C189" s="13" t="s">
        <v>10</v>
      </c>
      <c r="D189" s="14">
        <v>59.56</v>
      </c>
      <c r="E189" s="15"/>
      <c r="F189" s="16">
        <f t="shared" si="4"/>
        <v>0</v>
      </c>
    </row>
    <row r="190" spans="1:6" ht="41.4">
      <c r="A190" s="11">
        <v>2</v>
      </c>
      <c r="B190" s="31" t="s">
        <v>62</v>
      </c>
      <c r="C190" s="13" t="s">
        <v>10</v>
      </c>
      <c r="D190" s="14">
        <v>18.8</v>
      </c>
      <c r="E190" s="15"/>
      <c r="F190" s="16">
        <f t="shared" si="4"/>
        <v>0</v>
      </c>
    </row>
    <row r="191" spans="1:6">
      <c r="A191" s="18"/>
      <c r="B191" s="19" t="s">
        <v>63</v>
      </c>
      <c r="C191" s="20"/>
      <c r="D191" s="21"/>
      <c r="E191" s="22"/>
      <c r="F191" s="23">
        <f>SUM(F189:F190)</f>
        <v>0</v>
      </c>
    </row>
    <row r="192" spans="1:6">
      <c r="A192" s="36" t="s">
        <v>64</v>
      </c>
      <c r="B192" s="33" t="s">
        <v>65</v>
      </c>
      <c r="C192" s="13"/>
      <c r="D192" s="14"/>
      <c r="E192" s="15"/>
      <c r="F192" s="16"/>
    </row>
    <row r="193" spans="1:6" ht="41.4">
      <c r="A193" s="11">
        <v>1</v>
      </c>
      <c r="B193" s="38" t="s">
        <v>66</v>
      </c>
      <c r="C193" s="13" t="s">
        <v>40</v>
      </c>
      <c r="D193" s="14">
        <v>2</v>
      </c>
      <c r="E193" s="15"/>
      <c r="F193" s="16">
        <f t="shared" si="4"/>
        <v>0</v>
      </c>
    </row>
    <row r="194" spans="1:6" ht="41.4">
      <c r="A194" s="11">
        <v>2</v>
      </c>
      <c r="B194" s="38" t="s">
        <v>67</v>
      </c>
      <c r="C194" s="13" t="s">
        <v>40</v>
      </c>
      <c r="D194" s="14">
        <v>2</v>
      </c>
      <c r="E194" s="15"/>
      <c r="F194" s="16">
        <f t="shared" si="4"/>
        <v>0</v>
      </c>
    </row>
    <row r="195" spans="1:6" ht="27.6">
      <c r="A195" s="11">
        <v>3</v>
      </c>
      <c r="B195" s="26" t="s">
        <v>68</v>
      </c>
      <c r="C195" s="13" t="s">
        <v>40</v>
      </c>
      <c r="D195" s="14">
        <v>2</v>
      </c>
      <c r="E195" s="15"/>
      <c r="F195" s="16">
        <f t="shared" si="4"/>
        <v>0</v>
      </c>
    </row>
    <row r="196" spans="1:6" ht="27.6">
      <c r="A196" s="11">
        <v>4</v>
      </c>
      <c r="B196" s="26" t="s">
        <v>69</v>
      </c>
      <c r="C196" s="13" t="s">
        <v>52</v>
      </c>
      <c r="D196" s="14">
        <v>8.9</v>
      </c>
      <c r="E196" s="15"/>
      <c r="F196" s="16">
        <f t="shared" si="4"/>
        <v>0</v>
      </c>
    </row>
    <row r="197" spans="1:6" ht="27.6">
      <c r="A197" s="11">
        <v>5</v>
      </c>
      <c r="B197" s="26" t="s">
        <v>70</v>
      </c>
      <c r="C197" s="13" t="s">
        <v>52</v>
      </c>
      <c r="D197" s="14">
        <v>2.6</v>
      </c>
      <c r="E197" s="15"/>
      <c r="F197" s="16">
        <f t="shared" si="4"/>
        <v>0</v>
      </c>
    </row>
    <row r="198" spans="1:6">
      <c r="A198" s="18"/>
      <c r="B198" s="19" t="s">
        <v>71</v>
      </c>
      <c r="C198" s="20"/>
      <c r="D198" s="21"/>
      <c r="E198" s="22"/>
      <c r="F198" s="23">
        <f>SUM(F193:F197)</f>
        <v>0</v>
      </c>
    </row>
    <row r="199" spans="1:6" ht="28.8">
      <c r="A199" s="36" t="s">
        <v>72</v>
      </c>
      <c r="B199" s="41" t="s">
        <v>115</v>
      </c>
      <c r="C199" s="42"/>
      <c r="D199" s="43"/>
      <c r="E199" s="44"/>
      <c r="F199" s="16"/>
    </row>
    <row r="200" spans="1:6" ht="57.6">
      <c r="A200" s="11">
        <v>1</v>
      </c>
      <c r="B200" s="45" t="s">
        <v>85</v>
      </c>
      <c r="C200" s="42" t="s">
        <v>86</v>
      </c>
      <c r="D200" s="43">
        <v>1.4</v>
      </c>
      <c r="E200" s="44"/>
      <c r="F200" s="16">
        <f t="shared" ref="F200:F210" si="5">+D200*E200</f>
        <v>0</v>
      </c>
    </row>
    <row r="201" spans="1:6" ht="57.6">
      <c r="A201" s="11">
        <v>2</v>
      </c>
      <c r="B201" s="45" t="s">
        <v>87</v>
      </c>
      <c r="C201" s="42" t="s">
        <v>88</v>
      </c>
      <c r="D201" s="43">
        <v>1</v>
      </c>
      <c r="E201" s="44"/>
      <c r="F201" s="16">
        <f t="shared" si="5"/>
        <v>0</v>
      </c>
    </row>
    <row r="202" spans="1:6" ht="43.2">
      <c r="A202" s="11">
        <v>3</v>
      </c>
      <c r="B202" s="45" t="s">
        <v>89</v>
      </c>
      <c r="C202" s="42" t="s">
        <v>90</v>
      </c>
      <c r="D202" s="43">
        <v>1</v>
      </c>
      <c r="E202" s="44"/>
      <c r="F202" s="16">
        <f t="shared" si="5"/>
        <v>0</v>
      </c>
    </row>
    <row r="203" spans="1:6" ht="43.2">
      <c r="A203" s="11">
        <v>4</v>
      </c>
      <c r="B203" s="45" t="s">
        <v>91</v>
      </c>
      <c r="C203" s="42" t="s">
        <v>90</v>
      </c>
      <c r="D203" s="43">
        <v>1</v>
      </c>
      <c r="E203" s="44"/>
      <c r="F203" s="16">
        <f t="shared" si="5"/>
        <v>0</v>
      </c>
    </row>
    <row r="204" spans="1:6" ht="57.6">
      <c r="A204" s="11">
        <v>5</v>
      </c>
      <c r="B204" s="45" t="s">
        <v>92</v>
      </c>
      <c r="C204" s="42" t="s">
        <v>90</v>
      </c>
      <c r="D204" s="43">
        <v>1</v>
      </c>
      <c r="E204" s="44"/>
      <c r="F204" s="16">
        <f t="shared" si="5"/>
        <v>0</v>
      </c>
    </row>
    <row r="205" spans="1:6" ht="72">
      <c r="A205" s="11">
        <v>6</v>
      </c>
      <c r="B205" s="45" t="s">
        <v>93</v>
      </c>
      <c r="C205" s="42" t="s">
        <v>86</v>
      </c>
      <c r="D205" s="43">
        <v>26.46</v>
      </c>
      <c r="E205" s="44"/>
      <c r="F205" s="16">
        <f t="shared" si="5"/>
        <v>0</v>
      </c>
    </row>
    <row r="206" spans="1:6" ht="57.6">
      <c r="A206" s="11">
        <v>7</v>
      </c>
      <c r="B206" s="45" t="s">
        <v>94</v>
      </c>
      <c r="C206" s="42" t="s">
        <v>30</v>
      </c>
      <c r="D206" s="43">
        <v>1</v>
      </c>
      <c r="E206" s="44"/>
      <c r="F206" s="16">
        <f t="shared" si="5"/>
        <v>0</v>
      </c>
    </row>
    <row r="207" spans="1:6" ht="28.8">
      <c r="A207" s="11">
        <v>8</v>
      </c>
      <c r="B207" s="45" t="s">
        <v>386</v>
      </c>
      <c r="C207" s="42" t="s">
        <v>88</v>
      </c>
      <c r="D207" s="43">
        <v>3</v>
      </c>
      <c r="E207" s="44"/>
      <c r="F207" s="16">
        <f t="shared" si="5"/>
        <v>0</v>
      </c>
    </row>
    <row r="208" spans="1:6">
      <c r="A208" s="11">
        <v>9</v>
      </c>
      <c r="B208" s="45" t="s">
        <v>96</v>
      </c>
      <c r="C208" s="42" t="s">
        <v>88</v>
      </c>
      <c r="D208" s="43">
        <v>3</v>
      </c>
      <c r="E208" s="44"/>
      <c r="F208" s="16">
        <f t="shared" si="5"/>
        <v>0</v>
      </c>
    </row>
    <row r="209" spans="1:7">
      <c r="A209" s="11">
        <v>10</v>
      </c>
      <c r="B209" s="45" t="s">
        <v>97</v>
      </c>
      <c r="C209" s="42" t="s">
        <v>88</v>
      </c>
      <c r="D209" s="43">
        <v>3</v>
      </c>
      <c r="E209" s="44"/>
      <c r="F209" s="16">
        <f t="shared" si="5"/>
        <v>0</v>
      </c>
    </row>
    <row r="210" spans="1:7">
      <c r="A210" s="11">
        <v>11</v>
      </c>
      <c r="B210" s="45" t="s">
        <v>98</v>
      </c>
      <c r="C210" s="42" t="s">
        <v>88</v>
      </c>
      <c r="D210" s="43">
        <v>5</v>
      </c>
      <c r="E210" s="44"/>
      <c r="F210" s="16">
        <f t="shared" si="5"/>
        <v>0</v>
      </c>
    </row>
    <row r="211" spans="1:7">
      <c r="A211" s="18"/>
      <c r="B211" s="19" t="s">
        <v>82</v>
      </c>
      <c r="C211" s="20"/>
      <c r="D211" s="21"/>
      <c r="E211" s="22"/>
      <c r="F211" s="23">
        <f>SUM(F200:F210)</f>
        <v>0</v>
      </c>
    </row>
    <row r="212" spans="1:7">
      <c r="A212" s="18" t="s">
        <v>188</v>
      </c>
      <c r="B212" s="19" t="s">
        <v>106</v>
      </c>
      <c r="C212" s="20"/>
      <c r="D212" s="21"/>
      <c r="E212" s="22"/>
      <c r="F212" s="23"/>
    </row>
    <row r="213" spans="1:7" ht="27.6">
      <c r="A213" s="47">
        <v>1</v>
      </c>
      <c r="B213" s="26" t="s">
        <v>103</v>
      </c>
      <c r="C213" s="13" t="s">
        <v>14</v>
      </c>
      <c r="D213" s="27">
        <v>0.14299999999999999</v>
      </c>
      <c r="E213" s="15"/>
      <c r="F213" s="16">
        <f>E213*D213</f>
        <v>0</v>
      </c>
    </row>
    <row r="214" spans="1:7" ht="27.6">
      <c r="A214" s="47">
        <v>2</v>
      </c>
      <c r="B214" s="26" t="s">
        <v>107</v>
      </c>
      <c r="C214" s="13" t="s">
        <v>14</v>
      </c>
      <c r="D214" s="14">
        <v>0.56999999999999995</v>
      </c>
      <c r="E214" s="15"/>
      <c r="F214" s="16">
        <f t="shared" ref="F214:F221" si="6">E214*D214</f>
        <v>0</v>
      </c>
    </row>
    <row r="215" spans="1:7">
      <c r="A215" s="47">
        <v>3</v>
      </c>
      <c r="B215" s="26" t="s">
        <v>108</v>
      </c>
      <c r="C215" s="13" t="s">
        <v>10</v>
      </c>
      <c r="D215" s="14">
        <v>1.9</v>
      </c>
      <c r="E215" s="15"/>
      <c r="F215" s="16">
        <f t="shared" si="6"/>
        <v>0</v>
      </c>
    </row>
    <row r="216" spans="1:7" ht="27.6">
      <c r="A216" s="47">
        <v>4</v>
      </c>
      <c r="B216" s="26" t="s">
        <v>109</v>
      </c>
      <c r="C216" s="13" t="s">
        <v>10</v>
      </c>
      <c r="D216" s="14">
        <v>8.32</v>
      </c>
      <c r="E216" s="15"/>
      <c r="F216" s="16">
        <f t="shared" si="6"/>
        <v>0</v>
      </c>
    </row>
    <row r="217" spans="1:7">
      <c r="A217" s="47">
        <v>5</v>
      </c>
      <c r="B217" s="26" t="s">
        <v>184</v>
      </c>
      <c r="C217" s="13" t="s">
        <v>86</v>
      </c>
      <c r="D217" s="14">
        <v>6</v>
      </c>
      <c r="E217" s="15"/>
      <c r="F217" s="16"/>
    </row>
    <row r="218" spans="1:7" ht="27.6">
      <c r="A218" s="47">
        <v>6</v>
      </c>
      <c r="B218" s="26" t="s">
        <v>110</v>
      </c>
      <c r="C218" s="13" t="s">
        <v>10</v>
      </c>
      <c r="D218" s="28">
        <v>3.75</v>
      </c>
      <c r="E218" s="15"/>
      <c r="F218" s="16">
        <f t="shared" si="6"/>
        <v>0</v>
      </c>
    </row>
    <row r="219" spans="1:7" ht="41.4">
      <c r="A219" s="47">
        <v>7</v>
      </c>
      <c r="B219" s="26" t="s">
        <v>77</v>
      </c>
      <c r="C219" s="13" t="s">
        <v>10</v>
      </c>
      <c r="D219" s="28">
        <v>17.760000000000002</v>
      </c>
      <c r="E219" s="15"/>
      <c r="F219" s="16">
        <f t="shared" si="6"/>
        <v>0</v>
      </c>
    </row>
    <row r="220" spans="1:7" ht="43.2">
      <c r="A220" s="47">
        <v>8</v>
      </c>
      <c r="B220" s="45" t="s">
        <v>187</v>
      </c>
      <c r="C220" s="42" t="s">
        <v>30</v>
      </c>
      <c r="D220" s="43">
        <v>1</v>
      </c>
      <c r="E220" s="50"/>
      <c r="F220" s="16">
        <f t="shared" si="6"/>
        <v>0</v>
      </c>
    </row>
    <row r="221" spans="1:7" ht="27.6">
      <c r="A221" s="47">
        <v>9</v>
      </c>
      <c r="B221" s="26" t="s">
        <v>112</v>
      </c>
      <c r="C221" s="13" t="s">
        <v>30</v>
      </c>
      <c r="D221" s="28">
        <v>1</v>
      </c>
      <c r="E221" s="15"/>
      <c r="F221" s="16">
        <f t="shared" si="6"/>
        <v>0</v>
      </c>
    </row>
    <row r="222" spans="1:7" ht="27.6">
      <c r="A222" s="47">
        <v>10</v>
      </c>
      <c r="B222" s="26" t="s">
        <v>185</v>
      </c>
      <c r="C222" s="13" t="s">
        <v>14</v>
      </c>
      <c r="D222" s="28">
        <v>0.56999999999999995</v>
      </c>
      <c r="E222" s="15"/>
      <c r="F222" s="16">
        <f>D222*E222</f>
        <v>0</v>
      </c>
    </row>
    <row r="223" spans="1:7">
      <c r="A223" s="18"/>
      <c r="B223" s="7" t="s">
        <v>189</v>
      </c>
      <c r="C223" s="9"/>
      <c r="D223" s="52"/>
      <c r="E223" s="25"/>
      <c r="F223" s="23">
        <f>SUM(F213:F222)</f>
        <v>0</v>
      </c>
    </row>
    <row r="224" spans="1:7">
      <c r="A224" s="11"/>
      <c r="B224" s="41" t="s">
        <v>100</v>
      </c>
      <c r="C224" s="42"/>
      <c r="D224" s="43"/>
      <c r="E224" s="43"/>
      <c r="F224" s="46">
        <f>F211+F198+F191+F187+F184+F180+F176+F166+F157+F223</f>
        <v>0</v>
      </c>
      <c r="G224" s="54"/>
    </row>
    <row r="225" spans="1:6">
      <c r="A225" s="2"/>
      <c r="B225" s="84"/>
      <c r="C225" s="85"/>
      <c r="D225" s="86"/>
      <c r="E225" s="86"/>
      <c r="F225" s="87"/>
    </row>
    <row r="226" spans="1:6">
      <c r="A226" s="2"/>
      <c r="B226" s="84"/>
      <c r="C226" s="85"/>
      <c r="D226" s="86"/>
      <c r="E226" s="86"/>
      <c r="F226" s="87"/>
    </row>
    <row r="227" spans="1:6" ht="15" thickBot="1">
      <c r="A227" s="2"/>
      <c r="B227" s="84"/>
      <c r="C227" s="85"/>
      <c r="D227" s="86"/>
      <c r="E227" s="86"/>
      <c r="F227" s="87"/>
    </row>
    <row r="228" spans="1:6" ht="18.600000000000001" customHeight="1" thickBot="1">
      <c r="A228" s="2"/>
      <c r="B228" s="369" t="s">
        <v>116</v>
      </c>
      <c r="C228" s="370"/>
      <c r="D228" s="370"/>
      <c r="E228" s="370"/>
      <c r="F228" s="371"/>
    </row>
    <row r="229" spans="1:6" ht="18">
      <c r="A229" s="2"/>
      <c r="B229" s="3"/>
      <c r="C229" s="3"/>
      <c r="D229" s="3"/>
      <c r="E229" s="3"/>
      <c r="F229" s="3"/>
    </row>
    <row r="230" spans="1:6" ht="31.2">
      <c r="A230" s="4" t="s">
        <v>1</v>
      </c>
      <c r="B230" s="4" t="s">
        <v>2</v>
      </c>
      <c r="C230" s="4" t="s">
        <v>3</v>
      </c>
      <c r="D230" s="5" t="s">
        <v>4</v>
      </c>
      <c r="E230" s="4" t="s">
        <v>5</v>
      </c>
      <c r="F230" s="4" t="s">
        <v>6</v>
      </c>
    </row>
    <row r="231" spans="1:6" ht="15.6">
      <c r="A231" s="6" t="s">
        <v>7</v>
      </c>
      <c r="B231" s="7" t="s">
        <v>8</v>
      </c>
      <c r="C231" s="8"/>
      <c r="D231" s="9"/>
      <c r="E231" s="9"/>
      <c r="F231" s="10"/>
    </row>
    <row r="232" spans="1:6" ht="27.6">
      <c r="A232" s="11">
        <v>1</v>
      </c>
      <c r="B232" s="12" t="s">
        <v>9</v>
      </c>
      <c r="C232" s="13" t="s">
        <v>10</v>
      </c>
      <c r="D232" s="14">
        <v>38.130000000000003</v>
      </c>
      <c r="E232" s="15"/>
      <c r="F232" s="16">
        <f>+D232*E232</f>
        <v>0</v>
      </c>
    </row>
    <row r="233" spans="1:6">
      <c r="A233" s="11">
        <v>2</v>
      </c>
      <c r="B233" s="17" t="s">
        <v>11</v>
      </c>
      <c r="C233" s="13" t="s">
        <v>12</v>
      </c>
      <c r="D233" s="14">
        <v>1</v>
      </c>
      <c r="E233" s="15"/>
      <c r="F233" s="16">
        <f t="shared" ref="F233:F271" si="7">+D233*E233</f>
        <v>0</v>
      </c>
    </row>
    <row r="234" spans="1:6">
      <c r="A234" s="11">
        <v>3</v>
      </c>
      <c r="B234" s="12" t="s">
        <v>102</v>
      </c>
      <c r="C234" s="13" t="s">
        <v>14</v>
      </c>
      <c r="D234" s="14">
        <v>30.78</v>
      </c>
      <c r="E234" s="15"/>
      <c r="F234" s="16">
        <f t="shared" si="7"/>
        <v>0</v>
      </c>
    </row>
    <row r="235" spans="1:6">
      <c r="A235" s="11">
        <v>4</v>
      </c>
      <c r="B235" s="17" t="s">
        <v>15</v>
      </c>
      <c r="C235" s="13" t="s">
        <v>14</v>
      </c>
      <c r="D235" s="14">
        <v>2.7029999999999998</v>
      </c>
      <c r="E235" s="15"/>
      <c r="F235" s="16">
        <f t="shared" si="7"/>
        <v>0</v>
      </c>
    </row>
    <row r="236" spans="1:6">
      <c r="A236" s="11">
        <v>5</v>
      </c>
      <c r="B236" s="17" t="s">
        <v>16</v>
      </c>
      <c r="C236" s="13" t="s">
        <v>14</v>
      </c>
      <c r="D236" s="14">
        <v>3.1320000000000001</v>
      </c>
      <c r="E236" s="15"/>
      <c r="F236" s="16">
        <f t="shared" si="7"/>
        <v>0</v>
      </c>
    </row>
    <row r="237" spans="1:6">
      <c r="A237" s="11">
        <v>6</v>
      </c>
      <c r="B237" s="17" t="s">
        <v>17</v>
      </c>
      <c r="C237" s="13" t="s">
        <v>14</v>
      </c>
      <c r="D237" s="14">
        <v>0.96</v>
      </c>
      <c r="E237" s="15"/>
      <c r="F237" s="16">
        <f t="shared" si="7"/>
        <v>0</v>
      </c>
    </row>
    <row r="238" spans="1:6">
      <c r="A238" s="11">
        <v>7</v>
      </c>
      <c r="B238" s="17" t="s">
        <v>18</v>
      </c>
      <c r="C238" s="13" t="s">
        <v>12</v>
      </c>
      <c r="D238" s="14">
        <v>1</v>
      </c>
      <c r="E238" s="15"/>
      <c r="F238" s="16">
        <f t="shared" si="7"/>
        <v>0</v>
      </c>
    </row>
    <row r="239" spans="1:6">
      <c r="A239" s="18"/>
      <c r="B239" s="19" t="s">
        <v>19</v>
      </c>
      <c r="C239" s="20"/>
      <c r="D239" s="21"/>
      <c r="E239" s="22"/>
      <c r="F239" s="23">
        <f>SUM(F232:F238)</f>
        <v>0</v>
      </c>
    </row>
    <row r="240" spans="1:6" ht="15.6">
      <c r="A240" s="6" t="s">
        <v>20</v>
      </c>
      <c r="B240" s="7" t="s">
        <v>21</v>
      </c>
      <c r="C240" s="9"/>
      <c r="D240" s="24"/>
      <c r="E240" s="25"/>
      <c r="F240" s="16"/>
    </row>
    <row r="241" spans="1:6" ht="27.6">
      <c r="A241" s="11">
        <v>1</v>
      </c>
      <c r="B241" s="26" t="s">
        <v>103</v>
      </c>
      <c r="C241" s="13" t="s">
        <v>14</v>
      </c>
      <c r="D241" s="27">
        <v>0.56799999999999995</v>
      </c>
      <c r="E241" s="15"/>
      <c r="F241" s="16">
        <f t="shared" si="7"/>
        <v>0</v>
      </c>
    </row>
    <row r="242" spans="1:6" ht="27.6">
      <c r="A242" s="11">
        <v>2</v>
      </c>
      <c r="B242" s="26" t="s">
        <v>117</v>
      </c>
      <c r="C242" s="13" t="s">
        <v>14</v>
      </c>
      <c r="D242" s="14">
        <v>2.2709999999999999</v>
      </c>
      <c r="E242" s="15"/>
      <c r="F242" s="16">
        <f t="shared" si="7"/>
        <v>0</v>
      </c>
    </row>
    <row r="243" spans="1:6" ht="41.4">
      <c r="A243" s="11">
        <v>3</v>
      </c>
      <c r="B243" s="26" t="s">
        <v>24</v>
      </c>
      <c r="C243" s="13" t="s">
        <v>10</v>
      </c>
      <c r="D243" s="14">
        <v>41.32</v>
      </c>
      <c r="E243" s="15"/>
      <c r="F243" s="16">
        <f t="shared" si="7"/>
        <v>0</v>
      </c>
    </row>
    <row r="244" spans="1:6" ht="27.6">
      <c r="A244" s="11">
        <v>4</v>
      </c>
      <c r="B244" s="12" t="s">
        <v>25</v>
      </c>
      <c r="C244" s="13" t="s">
        <v>14</v>
      </c>
      <c r="D244" s="28">
        <v>0.32400000000000001</v>
      </c>
      <c r="E244" s="15"/>
      <c r="F244" s="16">
        <f t="shared" si="7"/>
        <v>0</v>
      </c>
    </row>
    <row r="245" spans="1:6" ht="55.2">
      <c r="A245" s="11">
        <v>5</v>
      </c>
      <c r="B245" s="12" t="s">
        <v>26</v>
      </c>
      <c r="C245" s="13" t="s">
        <v>14</v>
      </c>
      <c r="D245" s="28">
        <v>0.68100000000000005</v>
      </c>
      <c r="E245" s="15"/>
      <c r="F245" s="16">
        <f t="shared" si="7"/>
        <v>0</v>
      </c>
    </row>
    <row r="246" spans="1:6" ht="41.4">
      <c r="A246" s="11">
        <v>6</v>
      </c>
      <c r="B246" s="12" t="s">
        <v>27</v>
      </c>
      <c r="C246" s="13" t="s">
        <v>14</v>
      </c>
      <c r="D246" s="28">
        <v>1.1759999999999999</v>
      </c>
      <c r="E246" s="15"/>
      <c r="F246" s="16">
        <f t="shared" si="7"/>
        <v>0</v>
      </c>
    </row>
    <row r="247" spans="1:6">
      <c r="A247" s="11">
        <v>7</v>
      </c>
      <c r="B247" s="29" t="s">
        <v>28</v>
      </c>
      <c r="C247" s="13" t="s">
        <v>10</v>
      </c>
      <c r="D247" s="14">
        <v>46</v>
      </c>
      <c r="E247" s="15"/>
      <c r="F247" s="16">
        <f t="shared" si="7"/>
        <v>0</v>
      </c>
    </row>
    <row r="248" spans="1:6">
      <c r="A248" s="18"/>
      <c r="B248" s="19" t="s">
        <v>31</v>
      </c>
      <c r="C248" s="20"/>
      <c r="D248" s="21"/>
      <c r="E248" s="22"/>
      <c r="F248" s="23">
        <f>SUM(F241:F247)</f>
        <v>0</v>
      </c>
    </row>
    <row r="249" spans="1:6" ht="15.6">
      <c r="A249" s="6" t="s">
        <v>32</v>
      </c>
      <c r="B249" s="30" t="s">
        <v>33</v>
      </c>
      <c r="C249" s="9"/>
      <c r="D249" s="24"/>
      <c r="E249" s="25"/>
      <c r="F249" s="16"/>
    </row>
    <row r="250" spans="1:6" ht="27.6">
      <c r="A250" s="11">
        <v>1</v>
      </c>
      <c r="B250" s="12" t="s">
        <v>34</v>
      </c>
      <c r="C250" s="13" t="s">
        <v>14</v>
      </c>
      <c r="D250" s="27">
        <v>0.61899999999999999</v>
      </c>
      <c r="E250" s="15"/>
      <c r="F250" s="16">
        <f t="shared" si="7"/>
        <v>0</v>
      </c>
    </row>
    <row r="251" spans="1:6" ht="41.4">
      <c r="A251" s="11">
        <v>2</v>
      </c>
      <c r="B251" s="12" t="s">
        <v>35</v>
      </c>
      <c r="C251" s="13" t="s">
        <v>14</v>
      </c>
      <c r="D251" s="14">
        <v>0.5</v>
      </c>
      <c r="E251" s="15"/>
      <c r="F251" s="16">
        <f t="shared" si="7"/>
        <v>0</v>
      </c>
    </row>
    <row r="252" spans="1:6" ht="41.4">
      <c r="A252" s="11">
        <v>3</v>
      </c>
      <c r="B252" s="12" t="s">
        <v>36</v>
      </c>
      <c r="C252" s="13" t="s">
        <v>14</v>
      </c>
      <c r="D252" s="27">
        <v>0.18099999999999999</v>
      </c>
      <c r="E252" s="15"/>
      <c r="F252" s="16">
        <f t="shared" si="7"/>
        <v>0</v>
      </c>
    </row>
    <row r="253" spans="1:6" ht="41.4">
      <c r="A253" s="11">
        <v>4</v>
      </c>
      <c r="B253" s="12" t="s">
        <v>37</v>
      </c>
      <c r="C253" s="13" t="s">
        <v>10</v>
      </c>
      <c r="D253" s="14">
        <v>25</v>
      </c>
      <c r="E253" s="15"/>
      <c r="F253" s="16">
        <f t="shared" si="7"/>
        <v>0</v>
      </c>
    </row>
    <row r="254" spans="1:6" ht="41.4">
      <c r="A254" s="11">
        <v>5</v>
      </c>
      <c r="B254" s="12" t="s">
        <v>38</v>
      </c>
      <c r="C254" s="13" t="s">
        <v>10</v>
      </c>
      <c r="D254" s="14">
        <v>0.96</v>
      </c>
      <c r="E254" s="15"/>
      <c r="F254" s="16">
        <f t="shared" si="7"/>
        <v>0</v>
      </c>
    </row>
    <row r="255" spans="1:6" ht="27.6">
      <c r="A255" s="11">
        <v>6</v>
      </c>
      <c r="B255" s="12" t="s">
        <v>39</v>
      </c>
      <c r="C255" s="13" t="s">
        <v>40</v>
      </c>
      <c r="D255" s="14">
        <v>39</v>
      </c>
      <c r="E255" s="15"/>
      <c r="F255" s="16">
        <f t="shared" si="7"/>
        <v>0</v>
      </c>
    </row>
    <row r="256" spans="1:6" ht="27.6">
      <c r="A256" s="11">
        <v>7</v>
      </c>
      <c r="B256" s="12" t="s">
        <v>41</v>
      </c>
      <c r="C256" s="13" t="s">
        <v>10</v>
      </c>
      <c r="D256" s="14">
        <v>55.2</v>
      </c>
      <c r="E256" s="15"/>
      <c r="F256" s="16">
        <f t="shared" si="7"/>
        <v>0</v>
      </c>
    </row>
    <row r="257" spans="1:6" ht="27.6">
      <c r="A257" s="11">
        <v>8</v>
      </c>
      <c r="B257" s="31" t="s">
        <v>118</v>
      </c>
      <c r="C257" s="13" t="s">
        <v>10</v>
      </c>
      <c r="D257" s="14">
        <v>34.409999999999997</v>
      </c>
      <c r="E257" s="15"/>
      <c r="F257" s="16">
        <f t="shared" si="7"/>
        <v>0</v>
      </c>
    </row>
    <row r="258" spans="1:6">
      <c r="A258" s="18"/>
      <c r="B258" s="19" t="s">
        <v>43</v>
      </c>
      <c r="C258" s="20"/>
      <c r="D258" s="21"/>
      <c r="E258" s="22"/>
      <c r="F258" s="23">
        <f>SUM(F250:F257)</f>
        <v>0</v>
      </c>
    </row>
    <row r="259" spans="1:6" ht="15.6">
      <c r="A259" s="32" t="s">
        <v>44</v>
      </c>
      <c r="B259" s="33" t="s">
        <v>45</v>
      </c>
      <c r="C259" s="34"/>
      <c r="D259" s="35"/>
      <c r="E259" s="15"/>
      <c r="F259" s="16"/>
    </row>
    <row r="260" spans="1:6" ht="55.2">
      <c r="A260" s="11">
        <v>1</v>
      </c>
      <c r="B260" s="31" t="s">
        <v>46</v>
      </c>
      <c r="C260" s="13" t="s">
        <v>40</v>
      </c>
      <c r="D260" s="14">
        <v>2</v>
      </c>
      <c r="E260" s="15"/>
      <c r="F260" s="16">
        <f t="shared" si="7"/>
        <v>0</v>
      </c>
    </row>
    <row r="261" spans="1:6">
      <c r="A261" s="18"/>
      <c r="B261" s="19" t="s">
        <v>48</v>
      </c>
      <c r="C261" s="20"/>
      <c r="D261" s="21"/>
      <c r="E261" s="22"/>
      <c r="F261" s="23">
        <f>SUM(F260:F260)</f>
        <v>0</v>
      </c>
    </row>
    <row r="262" spans="1:6">
      <c r="A262" s="36" t="s">
        <v>49</v>
      </c>
      <c r="B262" s="33" t="s">
        <v>50</v>
      </c>
      <c r="C262" s="13"/>
      <c r="D262" s="14"/>
      <c r="E262" s="15"/>
      <c r="F262" s="16"/>
    </row>
    <row r="263" spans="1:6" ht="41.4">
      <c r="A263" s="11">
        <v>1</v>
      </c>
      <c r="B263" s="31" t="s">
        <v>51</v>
      </c>
      <c r="C263" s="13" t="s">
        <v>52</v>
      </c>
      <c r="D263" s="14">
        <v>5.7</v>
      </c>
      <c r="E263" s="15"/>
      <c r="F263" s="16">
        <f t="shared" si="7"/>
        <v>0</v>
      </c>
    </row>
    <row r="264" spans="1:6" ht="27.6">
      <c r="A264" s="11">
        <v>2</v>
      </c>
      <c r="B264" s="31" t="s">
        <v>53</v>
      </c>
      <c r="C264" s="13" t="s">
        <v>10</v>
      </c>
      <c r="D264" s="14">
        <v>4.8499999999999996</v>
      </c>
      <c r="E264" s="15"/>
      <c r="F264" s="16">
        <f t="shared" si="7"/>
        <v>0</v>
      </c>
    </row>
    <row r="265" spans="1:6">
      <c r="A265" s="18"/>
      <c r="B265" s="19" t="s">
        <v>54</v>
      </c>
      <c r="C265" s="20"/>
      <c r="D265" s="21"/>
      <c r="E265" s="22"/>
      <c r="F265" s="23">
        <f>SUM(F263:F264)</f>
        <v>0</v>
      </c>
    </row>
    <row r="266" spans="1:6">
      <c r="A266" s="36" t="s">
        <v>55</v>
      </c>
      <c r="B266" s="33" t="s">
        <v>56</v>
      </c>
      <c r="C266" s="13"/>
      <c r="D266" s="14"/>
      <c r="E266" s="15"/>
      <c r="F266" s="16"/>
    </row>
    <row r="267" spans="1:6">
      <c r="A267" s="11">
        <v>1</v>
      </c>
      <c r="B267" s="37" t="s">
        <v>57</v>
      </c>
      <c r="C267" s="13" t="s">
        <v>10</v>
      </c>
      <c r="D267" s="14">
        <v>2.34</v>
      </c>
      <c r="E267" s="15"/>
      <c r="F267" s="16">
        <f t="shared" si="7"/>
        <v>0</v>
      </c>
    </row>
    <row r="268" spans="1:6">
      <c r="A268" s="18"/>
      <c r="B268" s="19" t="s">
        <v>58</v>
      </c>
      <c r="C268" s="20"/>
      <c r="D268" s="21"/>
      <c r="E268" s="22"/>
      <c r="F268" s="23">
        <f>F267</f>
        <v>0</v>
      </c>
    </row>
    <row r="269" spans="1:6">
      <c r="A269" s="36" t="s">
        <v>59</v>
      </c>
      <c r="B269" s="33" t="s">
        <v>60</v>
      </c>
      <c r="C269" s="13"/>
      <c r="D269" s="14"/>
      <c r="E269" s="15"/>
      <c r="F269" s="16"/>
    </row>
    <row r="270" spans="1:6" ht="27.6">
      <c r="A270" s="11">
        <v>1</v>
      </c>
      <c r="B270" s="31" t="s">
        <v>61</v>
      </c>
      <c r="C270" s="13" t="s">
        <v>10</v>
      </c>
      <c r="D270" s="14">
        <v>20.8</v>
      </c>
      <c r="E270" s="15"/>
      <c r="F270" s="16">
        <f t="shared" si="7"/>
        <v>0</v>
      </c>
    </row>
    <row r="271" spans="1:6" ht="41.4">
      <c r="A271" s="11">
        <v>2</v>
      </c>
      <c r="B271" s="31" t="s">
        <v>62</v>
      </c>
      <c r="C271" s="13" t="s">
        <v>10</v>
      </c>
      <c r="D271" s="14">
        <v>6.4</v>
      </c>
      <c r="E271" s="15"/>
      <c r="F271" s="16">
        <f t="shared" si="7"/>
        <v>0</v>
      </c>
    </row>
    <row r="272" spans="1:6">
      <c r="A272" s="18"/>
      <c r="B272" s="19" t="s">
        <v>63</v>
      </c>
      <c r="C272" s="20"/>
      <c r="D272" s="21"/>
      <c r="E272" s="22"/>
      <c r="F272" s="23">
        <f>SUM(F270:F271)</f>
        <v>0</v>
      </c>
    </row>
    <row r="273" spans="1:6" ht="28.8">
      <c r="A273" s="36" t="s">
        <v>64</v>
      </c>
      <c r="B273" s="41" t="s">
        <v>105</v>
      </c>
      <c r="C273" s="42"/>
      <c r="D273" s="43"/>
      <c r="E273" s="44"/>
      <c r="F273" s="16"/>
    </row>
    <row r="274" spans="1:6" ht="57.6">
      <c r="A274" s="11">
        <v>1</v>
      </c>
      <c r="B274" s="45" t="s">
        <v>85</v>
      </c>
      <c r="C274" s="42" t="s">
        <v>86</v>
      </c>
      <c r="D274" s="43">
        <v>1.4</v>
      </c>
      <c r="E274" s="44"/>
      <c r="F274" s="16">
        <f t="shared" ref="F274:F284" si="8">+D274*E274</f>
        <v>0</v>
      </c>
    </row>
    <row r="275" spans="1:6" ht="57.6">
      <c r="A275" s="11">
        <v>2</v>
      </c>
      <c r="B275" s="45" t="s">
        <v>87</v>
      </c>
      <c r="C275" s="42" t="s">
        <v>88</v>
      </c>
      <c r="D275" s="43">
        <v>1</v>
      </c>
      <c r="E275" s="44"/>
      <c r="F275" s="16">
        <f t="shared" si="8"/>
        <v>0</v>
      </c>
    </row>
    <row r="276" spans="1:6" ht="43.2">
      <c r="A276" s="11">
        <v>3</v>
      </c>
      <c r="B276" s="45" t="s">
        <v>89</v>
      </c>
      <c r="C276" s="42" t="s">
        <v>90</v>
      </c>
      <c r="D276" s="43">
        <v>1</v>
      </c>
      <c r="E276" s="44"/>
      <c r="F276" s="16">
        <f t="shared" si="8"/>
        <v>0</v>
      </c>
    </row>
    <row r="277" spans="1:6" ht="43.2">
      <c r="A277" s="11">
        <v>4</v>
      </c>
      <c r="B277" s="45" t="s">
        <v>91</v>
      </c>
      <c r="C277" s="42" t="s">
        <v>90</v>
      </c>
      <c r="D277" s="43">
        <v>1</v>
      </c>
      <c r="E277" s="44"/>
      <c r="F277" s="16">
        <f t="shared" si="8"/>
        <v>0</v>
      </c>
    </row>
    <row r="278" spans="1:6" ht="57.6">
      <c r="A278" s="11">
        <v>5</v>
      </c>
      <c r="B278" s="45" t="s">
        <v>92</v>
      </c>
      <c r="C278" s="42" t="s">
        <v>90</v>
      </c>
      <c r="D278" s="43">
        <v>1</v>
      </c>
      <c r="E278" s="44"/>
      <c r="F278" s="16">
        <f t="shared" si="8"/>
        <v>0</v>
      </c>
    </row>
    <row r="279" spans="1:6" ht="72">
      <c r="A279" s="11">
        <v>6</v>
      </c>
      <c r="B279" s="45" t="s">
        <v>93</v>
      </c>
      <c r="C279" s="42" t="s">
        <v>86</v>
      </c>
      <c r="D279" s="43">
        <v>8.82</v>
      </c>
      <c r="E279" s="44"/>
      <c r="F279" s="16">
        <f t="shared" si="8"/>
        <v>0</v>
      </c>
    </row>
    <row r="280" spans="1:6" ht="57.6">
      <c r="A280" s="11">
        <v>7</v>
      </c>
      <c r="B280" s="45" t="s">
        <v>94</v>
      </c>
      <c r="C280" s="42" t="s">
        <v>30</v>
      </c>
      <c r="D280" s="43">
        <v>1</v>
      </c>
      <c r="E280" s="44"/>
      <c r="F280" s="16">
        <f t="shared" si="8"/>
        <v>0</v>
      </c>
    </row>
    <row r="281" spans="1:6" ht="28.8">
      <c r="A281" s="11">
        <v>8</v>
      </c>
      <c r="B281" s="45" t="s">
        <v>386</v>
      </c>
      <c r="C281" s="42" t="s">
        <v>88</v>
      </c>
      <c r="D281" s="43">
        <v>2</v>
      </c>
      <c r="E281" s="44"/>
      <c r="F281" s="16">
        <f t="shared" si="8"/>
        <v>0</v>
      </c>
    </row>
    <row r="282" spans="1:6">
      <c r="A282" s="11">
        <v>9</v>
      </c>
      <c r="B282" s="45" t="s">
        <v>96</v>
      </c>
      <c r="C282" s="42" t="s">
        <v>88</v>
      </c>
      <c r="D282" s="43">
        <v>2</v>
      </c>
      <c r="E282" s="44"/>
      <c r="F282" s="16">
        <f t="shared" si="8"/>
        <v>0</v>
      </c>
    </row>
    <row r="283" spans="1:6">
      <c r="A283" s="11">
        <v>10</v>
      </c>
      <c r="B283" s="45" t="s">
        <v>97</v>
      </c>
      <c r="C283" s="42" t="s">
        <v>88</v>
      </c>
      <c r="D283" s="43">
        <v>2</v>
      </c>
      <c r="E283" s="44"/>
      <c r="F283" s="16">
        <f t="shared" si="8"/>
        <v>0</v>
      </c>
    </row>
    <row r="284" spans="1:6">
      <c r="A284" s="11">
        <v>11</v>
      </c>
      <c r="B284" s="45" t="s">
        <v>98</v>
      </c>
      <c r="C284" s="42" t="s">
        <v>88</v>
      </c>
      <c r="D284" s="43">
        <v>2</v>
      </c>
      <c r="E284" s="44"/>
      <c r="F284" s="16">
        <f t="shared" si="8"/>
        <v>0</v>
      </c>
    </row>
    <row r="285" spans="1:6">
      <c r="A285" s="18"/>
      <c r="B285" s="19" t="s">
        <v>71</v>
      </c>
      <c r="C285" s="20"/>
      <c r="D285" s="21"/>
      <c r="E285" s="22"/>
      <c r="F285" s="23">
        <f>SUM(F274:F284)</f>
        <v>0</v>
      </c>
    </row>
    <row r="286" spans="1:6">
      <c r="A286" s="18" t="s">
        <v>72</v>
      </c>
      <c r="B286" s="19" t="s">
        <v>106</v>
      </c>
      <c r="C286" s="20"/>
      <c r="D286" s="21"/>
      <c r="E286" s="22"/>
      <c r="F286" s="23"/>
    </row>
    <row r="287" spans="1:6" ht="27.6">
      <c r="A287" s="47">
        <v>1</v>
      </c>
      <c r="B287" s="26" t="s">
        <v>103</v>
      </c>
      <c r="C287" s="13" t="s">
        <v>14</v>
      </c>
      <c r="D287" s="27">
        <v>0.14299999999999999</v>
      </c>
      <c r="E287" s="15"/>
      <c r="F287" s="53">
        <f>+E287*D287</f>
        <v>0</v>
      </c>
    </row>
    <row r="288" spans="1:6" ht="27.6">
      <c r="A288" s="47">
        <v>2</v>
      </c>
      <c r="B288" s="26" t="s">
        <v>107</v>
      </c>
      <c r="C288" s="13" t="s">
        <v>14</v>
      </c>
      <c r="D288" s="14">
        <v>0.56999999999999995</v>
      </c>
      <c r="E288" s="15"/>
      <c r="F288" s="53">
        <f t="shared" ref="F288:F296" si="9">+E288*D288</f>
        <v>0</v>
      </c>
    </row>
    <row r="289" spans="1:7">
      <c r="A289" s="47">
        <v>3</v>
      </c>
      <c r="B289" s="26" t="s">
        <v>108</v>
      </c>
      <c r="C289" s="13" t="s">
        <v>10</v>
      </c>
      <c r="D289" s="14">
        <v>1.9</v>
      </c>
      <c r="E289" s="15"/>
      <c r="F289" s="53">
        <f t="shared" si="9"/>
        <v>0</v>
      </c>
    </row>
    <row r="290" spans="1:7" ht="27.6">
      <c r="A290" s="47">
        <v>4</v>
      </c>
      <c r="B290" s="26" t="s">
        <v>109</v>
      </c>
      <c r="C290" s="13" t="s">
        <v>10</v>
      </c>
      <c r="D290" s="14">
        <v>8.32</v>
      </c>
      <c r="E290" s="15"/>
      <c r="F290" s="53">
        <f t="shared" si="9"/>
        <v>0</v>
      </c>
    </row>
    <row r="291" spans="1:7" ht="41.4">
      <c r="A291" s="47">
        <v>5</v>
      </c>
      <c r="B291" s="26" t="s">
        <v>24</v>
      </c>
      <c r="C291" s="13" t="s">
        <v>10</v>
      </c>
      <c r="D291" s="14">
        <v>2.4</v>
      </c>
      <c r="E291" s="15"/>
      <c r="F291" s="53">
        <f t="shared" si="9"/>
        <v>0</v>
      </c>
    </row>
    <row r="292" spans="1:7" ht="27.6">
      <c r="A292" s="47">
        <v>6</v>
      </c>
      <c r="B292" s="26" t="s">
        <v>110</v>
      </c>
      <c r="C292" s="13" t="s">
        <v>10</v>
      </c>
      <c r="D292" s="28">
        <v>3.75</v>
      </c>
      <c r="E292" s="15"/>
      <c r="F292" s="53">
        <f t="shared" si="9"/>
        <v>0</v>
      </c>
    </row>
    <row r="293" spans="1:7" ht="41.4">
      <c r="A293" s="47">
        <v>7</v>
      </c>
      <c r="B293" s="26" t="s">
        <v>77</v>
      </c>
      <c r="C293" s="13" t="s">
        <v>10</v>
      </c>
      <c r="D293" s="28">
        <v>17.760000000000002</v>
      </c>
      <c r="E293" s="15"/>
      <c r="F293" s="53">
        <f t="shared" si="9"/>
        <v>0</v>
      </c>
    </row>
    <row r="294" spans="1:7" ht="57.6">
      <c r="A294" s="47">
        <v>8</v>
      </c>
      <c r="B294" s="45" t="s">
        <v>111</v>
      </c>
      <c r="C294" s="42" t="s">
        <v>30</v>
      </c>
      <c r="D294" s="43">
        <v>1</v>
      </c>
      <c r="E294" s="50"/>
      <c r="F294" s="53">
        <f t="shared" si="9"/>
        <v>0</v>
      </c>
    </row>
    <row r="295" spans="1:7" ht="27.6">
      <c r="A295" s="47">
        <v>9</v>
      </c>
      <c r="B295" s="26" t="s">
        <v>112</v>
      </c>
      <c r="C295" s="13" t="s">
        <v>30</v>
      </c>
      <c r="D295" s="28">
        <v>1</v>
      </c>
      <c r="E295" s="15"/>
      <c r="F295" s="53">
        <f t="shared" si="9"/>
        <v>0</v>
      </c>
    </row>
    <row r="296" spans="1:7" ht="55.2">
      <c r="A296" s="47">
        <v>10</v>
      </c>
      <c r="B296" s="26" t="s">
        <v>113</v>
      </c>
      <c r="C296" s="13" t="s">
        <v>30</v>
      </c>
      <c r="D296" s="28">
        <v>1</v>
      </c>
      <c r="E296" s="15"/>
      <c r="F296" s="53">
        <f t="shared" si="9"/>
        <v>0</v>
      </c>
    </row>
    <row r="297" spans="1:7">
      <c r="A297" s="18"/>
      <c r="B297" s="7" t="s">
        <v>82</v>
      </c>
      <c r="C297" s="9"/>
      <c r="D297" s="52"/>
      <c r="E297" s="25"/>
      <c r="F297" s="23">
        <f>SUM(F287:F296)</f>
        <v>0</v>
      </c>
    </row>
    <row r="298" spans="1:7">
      <c r="A298" s="11"/>
      <c r="B298" s="41" t="s">
        <v>100</v>
      </c>
      <c r="C298" s="42"/>
      <c r="D298" s="43"/>
      <c r="E298" s="43"/>
      <c r="F298" s="46">
        <f>F285+F272+F268+F265+F261+F258+F248+F239+F297</f>
        <v>0</v>
      </c>
      <c r="G298" s="54"/>
    </row>
    <row r="299" spans="1:7">
      <c r="A299" s="2"/>
      <c r="B299" s="84"/>
      <c r="C299" s="85"/>
      <c r="D299" s="86"/>
      <c r="E299" s="86"/>
      <c r="F299" s="87"/>
      <c r="G299" s="54"/>
    </row>
    <row r="300" spans="1:7">
      <c r="A300" s="2"/>
      <c r="B300" s="84"/>
      <c r="C300" s="85"/>
      <c r="D300" s="86"/>
      <c r="E300" s="86"/>
      <c r="F300" s="87"/>
      <c r="G300" s="54"/>
    </row>
    <row r="301" spans="1:7">
      <c r="A301" s="56"/>
      <c r="B301" s="372" t="s">
        <v>119</v>
      </c>
      <c r="C301" s="373"/>
      <c r="D301" s="374"/>
      <c r="E301" s="375">
        <f>+F80+F143+F224+F298</f>
        <v>0</v>
      </c>
      <c r="F301" s="376"/>
      <c r="G301" s="54"/>
    </row>
    <row r="302" spans="1:7">
      <c r="A302" s="56"/>
      <c r="B302" s="372" t="s">
        <v>122</v>
      </c>
      <c r="C302" s="373"/>
      <c r="D302" s="374"/>
      <c r="E302" s="375">
        <f>( E301*18)/100</f>
        <v>0</v>
      </c>
      <c r="F302" s="376"/>
      <c r="G302" s="54"/>
    </row>
    <row r="303" spans="1:7">
      <c r="A303" s="56"/>
      <c r="B303" s="372" t="s">
        <v>120</v>
      </c>
      <c r="C303" s="373"/>
      <c r="D303" s="374"/>
      <c r="E303" s="375">
        <f>+E301+E302</f>
        <v>0</v>
      </c>
      <c r="F303" s="376"/>
    </row>
    <row r="306" spans="1:6" ht="25.8">
      <c r="B306" s="95" t="s">
        <v>123</v>
      </c>
    </row>
    <row r="309" spans="1:6" ht="36.6" customHeight="1">
      <c r="A309" s="57"/>
      <c r="B309" s="378" t="s">
        <v>124</v>
      </c>
      <c r="C309" s="379"/>
      <c r="D309" s="379"/>
      <c r="E309" s="57"/>
      <c r="F309" s="57"/>
    </row>
    <row r="310" spans="1:6" ht="15" thickBot="1">
      <c r="A310" s="58"/>
      <c r="B310" s="59"/>
      <c r="C310" s="58"/>
      <c r="D310" s="58"/>
      <c r="E310" s="60"/>
      <c r="F310" s="60"/>
    </row>
    <row r="311" spans="1:6" ht="39.6">
      <c r="A311" s="61" t="s">
        <v>1</v>
      </c>
      <c r="B311" s="62" t="s">
        <v>125</v>
      </c>
      <c r="C311" s="62" t="s">
        <v>126</v>
      </c>
      <c r="D311" s="63" t="s">
        <v>127</v>
      </c>
      <c r="E311" s="64" t="s">
        <v>128</v>
      </c>
      <c r="F311" s="65" t="s">
        <v>129</v>
      </c>
    </row>
    <row r="312" spans="1:6">
      <c r="A312" s="66" t="s">
        <v>130</v>
      </c>
      <c r="B312" s="67" t="s">
        <v>131</v>
      </c>
      <c r="C312" s="68"/>
      <c r="D312" s="68"/>
      <c r="E312" s="69"/>
      <c r="F312" s="70"/>
    </row>
    <row r="313" spans="1:6" ht="39.6">
      <c r="A313" s="71" t="s">
        <v>132</v>
      </c>
      <c r="B313" s="72" t="s">
        <v>133</v>
      </c>
      <c r="C313" s="68" t="s">
        <v>134</v>
      </c>
      <c r="D313" s="68">
        <v>1</v>
      </c>
      <c r="E313" s="69"/>
      <c r="F313" s="70">
        <f>E313*D313</f>
        <v>0</v>
      </c>
    </row>
    <row r="314" spans="1:6">
      <c r="A314" s="71" t="s">
        <v>135</v>
      </c>
      <c r="B314" s="73" t="s">
        <v>136</v>
      </c>
      <c r="C314" s="68" t="s">
        <v>137</v>
      </c>
      <c r="D314" s="68">
        <v>1</v>
      </c>
      <c r="E314" s="69"/>
      <c r="F314" s="70">
        <f t="shared" ref="F314:F341" si="10">E314*D314</f>
        <v>0</v>
      </c>
    </row>
    <row r="315" spans="1:6">
      <c r="A315" s="71"/>
      <c r="B315" s="74" t="s">
        <v>138</v>
      </c>
      <c r="C315" s="68"/>
      <c r="D315" s="68"/>
      <c r="E315" s="69"/>
      <c r="F315" s="70">
        <f>SUM(F313:F314)</f>
        <v>0</v>
      </c>
    </row>
    <row r="316" spans="1:6">
      <c r="A316" s="71"/>
      <c r="B316" s="74"/>
      <c r="C316" s="68"/>
      <c r="D316" s="68"/>
      <c r="E316" s="69"/>
      <c r="F316" s="70"/>
    </row>
    <row r="317" spans="1:6" ht="26.4">
      <c r="A317" s="66" t="s">
        <v>139</v>
      </c>
      <c r="B317" s="75" t="s">
        <v>140</v>
      </c>
      <c r="C317" s="68"/>
      <c r="D317" s="68"/>
      <c r="E317" s="69"/>
      <c r="F317" s="70"/>
    </row>
    <row r="318" spans="1:6" ht="26.4">
      <c r="A318" s="71" t="s">
        <v>141</v>
      </c>
      <c r="B318" s="72" t="s">
        <v>142</v>
      </c>
      <c r="C318" s="68" t="s">
        <v>143</v>
      </c>
      <c r="D318" s="68">
        <v>8.25</v>
      </c>
      <c r="E318" s="69"/>
      <c r="F318" s="70">
        <f t="shared" si="10"/>
        <v>0</v>
      </c>
    </row>
    <row r="319" spans="1:6" ht="39.6">
      <c r="A319" s="71" t="s">
        <v>144</v>
      </c>
      <c r="B319" s="72" t="s">
        <v>145</v>
      </c>
      <c r="C319" s="68" t="s">
        <v>146</v>
      </c>
      <c r="D319" s="68">
        <v>1.0900000000000001</v>
      </c>
      <c r="E319" s="69"/>
      <c r="F319" s="70">
        <f t="shared" si="10"/>
        <v>0</v>
      </c>
    </row>
    <row r="320" spans="1:6" ht="26.4">
      <c r="A320" s="71" t="s">
        <v>147</v>
      </c>
      <c r="B320" s="72" t="s">
        <v>148</v>
      </c>
      <c r="C320" s="68" t="s">
        <v>86</v>
      </c>
      <c r="D320" s="68">
        <v>11.46</v>
      </c>
      <c r="E320" s="69"/>
      <c r="F320" s="70">
        <f t="shared" si="10"/>
        <v>0</v>
      </c>
    </row>
    <row r="321" spans="1:6" ht="26.4">
      <c r="A321" s="71" t="s">
        <v>149</v>
      </c>
      <c r="B321" s="76" t="s">
        <v>150</v>
      </c>
      <c r="C321" s="68" t="s">
        <v>86</v>
      </c>
      <c r="D321" s="68">
        <v>0.65</v>
      </c>
      <c r="E321" s="69"/>
      <c r="F321" s="70">
        <f t="shared" si="10"/>
        <v>0</v>
      </c>
    </row>
    <row r="322" spans="1:6" ht="26.4">
      <c r="A322" s="71" t="s">
        <v>151</v>
      </c>
      <c r="B322" s="72" t="s">
        <v>152</v>
      </c>
      <c r="C322" s="68" t="s">
        <v>86</v>
      </c>
      <c r="D322" s="68">
        <v>19.5</v>
      </c>
      <c r="E322" s="69"/>
      <c r="F322" s="70">
        <f t="shared" si="10"/>
        <v>0</v>
      </c>
    </row>
    <row r="323" spans="1:6" ht="26.4">
      <c r="A323" s="71" t="s">
        <v>153</v>
      </c>
      <c r="B323" s="72" t="s">
        <v>154</v>
      </c>
      <c r="C323" s="68" t="s">
        <v>88</v>
      </c>
      <c r="D323" s="68">
        <v>12</v>
      </c>
      <c r="E323" s="69"/>
      <c r="F323" s="70">
        <f t="shared" si="10"/>
        <v>0</v>
      </c>
    </row>
    <row r="324" spans="1:6">
      <c r="A324" s="71" t="s">
        <v>155</v>
      </c>
      <c r="B324" s="72" t="s">
        <v>156</v>
      </c>
      <c r="C324" s="68" t="s">
        <v>52</v>
      </c>
      <c r="D324" s="68">
        <v>12</v>
      </c>
      <c r="E324" s="69"/>
      <c r="F324" s="70">
        <f t="shared" si="10"/>
        <v>0</v>
      </c>
    </row>
    <row r="325" spans="1:6" ht="26.4">
      <c r="A325" s="71" t="s">
        <v>157</v>
      </c>
      <c r="B325" s="72" t="s">
        <v>158</v>
      </c>
      <c r="C325" s="68" t="s">
        <v>86</v>
      </c>
      <c r="D325" s="68">
        <v>9.5500000000000007</v>
      </c>
      <c r="E325" s="69"/>
      <c r="F325" s="70">
        <f t="shared" si="10"/>
        <v>0</v>
      </c>
    </row>
    <row r="326" spans="1:6">
      <c r="A326" s="71"/>
      <c r="B326" s="72"/>
      <c r="C326" s="68"/>
      <c r="D326" s="68"/>
      <c r="E326" s="69"/>
      <c r="F326" s="70">
        <f>SUM(F318:F325)</f>
        <v>0</v>
      </c>
    </row>
    <row r="327" spans="1:6">
      <c r="A327" s="71"/>
      <c r="B327" s="74" t="s">
        <v>159</v>
      </c>
      <c r="C327" s="68"/>
      <c r="D327" s="68"/>
      <c r="E327" s="69"/>
      <c r="F327" s="70"/>
    </row>
    <row r="328" spans="1:6">
      <c r="A328" s="66"/>
      <c r="B328" s="74"/>
      <c r="C328" s="68"/>
      <c r="D328" s="68"/>
      <c r="E328" s="69"/>
      <c r="F328" s="70"/>
    </row>
    <row r="329" spans="1:6">
      <c r="A329" s="66" t="s">
        <v>160</v>
      </c>
      <c r="B329" s="74" t="s">
        <v>161</v>
      </c>
      <c r="C329" s="68"/>
      <c r="D329" s="68"/>
      <c r="E329" s="69"/>
      <c r="F329" s="70"/>
    </row>
    <row r="330" spans="1:6">
      <c r="A330" s="71" t="s">
        <v>162</v>
      </c>
      <c r="B330" s="77" t="s">
        <v>163</v>
      </c>
      <c r="C330" s="68" t="s">
        <v>146</v>
      </c>
      <c r="D330" s="68">
        <v>0.69</v>
      </c>
      <c r="E330" s="69"/>
      <c r="F330" s="70">
        <f t="shared" si="10"/>
        <v>0</v>
      </c>
    </row>
    <row r="331" spans="1:6">
      <c r="A331" s="71" t="s">
        <v>164</v>
      </c>
      <c r="B331" s="72" t="s">
        <v>165</v>
      </c>
      <c r="C331" s="68" t="s">
        <v>146</v>
      </c>
      <c r="D331" s="68">
        <v>0.14000000000000001</v>
      </c>
      <c r="E331" s="69"/>
      <c r="F331" s="70">
        <f t="shared" si="10"/>
        <v>0</v>
      </c>
    </row>
    <row r="332" spans="1:6" ht="26.4">
      <c r="A332" s="71" t="s">
        <v>166</v>
      </c>
      <c r="B332" s="72" t="s">
        <v>167</v>
      </c>
      <c r="C332" s="68" t="s">
        <v>146</v>
      </c>
      <c r="D332" s="68">
        <v>0.25</v>
      </c>
      <c r="E332" s="69"/>
      <c r="F332" s="70">
        <f t="shared" si="10"/>
        <v>0</v>
      </c>
    </row>
    <row r="333" spans="1:6" ht="26.4">
      <c r="A333" s="71" t="s">
        <v>168</v>
      </c>
      <c r="B333" s="72" t="s">
        <v>169</v>
      </c>
      <c r="C333" s="68" t="s">
        <v>86</v>
      </c>
      <c r="D333" s="68">
        <v>1.66</v>
      </c>
      <c r="E333" s="69"/>
      <c r="F333" s="70">
        <f t="shared" si="10"/>
        <v>0</v>
      </c>
    </row>
    <row r="334" spans="1:6" ht="26.4">
      <c r="A334" s="71" t="s">
        <v>170</v>
      </c>
      <c r="B334" s="72" t="s">
        <v>148</v>
      </c>
      <c r="C334" s="68" t="s">
        <v>86</v>
      </c>
      <c r="D334" s="68">
        <v>8.73</v>
      </c>
      <c r="E334" s="69"/>
      <c r="F334" s="70">
        <f t="shared" si="10"/>
        <v>0</v>
      </c>
    </row>
    <row r="335" spans="1:6" ht="26.4">
      <c r="A335" s="71" t="s">
        <v>171</v>
      </c>
      <c r="B335" s="72" t="s">
        <v>152</v>
      </c>
      <c r="C335" s="68" t="s">
        <v>86</v>
      </c>
      <c r="D335" s="68">
        <v>17.600000000000001</v>
      </c>
      <c r="E335" s="69"/>
      <c r="F335" s="70">
        <f t="shared" si="10"/>
        <v>0</v>
      </c>
    </row>
    <row r="336" spans="1:6" ht="39.6">
      <c r="A336" s="71" t="s">
        <v>172</v>
      </c>
      <c r="B336" s="72" t="s">
        <v>173</v>
      </c>
      <c r="C336" s="68" t="s">
        <v>146</v>
      </c>
      <c r="D336" s="68">
        <v>0.54</v>
      </c>
      <c r="E336" s="69"/>
      <c r="F336" s="70">
        <f t="shared" si="10"/>
        <v>0</v>
      </c>
    </row>
    <row r="337" spans="1:6">
      <c r="A337" s="71"/>
      <c r="B337" s="75" t="s">
        <v>159</v>
      </c>
      <c r="C337" s="68"/>
      <c r="D337" s="68"/>
      <c r="E337" s="69"/>
      <c r="F337" s="70">
        <f>SUM(F330:F336)</f>
        <v>0</v>
      </c>
    </row>
    <row r="338" spans="1:6">
      <c r="A338" s="71"/>
      <c r="B338" s="75"/>
      <c r="C338" s="68"/>
      <c r="D338" s="68"/>
      <c r="E338" s="69"/>
      <c r="F338" s="70"/>
    </row>
    <row r="339" spans="1:6">
      <c r="A339" s="71" t="s">
        <v>174</v>
      </c>
      <c r="B339" s="75" t="s">
        <v>175</v>
      </c>
      <c r="C339" s="68"/>
      <c r="D339" s="68"/>
      <c r="E339" s="69"/>
      <c r="F339" s="70"/>
    </row>
    <row r="340" spans="1:6" ht="39.6">
      <c r="A340" s="71" t="s">
        <v>176</v>
      </c>
      <c r="B340" s="72" t="s">
        <v>177</v>
      </c>
      <c r="C340" s="68" t="s">
        <v>88</v>
      </c>
      <c r="D340" s="68">
        <v>1</v>
      </c>
      <c r="E340" s="69"/>
      <c r="F340" s="70">
        <f t="shared" si="10"/>
        <v>0</v>
      </c>
    </row>
    <row r="341" spans="1:6">
      <c r="A341" s="71" t="s">
        <v>178</v>
      </c>
      <c r="B341" s="72" t="s">
        <v>179</v>
      </c>
      <c r="C341" s="68" t="s">
        <v>137</v>
      </c>
      <c r="D341" s="68">
        <v>1</v>
      </c>
      <c r="E341" s="69"/>
      <c r="F341" s="70">
        <f t="shared" si="10"/>
        <v>0</v>
      </c>
    </row>
    <row r="342" spans="1:6">
      <c r="A342" s="78"/>
      <c r="B342" s="72" t="s">
        <v>159</v>
      </c>
      <c r="C342" s="68"/>
      <c r="D342" s="68"/>
      <c r="E342" s="69"/>
      <c r="F342" s="79">
        <f>SUM(F340:F341)</f>
        <v>0</v>
      </c>
    </row>
    <row r="343" spans="1:6">
      <c r="A343" s="78"/>
      <c r="B343" s="72"/>
      <c r="C343" s="68"/>
      <c r="D343" s="68"/>
      <c r="E343" s="69"/>
      <c r="F343" s="79"/>
    </row>
    <row r="344" spans="1:6">
      <c r="A344" s="36" t="s">
        <v>44</v>
      </c>
      <c r="B344" s="33" t="s">
        <v>180</v>
      </c>
      <c r="C344" s="13"/>
      <c r="D344" s="14"/>
      <c r="E344" s="15"/>
      <c r="F344" s="16"/>
    </row>
    <row r="345" spans="1:6" ht="41.4">
      <c r="A345" s="11">
        <v>1</v>
      </c>
      <c r="B345" s="38" t="s">
        <v>66</v>
      </c>
      <c r="C345" s="13" t="s">
        <v>40</v>
      </c>
      <c r="D345" s="14">
        <v>2</v>
      </c>
      <c r="E345" s="15"/>
      <c r="F345" s="16">
        <f t="shared" ref="F345:F350" si="11">+D345*E345</f>
        <v>0</v>
      </c>
    </row>
    <row r="346" spans="1:6" ht="41.4">
      <c r="A346" s="11">
        <v>2</v>
      </c>
      <c r="B346" s="38" t="s">
        <v>67</v>
      </c>
      <c r="C346" s="13" t="s">
        <v>40</v>
      </c>
      <c r="D346" s="14">
        <v>2</v>
      </c>
      <c r="E346" s="15"/>
      <c r="F346" s="16">
        <f t="shared" si="11"/>
        <v>0</v>
      </c>
    </row>
    <row r="347" spans="1:6" ht="27.6">
      <c r="A347" s="11">
        <v>3</v>
      </c>
      <c r="B347" s="26" t="s">
        <v>68</v>
      </c>
      <c r="C347" s="13" t="s">
        <v>40</v>
      </c>
      <c r="D347" s="14">
        <v>2</v>
      </c>
      <c r="E347" s="15"/>
      <c r="F347" s="16">
        <f t="shared" si="11"/>
        <v>0</v>
      </c>
    </row>
    <row r="348" spans="1:6" ht="27.6">
      <c r="A348" s="11">
        <v>4</v>
      </c>
      <c r="B348" s="26" t="s">
        <v>69</v>
      </c>
      <c r="C348" s="13" t="s">
        <v>52</v>
      </c>
      <c r="D348" s="14">
        <v>8.9</v>
      </c>
      <c r="E348" s="15"/>
      <c r="F348" s="16">
        <f t="shared" si="11"/>
        <v>0</v>
      </c>
    </row>
    <row r="349" spans="1:6" ht="27.6">
      <c r="A349" s="11">
        <v>5</v>
      </c>
      <c r="B349" s="26" t="s">
        <v>70</v>
      </c>
      <c r="C349" s="13" t="s">
        <v>52</v>
      </c>
      <c r="D349" s="14">
        <v>2.6</v>
      </c>
      <c r="E349" s="15"/>
      <c r="F349" s="16">
        <f t="shared" si="11"/>
        <v>0</v>
      </c>
    </row>
    <row r="350" spans="1:6" ht="55.2">
      <c r="A350" s="11">
        <v>6</v>
      </c>
      <c r="B350" s="26" t="s">
        <v>47</v>
      </c>
      <c r="C350" s="13" t="s">
        <v>40</v>
      </c>
      <c r="D350" s="14">
        <v>1</v>
      </c>
      <c r="E350" s="15"/>
      <c r="F350" s="16">
        <f t="shared" si="11"/>
        <v>0</v>
      </c>
    </row>
    <row r="351" spans="1:6">
      <c r="A351" s="18"/>
      <c r="B351" s="19" t="s">
        <v>181</v>
      </c>
      <c r="C351" s="20"/>
      <c r="D351" s="21"/>
      <c r="E351" s="22"/>
      <c r="F351" s="23">
        <f>SUM(F345:F350)</f>
        <v>0</v>
      </c>
    </row>
    <row r="352" spans="1:6">
      <c r="A352" s="18" t="s">
        <v>49</v>
      </c>
      <c r="B352" s="19" t="s">
        <v>182</v>
      </c>
      <c r="C352" s="20"/>
      <c r="D352" s="21"/>
      <c r="E352" s="22"/>
      <c r="F352" s="23"/>
    </row>
    <row r="353" spans="1:7">
      <c r="A353" s="11">
        <v>1</v>
      </c>
      <c r="B353" s="26" t="s">
        <v>183</v>
      </c>
      <c r="C353" s="13" t="s">
        <v>14</v>
      </c>
      <c r="D353" s="14">
        <v>0.9</v>
      </c>
      <c r="E353" s="15"/>
      <c r="F353" s="16">
        <f t="shared" ref="F353:F362" si="12">E353*D353</f>
        <v>0</v>
      </c>
    </row>
    <row r="354" spans="1:7" ht="27.6">
      <c r="A354" s="11">
        <v>2</v>
      </c>
      <c r="B354" s="26" t="s">
        <v>107</v>
      </c>
      <c r="C354" s="13" t="s">
        <v>14</v>
      </c>
      <c r="D354" s="14">
        <v>0.56999999999999995</v>
      </c>
      <c r="E354" s="15"/>
      <c r="F354" s="16">
        <f t="shared" si="12"/>
        <v>0</v>
      </c>
    </row>
    <row r="355" spans="1:7">
      <c r="A355" s="11">
        <v>3</v>
      </c>
      <c r="B355" s="26" t="s">
        <v>108</v>
      </c>
      <c r="C355" s="13" t="s">
        <v>10</v>
      </c>
      <c r="D355" s="14">
        <v>3</v>
      </c>
      <c r="E355" s="15"/>
      <c r="F355" s="16">
        <f t="shared" si="12"/>
        <v>0</v>
      </c>
    </row>
    <row r="356" spans="1:7" ht="27.6">
      <c r="A356" s="11">
        <v>4</v>
      </c>
      <c r="B356" s="26" t="s">
        <v>109</v>
      </c>
      <c r="C356" s="13" t="s">
        <v>10</v>
      </c>
      <c r="D356" s="14">
        <v>11.32</v>
      </c>
      <c r="E356" s="15"/>
      <c r="F356" s="16">
        <f t="shared" si="12"/>
        <v>0</v>
      </c>
    </row>
    <row r="357" spans="1:7" ht="27.6">
      <c r="A357" s="11">
        <v>5</v>
      </c>
      <c r="B357" s="26" t="s">
        <v>110</v>
      </c>
      <c r="C357" s="13" t="s">
        <v>10</v>
      </c>
      <c r="D357" s="28">
        <v>3.75</v>
      </c>
      <c r="E357" s="15"/>
      <c r="F357" s="16">
        <f t="shared" si="12"/>
        <v>0</v>
      </c>
    </row>
    <row r="358" spans="1:7" ht="41.4">
      <c r="A358" s="11">
        <v>6</v>
      </c>
      <c r="B358" s="26" t="s">
        <v>77</v>
      </c>
      <c r="C358" s="13" t="s">
        <v>10</v>
      </c>
      <c r="D358" s="28">
        <v>17.760000000000002</v>
      </c>
      <c r="E358" s="15"/>
      <c r="F358" s="16">
        <f t="shared" si="12"/>
        <v>0</v>
      </c>
    </row>
    <row r="359" spans="1:7">
      <c r="A359" s="11">
        <v>7</v>
      </c>
      <c r="B359" s="26" t="s">
        <v>184</v>
      </c>
      <c r="C359" s="13" t="s">
        <v>86</v>
      </c>
      <c r="D359" s="28">
        <v>9</v>
      </c>
      <c r="E359" s="80"/>
      <c r="F359" s="16">
        <f t="shared" si="12"/>
        <v>0</v>
      </c>
    </row>
    <row r="360" spans="1:7" ht="57.6">
      <c r="A360" s="11">
        <v>8</v>
      </c>
      <c r="B360" s="48" t="s">
        <v>111</v>
      </c>
      <c r="C360" s="49" t="s">
        <v>30</v>
      </c>
      <c r="D360" s="11">
        <v>1</v>
      </c>
      <c r="E360" s="49"/>
      <c r="F360" s="51">
        <f t="shared" si="12"/>
        <v>0</v>
      </c>
    </row>
    <row r="361" spans="1:7" ht="27.6">
      <c r="A361" s="43">
        <v>9</v>
      </c>
      <c r="B361" s="12" t="s">
        <v>112</v>
      </c>
      <c r="C361" s="13" t="s">
        <v>40</v>
      </c>
      <c r="D361" s="28">
        <v>1</v>
      </c>
      <c r="E361" s="15"/>
      <c r="F361" s="16">
        <f t="shared" si="12"/>
        <v>0</v>
      </c>
    </row>
    <row r="362" spans="1:7" ht="27.6">
      <c r="A362" s="11">
        <v>10</v>
      </c>
      <c r="B362" s="12" t="s">
        <v>185</v>
      </c>
      <c r="C362" s="13" t="s">
        <v>14</v>
      </c>
      <c r="D362" s="28">
        <v>0.56999999999999995</v>
      </c>
      <c r="E362" s="15"/>
      <c r="F362" s="16">
        <f t="shared" si="12"/>
        <v>0</v>
      </c>
    </row>
    <row r="363" spans="1:7">
      <c r="A363" s="18"/>
      <c r="B363" s="7" t="s">
        <v>159</v>
      </c>
      <c r="C363" s="9"/>
      <c r="D363" s="52"/>
      <c r="E363" s="25"/>
      <c r="F363" s="23">
        <f>SUM(F353:F362)</f>
        <v>0</v>
      </c>
    </row>
    <row r="364" spans="1:7">
      <c r="A364" s="71"/>
      <c r="B364" s="72"/>
      <c r="C364" s="68"/>
      <c r="D364" s="68"/>
      <c r="E364" s="69"/>
      <c r="F364" s="70"/>
    </row>
    <row r="365" spans="1:7">
      <c r="A365" s="57"/>
      <c r="B365" s="81" t="s">
        <v>186</v>
      </c>
      <c r="C365" s="81"/>
      <c r="D365" s="81"/>
      <c r="E365" s="81"/>
      <c r="F365" s="82">
        <f>F351+F342+F337+F326+F315+F363</f>
        <v>0</v>
      </c>
      <c r="G365" s="54"/>
    </row>
    <row r="366" spans="1:7">
      <c r="A366" s="57"/>
      <c r="B366" s="88"/>
      <c r="C366" s="88"/>
      <c r="D366" s="88"/>
      <c r="E366" s="88"/>
      <c r="F366" s="89"/>
      <c r="G366" s="54"/>
    </row>
    <row r="367" spans="1:7">
      <c r="A367" s="56"/>
      <c r="B367" s="372" t="s">
        <v>119</v>
      </c>
      <c r="C367" s="373"/>
      <c r="D367" s="374"/>
      <c r="E367" s="375">
        <f>+F365</f>
        <v>0</v>
      </c>
      <c r="F367" s="376"/>
    </row>
    <row r="368" spans="1:7">
      <c r="A368" s="56"/>
      <c r="B368" s="372" t="s">
        <v>216</v>
      </c>
      <c r="C368" s="373"/>
      <c r="D368" s="374"/>
      <c r="E368" s="375">
        <f>(E367*18)/100</f>
        <v>0</v>
      </c>
      <c r="F368" s="376"/>
    </row>
    <row r="369" spans="1:6">
      <c r="A369" s="56"/>
      <c r="B369" s="372" t="s">
        <v>217</v>
      </c>
      <c r="C369" s="373"/>
      <c r="D369" s="374"/>
      <c r="E369" s="375">
        <f>+E367+E368</f>
        <v>0</v>
      </c>
      <c r="F369" s="376"/>
    </row>
    <row r="372" spans="1:6" ht="23.4">
      <c r="B372" s="83" t="s">
        <v>190</v>
      </c>
    </row>
    <row r="373" spans="1:6" ht="23.4">
      <c r="B373" s="83"/>
    </row>
    <row r="374" spans="1:6" ht="23.4">
      <c r="B374" s="83"/>
    </row>
    <row r="376" spans="1:6">
      <c r="A376" s="57"/>
      <c r="B376" s="377" t="s">
        <v>191</v>
      </c>
      <c r="C376" s="377"/>
      <c r="D376" s="377"/>
      <c r="E376" s="57"/>
      <c r="F376" s="57"/>
    </row>
    <row r="377" spans="1:6" ht="15" thickBot="1">
      <c r="A377" s="58"/>
      <c r="B377" s="59"/>
      <c r="C377" s="58"/>
      <c r="D377" s="58"/>
      <c r="E377" s="60"/>
      <c r="F377" s="60"/>
    </row>
    <row r="378" spans="1:6" ht="39.6">
      <c r="A378" s="61" t="s">
        <v>1</v>
      </c>
      <c r="B378" s="62" t="s">
        <v>125</v>
      </c>
      <c r="C378" s="62" t="s">
        <v>126</v>
      </c>
      <c r="D378" s="63" t="s">
        <v>127</v>
      </c>
      <c r="E378" s="64" t="s">
        <v>128</v>
      </c>
      <c r="F378" s="65" t="s">
        <v>129</v>
      </c>
    </row>
    <row r="379" spans="1:6">
      <c r="A379" s="66" t="s">
        <v>130</v>
      </c>
      <c r="B379" s="67" t="s">
        <v>131</v>
      </c>
      <c r="C379" s="68"/>
      <c r="D379" s="68"/>
      <c r="E379" s="69"/>
      <c r="F379" s="70"/>
    </row>
    <row r="380" spans="1:6" ht="39.6">
      <c r="A380" s="71" t="s">
        <v>132</v>
      </c>
      <c r="B380" s="72" t="s">
        <v>133</v>
      </c>
      <c r="C380" s="68" t="s">
        <v>134</v>
      </c>
      <c r="D380" s="68">
        <v>1</v>
      </c>
      <c r="E380" s="69"/>
      <c r="F380" s="70">
        <f>+E380*D380</f>
        <v>0</v>
      </c>
    </row>
    <row r="381" spans="1:6">
      <c r="A381" s="71" t="s">
        <v>135</v>
      </c>
      <c r="B381" s="73" t="s">
        <v>136</v>
      </c>
      <c r="C381" s="68" t="s">
        <v>137</v>
      </c>
      <c r="D381" s="68">
        <v>1</v>
      </c>
      <c r="E381" s="69"/>
      <c r="F381" s="70">
        <f t="shared" ref="F381:F413" si="13">+E381*D381</f>
        <v>0</v>
      </c>
    </row>
    <row r="382" spans="1:6">
      <c r="A382" s="71"/>
      <c r="B382" s="74" t="s">
        <v>192</v>
      </c>
      <c r="C382" s="68"/>
      <c r="D382" s="68"/>
      <c r="E382" s="69"/>
      <c r="F382" s="70">
        <f>SUM(F380:F381)</f>
        <v>0</v>
      </c>
    </row>
    <row r="383" spans="1:6">
      <c r="A383" s="71"/>
      <c r="B383" s="74"/>
      <c r="C383" s="68"/>
      <c r="D383" s="68"/>
      <c r="E383" s="69"/>
      <c r="F383" s="70"/>
    </row>
    <row r="384" spans="1:6">
      <c r="A384" s="66" t="s">
        <v>139</v>
      </c>
      <c r="B384" s="74" t="s">
        <v>193</v>
      </c>
      <c r="C384" s="68"/>
      <c r="D384" s="68"/>
      <c r="E384" s="69"/>
      <c r="F384" s="70"/>
    </row>
    <row r="385" spans="1:6">
      <c r="A385" s="71" t="s">
        <v>141</v>
      </c>
      <c r="B385" s="77" t="s">
        <v>194</v>
      </c>
      <c r="C385" s="68" t="s">
        <v>88</v>
      </c>
      <c r="D385" s="68">
        <v>4</v>
      </c>
      <c r="E385" s="69"/>
      <c r="F385" s="70">
        <f t="shared" si="13"/>
        <v>0</v>
      </c>
    </row>
    <row r="386" spans="1:6">
      <c r="A386" s="71" t="s">
        <v>144</v>
      </c>
      <c r="B386" s="77" t="s">
        <v>195</v>
      </c>
      <c r="C386" s="68" t="s">
        <v>86</v>
      </c>
      <c r="D386" s="68">
        <v>2.79</v>
      </c>
      <c r="E386" s="69"/>
      <c r="F386" s="70">
        <f t="shared" si="13"/>
        <v>0</v>
      </c>
    </row>
    <row r="387" spans="1:6">
      <c r="A387" s="71"/>
      <c r="B387" s="77" t="s">
        <v>196</v>
      </c>
      <c r="C387" s="68"/>
      <c r="D387" s="68"/>
      <c r="E387" s="69"/>
      <c r="F387" s="70">
        <f>SUM(F385:F386)</f>
        <v>0</v>
      </c>
    </row>
    <row r="388" spans="1:6">
      <c r="A388" s="71"/>
      <c r="B388" s="74"/>
      <c r="C388" s="68"/>
      <c r="D388" s="68"/>
      <c r="E388" s="69"/>
      <c r="F388" s="70"/>
    </row>
    <row r="389" spans="1:6" ht="26.4">
      <c r="A389" s="66" t="s">
        <v>160</v>
      </c>
      <c r="B389" s="75" t="s">
        <v>140</v>
      </c>
      <c r="C389" s="68"/>
      <c r="D389" s="68"/>
      <c r="E389" s="69"/>
      <c r="F389" s="70"/>
    </row>
    <row r="390" spans="1:6" ht="39.6">
      <c r="A390" s="71" t="s">
        <v>162</v>
      </c>
      <c r="B390" s="72" t="s">
        <v>197</v>
      </c>
      <c r="C390" s="68" t="s">
        <v>86</v>
      </c>
      <c r="D390" s="68">
        <v>8.25</v>
      </c>
      <c r="E390" s="69"/>
      <c r="F390" s="70">
        <f t="shared" si="13"/>
        <v>0</v>
      </c>
    </row>
    <row r="391" spans="1:6" ht="26.4">
      <c r="A391" s="71" t="s">
        <v>164</v>
      </c>
      <c r="B391" s="72" t="s">
        <v>198</v>
      </c>
      <c r="C391" s="68" t="s">
        <v>146</v>
      </c>
      <c r="D391" s="68">
        <v>0.14000000000000001</v>
      </c>
      <c r="E391" s="69"/>
      <c r="F391" s="70">
        <f t="shared" si="13"/>
        <v>0</v>
      </c>
    </row>
    <row r="392" spans="1:6" ht="26.4">
      <c r="A392" s="71" t="s">
        <v>166</v>
      </c>
      <c r="B392" s="72" t="s">
        <v>148</v>
      </c>
      <c r="C392" s="68" t="s">
        <v>86</v>
      </c>
      <c r="D392" s="68">
        <v>14.6</v>
      </c>
      <c r="E392" s="69"/>
      <c r="F392" s="70">
        <f t="shared" si="13"/>
        <v>0</v>
      </c>
    </row>
    <row r="393" spans="1:6" ht="26.4">
      <c r="A393" s="71" t="s">
        <v>168</v>
      </c>
      <c r="B393" s="76" t="s">
        <v>150</v>
      </c>
      <c r="C393" s="68" t="s">
        <v>86</v>
      </c>
      <c r="D393" s="68">
        <v>0.65</v>
      </c>
      <c r="E393" s="69"/>
      <c r="F393" s="70">
        <f t="shared" si="13"/>
        <v>0</v>
      </c>
    </row>
    <row r="394" spans="1:6" ht="26.4">
      <c r="A394" s="71" t="s">
        <v>170</v>
      </c>
      <c r="B394" s="72" t="s">
        <v>152</v>
      </c>
      <c r="C394" s="68" t="s">
        <v>86</v>
      </c>
      <c r="D394" s="68">
        <v>29.5</v>
      </c>
      <c r="E394" s="69"/>
      <c r="F394" s="70">
        <f t="shared" si="13"/>
        <v>0</v>
      </c>
    </row>
    <row r="395" spans="1:6" ht="26.4">
      <c r="A395" s="71" t="s">
        <v>171</v>
      </c>
      <c r="B395" s="72" t="s">
        <v>154</v>
      </c>
      <c r="C395" s="68" t="s">
        <v>88</v>
      </c>
      <c r="D395" s="68">
        <v>12</v>
      </c>
      <c r="E395" s="69"/>
      <c r="F395" s="70">
        <f t="shared" si="13"/>
        <v>0</v>
      </c>
    </row>
    <row r="396" spans="1:6">
      <c r="A396" s="71" t="s">
        <v>172</v>
      </c>
      <c r="B396" s="72" t="s">
        <v>156</v>
      </c>
      <c r="C396" s="68" t="s">
        <v>52</v>
      </c>
      <c r="D396" s="68">
        <v>13</v>
      </c>
      <c r="E396" s="69"/>
      <c r="F396" s="70">
        <f t="shared" si="13"/>
        <v>0</v>
      </c>
    </row>
    <row r="397" spans="1:6" ht="26.4">
      <c r="A397" s="71" t="s">
        <v>199</v>
      </c>
      <c r="B397" s="72" t="s">
        <v>158</v>
      </c>
      <c r="C397" s="68" t="s">
        <v>86</v>
      </c>
      <c r="D397" s="68">
        <v>9.5500000000000007</v>
      </c>
      <c r="E397" s="69"/>
      <c r="F397" s="70">
        <f t="shared" si="13"/>
        <v>0</v>
      </c>
    </row>
    <row r="398" spans="1:6" ht="39.6">
      <c r="A398" s="71" t="s">
        <v>200</v>
      </c>
      <c r="B398" s="72" t="s">
        <v>201</v>
      </c>
      <c r="C398" s="68" t="s">
        <v>88</v>
      </c>
      <c r="D398" s="68">
        <v>4</v>
      </c>
      <c r="E398" s="69"/>
      <c r="F398" s="70">
        <f t="shared" si="13"/>
        <v>0</v>
      </c>
    </row>
    <row r="399" spans="1:6">
      <c r="A399" s="71"/>
      <c r="B399" s="74" t="s">
        <v>202</v>
      </c>
      <c r="C399" s="68"/>
      <c r="D399" s="68"/>
      <c r="E399" s="69"/>
      <c r="F399" s="70">
        <f>SUM(F390:F398)</f>
        <v>0</v>
      </c>
    </row>
    <row r="400" spans="1:6">
      <c r="A400" s="71"/>
      <c r="B400" s="74"/>
      <c r="C400" s="68"/>
      <c r="D400" s="68"/>
      <c r="E400" s="69"/>
      <c r="F400" s="70"/>
    </row>
    <row r="401" spans="1:6">
      <c r="A401" s="66" t="s">
        <v>174</v>
      </c>
      <c r="B401" s="74" t="s">
        <v>161</v>
      </c>
      <c r="C401" s="68"/>
      <c r="D401" s="68"/>
      <c r="E401" s="69"/>
      <c r="F401" s="70"/>
    </row>
    <row r="402" spans="1:6">
      <c r="A402" s="71" t="s">
        <v>176</v>
      </c>
      <c r="B402" s="77" t="s">
        <v>163</v>
      </c>
      <c r="C402" s="68" t="s">
        <v>146</v>
      </c>
      <c r="D402" s="68">
        <v>0.69</v>
      </c>
      <c r="E402" s="69"/>
      <c r="F402" s="70">
        <f t="shared" si="13"/>
        <v>0</v>
      </c>
    </row>
    <row r="403" spans="1:6">
      <c r="A403" s="71" t="s">
        <v>178</v>
      </c>
      <c r="B403" s="72" t="s">
        <v>165</v>
      </c>
      <c r="C403" s="68" t="s">
        <v>146</v>
      </c>
      <c r="D403" s="68">
        <v>0.14000000000000001</v>
      </c>
      <c r="E403" s="69"/>
      <c r="F403" s="70">
        <f t="shared" si="13"/>
        <v>0</v>
      </c>
    </row>
    <row r="404" spans="1:6" ht="26.4">
      <c r="A404" s="71" t="s">
        <v>203</v>
      </c>
      <c r="B404" s="72" t="s">
        <v>167</v>
      </c>
      <c r="C404" s="68" t="s">
        <v>146</v>
      </c>
      <c r="D404" s="68">
        <v>0.25</v>
      </c>
      <c r="E404" s="69"/>
      <c r="F404" s="70">
        <f t="shared" si="13"/>
        <v>0</v>
      </c>
    </row>
    <row r="405" spans="1:6" ht="26.4">
      <c r="A405" s="71" t="s">
        <v>204</v>
      </c>
      <c r="B405" s="72" t="s">
        <v>169</v>
      </c>
      <c r="C405" s="68" t="s">
        <v>86</v>
      </c>
      <c r="D405" s="68">
        <v>1.66</v>
      </c>
      <c r="E405" s="69"/>
      <c r="F405" s="70">
        <f t="shared" si="13"/>
        <v>0</v>
      </c>
    </row>
    <row r="406" spans="1:6" ht="26.4">
      <c r="A406" s="71" t="s">
        <v>205</v>
      </c>
      <c r="B406" s="72" t="s">
        <v>148</v>
      </c>
      <c r="C406" s="68" t="s">
        <v>86</v>
      </c>
      <c r="D406" s="68">
        <v>8.73</v>
      </c>
      <c r="E406" s="69"/>
      <c r="F406" s="70">
        <f t="shared" si="13"/>
        <v>0</v>
      </c>
    </row>
    <row r="407" spans="1:6" ht="26.4">
      <c r="A407" s="71" t="s">
        <v>206</v>
      </c>
      <c r="B407" s="72" t="s">
        <v>152</v>
      </c>
      <c r="C407" s="68" t="s">
        <v>86</v>
      </c>
      <c r="D407" s="68">
        <v>17.600000000000001</v>
      </c>
      <c r="E407" s="69"/>
      <c r="F407" s="70">
        <f t="shared" si="13"/>
        <v>0</v>
      </c>
    </row>
    <row r="408" spans="1:6" ht="39.6">
      <c r="A408" s="71" t="s">
        <v>207</v>
      </c>
      <c r="B408" s="72" t="s">
        <v>173</v>
      </c>
      <c r="C408" s="68" t="s">
        <v>146</v>
      </c>
      <c r="D408" s="68">
        <v>0.54</v>
      </c>
      <c r="E408" s="69"/>
      <c r="F408" s="70">
        <f t="shared" si="13"/>
        <v>0</v>
      </c>
    </row>
    <row r="409" spans="1:6">
      <c r="A409" s="71"/>
      <c r="B409" s="75" t="s">
        <v>208</v>
      </c>
      <c r="C409" s="68"/>
      <c r="D409" s="68"/>
      <c r="E409" s="69"/>
      <c r="F409" s="70">
        <f>SUM(F402:F408)</f>
        <v>0</v>
      </c>
    </row>
    <row r="410" spans="1:6">
      <c r="A410" s="71"/>
      <c r="B410" s="75"/>
      <c r="C410" s="68"/>
      <c r="D410" s="68"/>
      <c r="E410" s="69"/>
      <c r="F410" s="70"/>
    </row>
    <row r="411" spans="1:6">
      <c r="A411" s="66" t="s">
        <v>44</v>
      </c>
      <c r="B411" s="75" t="s">
        <v>175</v>
      </c>
      <c r="C411" s="68"/>
      <c r="D411" s="68"/>
      <c r="E411" s="69"/>
      <c r="F411" s="70"/>
    </row>
    <row r="412" spans="1:6" ht="39.6">
      <c r="A412" s="71" t="s">
        <v>209</v>
      </c>
      <c r="B412" s="72" t="s">
        <v>177</v>
      </c>
      <c r="C412" s="68" t="s">
        <v>88</v>
      </c>
      <c r="D412" s="68">
        <v>1</v>
      </c>
      <c r="E412" s="69"/>
      <c r="F412" s="70">
        <f t="shared" si="13"/>
        <v>0</v>
      </c>
    </row>
    <row r="413" spans="1:6">
      <c r="A413" s="71" t="s">
        <v>210</v>
      </c>
      <c r="B413" s="72" t="s">
        <v>179</v>
      </c>
      <c r="C413" s="68" t="s">
        <v>137</v>
      </c>
      <c r="D413" s="68">
        <v>1</v>
      </c>
      <c r="E413" s="69"/>
      <c r="F413" s="70">
        <f t="shared" si="13"/>
        <v>0</v>
      </c>
    </row>
    <row r="414" spans="1:6">
      <c r="A414" s="71"/>
      <c r="B414" s="75" t="s">
        <v>211</v>
      </c>
      <c r="C414" s="68"/>
      <c r="D414" s="68"/>
      <c r="E414" s="69"/>
      <c r="F414" s="70">
        <f>SUM(F412:F413)</f>
        <v>0</v>
      </c>
    </row>
    <row r="415" spans="1:6">
      <c r="A415" s="71"/>
      <c r="B415" s="75"/>
      <c r="C415" s="68"/>
      <c r="D415" s="68"/>
      <c r="E415" s="69"/>
      <c r="F415" s="70"/>
    </row>
    <row r="416" spans="1:6">
      <c r="A416" s="36" t="s">
        <v>49</v>
      </c>
      <c r="B416" s="33" t="s">
        <v>180</v>
      </c>
      <c r="C416" s="13"/>
      <c r="D416" s="14"/>
      <c r="E416" s="15"/>
      <c r="F416" s="16"/>
    </row>
    <row r="417" spans="1:6" ht="41.4">
      <c r="A417" s="11">
        <v>1</v>
      </c>
      <c r="B417" s="38" t="s">
        <v>66</v>
      </c>
      <c r="C417" s="13" t="s">
        <v>40</v>
      </c>
      <c r="D417" s="14">
        <v>2</v>
      </c>
      <c r="E417" s="15"/>
      <c r="F417" s="16">
        <f t="shared" ref="F417:F422" si="14">+D417*E417</f>
        <v>0</v>
      </c>
    </row>
    <row r="418" spans="1:6" ht="41.4">
      <c r="A418" s="11">
        <v>2</v>
      </c>
      <c r="B418" s="38" t="s">
        <v>67</v>
      </c>
      <c r="C418" s="13" t="s">
        <v>40</v>
      </c>
      <c r="D418" s="14">
        <v>2</v>
      </c>
      <c r="E418" s="15"/>
      <c r="F418" s="16">
        <f t="shared" si="14"/>
        <v>0</v>
      </c>
    </row>
    <row r="419" spans="1:6" ht="27.6">
      <c r="A419" s="11">
        <v>3</v>
      </c>
      <c r="B419" s="26" t="s">
        <v>68</v>
      </c>
      <c r="C419" s="13" t="s">
        <v>40</v>
      </c>
      <c r="D419" s="14">
        <v>2</v>
      </c>
      <c r="E419" s="15"/>
      <c r="F419" s="16">
        <f t="shared" si="14"/>
        <v>0</v>
      </c>
    </row>
    <row r="420" spans="1:6" ht="27.6">
      <c r="A420" s="11">
        <v>4</v>
      </c>
      <c r="B420" s="26" t="s">
        <v>69</v>
      </c>
      <c r="C420" s="13" t="s">
        <v>52</v>
      </c>
      <c r="D420" s="14">
        <v>8.9</v>
      </c>
      <c r="E420" s="15"/>
      <c r="F420" s="16">
        <f t="shared" si="14"/>
        <v>0</v>
      </c>
    </row>
    <row r="421" spans="1:6" ht="27.6">
      <c r="A421" s="11">
        <v>5</v>
      </c>
      <c r="B421" s="26" t="s">
        <v>70</v>
      </c>
      <c r="C421" s="13" t="s">
        <v>52</v>
      </c>
      <c r="D421" s="14">
        <v>2.6</v>
      </c>
      <c r="E421" s="15"/>
      <c r="F421" s="16">
        <f t="shared" si="14"/>
        <v>0</v>
      </c>
    </row>
    <row r="422" spans="1:6" ht="55.2">
      <c r="A422" s="11">
        <v>6</v>
      </c>
      <c r="B422" s="26" t="s">
        <v>47</v>
      </c>
      <c r="C422" s="13" t="s">
        <v>40</v>
      </c>
      <c r="D422" s="14">
        <v>1</v>
      </c>
      <c r="E422" s="15"/>
      <c r="F422" s="16">
        <f t="shared" si="14"/>
        <v>0</v>
      </c>
    </row>
    <row r="423" spans="1:6">
      <c r="A423" s="18"/>
      <c r="B423" s="19" t="s">
        <v>181</v>
      </c>
      <c r="C423" s="20"/>
      <c r="D423" s="21"/>
      <c r="E423" s="22"/>
      <c r="F423" s="23">
        <f>SUM(F417:F422)</f>
        <v>0</v>
      </c>
    </row>
    <row r="424" spans="1:6">
      <c r="A424" s="18" t="s">
        <v>55</v>
      </c>
      <c r="B424" s="19" t="s">
        <v>182</v>
      </c>
      <c r="C424" s="20"/>
      <c r="D424" s="21"/>
      <c r="E424" s="22"/>
      <c r="F424" s="23"/>
    </row>
    <row r="425" spans="1:6">
      <c r="A425" s="11">
        <v>1</v>
      </c>
      <c r="B425" s="26" t="s">
        <v>183</v>
      </c>
      <c r="C425" s="13" t="s">
        <v>14</v>
      </c>
      <c r="D425" s="14">
        <v>0.9</v>
      </c>
      <c r="E425" s="15"/>
      <c r="F425" s="16">
        <f t="shared" ref="F425:F434" si="15">E425*D425</f>
        <v>0</v>
      </c>
    </row>
    <row r="426" spans="1:6" ht="27.6">
      <c r="A426" s="11">
        <v>2</v>
      </c>
      <c r="B426" s="26" t="s">
        <v>107</v>
      </c>
      <c r="C426" s="13" t="s">
        <v>14</v>
      </c>
      <c r="D426" s="14">
        <v>0.56999999999999995</v>
      </c>
      <c r="E426" s="15"/>
      <c r="F426" s="16">
        <f t="shared" si="15"/>
        <v>0</v>
      </c>
    </row>
    <row r="427" spans="1:6">
      <c r="A427" s="11">
        <v>3</v>
      </c>
      <c r="B427" s="26" t="s">
        <v>108</v>
      </c>
      <c r="C427" s="13" t="s">
        <v>10</v>
      </c>
      <c r="D427" s="14">
        <v>3</v>
      </c>
      <c r="E427" s="15"/>
      <c r="F427" s="16">
        <f t="shared" si="15"/>
        <v>0</v>
      </c>
    </row>
    <row r="428" spans="1:6" ht="27.6">
      <c r="A428" s="11">
        <v>4</v>
      </c>
      <c r="B428" s="26" t="s">
        <v>109</v>
      </c>
      <c r="C428" s="13" t="s">
        <v>10</v>
      </c>
      <c r="D428" s="14">
        <v>11.32</v>
      </c>
      <c r="E428" s="15"/>
      <c r="F428" s="16">
        <f t="shared" si="15"/>
        <v>0</v>
      </c>
    </row>
    <row r="429" spans="1:6" ht="27.6">
      <c r="A429" s="11">
        <v>5</v>
      </c>
      <c r="B429" s="26" t="s">
        <v>110</v>
      </c>
      <c r="C429" s="13" t="s">
        <v>10</v>
      </c>
      <c r="D429" s="28">
        <v>3.75</v>
      </c>
      <c r="E429" s="15"/>
      <c r="F429" s="16">
        <f t="shared" si="15"/>
        <v>0</v>
      </c>
    </row>
    <row r="430" spans="1:6" ht="41.4">
      <c r="A430" s="11">
        <v>6</v>
      </c>
      <c r="B430" s="26" t="s">
        <v>77</v>
      </c>
      <c r="C430" s="13" t="s">
        <v>10</v>
      </c>
      <c r="D430" s="28">
        <v>17.760000000000002</v>
      </c>
      <c r="E430" s="15"/>
      <c r="F430" s="16">
        <f t="shared" si="15"/>
        <v>0</v>
      </c>
    </row>
    <row r="431" spans="1:6">
      <c r="A431" s="11">
        <v>7</v>
      </c>
      <c r="B431" s="26" t="s">
        <v>184</v>
      </c>
      <c r="C431" s="13" t="s">
        <v>86</v>
      </c>
      <c r="D431" s="28">
        <v>9</v>
      </c>
      <c r="E431" s="80"/>
      <c r="F431" s="16">
        <f t="shared" si="15"/>
        <v>0</v>
      </c>
    </row>
    <row r="432" spans="1:6" ht="57.6">
      <c r="A432" s="11">
        <v>8</v>
      </c>
      <c r="B432" s="48" t="s">
        <v>111</v>
      </c>
      <c r="C432" s="49" t="s">
        <v>30</v>
      </c>
      <c r="D432" s="11">
        <v>1</v>
      </c>
      <c r="E432" s="49"/>
      <c r="F432" s="51">
        <f t="shared" si="15"/>
        <v>0</v>
      </c>
    </row>
    <row r="433" spans="1:7" ht="27.6">
      <c r="A433" s="43">
        <v>9</v>
      </c>
      <c r="B433" s="12" t="s">
        <v>112</v>
      </c>
      <c r="C433" s="13" t="s">
        <v>40</v>
      </c>
      <c r="D433" s="28">
        <v>1</v>
      </c>
      <c r="E433" s="15"/>
      <c r="F433" s="16">
        <f t="shared" si="15"/>
        <v>0</v>
      </c>
    </row>
    <row r="434" spans="1:7" ht="27.6">
      <c r="A434" s="11">
        <v>10</v>
      </c>
      <c r="B434" s="12" t="s">
        <v>185</v>
      </c>
      <c r="C434" s="13" t="s">
        <v>14</v>
      </c>
      <c r="D434" s="28">
        <v>0.56999999999999995</v>
      </c>
      <c r="E434" s="15"/>
      <c r="F434" s="16">
        <f t="shared" si="15"/>
        <v>0</v>
      </c>
    </row>
    <row r="435" spans="1:7">
      <c r="A435" s="18"/>
      <c r="B435" s="7" t="s">
        <v>159</v>
      </c>
      <c r="C435" s="9"/>
      <c r="D435" s="52"/>
      <c r="E435" s="25"/>
      <c r="F435" s="23">
        <f>SUM(F425:F434)</f>
        <v>0</v>
      </c>
    </row>
    <row r="436" spans="1:7">
      <c r="A436" s="71"/>
      <c r="B436" s="91" t="s">
        <v>186</v>
      </c>
      <c r="C436" s="92"/>
      <c r="D436" s="92"/>
      <c r="E436" s="93"/>
      <c r="F436" s="94">
        <f>F414+F409+F399+F387+F382+F435+F423</f>
        <v>0</v>
      </c>
      <c r="G436" s="54"/>
    </row>
    <row r="438" spans="1:7">
      <c r="A438" s="56"/>
      <c r="B438" s="372" t="s">
        <v>100</v>
      </c>
      <c r="C438" s="373"/>
      <c r="D438" s="374"/>
      <c r="E438" s="375">
        <f>+F436</f>
        <v>0</v>
      </c>
      <c r="F438" s="376"/>
    </row>
    <row r="439" spans="1:7">
      <c r="A439" s="56"/>
      <c r="B439" s="372" t="s">
        <v>212</v>
      </c>
      <c r="C439" s="373"/>
      <c r="D439" s="374"/>
      <c r="E439" s="375">
        <f>(E438*18)/100</f>
        <v>0</v>
      </c>
      <c r="F439" s="376"/>
    </row>
    <row r="440" spans="1:7">
      <c r="A440" s="56"/>
      <c r="B440" s="372" t="s">
        <v>213</v>
      </c>
      <c r="C440" s="373"/>
      <c r="D440" s="374"/>
      <c r="E440" s="375">
        <f>+E438+E439</f>
        <v>0</v>
      </c>
      <c r="F440" s="376"/>
    </row>
    <row r="444" spans="1:7" ht="23.4">
      <c r="B444" s="96" t="s">
        <v>214</v>
      </c>
    </row>
    <row r="446" spans="1:7" ht="15" thickBot="1"/>
    <row r="447" spans="1:7" ht="18.600000000000001" thickBot="1">
      <c r="A447" s="2"/>
      <c r="B447" s="369" t="s">
        <v>0</v>
      </c>
      <c r="C447" s="370"/>
      <c r="D447" s="370"/>
      <c r="E447" s="370"/>
      <c r="F447" s="371"/>
    </row>
    <row r="448" spans="1:7" ht="18">
      <c r="A448" s="2"/>
      <c r="B448" s="3"/>
      <c r="C448" s="3"/>
      <c r="D448" s="3"/>
      <c r="E448" s="3"/>
      <c r="F448" s="3"/>
    </row>
    <row r="449" spans="1:6" ht="31.2">
      <c r="A449" s="4" t="s">
        <v>1</v>
      </c>
      <c r="B449" s="4" t="s">
        <v>2</v>
      </c>
      <c r="C449" s="4" t="s">
        <v>3</v>
      </c>
      <c r="D449" s="5" t="s">
        <v>4</v>
      </c>
      <c r="E449" s="4" t="s">
        <v>5</v>
      </c>
      <c r="F449" s="4" t="s">
        <v>6</v>
      </c>
    </row>
    <row r="450" spans="1:6" ht="15.6">
      <c r="A450" s="6" t="s">
        <v>7</v>
      </c>
      <c r="B450" s="7" t="s">
        <v>8</v>
      </c>
      <c r="C450" s="8"/>
      <c r="D450" s="9"/>
      <c r="E450" s="9"/>
      <c r="F450" s="10"/>
    </row>
    <row r="451" spans="1:6" ht="27.6">
      <c r="A451" s="11">
        <v>1</v>
      </c>
      <c r="B451" s="12" t="s">
        <v>9</v>
      </c>
      <c r="C451" s="13" t="s">
        <v>10</v>
      </c>
      <c r="D451" s="14">
        <v>92.41</v>
      </c>
      <c r="E451" s="15"/>
      <c r="F451" s="16">
        <f>+D451*E451</f>
        <v>0</v>
      </c>
    </row>
    <row r="452" spans="1:6">
      <c r="A452" s="11">
        <v>2</v>
      </c>
      <c r="B452" s="17" t="s">
        <v>11</v>
      </c>
      <c r="C452" s="13" t="s">
        <v>12</v>
      </c>
      <c r="D452" s="14">
        <v>1</v>
      </c>
      <c r="E452" s="15"/>
      <c r="F452" s="16">
        <f t="shared" ref="F452:F509" si="16">+D452*E452</f>
        <v>0</v>
      </c>
    </row>
    <row r="453" spans="1:6" ht="27.6">
      <c r="A453" s="11">
        <v>3</v>
      </c>
      <c r="B453" s="12" t="s">
        <v>13</v>
      </c>
      <c r="C453" s="13" t="s">
        <v>14</v>
      </c>
      <c r="D453" s="14">
        <f>41.1+2.261</f>
        <v>43.361000000000004</v>
      </c>
      <c r="E453" s="15"/>
      <c r="F453" s="16">
        <f t="shared" si="16"/>
        <v>0</v>
      </c>
    </row>
    <row r="454" spans="1:6">
      <c r="A454" s="11">
        <v>4</v>
      </c>
      <c r="B454" s="17" t="s">
        <v>15</v>
      </c>
      <c r="C454" s="13" t="s">
        <v>14</v>
      </c>
      <c r="D454" s="14">
        <v>5.0999999999999996</v>
      </c>
      <c r="E454" s="15"/>
      <c r="F454" s="16">
        <f t="shared" si="16"/>
        <v>0</v>
      </c>
    </row>
    <row r="455" spans="1:6">
      <c r="A455" s="11">
        <v>5</v>
      </c>
      <c r="B455" s="17" t="s">
        <v>16</v>
      </c>
      <c r="C455" s="13" t="s">
        <v>14</v>
      </c>
      <c r="D455" s="14">
        <v>3.78</v>
      </c>
      <c r="E455" s="15"/>
      <c r="F455" s="16">
        <f t="shared" si="16"/>
        <v>0</v>
      </c>
    </row>
    <row r="456" spans="1:6">
      <c r="A456" s="11">
        <v>6</v>
      </c>
      <c r="B456" s="17" t="s">
        <v>17</v>
      </c>
      <c r="C456" s="13" t="s">
        <v>14</v>
      </c>
      <c r="D456" s="14">
        <f>2.52+0.387</f>
        <v>2.907</v>
      </c>
      <c r="E456" s="15"/>
      <c r="F456" s="16">
        <f t="shared" si="16"/>
        <v>0</v>
      </c>
    </row>
    <row r="457" spans="1:6">
      <c r="A457" s="11">
        <v>7</v>
      </c>
      <c r="B457" s="17" t="s">
        <v>18</v>
      </c>
      <c r="C457" s="13" t="s">
        <v>12</v>
      </c>
      <c r="D457" s="14">
        <v>1</v>
      </c>
      <c r="E457" s="15"/>
      <c r="F457" s="16">
        <f t="shared" si="16"/>
        <v>0</v>
      </c>
    </row>
    <row r="458" spans="1:6">
      <c r="A458" s="18"/>
      <c r="B458" s="19" t="s">
        <v>19</v>
      </c>
      <c r="C458" s="20"/>
      <c r="D458" s="21"/>
      <c r="E458" s="22"/>
      <c r="F458" s="23">
        <f>SUM(F451:F457)</f>
        <v>0</v>
      </c>
    </row>
    <row r="459" spans="1:6" ht="15.6">
      <c r="A459" s="6" t="s">
        <v>20</v>
      </c>
      <c r="B459" s="7" t="s">
        <v>21</v>
      </c>
      <c r="C459" s="9"/>
      <c r="D459" s="24"/>
      <c r="E459" s="25"/>
      <c r="F459" s="16"/>
    </row>
    <row r="460" spans="1:6" ht="27.6">
      <c r="A460" s="11">
        <v>1</v>
      </c>
      <c r="B460" s="26" t="s">
        <v>22</v>
      </c>
      <c r="C460" s="13" t="s">
        <v>14</v>
      </c>
      <c r="D460" s="27">
        <f>0.851+0.064</f>
        <v>0.91500000000000004</v>
      </c>
      <c r="E460" s="15"/>
      <c r="F460" s="16">
        <f t="shared" si="16"/>
        <v>0</v>
      </c>
    </row>
    <row r="461" spans="1:6" ht="27.6">
      <c r="A461" s="11">
        <v>2</v>
      </c>
      <c r="B461" s="26" t="s">
        <v>23</v>
      </c>
      <c r="C461" s="13" t="s">
        <v>14</v>
      </c>
      <c r="D461" s="14">
        <v>2.5499999999999998</v>
      </c>
      <c r="E461" s="15"/>
      <c r="F461" s="16">
        <f t="shared" si="16"/>
        <v>0</v>
      </c>
    </row>
    <row r="462" spans="1:6" ht="41.4">
      <c r="A462" s="11">
        <v>3</v>
      </c>
      <c r="B462" s="26" t="s">
        <v>24</v>
      </c>
      <c r="C462" s="13" t="s">
        <v>10</v>
      </c>
      <c r="D462" s="14">
        <v>68.400000000000006</v>
      </c>
      <c r="E462" s="15"/>
      <c r="F462" s="16">
        <f t="shared" si="16"/>
        <v>0</v>
      </c>
    </row>
    <row r="463" spans="1:6" ht="27.6">
      <c r="A463" s="11">
        <v>4</v>
      </c>
      <c r="B463" s="12" t="s">
        <v>25</v>
      </c>
      <c r="C463" s="13" t="s">
        <v>14</v>
      </c>
      <c r="D463" s="28">
        <v>0.51300000000000001</v>
      </c>
      <c r="E463" s="15"/>
      <c r="F463" s="16">
        <f t="shared" si="16"/>
        <v>0</v>
      </c>
    </row>
    <row r="464" spans="1:6" ht="55.2">
      <c r="A464" s="11">
        <v>5</v>
      </c>
      <c r="B464" s="12" t="s">
        <v>26</v>
      </c>
      <c r="C464" s="13" t="s">
        <v>14</v>
      </c>
      <c r="D464" s="28">
        <v>1.1240000000000001</v>
      </c>
      <c r="E464" s="15"/>
      <c r="F464" s="16">
        <f t="shared" si="16"/>
        <v>0</v>
      </c>
    </row>
    <row r="465" spans="1:6" ht="41.4">
      <c r="A465" s="11">
        <v>6</v>
      </c>
      <c r="B465" s="12" t="s">
        <v>27</v>
      </c>
      <c r="C465" s="13" t="s">
        <v>14</v>
      </c>
      <c r="D465" s="28">
        <v>1.83</v>
      </c>
      <c r="E465" s="15"/>
      <c r="F465" s="16">
        <f t="shared" si="16"/>
        <v>0</v>
      </c>
    </row>
    <row r="466" spans="1:6">
      <c r="A466" s="11">
        <v>7</v>
      </c>
      <c r="B466" s="29" t="s">
        <v>28</v>
      </c>
      <c r="C466" s="13" t="s">
        <v>10</v>
      </c>
      <c r="D466" s="14">
        <v>74</v>
      </c>
      <c r="E466" s="15"/>
      <c r="F466" s="16">
        <f t="shared" si="16"/>
        <v>0</v>
      </c>
    </row>
    <row r="467" spans="1:6" ht="55.2">
      <c r="A467" s="11">
        <v>8</v>
      </c>
      <c r="B467" s="12" t="s">
        <v>29</v>
      </c>
      <c r="C467" s="13" t="s">
        <v>30</v>
      </c>
      <c r="D467" s="14">
        <v>1</v>
      </c>
      <c r="E467" s="15"/>
      <c r="F467" s="16">
        <f t="shared" si="16"/>
        <v>0</v>
      </c>
    </row>
    <row r="468" spans="1:6">
      <c r="A468" s="18"/>
      <c r="B468" s="19" t="s">
        <v>31</v>
      </c>
      <c r="C468" s="20"/>
      <c r="D468" s="21"/>
      <c r="E468" s="22"/>
      <c r="F468" s="23">
        <f>SUM(F460:F467)</f>
        <v>0</v>
      </c>
    </row>
    <row r="469" spans="1:6" ht="15.6">
      <c r="A469" s="6" t="s">
        <v>32</v>
      </c>
      <c r="B469" s="30" t="s">
        <v>33</v>
      </c>
      <c r="C469" s="9"/>
      <c r="D469" s="24"/>
      <c r="E469" s="25"/>
      <c r="F469" s="16"/>
    </row>
    <row r="470" spans="1:6" ht="27.6">
      <c r="A470" s="11">
        <v>1</v>
      </c>
      <c r="B470" s="12" t="s">
        <v>34</v>
      </c>
      <c r="C470" s="13" t="s">
        <v>14</v>
      </c>
      <c r="D470" s="27">
        <v>1.139</v>
      </c>
      <c r="E470" s="15"/>
      <c r="F470" s="16">
        <f t="shared" si="16"/>
        <v>0</v>
      </c>
    </row>
    <row r="471" spans="1:6" ht="41.4">
      <c r="A471" s="11">
        <v>2</v>
      </c>
      <c r="B471" s="12" t="s">
        <v>35</v>
      </c>
      <c r="C471" s="13" t="s">
        <v>14</v>
      </c>
      <c r="D471" s="14">
        <v>2.66</v>
      </c>
      <c r="E471" s="15"/>
      <c r="F471" s="16">
        <f t="shared" si="16"/>
        <v>0</v>
      </c>
    </row>
    <row r="472" spans="1:6" ht="41.4">
      <c r="A472" s="11">
        <v>3</v>
      </c>
      <c r="B472" s="12" t="s">
        <v>36</v>
      </c>
      <c r="C472" s="13" t="s">
        <v>14</v>
      </c>
      <c r="D472" s="27">
        <v>0.53</v>
      </c>
      <c r="E472" s="15"/>
      <c r="F472" s="16">
        <f t="shared" si="16"/>
        <v>0</v>
      </c>
    </row>
    <row r="473" spans="1:6" ht="41.4">
      <c r="A473" s="11">
        <v>4</v>
      </c>
      <c r="B473" s="12" t="s">
        <v>37</v>
      </c>
      <c r="C473" s="13" t="s">
        <v>10</v>
      </c>
      <c r="D473" s="14">
        <v>61.96</v>
      </c>
      <c r="E473" s="15"/>
      <c r="F473" s="16">
        <f t="shared" si="16"/>
        <v>0</v>
      </c>
    </row>
    <row r="474" spans="1:6" ht="41.4">
      <c r="A474" s="11">
        <v>5</v>
      </c>
      <c r="B474" s="12" t="s">
        <v>38</v>
      </c>
      <c r="C474" s="13" t="s">
        <v>10</v>
      </c>
      <c r="D474" s="14">
        <v>2.4</v>
      </c>
      <c r="E474" s="15"/>
      <c r="F474" s="16">
        <f t="shared" si="16"/>
        <v>0</v>
      </c>
    </row>
    <row r="475" spans="1:6" ht="27.6">
      <c r="A475" s="11">
        <v>6</v>
      </c>
      <c r="B475" s="12" t="s">
        <v>39</v>
      </c>
      <c r="C475" s="13" t="s">
        <v>40</v>
      </c>
      <c r="D475" s="14">
        <v>65</v>
      </c>
      <c r="E475" s="15"/>
      <c r="F475" s="16">
        <f t="shared" si="16"/>
        <v>0</v>
      </c>
    </row>
    <row r="476" spans="1:6" ht="27.6">
      <c r="A476" s="11">
        <v>7</v>
      </c>
      <c r="B476" s="12" t="s">
        <v>41</v>
      </c>
      <c r="C476" s="13" t="s">
        <v>10</v>
      </c>
      <c r="D476" s="14">
        <v>149.59</v>
      </c>
      <c r="E476" s="15"/>
      <c r="F476" s="16">
        <f t="shared" si="16"/>
        <v>0</v>
      </c>
    </row>
    <row r="477" spans="1:6" ht="27.6">
      <c r="A477" s="11">
        <v>8</v>
      </c>
      <c r="B477" s="31" t="s">
        <v>42</v>
      </c>
      <c r="C477" s="13" t="s">
        <v>10</v>
      </c>
      <c r="D477" s="14">
        <v>80.78</v>
      </c>
      <c r="E477" s="15"/>
      <c r="F477" s="16">
        <f t="shared" si="16"/>
        <v>0</v>
      </c>
    </row>
    <row r="478" spans="1:6">
      <c r="A478" s="18"/>
      <c r="B478" s="19" t="s">
        <v>43</v>
      </c>
      <c r="C478" s="20"/>
      <c r="D478" s="21"/>
      <c r="E478" s="22"/>
      <c r="F478" s="23">
        <f>SUM(F470:F477)</f>
        <v>0</v>
      </c>
    </row>
    <row r="479" spans="1:6" ht="15.6">
      <c r="A479" s="32" t="s">
        <v>44</v>
      </c>
      <c r="B479" s="33" t="s">
        <v>45</v>
      </c>
      <c r="C479" s="34"/>
      <c r="D479" s="35"/>
      <c r="E479" s="15"/>
      <c r="F479" s="16"/>
    </row>
    <row r="480" spans="1:6" ht="55.2">
      <c r="A480" s="11">
        <v>1</v>
      </c>
      <c r="B480" s="31" t="s">
        <v>46</v>
      </c>
      <c r="C480" s="13" t="s">
        <v>40</v>
      </c>
      <c r="D480" s="14">
        <v>4</v>
      </c>
      <c r="E480" s="15"/>
      <c r="F480" s="16">
        <f t="shared" si="16"/>
        <v>0</v>
      </c>
    </row>
    <row r="481" spans="1:6" ht="55.2">
      <c r="A481" s="11">
        <v>2</v>
      </c>
      <c r="B481" s="31" t="s">
        <v>47</v>
      </c>
      <c r="C481" s="13" t="s">
        <v>40</v>
      </c>
      <c r="D481" s="14">
        <v>1</v>
      </c>
      <c r="E481" s="15"/>
      <c r="F481" s="16">
        <f t="shared" si="16"/>
        <v>0</v>
      </c>
    </row>
    <row r="482" spans="1:6">
      <c r="A482" s="18"/>
      <c r="B482" s="19" t="s">
        <v>48</v>
      </c>
      <c r="C482" s="20"/>
      <c r="D482" s="21"/>
      <c r="E482" s="22"/>
      <c r="F482" s="23">
        <f>SUM(F480:F481)</f>
        <v>0</v>
      </c>
    </row>
    <row r="483" spans="1:6">
      <c r="A483" s="36" t="s">
        <v>49</v>
      </c>
      <c r="B483" s="33" t="s">
        <v>50</v>
      </c>
      <c r="C483" s="13"/>
      <c r="D483" s="14"/>
      <c r="E483" s="15"/>
      <c r="F483" s="16"/>
    </row>
    <row r="484" spans="1:6" ht="41.4">
      <c r="A484" s="11">
        <v>1</v>
      </c>
      <c r="B484" s="31" t="s">
        <v>51</v>
      </c>
      <c r="C484" s="13" t="s">
        <v>52</v>
      </c>
      <c r="D484" s="14">
        <v>16.8</v>
      </c>
      <c r="E484" s="15"/>
      <c r="F484" s="16">
        <f t="shared" si="16"/>
        <v>0</v>
      </c>
    </row>
    <row r="485" spans="1:6" ht="27.6">
      <c r="A485" s="11">
        <v>2</v>
      </c>
      <c r="B485" s="31" t="s">
        <v>53</v>
      </c>
      <c r="C485" s="13" t="s">
        <v>10</v>
      </c>
      <c r="D485" s="14">
        <f>10.53+5.2</f>
        <v>15.73</v>
      </c>
      <c r="E485" s="15"/>
      <c r="F485" s="16">
        <f t="shared" si="16"/>
        <v>0</v>
      </c>
    </row>
    <row r="486" spans="1:6">
      <c r="A486" s="18"/>
      <c r="B486" s="19" t="s">
        <v>54</v>
      </c>
      <c r="C486" s="20"/>
      <c r="D486" s="21"/>
      <c r="E486" s="22"/>
      <c r="F486" s="23">
        <f>SUM(F484:F485)</f>
        <v>0</v>
      </c>
    </row>
    <row r="487" spans="1:6">
      <c r="A487" s="36" t="s">
        <v>55</v>
      </c>
      <c r="B487" s="33" t="s">
        <v>56</v>
      </c>
      <c r="C487" s="13"/>
      <c r="D487" s="14"/>
      <c r="E487" s="15"/>
      <c r="F487" s="16"/>
    </row>
    <row r="488" spans="1:6">
      <c r="A488" s="11">
        <v>1</v>
      </c>
      <c r="B488" s="37" t="s">
        <v>57</v>
      </c>
      <c r="C488" s="13" t="s">
        <v>10</v>
      </c>
      <c r="D488" s="14">
        <v>5.28</v>
      </c>
      <c r="E488" s="15"/>
      <c r="F488" s="16">
        <f t="shared" si="16"/>
        <v>0</v>
      </c>
    </row>
    <row r="489" spans="1:6">
      <c r="A489" s="18"/>
      <c r="B489" s="19" t="s">
        <v>58</v>
      </c>
      <c r="C489" s="20"/>
      <c r="D489" s="21"/>
      <c r="E489" s="22"/>
      <c r="F489" s="23">
        <f>F488</f>
        <v>0</v>
      </c>
    </row>
    <row r="490" spans="1:6">
      <c r="A490" s="36" t="s">
        <v>59</v>
      </c>
      <c r="B490" s="33" t="s">
        <v>60</v>
      </c>
      <c r="C490" s="13"/>
      <c r="D490" s="14"/>
      <c r="E490" s="15"/>
      <c r="F490" s="16"/>
    </row>
    <row r="491" spans="1:6" ht="27.6">
      <c r="A491" s="11">
        <v>1</v>
      </c>
      <c r="B491" s="31" t="s">
        <v>61</v>
      </c>
      <c r="C491" s="13" t="s">
        <v>10</v>
      </c>
      <c r="D491" s="14">
        <v>59.56</v>
      </c>
      <c r="E491" s="15"/>
      <c r="F491" s="16">
        <f t="shared" si="16"/>
        <v>0</v>
      </c>
    </row>
    <row r="492" spans="1:6" ht="41.4">
      <c r="A492" s="11">
        <v>2</v>
      </c>
      <c r="B492" s="31" t="s">
        <v>62</v>
      </c>
      <c r="C492" s="13" t="s">
        <v>10</v>
      </c>
      <c r="D492" s="14">
        <v>18.8</v>
      </c>
      <c r="E492" s="15"/>
      <c r="F492" s="16">
        <f t="shared" si="16"/>
        <v>0</v>
      </c>
    </row>
    <row r="493" spans="1:6">
      <c r="A493" s="18"/>
      <c r="B493" s="19" t="s">
        <v>63</v>
      </c>
      <c r="C493" s="20"/>
      <c r="D493" s="21"/>
      <c r="E493" s="22"/>
      <c r="F493" s="23">
        <f>SUM(F491:F492)</f>
        <v>0</v>
      </c>
    </row>
    <row r="494" spans="1:6">
      <c r="A494" s="36" t="s">
        <v>64</v>
      </c>
      <c r="B494" s="33" t="s">
        <v>65</v>
      </c>
      <c r="C494" s="13"/>
      <c r="D494" s="14"/>
      <c r="E494" s="15"/>
      <c r="F494" s="16"/>
    </row>
    <row r="495" spans="1:6" ht="41.4">
      <c r="A495" s="11">
        <v>1</v>
      </c>
      <c r="B495" s="38" t="s">
        <v>66</v>
      </c>
      <c r="C495" s="13" t="s">
        <v>40</v>
      </c>
      <c r="D495" s="14">
        <v>2</v>
      </c>
      <c r="E495" s="15"/>
      <c r="F495" s="16">
        <f t="shared" si="16"/>
        <v>0</v>
      </c>
    </row>
    <row r="496" spans="1:6" ht="41.4">
      <c r="A496" s="11">
        <v>2</v>
      </c>
      <c r="B496" s="38" t="s">
        <v>67</v>
      </c>
      <c r="C496" s="13" t="s">
        <v>40</v>
      </c>
      <c r="D496" s="14">
        <v>2</v>
      </c>
      <c r="E496" s="15"/>
      <c r="F496" s="16">
        <f t="shared" si="16"/>
        <v>0</v>
      </c>
    </row>
    <row r="497" spans="1:6" ht="27.6">
      <c r="A497" s="11">
        <v>3</v>
      </c>
      <c r="B497" s="26" t="s">
        <v>68</v>
      </c>
      <c r="C497" s="13" t="s">
        <v>40</v>
      </c>
      <c r="D497" s="14">
        <v>2</v>
      </c>
      <c r="E497" s="15"/>
      <c r="F497" s="16">
        <f t="shared" si="16"/>
        <v>0</v>
      </c>
    </row>
    <row r="498" spans="1:6" ht="27.6">
      <c r="A498" s="11">
        <v>4</v>
      </c>
      <c r="B498" s="26" t="s">
        <v>69</v>
      </c>
      <c r="C498" s="13" t="s">
        <v>52</v>
      </c>
      <c r="D498" s="14">
        <v>8.9</v>
      </c>
      <c r="E498" s="15"/>
      <c r="F498" s="16">
        <f t="shared" si="16"/>
        <v>0</v>
      </c>
    </row>
    <row r="499" spans="1:6" ht="27.6">
      <c r="A499" s="11">
        <v>5</v>
      </c>
      <c r="B499" s="26" t="s">
        <v>70</v>
      </c>
      <c r="C499" s="13" t="s">
        <v>52</v>
      </c>
      <c r="D499" s="14">
        <v>2.6</v>
      </c>
      <c r="E499" s="15"/>
      <c r="F499" s="16">
        <f t="shared" si="16"/>
        <v>0</v>
      </c>
    </row>
    <row r="500" spans="1:6">
      <c r="A500" s="18"/>
      <c r="B500" s="19" t="s">
        <v>71</v>
      </c>
      <c r="C500" s="20"/>
      <c r="D500" s="21"/>
      <c r="E500" s="22"/>
      <c r="F500" s="23">
        <f>SUM(F495:F499)</f>
        <v>0</v>
      </c>
    </row>
    <row r="501" spans="1:6">
      <c r="A501" s="36" t="s">
        <v>72</v>
      </c>
      <c r="B501" s="30" t="s">
        <v>73</v>
      </c>
      <c r="C501" s="13"/>
      <c r="D501" s="14"/>
      <c r="E501" s="15"/>
      <c r="F501" s="16"/>
    </row>
    <row r="502" spans="1:6" ht="41.4">
      <c r="A502" s="11">
        <v>1</v>
      </c>
      <c r="B502" s="12" t="s">
        <v>74</v>
      </c>
      <c r="C502" s="13" t="s">
        <v>30</v>
      </c>
      <c r="D502" s="39">
        <v>1</v>
      </c>
      <c r="E502" s="15"/>
      <c r="F502" s="16">
        <f t="shared" si="16"/>
        <v>0</v>
      </c>
    </row>
    <row r="503" spans="1:6" ht="27.6">
      <c r="A503" s="11">
        <v>2</v>
      </c>
      <c r="B503" s="12" t="s">
        <v>75</v>
      </c>
      <c r="C503" s="13" t="s">
        <v>52</v>
      </c>
      <c r="D503" s="14">
        <v>2</v>
      </c>
      <c r="E503" s="15"/>
      <c r="F503" s="16">
        <f t="shared" si="16"/>
        <v>0</v>
      </c>
    </row>
    <row r="504" spans="1:6" ht="41.4">
      <c r="A504" s="11">
        <v>3</v>
      </c>
      <c r="B504" s="12" t="s">
        <v>76</v>
      </c>
      <c r="C504" s="13" t="s">
        <v>10</v>
      </c>
      <c r="D504" s="14">
        <v>1.8</v>
      </c>
      <c r="E504" s="15"/>
      <c r="F504" s="16">
        <f t="shared" si="16"/>
        <v>0</v>
      </c>
    </row>
    <row r="505" spans="1:6" ht="41.4">
      <c r="A505" s="11">
        <v>4</v>
      </c>
      <c r="B505" s="12" t="s">
        <v>77</v>
      </c>
      <c r="C505" s="13" t="s">
        <v>10</v>
      </c>
      <c r="D505" s="14">
        <v>8.5</v>
      </c>
      <c r="E505" s="15"/>
      <c r="F505" s="16">
        <f t="shared" si="16"/>
        <v>0</v>
      </c>
    </row>
    <row r="506" spans="1:6" ht="41.4">
      <c r="A506" s="11">
        <v>5</v>
      </c>
      <c r="B506" s="40" t="s">
        <v>78</v>
      </c>
      <c r="C506" s="13" t="s">
        <v>30</v>
      </c>
      <c r="D506" s="14">
        <v>1</v>
      </c>
      <c r="E506" s="15"/>
      <c r="F506" s="16">
        <f t="shared" si="16"/>
        <v>0</v>
      </c>
    </row>
    <row r="507" spans="1:6" ht="55.2">
      <c r="A507" s="11">
        <v>6</v>
      </c>
      <c r="B507" s="12" t="s">
        <v>79</v>
      </c>
      <c r="C507" s="13" t="s">
        <v>30</v>
      </c>
      <c r="D507" s="14">
        <v>1</v>
      </c>
      <c r="E507" s="15"/>
      <c r="F507" s="16">
        <f t="shared" si="16"/>
        <v>0</v>
      </c>
    </row>
    <row r="508" spans="1:6" ht="55.2">
      <c r="A508" s="11">
        <v>7</v>
      </c>
      <c r="B508" s="12" t="s">
        <v>80</v>
      </c>
      <c r="C508" s="13" t="s">
        <v>30</v>
      </c>
      <c r="D508" s="14">
        <v>1</v>
      </c>
      <c r="E508" s="15"/>
      <c r="F508" s="16">
        <f t="shared" si="16"/>
        <v>0</v>
      </c>
    </row>
    <row r="509" spans="1:6" ht="27.6">
      <c r="A509" s="11">
        <v>8</v>
      </c>
      <c r="B509" s="12" t="s">
        <v>81</v>
      </c>
      <c r="C509" s="13" t="s">
        <v>30</v>
      </c>
      <c r="D509" s="14">
        <v>1</v>
      </c>
      <c r="E509" s="15"/>
      <c r="F509" s="16">
        <f t="shared" si="16"/>
        <v>0</v>
      </c>
    </row>
    <row r="510" spans="1:6">
      <c r="A510" s="18"/>
      <c r="B510" s="19" t="s">
        <v>82</v>
      </c>
      <c r="C510" s="20"/>
      <c r="D510" s="21"/>
      <c r="E510" s="22"/>
      <c r="F510" s="23">
        <f>SUM(F502:F509)</f>
        <v>0</v>
      </c>
    </row>
    <row r="511" spans="1:6" ht="28.8">
      <c r="A511" s="36" t="s">
        <v>83</v>
      </c>
      <c r="B511" s="41" t="s">
        <v>84</v>
      </c>
      <c r="C511" s="42"/>
      <c r="D511" s="43"/>
      <c r="E511" s="44"/>
      <c r="F511" s="16"/>
    </row>
    <row r="512" spans="1:6" ht="57.6">
      <c r="A512" s="11">
        <v>1</v>
      </c>
      <c r="B512" s="45" t="s">
        <v>85</v>
      </c>
      <c r="C512" s="42" t="s">
        <v>86</v>
      </c>
      <c r="D512" s="43">
        <v>1.4</v>
      </c>
      <c r="E512" s="44"/>
      <c r="F512" s="16">
        <f t="shared" ref="F512:F522" si="17">+D512*E512</f>
        <v>0</v>
      </c>
    </row>
    <row r="513" spans="1:7" ht="57.6">
      <c r="A513" s="11">
        <v>2</v>
      </c>
      <c r="B513" s="45" t="s">
        <v>87</v>
      </c>
      <c r="C513" s="42" t="s">
        <v>88</v>
      </c>
      <c r="D513" s="43">
        <v>1</v>
      </c>
      <c r="E513" s="44"/>
      <c r="F513" s="16">
        <f t="shared" si="17"/>
        <v>0</v>
      </c>
    </row>
    <row r="514" spans="1:7" ht="43.2">
      <c r="A514" s="11">
        <v>3</v>
      </c>
      <c r="B514" s="45" t="s">
        <v>89</v>
      </c>
      <c r="C514" s="42" t="s">
        <v>90</v>
      </c>
      <c r="D514" s="43">
        <v>1</v>
      </c>
      <c r="E514" s="44"/>
      <c r="F514" s="16">
        <f t="shared" si="17"/>
        <v>0</v>
      </c>
    </row>
    <row r="515" spans="1:7" ht="43.2">
      <c r="A515" s="11">
        <v>4</v>
      </c>
      <c r="B515" s="45" t="s">
        <v>91</v>
      </c>
      <c r="C515" s="42" t="s">
        <v>90</v>
      </c>
      <c r="D515" s="43">
        <v>1</v>
      </c>
      <c r="E515" s="44"/>
      <c r="F515" s="16">
        <f t="shared" si="17"/>
        <v>0</v>
      </c>
    </row>
    <row r="516" spans="1:7" ht="57.6">
      <c r="A516" s="11">
        <v>5</v>
      </c>
      <c r="B516" s="45" t="s">
        <v>92</v>
      </c>
      <c r="C516" s="42" t="s">
        <v>90</v>
      </c>
      <c r="D516" s="43">
        <v>1</v>
      </c>
      <c r="E516" s="44"/>
      <c r="F516" s="16">
        <f t="shared" si="17"/>
        <v>0</v>
      </c>
    </row>
    <row r="517" spans="1:7" ht="72">
      <c r="A517" s="11">
        <v>6</v>
      </c>
      <c r="B517" s="45" t="s">
        <v>93</v>
      </c>
      <c r="C517" s="42" t="s">
        <v>86</v>
      </c>
      <c r="D517" s="43">
        <v>26.46</v>
      </c>
      <c r="E517" s="44"/>
      <c r="F517" s="16">
        <f t="shared" si="17"/>
        <v>0</v>
      </c>
    </row>
    <row r="518" spans="1:7" ht="57.6">
      <c r="A518" s="11">
        <v>7</v>
      </c>
      <c r="B518" s="45" t="s">
        <v>94</v>
      </c>
      <c r="C518" s="42" t="s">
        <v>30</v>
      </c>
      <c r="D518" s="43">
        <v>1</v>
      </c>
      <c r="E518" s="44"/>
      <c r="F518" s="16">
        <f t="shared" si="17"/>
        <v>0</v>
      </c>
    </row>
    <row r="519" spans="1:7" ht="28.8">
      <c r="A519" s="11">
        <v>8</v>
      </c>
      <c r="B519" s="45" t="s">
        <v>386</v>
      </c>
      <c r="C519" s="42" t="s">
        <v>88</v>
      </c>
      <c r="D519" s="43">
        <v>3</v>
      </c>
      <c r="E519" s="44"/>
      <c r="F519" s="16">
        <f t="shared" si="17"/>
        <v>0</v>
      </c>
    </row>
    <row r="520" spans="1:7">
      <c r="A520" s="11">
        <v>9</v>
      </c>
      <c r="B520" s="45" t="s">
        <v>96</v>
      </c>
      <c r="C520" s="42" t="s">
        <v>88</v>
      </c>
      <c r="D520" s="43">
        <v>3</v>
      </c>
      <c r="E520" s="44"/>
      <c r="F520" s="16">
        <f t="shared" si="17"/>
        <v>0</v>
      </c>
    </row>
    <row r="521" spans="1:7">
      <c r="A521" s="11">
        <v>10</v>
      </c>
      <c r="B521" s="45" t="s">
        <v>97</v>
      </c>
      <c r="C521" s="42" t="s">
        <v>88</v>
      </c>
      <c r="D521" s="43">
        <v>3</v>
      </c>
      <c r="E521" s="44"/>
      <c r="F521" s="16">
        <f t="shared" si="17"/>
        <v>0</v>
      </c>
    </row>
    <row r="522" spans="1:7">
      <c r="A522" s="11">
        <v>11</v>
      </c>
      <c r="B522" s="45" t="s">
        <v>98</v>
      </c>
      <c r="C522" s="42" t="s">
        <v>88</v>
      </c>
      <c r="D522" s="43">
        <v>5</v>
      </c>
      <c r="E522" s="44"/>
      <c r="F522" s="16">
        <f t="shared" si="17"/>
        <v>0</v>
      </c>
    </row>
    <row r="523" spans="1:7">
      <c r="A523" s="18"/>
      <c r="B523" s="19" t="s">
        <v>99</v>
      </c>
      <c r="C523" s="20"/>
      <c r="D523" s="21"/>
      <c r="E523" s="22"/>
      <c r="F523" s="23">
        <f>SUM(F512:F522)</f>
        <v>0</v>
      </c>
    </row>
    <row r="524" spans="1:7">
      <c r="A524" s="11"/>
      <c r="B524" s="41" t="s">
        <v>100</v>
      </c>
      <c r="C524" s="42"/>
      <c r="D524" s="43"/>
      <c r="E524" s="43"/>
      <c r="F524" s="46">
        <f>F523+F510+F500+F493+F489+F486+F482+F478+F468+F458</f>
        <v>0</v>
      </c>
      <c r="G524" s="54"/>
    </row>
    <row r="527" spans="1:7" ht="15" thickBot="1"/>
    <row r="528" spans="1:7" ht="18.600000000000001" customHeight="1" thickBot="1">
      <c r="A528" s="2"/>
      <c r="B528" s="369" t="s">
        <v>215</v>
      </c>
      <c r="C528" s="370"/>
      <c r="D528" s="370"/>
      <c r="E528" s="370"/>
      <c r="F528" s="371"/>
    </row>
    <row r="529" spans="1:6" ht="18">
      <c r="A529" s="2"/>
      <c r="B529" s="3"/>
      <c r="C529" s="3"/>
      <c r="D529" s="3"/>
      <c r="E529" s="3"/>
      <c r="F529" s="3"/>
    </row>
    <row r="530" spans="1:6" ht="31.2">
      <c r="A530" s="4" t="s">
        <v>1</v>
      </c>
      <c r="B530" s="4" t="s">
        <v>2</v>
      </c>
      <c r="C530" s="4" t="s">
        <v>3</v>
      </c>
      <c r="D530" s="5" t="s">
        <v>4</v>
      </c>
      <c r="E530" s="4" t="s">
        <v>5</v>
      </c>
      <c r="F530" s="4" t="s">
        <v>6</v>
      </c>
    </row>
    <row r="531" spans="1:6" ht="15.6">
      <c r="A531" s="6" t="s">
        <v>7</v>
      </c>
      <c r="B531" s="7" t="s">
        <v>8</v>
      </c>
      <c r="C531" s="8"/>
      <c r="D531" s="9"/>
      <c r="E531" s="9"/>
      <c r="F531" s="10"/>
    </row>
    <row r="532" spans="1:6" ht="27.6">
      <c r="A532" s="11">
        <v>1</v>
      </c>
      <c r="B532" s="12" t="s">
        <v>9</v>
      </c>
      <c r="C532" s="13" t="s">
        <v>10</v>
      </c>
      <c r="D532" s="14">
        <v>74.44</v>
      </c>
      <c r="E532" s="15"/>
      <c r="F532" s="16">
        <f>+D532*E532</f>
        <v>0</v>
      </c>
    </row>
    <row r="533" spans="1:6">
      <c r="A533" s="11">
        <v>2</v>
      </c>
      <c r="B533" s="17" t="s">
        <v>11</v>
      </c>
      <c r="C533" s="13" t="s">
        <v>12</v>
      </c>
      <c r="D533" s="14">
        <v>1</v>
      </c>
      <c r="E533" s="15"/>
      <c r="F533" s="16">
        <f t="shared" ref="F533:F579" si="18">+D533*E533</f>
        <v>0</v>
      </c>
    </row>
    <row r="534" spans="1:6">
      <c r="A534" s="11">
        <v>3</v>
      </c>
      <c r="B534" s="12" t="s">
        <v>102</v>
      </c>
      <c r="C534" s="13" t="s">
        <v>14</v>
      </c>
      <c r="D534" s="14">
        <v>30.78</v>
      </c>
      <c r="E534" s="15"/>
      <c r="F534" s="16">
        <f t="shared" si="18"/>
        <v>0</v>
      </c>
    </row>
    <row r="535" spans="1:6">
      <c r="A535" s="11">
        <v>4</v>
      </c>
      <c r="B535" s="17" t="s">
        <v>15</v>
      </c>
      <c r="C535" s="13" t="s">
        <v>14</v>
      </c>
      <c r="D535" s="14">
        <v>3.7530000000000001</v>
      </c>
      <c r="E535" s="15"/>
      <c r="F535" s="16">
        <f t="shared" si="18"/>
        <v>0</v>
      </c>
    </row>
    <row r="536" spans="1:6">
      <c r="A536" s="11">
        <v>5</v>
      </c>
      <c r="B536" s="17" t="s">
        <v>16</v>
      </c>
      <c r="C536" s="13" t="s">
        <v>14</v>
      </c>
      <c r="D536" s="14">
        <v>3.1320000000000001</v>
      </c>
      <c r="E536" s="15"/>
      <c r="F536" s="16">
        <f t="shared" si="18"/>
        <v>0</v>
      </c>
    </row>
    <row r="537" spans="1:6">
      <c r="A537" s="11">
        <v>6</v>
      </c>
      <c r="B537" s="17" t="s">
        <v>17</v>
      </c>
      <c r="C537" s="13" t="s">
        <v>14</v>
      </c>
      <c r="D537" s="14">
        <v>1.94</v>
      </c>
      <c r="E537" s="15"/>
      <c r="F537" s="16">
        <f t="shared" si="18"/>
        <v>0</v>
      </c>
    </row>
    <row r="538" spans="1:6">
      <c r="A538" s="11">
        <v>7</v>
      </c>
      <c r="B538" s="17" t="s">
        <v>18</v>
      </c>
      <c r="C538" s="13" t="s">
        <v>12</v>
      </c>
      <c r="D538" s="14">
        <v>1</v>
      </c>
      <c r="E538" s="15"/>
      <c r="F538" s="16">
        <f t="shared" si="18"/>
        <v>0</v>
      </c>
    </row>
    <row r="539" spans="1:6">
      <c r="A539" s="18"/>
      <c r="B539" s="19" t="s">
        <v>19</v>
      </c>
      <c r="C539" s="20"/>
      <c r="D539" s="21"/>
      <c r="E539" s="22"/>
      <c r="F539" s="23">
        <f>SUM(F532:F538)</f>
        <v>0</v>
      </c>
    </row>
    <row r="540" spans="1:6" ht="15.6">
      <c r="A540" s="6" t="s">
        <v>20</v>
      </c>
      <c r="B540" s="7" t="s">
        <v>21</v>
      </c>
      <c r="C540" s="9"/>
      <c r="D540" s="24"/>
      <c r="E540" s="25"/>
      <c r="F540" s="16"/>
    </row>
    <row r="541" spans="1:6" ht="27.6">
      <c r="A541" s="11">
        <v>1</v>
      </c>
      <c r="B541" s="26" t="s">
        <v>103</v>
      </c>
      <c r="C541" s="13" t="s">
        <v>14</v>
      </c>
      <c r="D541" s="27">
        <v>0.626</v>
      </c>
      <c r="E541" s="15"/>
      <c r="F541" s="16">
        <f t="shared" si="18"/>
        <v>0</v>
      </c>
    </row>
    <row r="542" spans="1:6" ht="27.6">
      <c r="A542" s="11">
        <v>2</v>
      </c>
      <c r="B542" s="26" t="s">
        <v>104</v>
      </c>
      <c r="C542" s="13" t="s">
        <v>14</v>
      </c>
      <c r="D542" s="14">
        <v>2.5019999999999998</v>
      </c>
      <c r="E542" s="15"/>
      <c r="F542" s="16">
        <f t="shared" si="18"/>
        <v>0</v>
      </c>
    </row>
    <row r="543" spans="1:6" ht="41.4">
      <c r="A543" s="11">
        <v>3</v>
      </c>
      <c r="B543" s="26" t="s">
        <v>24</v>
      </c>
      <c r="C543" s="13" t="s">
        <v>10</v>
      </c>
      <c r="D543" s="14">
        <v>50.14</v>
      </c>
      <c r="E543" s="15"/>
      <c r="F543" s="16">
        <f t="shared" si="18"/>
        <v>0</v>
      </c>
    </row>
    <row r="544" spans="1:6" ht="27.6">
      <c r="A544" s="11">
        <v>4</v>
      </c>
      <c r="B544" s="12" t="s">
        <v>25</v>
      </c>
      <c r="C544" s="13" t="s">
        <v>14</v>
      </c>
      <c r="D544" s="28">
        <v>0.40500000000000003</v>
      </c>
      <c r="E544" s="15"/>
      <c r="F544" s="16">
        <f t="shared" si="18"/>
        <v>0</v>
      </c>
    </row>
    <row r="545" spans="1:6" ht="55.2">
      <c r="A545" s="11">
        <v>5</v>
      </c>
      <c r="B545" s="12" t="s">
        <v>26</v>
      </c>
      <c r="C545" s="13" t="s">
        <v>14</v>
      </c>
      <c r="D545" s="28">
        <v>0.88800000000000001</v>
      </c>
      <c r="E545" s="15"/>
      <c r="F545" s="16">
        <f t="shared" si="18"/>
        <v>0</v>
      </c>
    </row>
    <row r="546" spans="1:6" ht="41.4">
      <c r="A546" s="11">
        <v>6</v>
      </c>
      <c r="B546" s="12" t="s">
        <v>27</v>
      </c>
      <c r="C546" s="13" t="s">
        <v>14</v>
      </c>
      <c r="D546" s="28">
        <v>1.5680000000000001</v>
      </c>
      <c r="E546" s="15"/>
      <c r="F546" s="16">
        <f t="shared" si="18"/>
        <v>0</v>
      </c>
    </row>
    <row r="547" spans="1:6">
      <c r="A547" s="11">
        <v>7</v>
      </c>
      <c r="B547" s="29" t="s">
        <v>28</v>
      </c>
      <c r="C547" s="13" t="s">
        <v>10</v>
      </c>
      <c r="D547" s="14">
        <v>62.4</v>
      </c>
      <c r="E547" s="15"/>
      <c r="F547" s="16">
        <f t="shared" si="18"/>
        <v>0</v>
      </c>
    </row>
    <row r="548" spans="1:6">
      <c r="A548" s="18"/>
      <c r="B548" s="19" t="s">
        <v>31</v>
      </c>
      <c r="C548" s="20"/>
      <c r="D548" s="21"/>
      <c r="E548" s="22"/>
      <c r="F548" s="23">
        <f>SUM(F541:F547)</f>
        <v>0</v>
      </c>
    </row>
    <row r="549" spans="1:6" ht="15.6">
      <c r="A549" s="6" t="s">
        <v>32</v>
      </c>
      <c r="B549" s="30" t="s">
        <v>33</v>
      </c>
      <c r="C549" s="9"/>
      <c r="D549" s="24"/>
      <c r="E549" s="25"/>
      <c r="F549" s="16"/>
    </row>
    <row r="550" spans="1:6" ht="27.6">
      <c r="A550" s="11">
        <v>1</v>
      </c>
      <c r="B550" s="12" t="s">
        <v>34</v>
      </c>
      <c r="C550" s="13" t="s">
        <v>14</v>
      </c>
      <c r="D550" s="27">
        <v>0.82</v>
      </c>
      <c r="E550" s="15"/>
      <c r="F550" s="16">
        <f t="shared" si="18"/>
        <v>0</v>
      </c>
    </row>
    <row r="551" spans="1:6" ht="41.4">
      <c r="A551" s="11">
        <v>2</v>
      </c>
      <c r="B551" s="12" t="s">
        <v>35</v>
      </c>
      <c r="C551" s="13" t="s">
        <v>14</v>
      </c>
      <c r="D551" s="14">
        <v>1.4039999999999999</v>
      </c>
      <c r="E551" s="15"/>
      <c r="F551" s="16">
        <f t="shared" si="18"/>
        <v>0</v>
      </c>
    </row>
    <row r="552" spans="1:6" ht="41.4">
      <c r="A552" s="11">
        <v>3</v>
      </c>
      <c r="B552" s="12" t="s">
        <v>36</v>
      </c>
      <c r="C552" s="13" t="s">
        <v>14</v>
      </c>
      <c r="D552" s="27">
        <v>0.33300000000000002</v>
      </c>
      <c r="E552" s="15"/>
      <c r="F552" s="16">
        <f t="shared" si="18"/>
        <v>0</v>
      </c>
    </row>
    <row r="553" spans="1:6" ht="41.4">
      <c r="A553" s="11">
        <v>4</v>
      </c>
      <c r="B553" s="12" t="s">
        <v>37</v>
      </c>
      <c r="C553" s="13" t="s">
        <v>10</v>
      </c>
      <c r="D553" s="14">
        <v>48.06</v>
      </c>
      <c r="E553" s="15"/>
      <c r="F553" s="16">
        <f t="shared" si="18"/>
        <v>0</v>
      </c>
    </row>
    <row r="554" spans="1:6" ht="41.4">
      <c r="A554" s="11">
        <v>5</v>
      </c>
      <c r="B554" s="12" t="s">
        <v>38</v>
      </c>
      <c r="C554" s="13" t="s">
        <v>10</v>
      </c>
      <c r="D554" s="14">
        <v>1.44</v>
      </c>
      <c r="E554" s="15"/>
      <c r="F554" s="16">
        <f t="shared" si="18"/>
        <v>0</v>
      </c>
    </row>
    <row r="555" spans="1:6" ht="27.6">
      <c r="A555" s="11">
        <v>6</v>
      </c>
      <c r="B555" s="12" t="s">
        <v>39</v>
      </c>
      <c r="C555" s="13" t="s">
        <v>40</v>
      </c>
      <c r="D555" s="14">
        <v>52</v>
      </c>
      <c r="E555" s="15"/>
      <c r="F555" s="16">
        <f t="shared" si="18"/>
        <v>0</v>
      </c>
    </row>
    <row r="556" spans="1:6" ht="27.6">
      <c r="A556" s="11">
        <v>7</v>
      </c>
      <c r="B556" s="12" t="s">
        <v>41</v>
      </c>
      <c r="C556" s="13" t="s">
        <v>10</v>
      </c>
      <c r="D556" s="14">
        <v>107.85</v>
      </c>
      <c r="E556" s="15"/>
      <c r="F556" s="16">
        <f t="shared" si="18"/>
        <v>0</v>
      </c>
    </row>
    <row r="557" spans="1:6" ht="27.6">
      <c r="A557" s="11">
        <v>8</v>
      </c>
      <c r="B557" s="31" t="s">
        <v>42</v>
      </c>
      <c r="C557" s="13" t="s">
        <v>10</v>
      </c>
      <c r="D557" s="14">
        <v>65</v>
      </c>
      <c r="E557" s="15"/>
      <c r="F557" s="16">
        <f t="shared" si="18"/>
        <v>0</v>
      </c>
    </row>
    <row r="558" spans="1:6">
      <c r="A558" s="18"/>
      <c r="B558" s="19" t="s">
        <v>43</v>
      </c>
      <c r="C558" s="20"/>
      <c r="D558" s="21"/>
      <c r="E558" s="22"/>
      <c r="F558" s="23">
        <f>SUM(F550:F557)</f>
        <v>0</v>
      </c>
    </row>
    <row r="559" spans="1:6" ht="15.6">
      <c r="A559" s="32" t="s">
        <v>44</v>
      </c>
      <c r="B559" s="33" t="s">
        <v>45</v>
      </c>
      <c r="C559" s="34"/>
      <c r="D559" s="35"/>
      <c r="E559" s="15"/>
      <c r="F559" s="16"/>
    </row>
    <row r="560" spans="1:6" ht="55.2">
      <c r="A560" s="11">
        <v>1</v>
      </c>
      <c r="B560" s="31" t="s">
        <v>46</v>
      </c>
      <c r="C560" s="13" t="s">
        <v>40</v>
      </c>
      <c r="D560" s="14">
        <v>2</v>
      </c>
      <c r="E560" s="15"/>
      <c r="F560" s="16">
        <f t="shared" si="18"/>
        <v>0</v>
      </c>
    </row>
    <row r="561" spans="1:6" ht="55.2">
      <c r="A561" s="11">
        <v>2</v>
      </c>
      <c r="B561" s="31" t="s">
        <v>47</v>
      </c>
      <c r="C561" s="13" t="s">
        <v>40</v>
      </c>
      <c r="D561" s="14">
        <v>1</v>
      </c>
      <c r="E561" s="15"/>
      <c r="F561" s="16">
        <f t="shared" si="18"/>
        <v>0</v>
      </c>
    </row>
    <row r="562" spans="1:6">
      <c r="A562" s="18"/>
      <c r="B562" s="19" t="s">
        <v>48</v>
      </c>
      <c r="C562" s="20"/>
      <c r="D562" s="21"/>
      <c r="E562" s="22"/>
      <c r="F562" s="23">
        <f>SUM(F560:F561)</f>
        <v>0</v>
      </c>
    </row>
    <row r="563" spans="1:6">
      <c r="A563" s="36" t="s">
        <v>49</v>
      </c>
      <c r="B563" s="33" t="s">
        <v>50</v>
      </c>
      <c r="C563" s="13"/>
      <c r="D563" s="14"/>
      <c r="E563" s="15"/>
      <c r="F563" s="16"/>
    </row>
    <row r="564" spans="1:6" ht="41.4">
      <c r="A564" s="11">
        <v>1</v>
      </c>
      <c r="B564" s="31" t="s">
        <v>51</v>
      </c>
      <c r="C564" s="13" t="s">
        <v>52</v>
      </c>
      <c r="D564" s="14">
        <v>11.16</v>
      </c>
      <c r="E564" s="15"/>
      <c r="F564" s="16">
        <f t="shared" si="18"/>
        <v>0</v>
      </c>
    </row>
    <row r="565" spans="1:6" ht="27.6">
      <c r="A565" s="11">
        <v>2</v>
      </c>
      <c r="B565" s="31" t="s">
        <v>53</v>
      </c>
      <c r="C565" s="13" t="s">
        <v>10</v>
      </c>
      <c r="D565" s="14">
        <v>9.6300000000000008</v>
      </c>
      <c r="E565" s="15"/>
      <c r="F565" s="16">
        <f t="shared" si="18"/>
        <v>0</v>
      </c>
    </row>
    <row r="566" spans="1:6">
      <c r="A566" s="18"/>
      <c r="B566" s="19" t="s">
        <v>54</v>
      </c>
      <c r="C566" s="20"/>
      <c r="D566" s="21"/>
      <c r="E566" s="22"/>
      <c r="F566" s="23">
        <f>SUM(F564:F565)</f>
        <v>0</v>
      </c>
    </row>
    <row r="567" spans="1:6">
      <c r="A567" s="36" t="s">
        <v>55</v>
      </c>
      <c r="B567" s="33" t="s">
        <v>56</v>
      </c>
      <c r="C567" s="13"/>
      <c r="D567" s="14"/>
      <c r="E567" s="15"/>
      <c r="F567" s="16"/>
    </row>
    <row r="568" spans="1:6">
      <c r="A568" s="11">
        <v>1</v>
      </c>
      <c r="B568" s="37" t="s">
        <v>57</v>
      </c>
      <c r="C568" s="13" t="s">
        <v>10</v>
      </c>
      <c r="D568" s="14">
        <v>4.2</v>
      </c>
      <c r="E568" s="15"/>
      <c r="F568" s="16">
        <f t="shared" si="18"/>
        <v>0</v>
      </c>
    </row>
    <row r="569" spans="1:6">
      <c r="A569" s="18"/>
      <c r="B569" s="19" t="s">
        <v>58</v>
      </c>
      <c r="C569" s="20"/>
      <c r="D569" s="21"/>
      <c r="E569" s="22"/>
      <c r="F569" s="23">
        <f>F568</f>
        <v>0</v>
      </c>
    </row>
    <row r="570" spans="1:6">
      <c r="A570" s="36" t="s">
        <v>59</v>
      </c>
      <c r="B570" s="33" t="s">
        <v>60</v>
      </c>
      <c r="C570" s="13"/>
      <c r="D570" s="14"/>
      <c r="E570" s="15"/>
      <c r="F570" s="16"/>
    </row>
    <row r="571" spans="1:6" ht="27.6">
      <c r="A571" s="11">
        <v>1</v>
      </c>
      <c r="B571" s="31" t="s">
        <v>61</v>
      </c>
      <c r="C571" s="13" t="s">
        <v>10</v>
      </c>
      <c r="D571" s="14">
        <v>43.45</v>
      </c>
      <c r="E571" s="15"/>
      <c r="F571" s="16">
        <f t="shared" si="18"/>
        <v>0</v>
      </c>
    </row>
    <row r="572" spans="1:6" ht="41.4">
      <c r="A572" s="11">
        <v>2</v>
      </c>
      <c r="B572" s="31" t="s">
        <v>62</v>
      </c>
      <c r="C572" s="13" t="s">
        <v>10</v>
      </c>
      <c r="D572" s="14">
        <v>12</v>
      </c>
      <c r="E572" s="15"/>
      <c r="F572" s="16">
        <f t="shared" si="18"/>
        <v>0</v>
      </c>
    </row>
    <row r="573" spans="1:6">
      <c r="A573" s="18"/>
      <c r="B573" s="19" t="s">
        <v>63</v>
      </c>
      <c r="C573" s="20"/>
      <c r="D573" s="21"/>
      <c r="E573" s="22"/>
      <c r="F573" s="23">
        <f>SUM(F571:F572)</f>
        <v>0</v>
      </c>
    </row>
    <row r="574" spans="1:6">
      <c r="A574" s="36" t="s">
        <v>64</v>
      </c>
      <c r="B574" s="33" t="s">
        <v>65</v>
      </c>
      <c r="C574" s="13"/>
      <c r="D574" s="14"/>
      <c r="E574" s="15"/>
      <c r="F574" s="16"/>
    </row>
    <row r="575" spans="1:6" ht="41.4">
      <c r="A575" s="11">
        <v>1</v>
      </c>
      <c r="B575" s="38" t="s">
        <v>66</v>
      </c>
      <c r="C575" s="13" t="s">
        <v>40</v>
      </c>
      <c r="D575" s="14">
        <v>2</v>
      </c>
      <c r="E575" s="15"/>
      <c r="F575" s="16">
        <f t="shared" si="18"/>
        <v>0</v>
      </c>
    </row>
    <row r="576" spans="1:6" ht="41.4">
      <c r="A576" s="11">
        <v>2</v>
      </c>
      <c r="B576" s="38" t="s">
        <v>67</v>
      </c>
      <c r="C576" s="13" t="s">
        <v>40</v>
      </c>
      <c r="D576" s="14">
        <v>2</v>
      </c>
      <c r="E576" s="15"/>
      <c r="F576" s="16">
        <f t="shared" si="18"/>
        <v>0</v>
      </c>
    </row>
    <row r="577" spans="1:6" ht="27.6">
      <c r="A577" s="11">
        <v>3</v>
      </c>
      <c r="B577" s="26" t="s">
        <v>68</v>
      </c>
      <c r="C577" s="13" t="s">
        <v>40</v>
      </c>
      <c r="D577" s="14">
        <v>2</v>
      </c>
      <c r="E577" s="15"/>
      <c r="F577" s="16">
        <f t="shared" si="18"/>
        <v>0</v>
      </c>
    </row>
    <row r="578" spans="1:6" ht="27.6">
      <c r="A578" s="11">
        <v>4</v>
      </c>
      <c r="B578" s="26" t="s">
        <v>69</v>
      </c>
      <c r="C578" s="13" t="s">
        <v>52</v>
      </c>
      <c r="D578" s="14">
        <v>8.9</v>
      </c>
      <c r="E578" s="15"/>
      <c r="F578" s="16">
        <f t="shared" si="18"/>
        <v>0</v>
      </c>
    </row>
    <row r="579" spans="1:6" ht="27.6">
      <c r="A579" s="11">
        <v>5</v>
      </c>
      <c r="B579" s="26" t="s">
        <v>70</v>
      </c>
      <c r="C579" s="13" t="s">
        <v>52</v>
      </c>
      <c r="D579" s="14">
        <v>2.6</v>
      </c>
      <c r="E579" s="15"/>
      <c r="F579" s="16">
        <f t="shared" si="18"/>
        <v>0</v>
      </c>
    </row>
    <row r="580" spans="1:6">
      <c r="A580" s="18"/>
      <c r="B580" s="19" t="s">
        <v>71</v>
      </c>
      <c r="C580" s="20"/>
      <c r="D580" s="21"/>
      <c r="E580" s="22"/>
      <c r="F580" s="23">
        <f>SUM(F575:F579)</f>
        <v>0</v>
      </c>
    </row>
    <row r="581" spans="1:6" ht="28.8">
      <c r="A581" s="36" t="s">
        <v>72</v>
      </c>
      <c r="B581" s="41" t="s">
        <v>115</v>
      </c>
      <c r="C581" s="42"/>
      <c r="D581" s="43"/>
      <c r="E581" s="44"/>
      <c r="F581" s="16"/>
    </row>
    <row r="582" spans="1:6" ht="57.6">
      <c r="A582" s="11">
        <v>1</v>
      </c>
      <c r="B582" s="45" t="s">
        <v>85</v>
      </c>
      <c r="C582" s="42" t="s">
        <v>86</v>
      </c>
      <c r="D582" s="43">
        <v>1.4</v>
      </c>
      <c r="E582" s="44"/>
      <c r="F582" s="16">
        <f t="shared" ref="F582:F592" si="19">+D582*E582</f>
        <v>0</v>
      </c>
    </row>
    <row r="583" spans="1:6" ht="57.6">
      <c r="A583" s="11">
        <v>2</v>
      </c>
      <c r="B583" s="45" t="s">
        <v>87</v>
      </c>
      <c r="C583" s="42" t="s">
        <v>88</v>
      </c>
      <c r="D583" s="43">
        <v>1</v>
      </c>
      <c r="E583" s="44"/>
      <c r="F583" s="16">
        <f t="shared" si="19"/>
        <v>0</v>
      </c>
    </row>
    <row r="584" spans="1:6" ht="43.2">
      <c r="A584" s="11">
        <v>3</v>
      </c>
      <c r="B584" s="45" t="s">
        <v>89</v>
      </c>
      <c r="C584" s="42" t="s">
        <v>90</v>
      </c>
      <c r="D584" s="43">
        <v>1</v>
      </c>
      <c r="E584" s="44"/>
      <c r="F584" s="16">
        <f t="shared" si="19"/>
        <v>0</v>
      </c>
    </row>
    <row r="585" spans="1:6" ht="43.2">
      <c r="A585" s="11">
        <v>4</v>
      </c>
      <c r="B585" s="45" t="s">
        <v>91</v>
      </c>
      <c r="C585" s="42" t="s">
        <v>90</v>
      </c>
      <c r="D585" s="43">
        <v>1</v>
      </c>
      <c r="E585" s="44"/>
      <c r="F585" s="16">
        <f t="shared" si="19"/>
        <v>0</v>
      </c>
    </row>
    <row r="586" spans="1:6" ht="57.6">
      <c r="A586" s="11">
        <v>5</v>
      </c>
      <c r="B586" s="45" t="s">
        <v>92</v>
      </c>
      <c r="C586" s="42" t="s">
        <v>90</v>
      </c>
      <c r="D586" s="43">
        <v>1</v>
      </c>
      <c r="E586" s="44"/>
      <c r="F586" s="16">
        <f t="shared" si="19"/>
        <v>0</v>
      </c>
    </row>
    <row r="587" spans="1:6" ht="72">
      <c r="A587" s="11">
        <v>6</v>
      </c>
      <c r="B587" s="45" t="s">
        <v>93</v>
      </c>
      <c r="C587" s="42" t="s">
        <v>86</v>
      </c>
      <c r="D587" s="43">
        <v>21.06</v>
      </c>
      <c r="E587" s="44"/>
      <c r="F587" s="16">
        <f t="shared" si="19"/>
        <v>0</v>
      </c>
    </row>
    <row r="588" spans="1:6" ht="57.6">
      <c r="A588" s="11">
        <v>7</v>
      </c>
      <c r="B588" s="45" t="s">
        <v>94</v>
      </c>
      <c r="C588" s="42" t="s">
        <v>30</v>
      </c>
      <c r="D588" s="43">
        <v>1</v>
      </c>
      <c r="E588" s="44"/>
      <c r="F588" s="16">
        <f t="shared" si="19"/>
        <v>0</v>
      </c>
    </row>
    <row r="589" spans="1:6" ht="28.8">
      <c r="A589" s="11">
        <v>8</v>
      </c>
      <c r="B589" s="45" t="s">
        <v>386</v>
      </c>
      <c r="C589" s="42" t="s">
        <v>88</v>
      </c>
      <c r="D589" s="43">
        <v>3</v>
      </c>
      <c r="E589" s="44"/>
      <c r="F589" s="16">
        <f t="shared" si="19"/>
        <v>0</v>
      </c>
    </row>
    <row r="590" spans="1:6">
      <c r="A590" s="11">
        <v>9</v>
      </c>
      <c r="B590" s="45" t="s">
        <v>96</v>
      </c>
      <c r="C590" s="42" t="s">
        <v>88</v>
      </c>
      <c r="D590" s="43">
        <v>3</v>
      </c>
      <c r="E590" s="44"/>
      <c r="F590" s="16">
        <f t="shared" si="19"/>
        <v>0</v>
      </c>
    </row>
    <row r="591" spans="1:6">
      <c r="A591" s="11">
        <v>10</v>
      </c>
      <c r="B591" s="45" t="s">
        <v>97</v>
      </c>
      <c r="C591" s="42" t="s">
        <v>88</v>
      </c>
      <c r="D591" s="43">
        <v>3</v>
      </c>
      <c r="E591" s="44"/>
      <c r="F591" s="16">
        <f t="shared" si="19"/>
        <v>0</v>
      </c>
    </row>
    <row r="592" spans="1:6">
      <c r="A592" s="11">
        <v>11</v>
      </c>
      <c r="B592" s="45" t="s">
        <v>98</v>
      </c>
      <c r="C592" s="42" t="s">
        <v>88</v>
      </c>
      <c r="D592" s="43">
        <v>3</v>
      </c>
      <c r="E592" s="44"/>
      <c r="F592" s="16">
        <f t="shared" si="19"/>
        <v>0</v>
      </c>
    </row>
    <row r="593" spans="1:7">
      <c r="A593" s="18"/>
      <c r="B593" s="19" t="s">
        <v>82</v>
      </c>
      <c r="C593" s="20"/>
      <c r="D593" s="21"/>
      <c r="E593" s="22"/>
      <c r="F593" s="23">
        <f>SUM(F582:F592)</f>
        <v>0</v>
      </c>
    </row>
    <row r="594" spans="1:7">
      <c r="A594" s="18" t="s">
        <v>72</v>
      </c>
      <c r="B594" s="19" t="s">
        <v>106</v>
      </c>
      <c r="C594" s="20"/>
      <c r="D594" s="21"/>
      <c r="E594" s="22"/>
      <c r="F594" s="23"/>
    </row>
    <row r="595" spans="1:7" ht="27.6">
      <c r="A595" s="47">
        <v>1</v>
      </c>
      <c r="B595" s="26" t="s">
        <v>103</v>
      </c>
      <c r="C595" s="13" t="s">
        <v>14</v>
      </c>
      <c r="D595" s="27">
        <v>0.14299999999999999</v>
      </c>
      <c r="E595" s="15"/>
      <c r="F595" s="16">
        <f>E595*D595</f>
        <v>0</v>
      </c>
    </row>
    <row r="596" spans="1:7" ht="27.6">
      <c r="A596" s="47">
        <v>2</v>
      </c>
      <c r="B596" s="26" t="s">
        <v>107</v>
      </c>
      <c r="C596" s="13" t="s">
        <v>14</v>
      </c>
      <c r="D596" s="14">
        <v>0.56999999999999995</v>
      </c>
      <c r="E596" s="15"/>
      <c r="F596" s="16">
        <f t="shared" ref="F596:F603" si="20">E596*D596</f>
        <v>0</v>
      </c>
    </row>
    <row r="597" spans="1:7">
      <c r="A597" s="47">
        <v>3</v>
      </c>
      <c r="B597" s="26" t="s">
        <v>108</v>
      </c>
      <c r="C597" s="13" t="s">
        <v>10</v>
      </c>
      <c r="D597" s="14">
        <v>1.9</v>
      </c>
      <c r="E597" s="15"/>
      <c r="F597" s="16">
        <f t="shared" si="20"/>
        <v>0</v>
      </c>
    </row>
    <row r="598" spans="1:7" ht="27.6">
      <c r="A598" s="47">
        <v>4</v>
      </c>
      <c r="B598" s="26" t="s">
        <v>109</v>
      </c>
      <c r="C598" s="13" t="s">
        <v>10</v>
      </c>
      <c r="D598" s="14">
        <v>8.32</v>
      </c>
      <c r="E598" s="15"/>
      <c r="F598" s="16">
        <f t="shared" si="20"/>
        <v>0</v>
      </c>
    </row>
    <row r="599" spans="1:7">
      <c r="A599" s="47">
        <v>5</v>
      </c>
      <c r="B599" s="26" t="s">
        <v>184</v>
      </c>
      <c r="C599" s="13" t="s">
        <v>86</v>
      </c>
      <c r="D599" s="14">
        <v>6</v>
      </c>
      <c r="E599" s="15"/>
      <c r="F599" s="16"/>
    </row>
    <row r="600" spans="1:7" ht="27.6">
      <c r="A600" s="47">
        <v>6</v>
      </c>
      <c r="B600" s="26" t="s">
        <v>110</v>
      </c>
      <c r="C600" s="13" t="s">
        <v>10</v>
      </c>
      <c r="D600" s="28">
        <v>3.75</v>
      </c>
      <c r="E600" s="15"/>
      <c r="F600" s="16">
        <f t="shared" si="20"/>
        <v>0</v>
      </c>
    </row>
    <row r="601" spans="1:7" ht="41.4">
      <c r="A601" s="47">
        <v>7</v>
      </c>
      <c r="B601" s="26" t="s">
        <v>77</v>
      </c>
      <c r="C601" s="13" t="s">
        <v>10</v>
      </c>
      <c r="D601" s="28">
        <v>17.760000000000002</v>
      </c>
      <c r="E601" s="15"/>
      <c r="F601" s="16">
        <f t="shared" si="20"/>
        <v>0</v>
      </c>
    </row>
    <row r="602" spans="1:7" ht="43.2">
      <c r="A602" s="47">
        <v>8</v>
      </c>
      <c r="B602" s="45" t="s">
        <v>187</v>
      </c>
      <c r="C602" s="42" t="s">
        <v>30</v>
      </c>
      <c r="D602" s="43">
        <v>1</v>
      </c>
      <c r="E602" s="50"/>
      <c r="F602" s="16">
        <f t="shared" si="20"/>
        <v>0</v>
      </c>
    </row>
    <row r="603" spans="1:7" ht="27.6">
      <c r="A603" s="47">
        <v>9</v>
      </c>
      <c r="B603" s="26" t="s">
        <v>112</v>
      </c>
      <c r="C603" s="13" t="s">
        <v>30</v>
      </c>
      <c r="D603" s="28">
        <v>1</v>
      </c>
      <c r="E603" s="15"/>
      <c r="F603" s="16">
        <f t="shared" si="20"/>
        <v>0</v>
      </c>
    </row>
    <row r="604" spans="1:7" ht="27.6">
      <c r="A604" s="47">
        <v>10</v>
      </c>
      <c r="B604" s="26" t="s">
        <v>185</v>
      </c>
      <c r="C604" s="13" t="s">
        <v>14</v>
      </c>
      <c r="D604" s="28">
        <v>0.56999999999999995</v>
      </c>
      <c r="E604" s="15"/>
      <c r="F604" s="16">
        <f>+D604*E604</f>
        <v>0</v>
      </c>
    </row>
    <row r="605" spans="1:7">
      <c r="A605" s="18"/>
      <c r="B605" s="7" t="s">
        <v>82</v>
      </c>
      <c r="C605" s="9"/>
      <c r="D605" s="52"/>
      <c r="E605" s="25"/>
      <c r="F605" s="23">
        <f>SUM(F595:F604)</f>
        <v>0</v>
      </c>
    </row>
    <row r="606" spans="1:7">
      <c r="A606" s="11"/>
      <c r="B606" s="41" t="s">
        <v>100</v>
      </c>
      <c r="C606" s="42"/>
      <c r="D606" s="43"/>
      <c r="E606" s="43"/>
      <c r="F606" s="46">
        <f>F593+F580+F573+F569+F566+F562+F558+F548+F539+F605</f>
        <v>0</v>
      </c>
      <c r="G606" s="54"/>
    </row>
    <row r="609" spans="1:6" ht="15" thickBot="1"/>
    <row r="610" spans="1:6" ht="18.600000000000001" customHeight="1" thickBot="1">
      <c r="A610" s="2"/>
      <c r="B610" s="369" t="s">
        <v>116</v>
      </c>
      <c r="C610" s="370"/>
      <c r="D610" s="370"/>
      <c r="E610" s="370"/>
      <c r="F610" s="371"/>
    </row>
    <row r="611" spans="1:6" ht="18">
      <c r="A611" s="2"/>
      <c r="B611" s="3"/>
      <c r="C611" s="3"/>
      <c r="D611" s="3"/>
      <c r="E611" s="3"/>
      <c r="F611" s="3"/>
    </row>
    <row r="612" spans="1:6" ht="31.2">
      <c r="A612" s="4" t="s">
        <v>1</v>
      </c>
      <c r="B612" s="4" t="s">
        <v>2</v>
      </c>
      <c r="C612" s="4" t="s">
        <v>3</v>
      </c>
      <c r="D612" s="5" t="s">
        <v>4</v>
      </c>
      <c r="E612" s="4" t="s">
        <v>5</v>
      </c>
      <c r="F612" s="4" t="s">
        <v>6</v>
      </c>
    </row>
    <row r="613" spans="1:6" ht="15.6">
      <c r="A613" s="6" t="s">
        <v>7</v>
      </c>
      <c r="B613" s="7" t="s">
        <v>8</v>
      </c>
      <c r="C613" s="8"/>
      <c r="D613" s="9"/>
      <c r="E613" s="9"/>
      <c r="F613" s="10"/>
    </row>
    <row r="614" spans="1:6" ht="27.6">
      <c r="A614" s="11">
        <v>1</v>
      </c>
      <c r="B614" s="12" t="s">
        <v>9</v>
      </c>
      <c r="C614" s="13" t="s">
        <v>10</v>
      </c>
      <c r="D614" s="14">
        <v>38.130000000000003</v>
      </c>
      <c r="E614" s="15"/>
      <c r="F614" s="16">
        <f>+D614*E614</f>
        <v>0</v>
      </c>
    </row>
    <row r="615" spans="1:6">
      <c r="A615" s="11">
        <v>2</v>
      </c>
      <c r="B615" s="17" t="s">
        <v>11</v>
      </c>
      <c r="C615" s="13" t="s">
        <v>12</v>
      </c>
      <c r="D615" s="14">
        <v>1</v>
      </c>
      <c r="E615" s="15"/>
      <c r="F615" s="16">
        <f t="shared" ref="F615:F653" si="21">+D615*E615</f>
        <v>0</v>
      </c>
    </row>
    <row r="616" spans="1:6">
      <c r="A616" s="11">
        <v>3</v>
      </c>
      <c r="B616" s="12" t="s">
        <v>102</v>
      </c>
      <c r="C616" s="13" t="s">
        <v>14</v>
      </c>
      <c r="D616" s="14">
        <v>30.78</v>
      </c>
      <c r="E616" s="15"/>
      <c r="F616" s="16">
        <f t="shared" si="21"/>
        <v>0</v>
      </c>
    </row>
    <row r="617" spans="1:6">
      <c r="A617" s="11">
        <v>4</v>
      </c>
      <c r="B617" s="17" t="s">
        <v>15</v>
      </c>
      <c r="C617" s="13" t="s">
        <v>14</v>
      </c>
      <c r="D617" s="14">
        <v>2.7029999999999998</v>
      </c>
      <c r="E617" s="15"/>
      <c r="F617" s="16">
        <f t="shared" si="21"/>
        <v>0</v>
      </c>
    </row>
    <row r="618" spans="1:6">
      <c r="A618" s="11">
        <v>5</v>
      </c>
      <c r="B618" s="17" t="s">
        <v>16</v>
      </c>
      <c r="C618" s="13" t="s">
        <v>14</v>
      </c>
      <c r="D618" s="14">
        <v>3.1320000000000001</v>
      </c>
      <c r="E618" s="15"/>
      <c r="F618" s="16">
        <f t="shared" si="21"/>
        <v>0</v>
      </c>
    </row>
    <row r="619" spans="1:6">
      <c r="A619" s="11">
        <v>6</v>
      </c>
      <c r="B619" s="17" t="s">
        <v>17</v>
      </c>
      <c r="C619" s="13" t="s">
        <v>14</v>
      </c>
      <c r="D619" s="14">
        <v>0.96</v>
      </c>
      <c r="E619" s="15"/>
      <c r="F619" s="16">
        <f t="shared" si="21"/>
        <v>0</v>
      </c>
    </row>
    <row r="620" spans="1:6">
      <c r="A620" s="11">
        <v>7</v>
      </c>
      <c r="B620" s="17" t="s">
        <v>18</v>
      </c>
      <c r="C620" s="13" t="s">
        <v>12</v>
      </c>
      <c r="D620" s="14">
        <v>1</v>
      </c>
      <c r="E620" s="15"/>
      <c r="F620" s="16">
        <f t="shared" si="21"/>
        <v>0</v>
      </c>
    </row>
    <row r="621" spans="1:6">
      <c r="A621" s="18"/>
      <c r="B621" s="19" t="s">
        <v>19</v>
      </c>
      <c r="C621" s="20"/>
      <c r="D621" s="21"/>
      <c r="E621" s="22"/>
      <c r="F621" s="23">
        <f>SUM(F614:F620)</f>
        <v>0</v>
      </c>
    </row>
    <row r="622" spans="1:6" ht="15.6">
      <c r="A622" s="6" t="s">
        <v>20</v>
      </c>
      <c r="B622" s="7" t="s">
        <v>21</v>
      </c>
      <c r="C622" s="9"/>
      <c r="D622" s="24"/>
      <c r="E622" s="25"/>
      <c r="F622" s="16"/>
    </row>
    <row r="623" spans="1:6" ht="27.6">
      <c r="A623" s="11">
        <v>1</v>
      </c>
      <c r="B623" s="26" t="s">
        <v>103</v>
      </c>
      <c r="C623" s="13" t="s">
        <v>14</v>
      </c>
      <c r="D623" s="27">
        <v>0.56799999999999995</v>
      </c>
      <c r="E623" s="15"/>
      <c r="F623" s="16">
        <f t="shared" si="21"/>
        <v>0</v>
      </c>
    </row>
    <row r="624" spans="1:6" ht="27.6">
      <c r="A624" s="11">
        <v>2</v>
      </c>
      <c r="B624" s="26" t="s">
        <v>117</v>
      </c>
      <c r="C624" s="13" t="s">
        <v>14</v>
      </c>
      <c r="D624" s="14">
        <v>2.2709999999999999</v>
      </c>
      <c r="E624" s="15"/>
      <c r="F624" s="16">
        <f t="shared" si="21"/>
        <v>0</v>
      </c>
    </row>
    <row r="625" spans="1:6" ht="41.4">
      <c r="A625" s="11">
        <v>3</v>
      </c>
      <c r="B625" s="26" t="s">
        <v>24</v>
      </c>
      <c r="C625" s="13" t="s">
        <v>10</v>
      </c>
      <c r="D625" s="14">
        <v>41.32</v>
      </c>
      <c r="E625" s="15"/>
      <c r="F625" s="16">
        <f t="shared" si="21"/>
        <v>0</v>
      </c>
    </row>
    <row r="626" spans="1:6" ht="27.6">
      <c r="A626" s="11">
        <v>4</v>
      </c>
      <c r="B626" s="12" t="s">
        <v>25</v>
      </c>
      <c r="C626" s="13" t="s">
        <v>14</v>
      </c>
      <c r="D626" s="28">
        <v>0.32400000000000001</v>
      </c>
      <c r="E626" s="15"/>
      <c r="F626" s="16">
        <f t="shared" si="21"/>
        <v>0</v>
      </c>
    </row>
    <row r="627" spans="1:6" ht="55.2">
      <c r="A627" s="11">
        <v>5</v>
      </c>
      <c r="B627" s="12" t="s">
        <v>26</v>
      </c>
      <c r="C627" s="13" t="s">
        <v>14</v>
      </c>
      <c r="D627" s="28">
        <v>0.68100000000000005</v>
      </c>
      <c r="E627" s="15"/>
      <c r="F627" s="16">
        <f t="shared" si="21"/>
        <v>0</v>
      </c>
    </row>
    <row r="628" spans="1:6" ht="41.4">
      <c r="A628" s="11">
        <v>6</v>
      </c>
      <c r="B628" s="12" t="s">
        <v>27</v>
      </c>
      <c r="C628" s="13" t="s">
        <v>14</v>
      </c>
      <c r="D628" s="28">
        <v>1.1759999999999999</v>
      </c>
      <c r="E628" s="15"/>
      <c r="F628" s="16">
        <f t="shared" si="21"/>
        <v>0</v>
      </c>
    </row>
    <row r="629" spans="1:6">
      <c r="A629" s="11">
        <v>7</v>
      </c>
      <c r="B629" s="29" t="s">
        <v>28</v>
      </c>
      <c r="C629" s="13" t="s">
        <v>10</v>
      </c>
      <c r="D629" s="14">
        <v>46</v>
      </c>
      <c r="E629" s="15"/>
      <c r="F629" s="16">
        <f t="shared" si="21"/>
        <v>0</v>
      </c>
    </row>
    <row r="630" spans="1:6">
      <c r="A630" s="18"/>
      <c r="B630" s="19" t="s">
        <v>31</v>
      </c>
      <c r="C630" s="20"/>
      <c r="D630" s="21"/>
      <c r="E630" s="22"/>
      <c r="F630" s="23">
        <f>SUM(F623:F629)</f>
        <v>0</v>
      </c>
    </row>
    <row r="631" spans="1:6" ht="15.6">
      <c r="A631" s="6" t="s">
        <v>32</v>
      </c>
      <c r="B631" s="30" t="s">
        <v>33</v>
      </c>
      <c r="C631" s="9"/>
      <c r="D631" s="24"/>
      <c r="E631" s="25"/>
      <c r="F631" s="16"/>
    </row>
    <row r="632" spans="1:6" ht="27.6">
      <c r="A632" s="11">
        <v>1</v>
      </c>
      <c r="B632" s="12" t="s">
        <v>34</v>
      </c>
      <c r="C632" s="13" t="s">
        <v>14</v>
      </c>
      <c r="D632" s="27">
        <v>0.61899999999999999</v>
      </c>
      <c r="E632" s="15"/>
      <c r="F632" s="16">
        <f t="shared" si="21"/>
        <v>0</v>
      </c>
    </row>
    <row r="633" spans="1:6" ht="41.4">
      <c r="A633" s="11">
        <v>2</v>
      </c>
      <c r="B633" s="12" t="s">
        <v>35</v>
      </c>
      <c r="C633" s="13" t="s">
        <v>14</v>
      </c>
      <c r="D633" s="14">
        <v>0.5</v>
      </c>
      <c r="E633" s="15"/>
      <c r="F633" s="16">
        <f t="shared" si="21"/>
        <v>0</v>
      </c>
    </row>
    <row r="634" spans="1:6" ht="41.4">
      <c r="A634" s="11">
        <v>3</v>
      </c>
      <c r="B634" s="12" t="s">
        <v>36</v>
      </c>
      <c r="C634" s="13" t="s">
        <v>14</v>
      </c>
      <c r="D634" s="27">
        <v>0.18099999999999999</v>
      </c>
      <c r="E634" s="15"/>
      <c r="F634" s="16">
        <f t="shared" si="21"/>
        <v>0</v>
      </c>
    </row>
    <row r="635" spans="1:6" ht="41.4">
      <c r="A635" s="11">
        <v>4</v>
      </c>
      <c r="B635" s="12" t="s">
        <v>37</v>
      </c>
      <c r="C635" s="13" t="s">
        <v>10</v>
      </c>
      <c r="D635" s="14">
        <v>25</v>
      </c>
      <c r="E635" s="15"/>
      <c r="F635" s="16">
        <f t="shared" si="21"/>
        <v>0</v>
      </c>
    </row>
    <row r="636" spans="1:6" ht="41.4">
      <c r="A636" s="11">
        <v>5</v>
      </c>
      <c r="B636" s="12" t="s">
        <v>38</v>
      </c>
      <c r="C636" s="13" t="s">
        <v>10</v>
      </c>
      <c r="D636" s="14">
        <v>0.96</v>
      </c>
      <c r="E636" s="15"/>
      <c r="F636" s="16">
        <f t="shared" si="21"/>
        <v>0</v>
      </c>
    </row>
    <row r="637" spans="1:6" ht="27.6">
      <c r="A637" s="11">
        <v>6</v>
      </c>
      <c r="B637" s="12" t="s">
        <v>39</v>
      </c>
      <c r="C637" s="13" t="s">
        <v>40</v>
      </c>
      <c r="D637" s="14">
        <v>39</v>
      </c>
      <c r="E637" s="15"/>
      <c r="F637" s="16">
        <f t="shared" si="21"/>
        <v>0</v>
      </c>
    </row>
    <row r="638" spans="1:6" ht="27.6">
      <c r="A638" s="11">
        <v>7</v>
      </c>
      <c r="B638" s="12" t="s">
        <v>41</v>
      </c>
      <c r="C638" s="13" t="s">
        <v>10</v>
      </c>
      <c r="D638" s="14">
        <v>55.2</v>
      </c>
      <c r="E638" s="15"/>
      <c r="F638" s="16">
        <f t="shared" si="21"/>
        <v>0</v>
      </c>
    </row>
    <row r="639" spans="1:6" ht="27.6">
      <c r="A639" s="11">
        <v>8</v>
      </c>
      <c r="B639" s="31" t="s">
        <v>118</v>
      </c>
      <c r="C639" s="13" t="s">
        <v>10</v>
      </c>
      <c r="D639" s="14">
        <v>34.409999999999997</v>
      </c>
      <c r="E639" s="15"/>
      <c r="F639" s="16">
        <f t="shared" si="21"/>
        <v>0</v>
      </c>
    </row>
    <row r="640" spans="1:6">
      <c r="A640" s="18"/>
      <c r="B640" s="19" t="s">
        <v>43</v>
      </c>
      <c r="C640" s="20"/>
      <c r="D640" s="21"/>
      <c r="E640" s="22"/>
      <c r="F640" s="23">
        <f>SUM(F632:F639)</f>
        <v>0</v>
      </c>
    </row>
    <row r="641" spans="1:6" ht="15.6">
      <c r="A641" s="32" t="s">
        <v>44</v>
      </c>
      <c r="B641" s="33" t="s">
        <v>45</v>
      </c>
      <c r="C641" s="34"/>
      <c r="D641" s="35"/>
      <c r="E641" s="15"/>
      <c r="F641" s="16"/>
    </row>
    <row r="642" spans="1:6" ht="55.2">
      <c r="A642" s="11">
        <v>1</v>
      </c>
      <c r="B642" s="31" t="s">
        <v>46</v>
      </c>
      <c r="C642" s="13" t="s">
        <v>40</v>
      </c>
      <c r="D642" s="14">
        <v>2</v>
      </c>
      <c r="E642" s="15"/>
      <c r="F642" s="16">
        <f t="shared" si="21"/>
        <v>0</v>
      </c>
    </row>
    <row r="643" spans="1:6">
      <c r="A643" s="18"/>
      <c r="B643" s="19" t="s">
        <v>48</v>
      </c>
      <c r="C643" s="20"/>
      <c r="D643" s="21"/>
      <c r="E643" s="22"/>
      <c r="F643" s="23">
        <f>SUM(F642:F642)</f>
        <v>0</v>
      </c>
    </row>
    <row r="644" spans="1:6">
      <c r="A644" s="36" t="s">
        <v>49</v>
      </c>
      <c r="B644" s="33" t="s">
        <v>50</v>
      </c>
      <c r="C644" s="13"/>
      <c r="D644" s="14"/>
      <c r="E644" s="15"/>
      <c r="F644" s="16"/>
    </row>
    <row r="645" spans="1:6" ht="41.4">
      <c r="A645" s="11">
        <v>1</v>
      </c>
      <c r="B645" s="31" t="s">
        <v>51</v>
      </c>
      <c r="C645" s="13" t="s">
        <v>52</v>
      </c>
      <c r="D645" s="14">
        <v>5.7</v>
      </c>
      <c r="E645" s="15"/>
      <c r="F645" s="16">
        <f t="shared" si="21"/>
        <v>0</v>
      </c>
    </row>
    <row r="646" spans="1:6" ht="27.6">
      <c r="A646" s="11">
        <v>2</v>
      </c>
      <c r="B646" s="31" t="s">
        <v>53</v>
      </c>
      <c r="C646" s="13" t="s">
        <v>10</v>
      </c>
      <c r="D646" s="14">
        <v>4.8499999999999996</v>
      </c>
      <c r="E646" s="15"/>
      <c r="F646" s="16">
        <f t="shared" si="21"/>
        <v>0</v>
      </c>
    </row>
    <row r="647" spans="1:6">
      <c r="A647" s="18"/>
      <c r="B647" s="19" t="s">
        <v>54</v>
      </c>
      <c r="C647" s="20"/>
      <c r="D647" s="21"/>
      <c r="E647" s="22"/>
      <c r="F647" s="23">
        <f>SUM(F645:F646)</f>
        <v>0</v>
      </c>
    </row>
    <row r="648" spans="1:6">
      <c r="A648" s="36" t="s">
        <v>55</v>
      </c>
      <c r="B648" s="33" t="s">
        <v>56</v>
      </c>
      <c r="C648" s="13"/>
      <c r="D648" s="14"/>
      <c r="E648" s="15"/>
      <c r="F648" s="16"/>
    </row>
    <row r="649" spans="1:6">
      <c r="A649" s="11">
        <v>1</v>
      </c>
      <c r="B649" s="37" t="s">
        <v>57</v>
      </c>
      <c r="C649" s="13" t="s">
        <v>10</v>
      </c>
      <c r="D649" s="14">
        <v>2.34</v>
      </c>
      <c r="E649" s="15"/>
      <c r="F649" s="16">
        <f t="shared" si="21"/>
        <v>0</v>
      </c>
    </row>
    <row r="650" spans="1:6">
      <c r="A650" s="18"/>
      <c r="B650" s="19" t="s">
        <v>58</v>
      </c>
      <c r="C650" s="20"/>
      <c r="D650" s="21"/>
      <c r="E650" s="22"/>
      <c r="F650" s="23">
        <f>F649</f>
        <v>0</v>
      </c>
    </row>
    <row r="651" spans="1:6">
      <c r="A651" s="36" t="s">
        <v>59</v>
      </c>
      <c r="B651" s="33" t="s">
        <v>60</v>
      </c>
      <c r="C651" s="13"/>
      <c r="D651" s="14"/>
      <c r="E651" s="15"/>
      <c r="F651" s="16"/>
    </row>
    <row r="652" spans="1:6" ht="27.6">
      <c r="A652" s="11">
        <v>1</v>
      </c>
      <c r="B652" s="31" t="s">
        <v>61</v>
      </c>
      <c r="C652" s="13" t="s">
        <v>10</v>
      </c>
      <c r="D652" s="14">
        <v>20.8</v>
      </c>
      <c r="E652" s="15"/>
      <c r="F652" s="16">
        <f t="shared" si="21"/>
        <v>0</v>
      </c>
    </row>
    <row r="653" spans="1:6" ht="41.4">
      <c r="A653" s="11">
        <v>2</v>
      </c>
      <c r="B653" s="31" t="s">
        <v>62</v>
      </c>
      <c r="C653" s="13" t="s">
        <v>10</v>
      </c>
      <c r="D653" s="14">
        <v>6.4</v>
      </c>
      <c r="E653" s="15"/>
      <c r="F653" s="16">
        <f t="shared" si="21"/>
        <v>0</v>
      </c>
    </row>
    <row r="654" spans="1:6">
      <c r="A654" s="18"/>
      <c r="B654" s="19" t="s">
        <v>63</v>
      </c>
      <c r="C654" s="20"/>
      <c r="D654" s="21"/>
      <c r="E654" s="22"/>
      <c r="F654" s="23">
        <f>SUM(F652:F653)</f>
        <v>0</v>
      </c>
    </row>
    <row r="655" spans="1:6" ht="28.8">
      <c r="A655" s="36" t="s">
        <v>64</v>
      </c>
      <c r="B655" s="41" t="s">
        <v>105</v>
      </c>
      <c r="C655" s="42"/>
      <c r="D655" s="43"/>
      <c r="E655" s="44"/>
      <c r="F655" s="16"/>
    </row>
    <row r="656" spans="1:6" ht="57.6">
      <c r="A656" s="11">
        <v>1</v>
      </c>
      <c r="B656" s="45" t="s">
        <v>85</v>
      </c>
      <c r="C656" s="42" t="s">
        <v>86</v>
      </c>
      <c r="D656" s="43">
        <v>1.4</v>
      </c>
      <c r="E656" s="44"/>
      <c r="F656" s="16">
        <f t="shared" ref="F656:F666" si="22">+D656*E656</f>
        <v>0</v>
      </c>
    </row>
    <row r="657" spans="1:6" ht="57.6">
      <c r="A657" s="11">
        <v>2</v>
      </c>
      <c r="B657" s="45" t="s">
        <v>87</v>
      </c>
      <c r="C657" s="42" t="s">
        <v>88</v>
      </c>
      <c r="D657" s="43">
        <v>1</v>
      </c>
      <c r="E657" s="44"/>
      <c r="F657" s="16">
        <f t="shared" si="22"/>
        <v>0</v>
      </c>
    </row>
    <row r="658" spans="1:6" ht="43.2">
      <c r="A658" s="11">
        <v>3</v>
      </c>
      <c r="B658" s="45" t="s">
        <v>89</v>
      </c>
      <c r="C658" s="42" t="s">
        <v>90</v>
      </c>
      <c r="D658" s="43">
        <v>1</v>
      </c>
      <c r="E658" s="44"/>
      <c r="F658" s="16">
        <f t="shared" si="22"/>
        <v>0</v>
      </c>
    </row>
    <row r="659" spans="1:6" ht="43.2">
      <c r="A659" s="11">
        <v>4</v>
      </c>
      <c r="B659" s="45" t="s">
        <v>91</v>
      </c>
      <c r="C659" s="42" t="s">
        <v>90</v>
      </c>
      <c r="D659" s="43">
        <v>1</v>
      </c>
      <c r="E659" s="44"/>
      <c r="F659" s="16">
        <f t="shared" si="22"/>
        <v>0</v>
      </c>
    </row>
    <row r="660" spans="1:6" ht="57.6">
      <c r="A660" s="11">
        <v>5</v>
      </c>
      <c r="B660" s="45" t="s">
        <v>92</v>
      </c>
      <c r="C660" s="42" t="s">
        <v>90</v>
      </c>
      <c r="D660" s="43">
        <v>1</v>
      </c>
      <c r="E660" s="44"/>
      <c r="F660" s="16">
        <f t="shared" si="22"/>
        <v>0</v>
      </c>
    </row>
    <row r="661" spans="1:6" ht="72">
      <c r="A661" s="11">
        <v>6</v>
      </c>
      <c r="B661" s="45" t="s">
        <v>93</v>
      </c>
      <c r="C661" s="42" t="s">
        <v>86</v>
      </c>
      <c r="D661" s="43">
        <v>8.82</v>
      </c>
      <c r="E661" s="44"/>
      <c r="F661" s="16">
        <f t="shared" si="22"/>
        <v>0</v>
      </c>
    </row>
    <row r="662" spans="1:6" ht="57.6">
      <c r="A662" s="11">
        <v>7</v>
      </c>
      <c r="B662" s="45" t="s">
        <v>94</v>
      </c>
      <c r="C662" s="42" t="s">
        <v>30</v>
      </c>
      <c r="D662" s="43">
        <v>1</v>
      </c>
      <c r="E662" s="44"/>
      <c r="F662" s="16">
        <f t="shared" si="22"/>
        <v>0</v>
      </c>
    </row>
    <row r="663" spans="1:6" ht="28.8">
      <c r="A663" s="11">
        <v>8</v>
      </c>
      <c r="B663" s="45" t="s">
        <v>386</v>
      </c>
      <c r="C663" s="42" t="s">
        <v>88</v>
      </c>
      <c r="D663" s="43">
        <v>2</v>
      </c>
      <c r="E663" s="44"/>
      <c r="F663" s="16">
        <f t="shared" si="22"/>
        <v>0</v>
      </c>
    </row>
    <row r="664" spans="1:6">
      <c r="A664" s="11">
        <v>9</v>
      </c>
      <c r="B664" s="45" t="s">
        <v>96</v>
      </c>
      <c r="C664" s="42" t="s">
        <v>88</v>
      </c>
      <c r="D664" s="43">
        <v>2</v>
      </c>
      <c r="E664" s="44"/>
      <c r="F664" s="16">
        <f t="shared" si="22"/>
        <v>0</v>
      </c>
    </row>
    <row r="665" spans="1:6">
      <c r="A665" s="11">
        <v>10</v>
      </c>
      <c r="B665" s="45" t="s">
        <v>97</v>
      </c>
      <c r="C665" s="42" t="s">
        <v>88</v>
      </c>
      <c r="D665" s="43">
        <v>2</v>
      </c>
      <c r="E665" s="44"/>
      <c r="F665" s="16">
        <f t="shared" si="22"/>
        <v>0</v>
      </c>
    </row>
    <row r="666" spans="1:6">
      <c r="A666" s="11">
        <v>11</v>
      </c>
      <c r="B666" s="45" t="s">
        <v>98</v>
      </c>
      <c r="C666" s="42" t="s">
        <v>88</v>
      </c>
      <c r="D666" s="43">
        <v>2</v>
      </c>
      <c r="E666" s="44"/>
      <c r="F666" s="16">
        <f t="shared" si="22"/>
        <v>0</v>
      </c>
    </row>
    <row r="667" spans="1:6">
      <c r="A667" s="18"/>
      <c r="B667" s="19" t="s">
        <v>71</v>
      </c>
      <c r="C667" s="20"/>
      <c r="D667" s="21"/>
      <c r="E667" s="22"/>
      <c r="F667" s="23">
        <f>SUM(F656:F666)</f>
        <v>0</v>
      </c>
    </row>
    <row r="668" spans="1:6">
      <c r="A668" s="18" t="s">
        <v>72</v>
      </c>
      <c r="B668" s="19" t="s">
        <v>106</v>
      </c>
      <c r="C668" s="20"/>
      <c r="D668" s="21"/>
      <c r="E668" s="22"/>
      <c r="F668" s="23"/>
    </row>
    <row r="669" spans="1:6" ht="27.6">
      <c r="A669" s="47">
        <v>1</v>
      </c>
      <c r="B669" s="26" t="s">
        <v>103</v>
      </c>
      <c r="C669" s="13" t="s">
        <v>14</v>
      </c>
      <c r="D669" s="27">
        <v>0.14299999999999999</v>
      </c>
      <c r="E669" s="15"/>
      <c r="F669" s="16">
        <f>E669*D669</f>
        <v>0</v>
      </c>
    </row>
    <row r="670" spans="1:6" ht="27.6">
      <c r="A670" s="47">
        <v>2</v>
      </c>
      <c r="B670" s="26" t="s">
        <v>107</v>
      </c>
      <c r="C670" s="13" t="s">
        <v>14</v>
      </c>
      <c r="D670" s="14">
        <v>0.56999999999999995</v>
      </c>
      <c r="E670" s="15"/>
      <c r="F670" s="16">
        <f t="shared" ref="F670:F677" si="23">E670*D670</f>
        <v>0</v>
      </c>
    </row>
    <row r="671" spans="1:6">
      <c r="A671" s="47">
        <v>3</v>
      </c>
      <c r="B671" s="26" t="s">
        <v>108</v>
      </c>
      <c r="C671" s="13" t="s">
        <v>10</v>
      </c>
      <c r="D671" s="14">
        <v>1.9</v>
      </c>
      <c r="E671" s="15"/>
      <c r="F671" s="16">
        <f t="shared" si="23"/>
        <v>0</v>
      </c>
    </row>
    <row r="672" spans="1:6" ht="27.6">
      <c r="A672" s="47">
        <v>4</v>
      </c>
      <c r="B672" s="26" t="s">
        <v>109</v>
      </c>
      <c r="C672" s="13" t="s">
        <v>10</v>
      </c>
      <c r="D672" s="14">
        <v>8.32</v>
      </c>
      <c r="E672" s="15"/>
      <c r="F672" s="16">
        <f t="shared" si="23"/>
        <v>0</v>
      </c>
    </row>
    <row r="673" spans="1:7">
      <c r="A673" s="47">
        <v>5</v>
      </c>
      <c r="B673" s="26" t="s">
        <v>184</v>
      </c>
      <c r="C673" s="13" t="s">
        <v>86</v>
      </c>
      <c r="D673" s="14">
        <v>6</v>
      </c>
      <c r="E673" s="15"/>
      <c r="F673" s="16"/>
    </row>
    <row r="674" spans="1:7" ht="27.6">
      <c r="A674" s="47">
        <v>6</v>
      </c>
      <c r="B674" s="26" t="s">
        <v>110</v>
      </c>
      <c r="C674" s="13" t="s">
        <v>10</v>
      </c>
      <c r="D674" s="28">
        <v>3.75</v>
      </c>
      <c r="E674" s="15"/>
      <c r="F674" s="16">
        <f t="shared" si="23"/>
        <v>0</v>
      </c>
    </row>
    <row r="675" spans="1:7" ht="41.4">
      <c r="A675" s="47">
        <v>7</v>
      </c>
      <c r="B675" s="26" t="s">
        <v>77</v>
      </c>
      <c r="C675" s="13" t="s">
        <v>10</v>
      </c>
      <c r="D675" s="28">
        <v>17.760000000000002</v>
      </c>
      <c r="E675" s="15"/>
      <c r="F675" s="16">
        <f t="shared" si="23"/>
        <v>0</v>
      </c>
    </row>
    <row r="676" spans="1:7" ht="43.2">
      <c r="A676" s="47">
        <v>8</v>
      </c>
      <c r="B676" s="45" t="s">
        <v>187</v>
      </c>
      <c r="C676" s="42" t="s">
        <v>30</v>
      </c>
      <c r="D676" s="43">
        <v>1</v>
      </c>
      <c r="E676" s="50"/>
      <c r="F676" s="16">
        <f t="shared" si="23"/>
        <v>0</v>
      </c>
    </row>
    <row r="677" spans="1:7" ht="27.6">
      <c r="A677" s="47">
        <v>9</v>
      </c>
      <c r="B677" s="26" t="s">
        <v>112</v>
      </c>
      <c r="C677" s="13" t="s">
        <v>30</v>
      </c>
      <c r="D677" s="28">
        <v>1</v>
      </c>
      <c r="E677" s="15"/>
      <c r="F677" s="16">
        <f t="shared" si="23"/>
        <v>0</v>
      </c>
    </row>
    <row r="678" spans="1:7" ht="27.6">
      <c r="A678" s="47">
        <v>10</v>
      </c>
      <c r="B678" s="26" t="s">
        <v>185</v>
      </c>
      <c r="C678" s="13" t="s">
        <v>14</v>
      </c>
      <c r="D678" s="28">
        <v>0.56999999999999995</v>
      </c>
      <c r="E678" s="15"/>
      <c r="F678" s="16">
        <f>+D678*E678</f>
        <v>0</v>
      </c>
    </row>
    <row r="679" spans="1:7">
      <c r="A679" s="18"/>
      <c r="B679" s="7" t="s">
        <v>82</v>
      </c>
      <c r="C679" s="9"/>
      <c r="D679" s="52"/>
      <c r="E679" s="25"/>
      <c r="F679" s="23">
        <f>SUM(F669:F678)</f>
        <v>0</v>
      </c>
    </row>
    <row r="680" spans="1:7">
      <c r="A680" s="11"/>
      <c r="B680" s="41" t="s">
        <v>100</v>
      </c>
      <c r="C680" s="42"/>
      <c r="D680" s="43"/>
      <c r="E680" s="43"/>
      <c r="F680" s="46">
        <f>F667+F654+F650+F647+F643+F640+F630+F621+F679</f>
        <v>0</v>
      </c>
    </row>
    <row r="684" spans="1:7">
      <c r="A684" s="2"/>
      <c r="B684" s="84"/>
      <c r="C684" s="85"/>
      <c r="D684" s="86"/>
      <c r="E684" s="86"/>
      <c r="F684" s="87"/>
      <c r="G684" s="54"/>
    </row>
    <row r="685" spans="1:7">
      <c r="A685" s="56"/>
      <c r="B685" s="372" t="s">
        <v>221</v>
      </c>
      <c r="C685" s="373"/>
      <c r="D685" s="374"/>
      <c r="E685" s="375">
        <f>F524+F606+F680</f>
        <v>0</v>
      </c>
      <c r="F685" s="376"/>
      <c r="G685" s="54"/>
    </row>
    <row r="686" spans="1:7">
      <c r="A686" s="56"/>
      <c r="B686" s="372" t="s">
        <v>222</v>
      </c>
      <c r="C686" s="373"/>
      <c r="D686" s="374"/>
      <c r="E686" s="375">
        <f>(E685*18)/100</f>
        <v>0</v>
      </c>
      <c r="F686" s="376"/>
    </row>
    <row r="687" spans="1:7">
      <c r="A687" s="56"/>
      <c r="B687" s="372" t="s">
        <v>217</v>
      </c>
      <c r="C687" s="373"/>
      <c r="D687" s="374"/>
      <c r="E687" s="375">
        <f>+E685+E686</f>
        <v>0</v>
      </c>
      <c r="F687" s="376"/>
    </row>
    <row r="689" spans="1:7">
      <c r="D689" s="54"/>
    </row>
    <row r="691" spans="1:7">
      <c r="A691" s="56"/>
      <c r="B691" s="372" t="s">
        <v>218</v>
      </c>
      <c r="C691" s="373"/>
      <c r="D691" s="374"/>
      <c r="E691" s="375">
        <f>E301+E367+E438+E685</f>
        <v>0</v>
      </c>
      <c r="F691" s="376"/>
      <c r="G691">
        <f>+E691/655.957</f>
        <v>0</v>
      </c>
    </row>
    <row r="692" spans="1:7">
      <c r="A692" s="56"/>
      <c r="B692" s="372" t="s">
        <v>219</v>
      </c>
      <c r="C692" s="373"/>
      <c r="D692" s="374"/>
      <c r="E692" s="375">
        <f>+E686+E439+E368+E302</f>
        <v>0</v>
      </c>
      <c r="F692" s="376"/>
      <c r="G692">
        <f t="shared" ref="G692:G693" si="24">+E692/655.957</f>
        <v>0</v>
      </c>
    </row>
    <row r="693" spans="1:7">
      <c r="A693" s="56"/>
      <c r="B693" s="372" t="s">
        <v>220</v>
      </c>
      <c r="C693" s="373"/>
      <c r="D693" s="374"/>
      <c r="E693" s="375">
        <f>+E303+E369+E440+E687</f>
        <v>0</v>
      </c>
      <c r="F693" s="376"/>
      <c r="G693">
        <f t="shared" si="24"/>
        <v>0</v>
      </c>
    </row>
  </sheetData>
  <mergeCells count="39">
    <mergeCell ref="B376:D376"/>
    <mergeCell ref="B447:F447"/>
    <mergeCell ref="B528:F528"/>
    <mergeCell ref="B309:D309"/>
    <mergeCell ref="B367:D367"/>
    <mergeCell ref="B368:D368"/>
    <mergeCell ref="B369:D369"/>
    <mergeCell ref="E367:F367"/>
    <mergeCell ref="E368:F368"/>
    <mergeCell ref="E369:F369"/>
    <mergeCell ref="B438:D438"/>
    <mergeCell ref="B439:D439"/>
    <mergeCell ref="B440:D440"/>
    <mergeCell ref="E438:F438"/>
    <mergeCell ref="E439:F439"/>
    <mergeCell ref="E440:F440"/>
    <mergeCell ref="B146:F146"/>
    <mergeCell ref="B228:F228"/>
    <mergeCell ref="B3:F3"/>
    <mergeCell ref="B84:F84"/>
    <mergeCell ref="B301:D301"/>
    <mergeCell ref="B302:D302"/>
    <mergeCell ref="B303:D303"/>
    <mergeCell ref="E301:F301"/>
    <mergeCell ref="E302:F302"/>
    <mergeCell ref="E303:F303"/>
    <mergeCell ref="B610:F610"/>
    <mergeCell ref="B691:D691"/>
    <mergeCell ref="B692:D692"/>
    <mergeCell ref="B693:D693"/>
    <mergeCell ref="E691:F691"/>
    <mergeCell ref="E692:F692"/>
    <mergeCell ref="E693:F693"/>
    <mergeCell ref="B685:D685"/>
    <mergeCell ref="B686:D686"/>
    <mergeCell ref="B687:D687"/>
    <mergeCell ref="E685:F685"/>
    <mergeCell ref="E686:F686"/>
    <mergeCell ref="E687:F68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058B8-6CCB-4446-9B50-CA137DC9DCBB}">
  <dimension ref="A1:G790"/>
  <sheetViews>
    <sheetView workbookViewId="0">
      <selection activeCell="K18" sqref="K18"/>
    </sheetView>
  </sheetViews>
  <sheetFormatPr baseColWidth="10" defaultRowHeight="14.4"/>
  <cols>
    <col min="1" max="1" width="5.5546875" customWidth="1"/>
    <col min="2" max="2" width="51.5546875" customWidth="1"/>
    <col min="6" max="6" width="12.44140625" bestFit="1" customWidth="1"/>
  </cols>
  <sheetData>
    <row r="1" spans="1:6" ht="21">
      <c r="B1" s="97" t="s">
        <v>223</v>
      </c>
    </row>
    <row r="3" spans="1:6" ht="15" thickBot="1"/>
    <row r="4" spans="1:6" ht="18.600000000000001" customHeight="1" thickBot="1">
      <c r="A4" s="2"/>
      <c r="B4" s="369" t="s">
        <v>0</v>
      </c>
      <c r="C4" s="370"/>
      <c r="D4" s="370"/>
      <c r="E4" s="370"/>
      <c r="F4" s="371"/>
    </row>
    <row r="5" spans="1:6" ht="18">
      <c r="A5" s="2"/>
      <c r="B5" s="3"/>
      <c r="C5" s="3"/>
      <c r="D5" s="3"/>
      <c r="E5" s="3"/>
      <c r="F5" s="3"/>
    </row>
    <row r="6" spans="1:6" ht="31.2">
      <c r="A6" s="4" t="s">
        <v>1</v>
      </c>
      <c r="B6" s="4" t="s">
        <v>2</v>
      </c>
      <c r="C6" s="4" t="s">
        <v>3</v>
      </c>
      <c r="D6" s="5" t="s">
        <v>4</v>
      </c>
      <c r="E6" s="4" t="s">
        <v>5</v>
      </c>
      <c r="F6" s="4" t="s">
        <v>6</v>
      </c>
    </row>
    <row r="7" spans="1:6" ht="15.6">
      <c r="A7" s="6" t="s">
        <v>7</v>
      </c>
      <c r="B7" s="7" t="s">
        <v>8</v>
      </c>
      <c r="C7" s="8"/>
      <c r="D7" s="9"/>
      <c r="E7" s="9"/>
      <c r="F7" s="10"/>
    </row>
    <row r="8" spans="1:6">
      <c r="A8" s="11">
        <v>1</v>
      </c>
      <c r="B8" s="12" t="s">
        <v>9</v>
      </c>
      <c r="C8" s="13" t="s">
        <v>10</v>
      </c>
      <c r="D8" s="14">
        <v>92.41</v>
      </c>
      <c r="E8" s="15"/>
      <c r="F8" s="16">
        <f>+D8*E8</f>
        <v>0</v>
      </c>
    </row>
    <row r="9" spans="1:6">
      <c r="A9" s="11">
        <v>2</v>
      </c>
      <c r="B9" s="17" t="s">
        <v>11</v>
      </c>
      <c r="C9" s="13" t="s">
        <v>12</v>
      </c>
      <c r="D9" s="14">
        <v>1</v>
      </c>
      <c r="E9" s="15"/>
      <c r="F9" s="16">
        <f t="shared" ref="F9:F66" si="0">+D9*E9</f>
        <v>0</v>
      </c>
    </row>
    <row r="10" spans="1:6">
      <c r="A10" s="11">
        <v>3</v>
      </c>
      <c r="B10" s="12" t="s">
        <v>13</v>
      </c>
      <c r="C10" s="13" t="s">
        <v>14</v>
      </c>
      <c r="D10" s="14">
        <f>41.1+2.261</f>
        <v>43.361000000000004</v>
      </c>
      <c r="E10" s="15"/>
      <c r="F10" s="16">
        <f t="shared" si="0"/>
        <v>0</v>
      </c>
    </row>
    <row r="11" spans="1:6">
      <c r="A11" s="11">
        <v>4</v>
      </c>
      <c r="B11" s="17" t="s">
        <v>15</v>
      </c>
      <c r="C11" s="13" t="s">
        <v>14</v>
      </c>
      <c r="D11" s="14">
        <v>5.0999999999999996</v>
      </c>
      <c r="E11" s="15"/>
      <c r="F11" s="16">
        <f t="shared" si="0"/>
        <v>0</v>
      </c>
    </row>
    <row r="12" spans="1:6">
      <c r="A12" s="11">
        <v>5</v>
      </c>
      <c r="B12" s="17" t="s">
        <v>16</v>
      </c>
      <c r="C12" s="13" t="s">
        <v>14</v>
      </c>
      <c r="D12" s="14">
        <v>3.78</v>
      </c>
      <c r="E12" s="15"/>
      <c r="F12" s="16">
        <f t="shared" si="0"/>
        <v>0</v>
      </c>
    </row>
    <row r="13" spans="1:6">
      <c r="A13" s="11">
        <v>6</v>
      </c>
      <c r="B13" s="17" t="s">
        <v>17</v>
      </c>
      <c r="C13" s="13" t="s">
        <v>14</v>
      </c>
      <c r="D13" s="14">
        <f>2.52+0.387</f>
        <v>2.907</v>
      </c>
      <c r="E13" s="15"/>
      <c r="F13" s="16">
        <f t="shared" si="0"/>
        <v>0</v>
      </c>
    </row>
    <row r="14" spans="1:6">
      <c r="A14" s="11">
        <v>7</v>
      </c>
      <c r="B14" s="17" t="s">
        <v>18</v>
      </c>
      <c r="C14" s="13" t="s">
        <v>12</v>
      </c>
      <c r="D14" s="14">
        <v>1</v>
      </c>
      <c r="E14" s="15"/>
      <c r="F14" s="16">
        <f t="shared" si="0"/>
        <v>0</v>
      </c>
    </row>
    <row r="15" spans="1:6">
      <c r="A15" s="18"/>
      <c r="B15" s="19" t="s">
        <v>19</v>
      </c>
      <c r="C15" s="20"/>
      <c r="D15" s="21"/>
      <c r="E15" s="22"/>
      <c r="F15" s="23">
        <f>SUM(F8:F14)</f>
        <v>0</v>
      </c>
    </row>
    <row r="16" spans="1:6" ht="15.6">
      <c r="A16" s="6" t="s">
        <v>20</v>
      </c>
      <c r="B16" s="7" t="s">
        <v>21</v>
      </c>
      <c r="C16" s="9"/>
      <c r="D16" s="24"/>
      <c r="E16" s="25"/>
      <c r="F16" s="16"/>
    </row>
    <row r="17" spans="1:6" ht="27.6">
      <c r="A17" s="11">
        <v>1</v>
      </c>
      <c r="B17" s="26" t="s">
        <v>22</v>
      </c>
      <c r="C17" s="13" t="s">
        <v>14</v>
      </c>
      <c r="D17" s="27">
        <f>0.851+0.064</f>
        <v>0.91500000000000004</v>
      </c>
      <c r="E17" s="15"/>
      <c r="F17" s="16">
        <f t="shared" si="0"/>
        <v>0</v>
      </c>
    </row>
    <row r="18" spans="1:6" ht="27.6">
      <c r="A18" s="11">
        <v>2</v>
      </c>
      <c r="B18" s="26" t="s">
        <v>23</v>
      </c>
      <c r="C18" s="13" t="s">
        <v>14</v>
      </c>
      <c r="D18" s="14">
        <v>2.5499999999999998</v>
      </c>
      <c r="E18" s="15"/>
      <c r="F18" s="16">
        <f t="shared" si="0"/>
        <v>0</v>
      </c>
    </row>
    <row r="19" spans="1:6" ht="27.6">
      <c r="A19" s="11">
        <v>3</v>
      </c>
      <c r="B19" s="26" t="s">
        <v>24</v>
      </c>
      <c r="C19" s="13" t="s">
        <v>10</v>
      </c>
      <c r="D19" s="14">
        <v>68.400000000000006</v>
      </c>
      <c r="E19" s="15"/>
      <c r="F19" s="16">
        <f t="shared" si="0"/>
        <v>0</v>
      </c>
    </row>
    <row r="20" spans="1:6">
      <c r="A20" s="11">
        <v>4</v>
      </c>
      <c r="B20" s="12" t="s">
        <v>25</v>
      </c>
      <c r="C20" s="13" t="s">
        <v>14</v>
      </c>
      <c r="D20" s="28">
        <v>0.51300000000000001</v>
      </c>
      <c r="E20" s="15"/>
      <c r="F20" s="16">
        <f t="shared" si="0"/>
        <v>0</v>
      </c>
    </row>
    <row r="21" spans="1:6" ht="41.4">
      <c r="A21" s="11">
        <v>5</v>
      </c>
      <c r="B21" s="12" t="s">
        <v>26</v>
      </c>
      <c r="C21" s="13" t="s">
        <v>14</v>
      </c>
      <c r="D21" s="28">
        <v>1.1240000000000001</v>
      </c>
      <c r="E21" s="15"/>
      <c r="F21" s="16">
        <f t="shared" si="0"/>
        <v>0</v>
      </c>
    </row>
    <row r="22" spans="1:6" ht="27.6">
      <c r="A22" s="11">
        <v>6</v>
      </c>
      <c r="B22" s="12" t="s">
        <v>27</v>
      </c>
      <c r="C22" s="13" t="s">
        <v>14</v>
      </c>
      <c r="D22" s="28">
        <v>1.83</v>
      </c>
      <c r="E22" s="15"/>
      <c r="F22" s="16">
        <f t="shared" si="0"/>
        <v>0</v>
      </c>
    </row>
    <row r="23" spans="1:6">
      <c r="A23" s="11">
        <v>7</v>
      </c>
      <c r="B23" s="29" t="s">
        <v>28</v>
      </c>
      <c r="C23" s="13" t="s">
        <v>10</v>
      </c>
      <c r="D23" s="14">
        <v>74</v>
      </c>
      <c r="E23" s="15"/>
      <c r="F23" s="16">
        <f t="shared" si="0"/>
        <v>0</v>
      </c>
    </row>
    <row r="24" spans="1:6" ht="41.4">
      <c r="A24" s="11">
        <v>8</v>
      </c>
      <c r="B24" s="12" t="s">
        <v>29</v>
      </c>
      <c r="C24" s="13" t="s">
        <v>30</v>
      </c>
      <c r="D24" s="14">
        <v>1</v>
      </c>
      <c r="E24" s="15"/>
      <c r="F24" s="16">
        <f t="shared" si="0"/>
        <v>0</v>
      </c>
    </row>
    <row r="25" spans="1:6">
      <c r="A25" s="18"/>
      <c r="B25" s="19" t="s">
        <v>31</v>
      </c>
      <c r="C25" s="20"/>
      <c r="D25" s="21"/>
      <c r="E25" s="22"/>
      <c r="F25" s="23">
        <f>SUM(F17:F24)</f>
        <v>0</v>
      </c>
    </row>
    <row r="26" spans="1:6" ht="15.6">
      <c r="A26" s="6" t="s">
        <v>32</v>
      </c>
      <c r="B26" s="30" t="s">
        <v>33</v>
      </c>
      <c r="C26" s="9"/>
      <c r="D26" s="24"/>
      <c r="E26" s="25"/>
      <c r="F26" s="16"/>
    </row>
    <row r="27" spans="1:6">
      <c r="A27" s="11">
        <v>1</v>
      </c>
      <c r="B27" s="12" t="s">
        <v>34</v>
      </c>
      <c r="C27" s="13" t="s">
        <v>14</v>
      </c>
      <c r="D27" s="27">
        <v>1.139</v>
      </c>
      <c r="E27" s="15"/>
      <c r="F27" s="16">
        <f t="shared" si="0"/>
        <v>0</v>
      </c>
    </row>
    <row r="28" spans="1:6" ht="27.6">
      <c r="A28" s="11">
        <v>2</v>
      </c>
      <c r="B28" s="12" t="s">
        <v>35</v>
      </c>
      <c r="C28" s="13" t="s">
        <v>14</v>
      </c>
      <c r="D28" s="14">
        <v>2.66</v>
      </c>
      <c r="E28" s="15"/>
      <c r="F28" s="16">
        <f t="shared" si="0"/>
        <v>0</v>
      </c>
    </row>
    <row r="29" spans="1:6" ht="27.6">
      <c r="A29" s="11">
        <v>3</v>
      </c>
      <c r="B29" s="12" t="s">
        <v>36</v>
      </c>
      <c r="C29" s="13" t="s">
        <v>14</v>
      </c>
      <c r="D29" s="27">
        <v>0.53</v>
      </c>
      <c r="E29" s="15"/>
      <c r="F29" s="16">
        <f t="shared" si="0"/>
        <v>0</v>
      </c>
    </row>
    <row r="30" spans="1:6" ht="27.6">
      <c r="A30" s="11">
        <v>4</v>
      </c>
      <c r="B30" s="12" t="s">
        <v>37</v>
      </c>
      <c r="C30" s="13" t="s">
        <v>10</v>
      </c>
      <c r="D30" s="14">
        <v>61.96</v>
      </c>
      <c r="E30" s="15"/>
      <c r="F30" s="16">
        <f t="shared" si="0"/>
        <v>0</v>
      </c>
    </row>
    <row r="31" spans="1:6" ht="27.6">
      <c r="A31" s="11">
        <v>5</v>
      </c>
      <c r="B31" s="12" t="s">
        <v>38</v>
      </c>
      <c r="C31" s="13" t="s">
        <v>10</v>
      </c>
      <c r="D31" s="14">
        <v>2.4</v>
      </c>
      <c r="E31" s="15"/>
      <c r="F31" s="16">
        <f t="shared" si="0"/>
        <v>0</v>
      </c>
    </row>
    <row r="32" spans="1:6" ht="27.6">
      <c r="A32" s="11">
        <v>6</v>
      </c>
      <c r="B32" s="12" t="s">
        <v>39</v>
      </c>
      <c r="C32" s="13" t="s">
        <v>40</v>
      </c>
      <c r="D32" s="14">
        <v>65</v>
      </c>
      <c r="E32" s="15"/>
      <c r="F32" s="16">
        <f t="shared" si="0"/>
        <v>0</v>
      </c>
    </row>
    <row r="33" spans="1:6">
      <c r="A33" s="11">
        <v>7</v>
      </c>
      <c r="B33" s="12" t="s">
        <v>41</v>
      </c>
      <c r="C33" s="13" t="s">
        <v>10</v>
      </c>
      <c r="D33" s="14">
        <v>149.59</v>
      </c>
      <c r="E33" s="15"/>
      <c r="F33" s="16">
        <f t="shared" si="0"/>
        <v>0</v>
      </c>
    </row>
    <row r="34" spans="1:6" ht="27.6">
      <c r="A34" s="11">
        <v>8</v>
      </c>
      <c r="B34" s="31" t="s">
        <v>42</v>
      </c>
      <c r="C34" s="13" t="s">
        <v>10</v>
      </c>
      <c r="D34" s="14">
        <v>80.78</v>
      </c>
      <c r="E34" s="15"/>
      <c r="F34" s="16">
        <f t="shared" si="0"/>
        <v>0</v>
      </c>
    </row>
    <row r="35" spans="1:6">
      <c r="A35" s="18"/>
      <c r="B35" s="19" t="s">
        <v>43</v>
      </c>
      <c r="C35" s="20"/>
      <c r="D35" s="21"/>
      <c r="E35" s="22"/>
      <c r="F35" s="23">
        <f>SUM(F27:F34)</f>
        <v>0</v>
      </c>
    </row>
    <row r="36" spans="1:6" ht="15.6">
      <c r="A36" s="32" t="s">
        <v>44</v>
      </c>
      <c r="B36" s="33" t="s">
        <v>45</v>
      </c>
      <c r="C36" s="34"/>
      <c r="D36" s="35"/>
      <c r="E36" s="15"/>
      <c r="F36" s="16"/>
    </row>
    <row r="37" spans="1:6" ht="41.4">
      <c r="A37" s="11">
        <v>1</v>
      </c>
      <c r="B37" s="31" t="s">
        <v>46</v>
      </c>
      <c r="C37" s="13" t="s">
        <v>40</v>
      </c>
      <c r="D37" s="14">
        <v>4</v>
      </c>
      <c r="E37" s="15"/>
      <c r="F37" s="16">
        <f t="shared" si="0"/>
        <v>0</v>
      </c>
    </row>
    <row r="38" spans="1:6" ht="41.4">
      <c r="A38" s="11">
        <v>2</v>
      </c>
      <c r="B38" s="31" t="s">
        <v>47</v>
      </c>
      <c r="C38" s="13" t="s">
        <v>40</v>
      </c>
      <c r="D38" s="14">
        <v>1</v>
      </c>
      <c r="E38" s="15"/>
      <c r="F38" s="16">
        <f t="shared" si="0"/>
        <v>0</v>
      </c>
    </row>
    <row r="39" spans="1:6">
      <c r="A39" s="18"/>
      <c r="B39" s="19" t="s">
        <v>48</v>
      </c>
      <c r="C39" s="20"/>
      <c r="D39" s="21"/>
      <c r="E39" s="22"/>
      <c r="F39" s="23">
        <f>SUM(F37:F38)</f>
        <v>0</v>
      </c>
    </row>
    <row r="40" spans="1:6">
      <c r="A40" s="36" t="s">
        <v>49</v>
      </c>
      <c r="B40" s="33" t="s">
        <v>50</v>
      </c>
      <c r="C40" s="13"/>
      <c r="D40" s="14"/>
      <c r="E40" s="15"/>
      <c r="F40" s="16"/>
    </row>
    <row r="41" spans="1:6" ht="27.6">
      <c r="A41" s="11">
        <v>1</v>
      </c>
      <c r="B41" s="31" t="s">
        <v>51</v>
      </c>
      <c r="C41" s="13" t="s">
        <v>52</v>
      </c>
      <c r="D41" s="14">
        <v>16.8</v>
      </c>
      <c r="E41" s="15"/>
      <c r="F41" s="16">
        <f t="shared" si="0"/>
        <v>0</v>
      </c>
    </row>
    <row r="42" spans="1:6">
      <c r="A42" s="11">
        <v>2</v>
      </c>
      <c r="B42" s="31" t="s">
        <v>53</v>
      </c>
      <c r="C42" s="13" t="s">
        <v>10</v>
      </c>
      <c r="D42" s="14">
        <f>10.53+5.2</f>
        <v>15.73</v>
      </c>
      <c r="E42" s="15"/>
      <c r="F42" s="16">
        <f t="shared" si="0"/>
        <v>0</v>
      </c>
    </row>
    <row r="43" spans="1:6">
      <c r="A43" s="18"/>
      <c r="B43" s="19" t="s">
        <v>54</v>
      </c>
      <c r="C43" s="20"/>
      <c r="D43" s="21"/>
      <c r="E43" s="22"/>
      <c r="F43" s="23">
        <f>SUM(F41:F42)</f>
        <v>0</v>
      </c>
    </row>
    <row r="44" spans="1:6">
      <c r="A44" s="36" t="s">
        <v>55</v>
      </c>
      <c r="B44" s="33" t="s">
        <v>56</v>
      </c>
      <c r="C44" s="13"/>
      <c r="D44" s="14"/>
      <c r="E44" s="15"/>
      <c r="F44" s="16"/>
    </row>
    <row r="45" spans="1:6">
      <c r="A45" s="11">
        <v>1</v>
      </c>
      <c r="B45" s="37" t="s">
        <v>57</v>
      </c>
      <c r="C45" s="13" t="s">
        <v>10</v>
      </c>
      <c r="D45" s="14">
        <v>5.28</v>
      </c>
      <c r="E45" s="15"/>
      <c r="F45" s="16">
        <f t="shared" si="0"/>
        <v>0</v>
      </c>
    </row>
    <row r="46" spans="1:6">
      <c r="A46" s="18"/>
      <c r="B46" s="19" t="s">
        <v>58</v>
      </c>
      <c r="C46" s="20"/>
      <c r="D46" s="21"/>
      <c r="E46" s="22"/>
      <c r="F46" s="23">
        <f>F45</f>
        <v>0</v>
      </c>
    </row>
    <row r="47" spans="1:6">
      <c r="A47" s="36" t="s">
        <v>59</v>
      </c>
      <c r="B47" s="33" t="s">
        <v>60</v>
      </c>
      <c r="C47" s="13"/>
      <c r="D47" s="14"/>
      <c r="E47" s="15"/>
      <c r="F47" s="16"/>
    </row>
    <row r="48" spans="1:6" ht="27.6">
      <c r="A48" s="11">
        <v>1</v>
      </c>
      <c r="B48" s="31" t="s">
        <v>61</v>
      </c>
      <c r="C48" s="13" t="s">
        <v>10</v>
      </c>
      <c r="D48" s="14">
        <v>59.56</v>
      </c>
      <c r="E48" s="15"/>
      <c r="F48" s="16">
        <f t="shared" si="0"/>
        <v>0</v>
      </c>
    </row>
    <row r="49" spans="1:6" ht="27.6">
      <c r="A49" s="11">
        <v>2</v>
      </c>
      <c r="B49" s="31" t="s">
        <v>62</v>
      </c>
      <c r="C49" s="13" t="s">
        <v>10</v>
      </c>
      <c r="D49" s="14">
        <v>18.8</v>
      </c>
      <c r="E49" s="15"/>
      <c r="F49" s="16">
        <f t="shared" si="0"/>
        <v>0</v>
      </c>
    </row>
    <row r="50" spans="1:6">
      <c r="A50" s="18"/>
      <c r="B50" s="19" t="s">
        <v>63</v>
      </c>
      <c r="C50" s="20"/>
      <c r="D50" s="21"/>
      <c r="E50" s="22"/>
      <c r="F50" s="23">
        <f>SUM(F48:F49)</f>
        <v>0</v>
      </c>
    </row>
    <row r="51" spans="1:6">
      <c r="A51" s="36" t="s">
        <v>64</v>
      </c>
      <c r="B51" s="33" t="s">
        <v>65</v>
      </c>
      <c r="C51" s="13"/>
      <c r="D51" s="14"/>
      <c r="E51" s="15"/>
      <c r="F51" s="16"/>
    </row>
    <row r="52" spans="1:6" ht="27.6">
      <c r="A52" s="11">
        <v>1</v>
      </c>
      <c r="B52" s="38" t="s">
        <v>66</v>
      </c>
      <c r="C52" s="13" t="s">
        <v>40</v>
      </c>
      <c r="D52" s="14">
        <v>2</v>
      </c>
      <c r="E52" s="15"/>
      <c r="F52" s="16">
        <f t="shared" si="0"/>
        <v>0</v>
      </c>
    </row>
    <row r="53" spans="1:6" ht="27.6">
      <c r="A53" s="11">
        <v>2</v>
      </c>
      <c r="B53" s="38" t="s">
        <v>67</v>
      </c>
      <c r="C53" s="13" t="s">
        <v>40</v>
      </c>
      <c r="D53" s="14">
        <v>2</v>
      </c>
      <c r="E53" s="15"/>
      <c r="F53" s="16">
        <f t="shared" si="0"/>
        <v>0</v>
      </c>
    </row>
    <row r="54" spans="1:6" ht="27.6">
      <c r="A54" s="11">
        <v>3</v>
      </c>
      <c r="B54" s="26" t="s">
        <v>68</v>
      </c>
      <c r="C54" s="13" t="s">
        <v>40</v>
      </c>
      <c r="D54" s="14">
        <v>2</v>
      </c>
      <c r="E54" s="15"/>
      <c r="F54" s="16">
        <f t="shared" si="0"/>
        <v>0</v>
      </c>
    </row>
    <row r="55" spans="1:6">
      <c r="A55" s="11">
        <v>4</v>
      </c>
      <c r="B55" s="26" t="s">
        <v>69</v>
      </c>
      <c r="C55" s="13" t="s">
        <v>52</v>
      </c>
      <c r="D55" s="14">
        <v>8.9</v>
      </c>
      <c r="E55" s="15"/>
      <c r="F55" s="16">
        <f t="shared" si="0"/>
        <v>0</v>
      </c>
    </row>
    <row r="56" spans="1:6">
      <c r="A56" s="11">
        <v>5</v>
      </c>
      <c r="B56" s="26" t="s">
        <v>70</v>
      </c>
      <c r="C56" s="13" t="s">
        <v>52</v>
      </c>
      <c r="D56" s="14">
        <v>2.6</v>
      </c>
      <c r="E56" s="15"/>
      <c r="F56" s="16">
        <f t="shared" si="0"/>
        <v>0</v>
      </c>
    </row>
    <row r="57" spans="1:6">
      <c r="A57" s="18"/>
      <c r="B57" s="19" t="s">
        <v>71</v>
      </c>
      <c r="C57" s="20"/>
      <c r="D57" s="21"/>
      <c r="E57" s="22"/>
      <c r="F57" s="23">
        <f>SUM(F52:F56)</f>
        <v>0</v>
      </c>
    </row>
    <row r="58" spans="1:6">
      <c r="A58" s="36" t="s">
        <v>72</v>
      </c>
      <c r="B58" s="30" t="s">
        <v>73</v>
      </c>
      <c r="C58" s="13"/>
      <c r="D58" s="14"/>
      <c r="E58" s="15"/>
      <c r="F58" s="16"/>
    </row>
    <row r="59" spans="1:6" ht="27.6">
      <c r="A59" s="11">
        <v>1</v>
      </c>
      <c r="B59" s="12" t="s">
        <v>74</v>
      </c>
      <c r="C59" s="13" t="s">
        <v>30</v>
      </c>
      <c r="D59" s="39">
        <v>1</v>
      </c>
      <c r="E59" s="15"/>
      <c r="F59" s="16">
        <f t="shared" si="0"/>
        <v>0</v>
      </c>
    </row>
    <row r="60" spans="1:6" ht="27.6">
      <c r="A60" s="11">
        <v>2</v>
      </c>
      <c r="B60" s="12" t="s">
        <v>75</v>
      </c>
      <c r="C60" s="13" t="s">
        <v>52</v>
      </c>
      <c r="D60" s="14">
        <v>2</v>
      </c>
      <c r="E60" s="15"/>
      <c r="F60" s="16">
        <f t="shared" si="0"/>
        <v>0</v>
      </c>
    </row>
    <row r="61" spans="1:6" ht="27.6">
      <c r="A61" s="11">
        <v>3</v>
      </c>
      <c r="B61" s="12" t="s">
        <v>76</v>
      </c>
      <c r="C61" s="13" t="s">
        <v>10</v>
      </c>
      <c r="D61" s="14">
        <v>1.8</v>
      </c>
      <c r="E61" s="15"/>
      <c r="F61" s="16">
        <f t="shared" si="0"/>
        <v>0</v>
      </c>
    </row>
    <row r="62" spans="1:6" ht="27.6">
      <c r="A62" s="11">
        <v>4</v>
      </c>
      <c r="B62" s="12" t="s">
        <v>77</v>
      </c>
      <c r="C62" s="13" t="s">
        <v>10</v>
      </c>
      <c r="D62" s="14">
        <v>8.5</v>
      </c>
      <c r="E62" s="15"/>
      <c r="F62" s="16">
        <f t="shared" si="0"/>
        <v>0</v>
      </c>
    </row>
    <row r="63" spans="1:6" ht="27.6">
      <c r="A63" s="11">
        <v>5</v>
      </c>
      <c r="B63" s="40" t="s">
        <v>78</v>
      </c>
      <c r="C63" s="13" t="s">
        <v>30</v>
      </c>
      <c r="D63" s="14">
        <v>1</v>
      </c>
      <c r="E63" s="15"/>
      <c r="F63" s="16">
        <f t="shared" si="0"/>
        <v>0</v>
      </c>
    </row>
    <row r="64" spans="1:6" ht="41.4">
      <c r="A64" s="11">
        <v>6</v>
      </c>
      <c r="B64" s="12" t="s">
        <v>79</v>
      </c>
      <c r="C64" s="13" t="s">
        <v>30</v>
      </c>
      <c r="D64" s="14">
        <v>1</v>
      </c>
      <c r="E64" s="15"/>
      <c r="F64" s="16">
        <f t="shared" si="0"/>
        <v>0</v>
      </c>
    </row>
    <row r="65" spans="1:6" ht="41.4">
      <c r="A65" s="11">
        <v>7</v>
      </c>
      <c r="B65" s="12" t="s">
        <v>80</v>
      </c>
      <c r="C65" s="13" t="s">
        <v>30</v>
      </c>
      <c r="D65" s="14">
        <v>1</v>
      </c>
      <c r="E65" s="15"/>
      <c r="F65" s="16">
        <f t="shared" si="0"/>
        <v>0</v>
      </c>
    </row>
    <row r="66" spans="1:6" ht="27.6">
      <c r="A66" s="11">
        <v>8</v>
      </c>
      <c r="B66" s="12" t="s">
        <v>81</v>
      </c>
      <c r="C66" s="13" t="s">
        <v>30</v>
      </c>
      <c r="D66" s="14">
        <v>1</v>
      </c>
      <c r="E66" s="15"/>
      <c r="F66" s="16">
        <f t="shared" si="0"/>
        <v>0</v>
      </c>
    </row>
    <row r="67" spans="1:6">
      <c r="A67" s="18"/>
      <c r="B67" s="19" t="s">
        <v>82</v>
      </c>
      <c r="C67" s="20"/>
      <c r="D67" s="21"/>
      <c r="E67" s="22"/>
      <c r="F67" s="23">
        <f>SUM(F59:F66)</f>
        <v>0</v>
      </c>
    </row>
    <row r="68" spans="1:6">
      <c r="A68" s="36" t="s">
        <v>83</v>
      </c>
      <c r="B68" s="41" t="s">
        <v>84</v>
      </c>
      <c r="C68" s="42"/>
      <c r="D68" s="43"/>
      <c r="E68" s="44"/>
      <c r="F68" s="16"/>
    </row>
    <row r="69" spans="1:6" ht="43.2">
      <c r="A69" s="11">
        <v>1</v>
      </c>
      <c r="B69" s="45" t="s">
        <v>85</v>
      </c>
      <c r="C69" s="42" t="s">
        <v>86</v>
      </c>
      <c r="D69" s="43">
        <v>1.4</v>
      </c>
      <c r="E69" s="44"/>
      <c r="F69" s="16">
        <f t="shared" ref="F69:F79" si="1">+D69*E69</f>
        <v>0</v>
      </c>
    </row>
    <row r="70" spans="1:6" ht="43.2">
      <c r="A70" s="11">
        <v>2</v>
      </c>
      <c r="B70" s="45" t="s">
        <v>87</v>
      </c>
      <c r="C70" s="42" t="s">
        <v>88</v>
      </c>
      <c r="D70" s="43">
        <v>1</v>
      </c>
      <c r="E70" s="44"/>
      <c r="F70" s="16">
        <f t="shared" si="1"/>
        <v>0</v>
      </c>
    </row>
    <row r="71" spans="1:6" ht="43.2">
      <c r="A71" s="11">
        <v>3</v>
      </c>
      <c r="B71" s="45" t="s">
        <v>89</v>
      </c>
      <c r="C71" s="42" t="s">
        <v>90</v>
      </c>
      <c r="D71" s="43">
        <v>1</v>
      </c>
      <c r="E71" s="44"/>
      <c r="F71" s="16">
        <f t="shared" si="1"/>
        <v>0</v>
      </c>
    </row>
    <row r="72" spans="1:6" ht="28.8">
      <c r="A72" s="11">
        <v>4</v>
      </c>
      <c r="B72" s="45" t="s">
        <v>91</v>
      </c>
      <c r="C72" s="42" t="s">
        <v>90</v>
      </c>
      <c r="D72" s="43">
        <v>1</v>
      </c>
      <c r="E72" s="44"/>
      <c r="F72" s="16">
        <f t="shared" si="1"/>
        <v>0</v>
      </c>
    </row>
    <row r="73" spans="1:6" ht="43.2">
      <c r="A73" s="11">
        <v>5</v>
      </c>
      <c r="B73" s="45" t="s">
        <v>92</v>
      </c>
      <c r="C73" s="42" t="s">
        <v>90</v>
      </c>
      <c r="D73" s="43">
        <v>1</v>
      </c>
      <c r="E73" s="44"/>
      <c r="F73" s="16">
        <f t="shared" si="1"/>
        <v>0</v>
      </c>
    </row>
    <row r="74" spans="1:6" ht="57.6">
      <c r="A74" s="11">
        <v>6</v>
      </c>
      <c r="B74" s="45" t="s">
        <v>93</v>
      </c>
      <c r="C74" s="42" t="s">
        <v>86</v>
      </c>
      <c r="D74" s="43">
        <v>26.46</v>
      </c>
      <c r="E74" s="44"/>
      <c r="F74" s="16">
        <f t="shared" si="1"/>
        <v>0</v>
      </c>
    </row>
    <row r="75" spans="1:6" ht="43.2">
      <c r="A75" s="11">
        <v>7</v>
      </c>
      <c r="B75" s="45" t="s">
        <v>94</v>
      </c>
      <c r="C75" s="42" t="s">
        <v>30</v>
      </c>
      <c r="D75" s="43">
        <v>1</v>
      </c>
      <c r="E75" s="44"/>
      <c r="F75" s="16">
        <f t="shared" si="1"/>
        <v>0</v>
      </c>
    </row>
    <row r="76" spans="1:6">
      <c r="A76" s="11">
        <v>8</v>
      </c>
      <c r="B76" s="45" t="s">
        <v>383</v>
      </c>
      <c r="C76" s="42" t="s">
        <v>88</v>
      </c>
      <c r="D76" s="43">
        <v>3</v>
      </c>
      <c r="E76" s="44"/>
      <c r="F76" s="16">
        <f t="shared" si="1"/>
        <v>0</v>
      </c>
    </row>
    <row r="77" spans="1:6">
      <c r="A77" s="11">
        <v>9</v>
      </c>
      <c r="B77" s="45" t="s">
        <v>96</v>
      </c>
      <c r="C77" s="42" t="s">
        <v>88</v>
      </c>
      <c r="D77" s="43">
        <v>3</v>
      </c>
      <c r="E77" s="44"/>
      <c r="F77" s="16">
        <f t="shared" si="1"/>
        <v>0</v>
      </c>
    </row>
    <row r="78" spans="1:6">
      <c r="A78" s="11">
        <v>10</v>
      </c>
      <c r="B78" s="45" t="s">
        <v>97</v>
      </c>
      <c r="C78" s="42" t="s">
        <v>88</v>
      </c>
      <c r="D78" s="43">
        <v>3</v>
      </c>
      <c r="E78" s="44"/>
      <c r="F78" s="16">
        <f t="shared" si="1"/>
        <v>0</v>
      </c>
    </row>
    <row r="79" spans="1:6">
      <c r="A79" s="11">
        <v>11</v>
      </c>
      <c r="B79" s="45" t="s">
        <v>98</v>
      </c>
      <c r="C79" s="42" t="s">
        <v>88</v>
      </c>
      <c r="D79" s="43">
        <v>5</v>
      </c>
      <c r="E79" s="44"/>
      <c r="F79" s="16">
        <f t="shared" si="1"/>
        <v>0</v>
      </c>
    </row>
    <row r="80" spans="1:6">
      <c r="A80" s="18"/>
      <c r="B80" s="19" t="s">
        <v>99</v>
      </c>
      <c r="C80" s="20"/>
      <c r="D80" s="21"/>
      <c r="E80" s="22"/>
      <c r="F80" s="23">
        <f>SUM(F69:F79)</f>
        <v>0</v>
      </c>
    </row>
    <row r="81" spans="1:7">
      <c r="A81" s="11"/>
      <c r="B81" s="41" t="s">
        <v>100</v>
      </c>
      <c r="C81" s="42"/>
      <c r="D81" s="43"/>
      <c r="E81" s="43"/>
      <c r="F81" s="46">
        <f>F80+F67+F57+F50+F46+F43+F39+F35+F25+F15</f>
        <v>0</v>
      </c>
      <c r="G81" s="54"/>
    </row>
    <row r="84" spans="1:7" ht="15" thickBot="1"/>
    <row r="85" spans="1:7" ht="18.600000000000001" customHeight="1" thickBot="1">
      <c r="A85" s="2"/>
      <c r="B85" s="369" t="s">
        <v>215</v>
      </c>
      <c r="C85" s="370"/>
      <c r="D85" s="370"/>
      <c r="E85" s="370"/>
      <c r="F85" s="371"/>
    </row>
    <row r="86" spans="1:7" ht="18">
      <c r="A86" s="2"/>
      <c r="B86" s="3"/>
      <c r="C86" s="3"/>
      <c r="D86" s="3"/>
      <c r="E86" s="3"/>
      <c r="F86" s="3"/>
    </row>
    <row r="87" spans="1:7" ht="31.2">
      <c r="A87" s="4" t="s">
        <v>1</v>
      </c>
      <c r="B87" s="4" t="s">
        <v>2</v>
      </c>
      <c r="C87" s="4" t="s">
        <v>3</v>
      </c>
      <c r="D87" s="5" t="s">
        <v>4</v>
      </c>
      <c r="E87" s="4" t="s">
        <v>5</v>
      </c>
      <c r="F87" s="4" t="s">
        <v>6</v>
      </c>
    </row>
    <row r="88" spans="1:7" ht="15.6">
      <c r="A88" s="6" t="s">
        <v>7</v>
      </c>
      <c r="B88" s="7" t="s">
        <v>8</v>
      </c>
      <c r="C88" s="8"/>
      <c r="D88" s="9"/>
      <c r="E88" s="9"/>
      <c r="F88" s="10"/>
    </row>
    <row r="89" spans="1:7">
      <c r="A89" s="11">
        <v>1</v>
      </c>
      <c r="B89" s="12" t="s">
        <v>9</v>
      </c>
      <c r="C89" s="13" t="s">
        <v>10</v>
      </c>
      <c r="D89" s="14">
        <v>74.44</v>
      </c>
      <c r="E89" s="15"/>
      <c r="F89" s="16">
        <f>+D89*E89</f>
        <v>0</v>
      </c>
    </row>
    <row r="90" spans="1:7">
      <c r="A90" s="11">
        <v>2</v>
      </c>
      <c r="B90" s="17" t="s">
        <v>11</v>
      </c>
      <c r="C90" s="13" t="s">
        <v>12</v>
      </c>
      <c r="D90" s="14">
        <v>1</v>
      </c>
      <c r="E90" s="15"/>
      <c r="F90" s="16">
        <f t="shared" ref="F90:F136" si="2">+D90*E90</f>
        <v>0</v>
      </c>
    </row>
    <row r="91" spans="1:7">
      <c r="A91" s="11">
        <v>3</v>
      </c>
      <c r="B91" s="12" t="s">
        <v>102</v>
      </c>
      <c r="C91" s="13" t="s">
        <v>14</v>
      </c>
      <c r="D91" s="14">
        <v>30.78</v>
      </c>
      <c r="E91" s="15"/>
      <c r="F91" s="16">
        <f t="shared" si="2"/>
        <v>0</v>
      </c>
    </row>
    <row r="92" spans="1:7">
      <c r="A92" s="11">
        <v>4</v>
      </c>
      <c r="B92" s="17" t="s">
        <v>15</v>
      </c>
      <c r="C92" s="13" t="s">
        <v>14</v>
      </c>
      <c r="D92" s="14">
        <v>3.7530000000000001</v>
      </c>
      <c r="E92" s="15"/>
      <c r="F92" s="16">
        <f t="shared" si="2"/>
        <v>0</v>
      </c>
    </row>
    <row r="93" spans="1:7">
      <c r="A93" s="11">
        <v>5</v>
      </c>
      <c r="B93" s="17" t="s">
        <v>16</v>
      </c>
      <c r="C93" s="13" t="s">
        <v>14</v>
      </c>
      <c r="D93" s="14">
        <v>3.1320000000000001</v>
      </c>
      <c r="E93" s="15"/>
      <c r="F93" s="16">
        <f t="shared" si="2"/>
        <v>0</v>
      </c>
    </row>
    <row r="94" spans="1:7">
      <c r="A94" s="11">
        <v>6</v>
      </c>
      <c r="B94" s="17" t="s">
        <v>17</v>
      </c>
      <c r="C94" s="13" t="s">
        <v>14</v>
      </c>
      <c r="D94" s="14">
        <v>1.94</v>
      </c>
      <c r="E94" s="15"/>
      <c r="F94" s="16">
        <f t="shared" si="2"/>
        <v>0</v>
      </c>
    </row>
    <row r="95" spans="1:7">
      <c r="A95" s="11">
        <v>7</v>
      </c>
      <c r="B95" s="17" t="s">
        <v>18</v>
      </c>
      <c r="C95" s="13" t="s">
        <v>12</v>
      </c>
      <c r="D95" s="14">
        <v>1</v>
      </c>
      <c r="E95" s="15"/>
      <c r="F95" s="16">
        <f t="shared" si="2"/>
        <v>0</v>
      </c>
    </row>
    <row r="96" spans="1:7">
      <c r="A96" s="18"/>
      <c r="B96" s="19" t="s">
        <v>19</v>
      </c>
      <c r="C96" s="20"/>
      <c r="D96" s="21"/>
      <c r="E96" s="22"/>
      <c r="F96" s="23">
        <f>SUM(F89:F95)</f>
        <v>0</v>
      </c>
    </row>
    <row r="97" spans="1:6" ht="15.6">
      <c r="A97" s="6" t="s">
        <v>20</v>
      </c>
      <c r="B97" s="7" t="s">
        <v>21</v>
      </c>
      <c r="C97" s="9"/>
      <c r="D97" s="24"/>
      <c r="E97" s="25"/>
      <c r="F97" s="16"/>
    </row>
    <row r="98" spans="1:6" ht="27.6">
      <c r="A98" s="11">
        <v>1</v>
      </c>
      <c r="B98" s="26" t="s">
        <v>103</v>
      </c>
      <c r="C98" s="13" t="s">
        <v>14</v>
      </c>
      <c r="D98" s="27">
        <v>0.626</v>
      </c>
      <c r="E98" s="15"/>
      <c r="F98" s="16">
        <f t="shared" si="2"/>
        <v>0</v>
      </c>
    </row>
    <row r="99" spans="1:6" ht="27.6">
      <c r="A99" s="11">
        <v>2</v>
      </c>
      <c r="B99" s="26" t="s">
        <v>104</v>
      </c>
      <c r="C99" s="13" t="s">
        <v>14</v>
      </c>
      <c r="D99" s="14">
        <v>2.5019999999999998</v>
      </c>
      <c r="E99" s="15"/>
      <c r="F99" s="16">
        <f t="shared" si="2"/>
        <v>0</v>
      </c>
    </row>
    <row r="100" spans="1:6" ht="27.6">
      <c r="A100" s="11">
        <v>3</v>
      </c>
      <c r="B100" s="26" t="s">
        <v>24</v>
      </c>
      <c r="C100" s="13" t="s">
        <v>10</v>
      </c>
      <c r="D100" s="14">
        <v>50.14</v>
      </c>
      <c r="E100" s="15"/>
      <c r="F100" s="16">
        <f t="shared" si="2"/>
        <v>0</v>
      </c>
    </row>
    <row r="101" spans="1:6">
      <c r="A101" s="11">
        <v>4</v>
      </c>
      <c r="B101" s="12" t="s">
        <v>25</v>
      </c>
      <c r="C101" s="13" t="s">
        <v>14</v>
      </c>
      <c r="D101" s="28">
        <v>0.40500000000000003</v>
      </c>
      <c r="E101" s="15"/>
      <c r="F101" s="16">
        <f t="shared" si="2"/>
        <v>0</v>
      </c>
    </row>
    <row r="102" spans="1:6" ht="41.4">
      <c r="A102" s="11">
        <v>5</v>
      </c>
      <c r="B102" s="12" t="s">
        <v>26</v>
      </c>
      <c r="C102" s="13" t="s">
        <v>14</v>
      </c>
      <c r="D102" s="28">
        <v>0.88800000000000001</v>
      </c>
      <c r="E102" s="15"/>
      <c r="F102" s="16">
        <f t="shared" si="2"/>
        <v>0</v>
      </c>
    </row>
    <row r="103" spans="1:6" ht="27.6">
      <c r="A103" s="11">
        <v>6</v>
      </c>
      <c r="B103" s="12" t="s">
        <v>27</v>
      </c>
      <c r="C103" s="13" t="s">
        <v>14</v>
      </c>
      <c r="D103" s="28">
        <v>1.5680000000000001</v>
      </c>
      <c r="E103" s="15"/>
      <c r="F103" s="16">
        <f t="shared" si="2"/>
        <v>0</v>
      </c>
    </row>
    <row r="104" spans="1:6">
      <c r="A104" s="11">
        <v>7</v>
      </c>
      <c r="B104" s="29" t="s">
        <v>28</v>
      </c>
      <c r="C104" s="13" t="s">
        <v>10</v>
      </c>
      <c r="D104" s="14">
        <v>62.4</v>
      </c>
      <c r="E104" s="15"/>
      <c r="F104" s="16">
        <f t="shared" si="2"/>
        <v>0</v>
      </c>
    </row>
    <row r="105" spans="1:6">
      <c r="A105" s="18"/>
      <c r="B105" s="19" t="s">
        <v>31</v>
      </c>
      <c r="C105" s="20"/>
      <c r="D105" s="21"/>
      <c r="E105" s="22"/>
      <c r="F105" s="23">
        <f>SUM(F98:F104)</f>
        <v>0</v>
      </c>
    </row>
    <row r="106" spans="1:6" ht="15.6">
      <c r="A106" s="6" t="s">
        <v>32</v>
      </c>
      <c r="B106" s="30" t="s">
        <v>33</v>
      </c>
      <c r="C106" s="9"/>
      <c r="D106" s="24"/>
      <c r="E106" s="25"/>
      <c r="F106" s="16"/>
    </row>
    <row r="107" spans="1:6">
      <c r="A107" s="11">
        <v>1</v>
      </c>
      <c r="B107" s="12" t="s">
        <v>34</v>
      </c>
      <c r="C107" s="13" t="s">
        <v>14</v>
      </c>
      <c r="D107" s="27">
        <v>0.82</v>
      </c>
      <c r="E107" s="15"/>
      <c r="F107" s="16">
        <f t="shared" si="2"/>
        <v>0</v>
      </c>
    </row>
    <row r="108" spans="1:6" ht="27.6">
      <c r="A108" s="11">
        <v>2</v>
      </c>
      <c r="B108" s="12" t="s">
        <v>35</v>
      </c>
      <c r="C108" s="13" t="s">
        <v>14</v>
      </c>
      <c r="D108" s="14">
        <v>1.4039999999999999</v>
      </c>
      <c r="E108" s="15"/>
      <c r="F108" s="16">
        <f t="shared" si="2"/>
        <v>0</v>
      </c>
    </row>
    <row r="109" spans="1:6" ht="27.6">
      <c r="A109" s="11">
        <v>3</v>
      </c>
      <c r="B109" s="12" t="s">
        <v>36</v>
      </c>
      <c r="C109" s="13" t="s">
        <v>14</v>
      </c>
      <c r="D109" s="27">
        <v>0.33300000000000002</v>
      </c>
      <c r="E109" s="15"/>
      <c r="F109" s="16">
        <f t="shared" si="2"/>
        <v>0</v>
      </c>
    </row>
    <row r="110" spans="1:6" ht="27.6">
      <c r="A110" s="11">
        <v>4</v>
      </c>
      <c r="B110" s="12" t="s">
        <v>37</v>
      </c>
      <c r="C110" s="13" t="s">
        <v>10</v>
      </c>
      <c r="D110" s="14">
        <v>48.06</v>
      </c>
      <c r="E110" s="15"/>
      <c r="F110" s="16">
        <f t="shared" si="2"/>
        <v>0</v>
      </c>
    </row>
    <row r="111" spans="1:6" ht="27.6">
      <c r="A111" s="11">
        <v>5</v>
      </c>
      <c r="B111" s="12" t="s">
        <v>38</v>
      </c>
      <c r="C111" s="13" t="s">
        <v>10</v>
      </c>
      <c r="D111" s="14">
        <v>1.44</v>
      </c>
      <c r="E111" s="15"/>
      <c r="F111" s="16">
        <f t="shared" si="2"/>
        <v>0</v>
      </c>
    </row>
    <row r="112" spans="1:6" ht="27.6">
      <c r="A112" s="11">
        <v>6</v>
      </c>
      <c r="B112" s="12" t="s">
        <v>39</v>
      </c>
      <c r="C112" s="13" t="s">
        <v>40</v>
      </c>
      <c r="D112" s="14">
        <v>52</v>
      </c>
      <c r="E112" s="15"/>
      <c r="F112" s="16">
        <f t="shared" si="2"/>
        <v>0</v>
      </c>
    </row>
    <row r="113" spans="1:6">
      <c r="A113" s="11">
        <v>7</v>
      </c>
      <c r="B113" s="12" t="s">
        <v>41</v>
      </c>
      <c r="C113" s="13" t="s">
        <v>10</v>
      </c>
      <c r="D113" s="14">
        <v>107.85</v>
      </c>
      <c r="E113" s="15"/>
      <c r="F113" s="16">
        <f t="shared" si="2"/>
        <v>0</v>
      </c>
    </row>
    <row r="114" spans="1:6" ht="27.6">
      <c r="A114" s="11">
        <v>8</v>
      </c>
      <c r="B114" s="31" t="s">
        <v>42</v>
      </c>
      <c r="C114" s="13" t="s">
        <v>10</v>
      </c>
      <c r="D114" s="14">
        <v>65</v>
      </c>
      <c r="E114" s="15"/>
      <c r="F114" s="16">
        <f t="shared" si="2"/>
        <v>0</v>
      </c>
    </row>
    <row r="115" spans="1:6">
      <c r="A115" s="18"/>
      <c r="B115" s="19" t="s">
        <v>43</v>
      </c>
      <c r="C115" s="20"/>
      <c r="D115" s="21"/>
      <c r="E115" s="22"/>
      <c r="F115" s="23">
        <f>SUM(F107:F114)</f>
        <v>0</v>
      </c>
    </row>
    <row r="116" spans="1:6" ht="15.6">
      <c r="A116" s="32" t="s">
        <v>44</v>
      </c>
      <c r="B116" s="33" t="s">
        <v>45</v>
      </c>
      <c r="C116" s="34"/>
      <c r="D116" s="35"/>
      <c r="E116" s="15"/>
      <c r="F116" s="16"/>
    </row>
    <row r="117" spans="1:6" ht="41.4">
      <c r="A117" s="11">
        <v>1</v>
      </c>
      <c r="B117" s="31" t="s">
        <v>46</v>
      </c>
      <c r="C117" s="13" t="s">
        <v>40</v>
      </c>
      <c r="D117" s="14">
        <v>2</v>
      </c>
      <c r="E117" s="15"/>
      <c r="F117" s="16">
        <f t="shared" si="2"/>
        <v>0</v>
      </c>
    </row>
    <row r="118" spans="1:6" ht="41.4">
      <c r="A118" s="11">
        <v>2</v>
      </c>
      <c r="B118" s="31" t="s">
        <v>47</v>
      </c>
      <c r="C118" s="13" t="s">
        <v>40</v>
      </c>
      <c r="D118" s="14">
        <v>1</v>
      </c>
      <c r="E118" s="15"/>
      <c r="F118" s="16">
        <f t="shared" si="2"/>
        <v>0</v>
      </c>
    </row>
    <row r="119" spans="1:6">
      <c r="A119" s="18"/>
      <c r="B119" s="19" t="s">
        <v>48</v>
      </c>
      <c r="C119" s="20"/>
      <c r="D119" s="21"/>
      <c r="E119" s="22"/>
      <c r="F119" s="23">
        <f>SUM(F117:F118)</f>
        <v>0</v>
      </c>
    </row>
    <row r="120" spans="1:6">
      <c r="A120" s="36" t="s">
        <v>49</v>
      </c>
      <c r="B120" s="33" t="s">
        <v>50</v>
      </c>
      <c r="C120" s="13"/>
      <c r="D120" s="14"/>
      <c r="E120" s="15"/>
      <c r="F120" s="16"/>
    </row>
    <row r="121" spans="1:6" ht="27.6">
      <c r="A121" s="11">
        <v>1</v>
      </c>
      <c r="B121" s="31" t="s">
        <v>51</v>
      </c>
      <c r="C121" s="13" t="s">
        <v>52</v>
      </c>
      <c r="D121" s="14">
        <v>11.16</v>
      </c>
      <c r="E121" s="15"/>
      <c r="F121" s="16">
        <f t="shared" si="2"/>
        <v>0</v>
      </c>
    </row>
    <row r="122" spans="1:6">
      <c r="A122" s="11">
        <v>2</v>
      </c>
      <c r="B122" s="31" t="s">
        <v>53</v>
      </c>
      <c r="C122" s="13" t="s">
        <v>10</v>
      </c>
      <c r="D122" s="14">
        <v>9.6300000000000008</v>
      </c>
      <c r="E122" s="15"/>
      <c r="F122" s="16">
        <f t="shared" si="2"/>
        <v>0</v>
      </c>
    </row>
    <row r="123" spans="1:6">
      <c r="A123" s="18"/>
      <c r="B123" s="19" t="s">
        <v>54</v>
      </c>
      <c r="C123" s="20"/>
      <c r="D123" s="21"/>
      <c r="E123" s="22"/>
      <c r="F123" s="23">
        <f>SUM(F121:F122)</f>
        <v>0</v>
      </c>
    </row>
    <row r="124" spans="1:6">
      <c r="A124" s="36" t="s">
        <v>55</v>
      </c>
      <c r="B124" s="33" t="s">
        <v>56</v>
      </c>
      <c r="C124" s="13"/>
      <c r="D124" s="14"/>
      <c r="E124" s="15"/>
      <c r="F124" s="16"/>
    </row>
    <row r="125" spans="1:6">
      <c r="A125" s="11">
        <v>1</v>
      </c>
      <c r="B125" s="37" t="s">
        <v>57</v>
      </c>
      <c r="C125" s="13" t="s">
        <v>10</v>
      </c>
      <c r="D125" s="14">
        <v>4.2</v>
      </c>
      <c r="E125" s="15"/>
      <c r="F125" s="16">
        <f t="shared" si="2"/>
        <v>0</v>
      </c>
    </row>
    <row r="126" spans="1:6">
      <c r="A126" s="18"/>
      <c r="B126" s="19" t="s">
        <v>58</v>
      </c>
      <c r="C126" s="20"/>
      <c r="D126" s="21"/>
      <c r="E126" s="22"/>
      <c r="F126" s="23">
        <f>F125</f>
        <v>0</v>
      </c>
    </row>
    <row r="127" spans="1:6">
      <c r="A127" s="36" t="s">
        <v>59</v>
      </c>
      <c r="B127" s="33" t="s">
        <v>60</v>
      </c>
      <c r="C127" s="13"/>
      <c r="D127" s="14"/>
      <c r="E127" s="15"/>
      <c r="F127" s="16"/>
    </row>
    <row r="128" spans="1:6" ht="27.6">
      <c r="A128" s="11">
        <v>1</v>
      </c>
      <c r="B128" s="31" t="s">
        <v>61</v>
      </c>
      <c r="C128" s="13" t="s">
        <v>10</v>
      </c>
      <c r="D128" s="14">
        <v>43.45</v>
      </c>
      <c r="E128" s="15"/>
      <c r="F128" s="16">
        <f t="shared" si="2"/>
        <v>0</v>
      </c>
    </row>
    <row r="129" spans="1:6" ht="27.6">
      <c r="A129" s="11">
        <v>2</v>
      </c>
      <c r="B129" s="31" t="s">
        <v>62</v>
      </c>
      <c r="C129" s="13" t="s">
        <v>10</v>
      </c>
      <c r="D129" s="14">
        <v>12</v>
      </c>
      <c r="E129" s="15"/>
      <c r="F129" s="16">
        <f t="shared" si="2"/>
        <v>0</v>
      </c>
    </row>
    <row r="130" spans="1:6">
      <c r="A130" s="18"/>
      <c r="B130" s="19" t="s">
        <v>63</v>
      </c>
      <c r="C130" s="20"/>
      <c r="D130" s="21"/>
      <c r="E130" s="22"/>
      <c r="F130" s="23">
        <f>SUM(F128:F129)</f>
        <v>0</v>
      </c>
    </row>
    <row r="131" spans="1:6">
      <c r="A131" s="36" t="s">
        <v>64</v>
      </c>
      <c r="B131" s="33" t="s">
        <v>65</v>
      </c>
      <c r="C131" s="13"/>
      <c r="D131" s="14"/>
      <c r="E131" s="15"/>
      <c r="F131" s="16"/>
    </row>
    <row r="132" spans="1:6" ht="27.6">
      <c r="A132" s="11">
        <v>1</v>
      </c>
      <c r="B132" s="38" t="s">
        <v>66</v>
      </c>
      <c r="C132" s="13" t="s">
        <v>40</v>
      </c>
      <c r="D132" s="14">
        <v>2</v>
      </c>
      <c r="E132" s="15"/>
      <c r="F132" s="16">
        <f t="shared" si="2"/>
        <v>0</v>
      </c>
    </row>
    <row r="133" spans="1:6" ht="27.6">
      <c r="A133" s="11">
        <v>2</v>
      </c>
      <c r="B133" s="38" t="s">
        <v>67</v>
      </c>
      <c r="C133" s="13" t="s">
        <v>40</v>
      </c>
      <c r="D133" s="14">
        <v>2</v>
      </c>
      <c r="E133" s="15"/>
      <c r="F133" s="16">
        <f t="shared" si="2"/>
        <v>0</v>
      </c>
    </row>
    <row r="134" spans="1:6" ht="27.6">
      <c r="A134" s="11">
        <v>3</v>
      </c>
      <c r="B134" s="26" t="s">
        <v>68</v>
      </c>
      <c r="C134" s="13" t="s">
        <v>40</v>
      </c>
      <c r="D134" s="14">
        <v>2</v>
      </c>
      <c r="E134" s="15"/>
      <c r="F134" s="16">
        <f t="shared" si="2"/>
        <v>0</v>
      </c>
    </row>
    <row r="135" spans="1:6">
      <c r="A135" s="11">
        <v>4</v>
      </c>
      <c r="B135" s="26" t="s">
        <v>69</v>
      </c>
      <c r="C135" s="13" t="s">
        <v>52</v>
      </c>
      <c r="D135" s="14">
        <v>8.9</v>
      </c>
      <c r="E135" s="15"/>
      <c r="F135" s="16">
        <f t="shared" si="2"/>
        <v>0</v>
      </c>
    </row>
    <row r="136" spans="1:6">
      <c r="A136" s="11">
        <v>5</v>
      </c>
      <c r="B136" s="26" t="s">
        <v>70</v>
      </c>
      <c r="C136" s="13" t="s">
        <v>52</v>
      </c>
      <c r="D136" s="14">
        <v>2.6</v>
      </c>
      <c r="E136" s="15"/>
      <c r="F136" s="16">
        <f t="shared" si="2"/>
        <v>0</v>
      </c>
    </row>
    <row r="137" spans="1:6">
      <c r="A137" s="18"/>
      <c r="B137" s="19" t="s">
        <v>71</v>
      </c>
      <c r="C137" s="20"/>
      <c r="D137" s="21"/>
      <c r="E137" s="22"/>
      <c r="F137" s="23">
        <f>SUM(F132:F136)</f>
        <v>0</v>
      </c>
    </row>
    <row r="138" spans="1:6">
      <c r="A138" s="36" t="s">
        <v>72</v>
      </c>
      <c r="B138" s="41" t="s">
        <v>115</v>
      </c>
      <c r="C138" s="42"/>
      <c r="D138" s="43"/>
      <c r="E138" s="44"/>
      <c r="F138" s="16"/>
    </row>
    <row r="139" spans="1:6" ht="43.2">
      <c r="A139" s="11">
        <v>1</v>
      </c>
      <c r="B139" s="45" t="s">
        <v>85</v>
      </c>
      <c r="C139" s="42" t="s">
        <v>86</v>
      </c>
      <c r="D139" s="43">
        <v>1.4</v>
      </c>
      <c r="E139" s="44"/>
      <c r="F139" s="16">
        <f t="shared" ref="F139:F149" si="3">+D139*E139</f>
        <v>0</v>
      </c>
    </row>
    <row r="140" spans="1:6" ht="43.2">
      <c r="A140" s="11">
        <v>2</v>
      </c>
      <c r="B140" s="45" t="s">
        <v>87</v>
      </c>
      <c r="C140" s="42" t="s">
        <v>88</v>
      </c>
      <c r="D140" s="43">
        <v>1</v>
      </c>
      <c r="E140" s="44"/>
      <c r="F140" s="16">
        <f t="shared" si="3"/>
        <v>0</v>
      </c>
    </row>
    <row r="141" spans="1:6" ht="43.2">
      <c r="A141" s="11">
        <v>3</v>
      </c>
      <c r="B141" s="45" t="s">
        <v>89</v>
      </c>
      <c r="C141" s="42" t="s">
        <v>90</v>
      </c>
      <c r="D141" s="43">
        <v>1</v>
      </c>
      <c r="E141" s="44"/>
      <c r="F141" s="16">
        <f t="shared" si="3"/>
        <v>0</v>
      </c>
    </row>
    <row r="142" spans="1:6" ht="28.8">
      <c r="A142" s="11">
        <v>4</v>
      </c>
      <c r="B142" s="45" t="s">
        <v>91</v>
      </c>
      <c r="C142" s="42" t="s">
        <v>90</v>
      </c>
      <c r="D142" s="43">
        <v>1</v>
      </c>
      <c r="E142" s="44"/>
      <c r="F142" s="16">
        <f t="shared" si="3"/>
        <v>0</v>
      </c>
    </row>
    <row r="143" spans="1:6" ht="43.2">
      <c r="A143" s="11">
        <v>5</v>
      </c>
      <c r="B143" s="45" t="s">
        <v>92</v>
      </c>
      <c r="C143" s="42" t="s">
        <v>90</v>
      </c>
      <c r="D143" s="43">
        <v>1</v>
      </c>
      <c r="E143" s="44"/>
      <c r="F143" s="16">
        <f t="shared" si="3"/>
        <v>0</v>
      </c>
    </row>
    <row r="144" spans="1:6" ht="57.6">
      <c r="A144" s="11">
        <v>6</v>
      </c>
      <c r="B144" s="45" t="s">
        <v>93</v>
      </c>
      <c r="C144" s="42" t="s">
        <v>86</v>
      </c>
      <c r="D144" s="43">
        <v>21.06</v>
      </c>
      <c r="E144" s="44"/>
      <c r="F144" s="16">
        <f t="shared" si="3"/>
        <v>0</v>
      </c>
    </row>
    <row r="145" spans="1:6" ht="43.2">
      <c r="A145" s="11">
        <v>7</v>
      </c>
      <c r="B145" s="45" t="s">
        <v>94</v>
      </c>
      <c r="C145" s="42" t="s">
        <v>30</v>
      </c>
      <c r="D145" s="43">
        <v>1</v>
      </c>
      <c r="E145" s="44"/>
      <c r="F145" s="16">
        <f t="shared" si="3"/>
        <v>0</v>
      </c>
    </row>
    <row r="146" spans="1:6">
      <c r="A146" s="11">
        <v>8</v>
      </c>
      <c r="B146" s="45" t="s">
        <v>383</v>
      </c>
      <c r="C146" s="42" t="s">
        <v>88</v>
      </c>
      <c r="D146" s="43">
        <v>3</v>
      </c>
      <c r="E146" s="44"/>
      <c r="F146" s="16">
        <f t="shared" si="3"/>
        <v>0</v>
      </c>
    </row>
    <row r="147" spans="1:6">
      <c r="A147" s="11">
        <v>9</v>
      </c>
      <c r="B147" s="45" t="s">
        <v>96</v>
      </c>
      <c r="C147" s="42" t="s">
        <v>88</v>
      </c>
      <c r="D147" s="43">
        <v>3</v>
      </c>
      <c r="E147" s="44"/>
      <c r="F147" s="16">
        <f t="shared" si="3"/>
        <v>0</v>
      </c>
    </row>
    <row r="148" spans="1:6">
      <c r="A148" s="11">
        <v>10</v>
      </c>
      <c r="B148" s="45" t="s">
        <v>97</v>
      </c>
      <c r="C148" s="42" t="s">
        <v>88</v>
      </c>
      <c r="D148" s="43">
        <v>3</v>
      </c>
      <c r="E148" s="44"/>
      <c r="F148" s="16">
        <f t="shared" si="3"/>
        <v>0</v>
      </c>
    </row>
    <row r="149" spans="1:6">
      <c r="A149" s="11">
        <v>11</v>
      </c>
      <c r="B149" s="45" t="s">
        <v>98</v>
      </c>
      <c r="C149" s="42" t="s">
        <v>88</v>
      </c>
      <c r="D149" s="43">
        <v>3</v>
      </c>
      <c r="E149" s="44"/>
      <c r="F149" s="16">
        <f t="shared" si="3"/>
        <v>0</v>
      </c>
    </row>
    <row r="150" spans="1:6">
      <c r="A150" s="18"/>
      <c r="B150" s="19" t="s">
        <v>82</v>
      </c>
      <c r="C150" s="20"/>
      <c r="D150" s="21"/>
      <c r="E150" s="22"/>
      <c r="F150" s="23">
        <f>SUM(F139:F149)</f>
        <v>0</v>
      </c>
    </row>
    <row r="151" spans="1:6">
      <c r="A151" s="18" t="s">
        <v>72</v>
      </c>
      <c r="B151" s="19" t="s">
        <v>106</v>
      </c>
      <c r="C151" s="20"/>
      <c r="D151" s="21"/>
      <c r="E151" s="22"/>
      <c r="F151" s="23"/>
    </row>
    <row r="152" spans="1:6" ht="27.6">
      <c r="A152" s="47">
        <v>1</v>
      </c>
      <c r="B152" s="26" t="s">
        <v>103</v>
      </c>
      <c r="C152" s="13" t="s">
        <v>14</v>
      </c>
      <c r="D152" s="27">
        <v>0.14299999999999999</v>
      </c>
      <c r="E152" s="15"/>
      <c r="F152" s="16">
        <f>E152*D152</f>
        <v>0</v>
      </c>
    </row>
    <row r="153" spans="1:6" ht="27.6">
      <c r="A153" s="47">
        <v>2</v>
      </c>
      <c r="B153" s="26" t="s">
        <v>107</v>
      </c>
      <c r="C153" s="13" t="s">
        <v>14</v>
      </c>
      <c r="D153" s="14">
        <v>0.56999999999999995</v>
      </c>
      <c r="E153" s="15"/>
      <c r="F153" s="16">
        <f t="shared" ref="F153:F160" si="4">E153*D153</f>
        <v>0</v>
      </c>
    </row>
    <row r="154" spans="1:6">
      <c r="A154" s="47">
        <v>3</v>
      </c>
      <c r="B154" s="26" t="s">
        <v>108</v>
      </c>
      <c r="C154" s="13" t="s">
        <v>10</v>
      </c>
      <c r="D154" s="14">
        <v>1.9</v>
      </c>
      <c r="E154" s="15"/>
      <c r="F154" s="16">
        <f t="shared" si="4"/>
        <v>0</v>
      </c>
    </row>
    <row r="155" spans="1:6">
      <c r="A155" s="47">
        <v>4</v>
      </c>
      <c r="B155" s="26" t="s">
        <v>109</v>
      </c>
      <c r="C155" s="13" t="s">
        <v>10</v>
      </c>
      <c r="D155" s="14">
        <v>8.32</v>
      </c>
      <c r="E155" s="15"/>
      <c r="F155" s="16">
        <f t="shared" si="4"/>
        <v>0</v>
      </c>
    </row>
    <row r="156" spans="1:6">
      <c r="A156" s="47">
        <v>5</v>
      </c>
      <c r="B156" s="26" t="s">
        <v>184</v>
      </c>
      <c r="C156" s="13" t="s">
        <v>86</v>
      </c>
      <c r="D156" s="14">
        <v>6</v>
      </c>
      <c r="E156" s="15"/>
      <c r="F156" s="16"/>
    </row>
    <row r="157" spans="1:6" ht="27.6">
      <c r="A157" s="47">
        <v>6</v>
      </c>
      <c r="B157" s="26" t="s">
        <v>110</v>
      </c>
      <c r="C157" s="13" t="s">
        <v>10</v>
      </c>
      <c r="D157" s="28">
        <v>3.75</v>
      </c>
      <c r="E157" s="15"/>
      <c r="F157" s="16">
        <f t="shared" si="4"/>
        <v>0</v>
      </c>
    </row>
    <row r="158" spans="1:6" ht="27.6">
      <c r="A158" s="47">
        <v>7</v>
      </c>
      <c r="B158" s="26" t="s">
        <v>77</v>
      </c>
      <c r="C158" s="13" t="s">
        <v>10</v>
      </c>
      <c r="D158" s="28">
        <v>17.760000000000002</v>
      </c>
      <c r="E158" s="15"/>
      <c r="F158" s="16">
        <f t="shared" si="4"/>
        <v>0</v>
      </c>
    </row>
    <row r="159" spans="1:6" ht="28.8">
      <c r="A159" s="47">
        <v>8</v>
      </c>
      <c r="B159" s="45" t="s">
        <v>187</v>
      </c>
      <c r="C159" s="42" t="s">
        <v>30</v>
      </c>
      <c r="D159" s="43">
        <v>1</v>
      </c>
      <c r="E159" s="50"/>
      <c r="F159" s="16">
        <f t="shared" si="4"/>
        <v>0</v>
      </c>
    </row>
    <row r="160" spans="1:6">
      <c r="A160" s="47">
        <v>9</v>
      </c>
      <c r="B160" s="26" t="s">
        <v>112</v>
      </c>
      <c r="C160" s="13" t="s">
        <v>30</v>
      </c>
      <c r="D160" s="28">
        <v>1</v>
      </c>
      <c r="E160" s="15"/>
      <c r="F160" s="16">
        <f t="shared" si="4"/>
        <v>0</v>
      </c>
    </row>
    <row r="161" spans="1:7" ht="27.6">
      <c r="A161" s="47">
        <v>10</v>
      </c>
      <c r="B161" s="26" t="s">
        <v>185</v>
      </c>
      <c r="C161" s="13" t="s">
        <v>14</v>
      </c>
      <c r="D161" s="28">
        <v>0.56999999999999995</v>
      </c>
      <c r="E161" s="15"/>
      <c r="F161" s="16">
        <f>+D161*E161</f>
        <v>0</v>
      </c>
    </row>
    <row r="162" spans="1:7">
      <c r="A162" s="18"/>
      <c r="B162" s="7" t="s">
        <v>82</v>
      </c>
      <c r="C162" s="9"/>
      <c r="D162" s="52"/>
      <c r="E162" s="25"/>
      <c r="F162" s="23">
        <f>SUM(F152:F161)</f>
        <v>0</v>
      </c>
    </row>
    <row r="163" spans="1:7">
      <c r="A163" s="11"/>
      <c r="B163" s="41" t="s">
        <v>100</v>
      </c>
      <c r="C163" s="42"/>
      <c r="D163" s="43"/>
      <c r="E163" s="43"/>
      <c r="F163" s="46">
        <f>F150+F137+F130+F126+F123+F119+F115+F105+F96+F162</f>
        <v>0</v>
      </c>
      <c r="G163" s="54"/>
    </row>
    <row r="166" spans="1:7" ht="15" thickBot="1"/>
    <row r="167" spans="1:7" ht="18.600000000000001" thickBot="1">
      <c r="A167" s="2"/>
      <c r="B167" s="369" t="s">
        <v>116</v>
      </c>
      <c r="C167" s="370"/>
      <c r="D167" s="370"/>
      <c r="E167" s="370"/>
      <c r="F167" s="371"/>
    </row>
    <row r="168" spans="1:7" ht="18">
      <c r="A168" s="2"/>
      <c r="B168" s="3"/>
      <c r="C168" s="3"/>
      <c r="D168" s="3"/>
      <c r="E168" s="3"/>
      <c r="F168" s="3"/>
    </row>
    <row r="169" spans="1:7" ht="31.2">
      <c r="A169" s="4" t="s">
        <v>1</v>
      </c>
      <c r="B169" s="4" t="s">
        <v>2</v>
      </c>
      <c r="C169" s="4" t="s">
        <v>3</v>
      </c>
      <c r="D169" s="5" t="s">
        <v>4</v>
      </c>
      <c r="E169" s="4" t="s">
        <v>5</v>
      </c>
      <c r="F169" s="4" t="s">
        <v>6</v>
      </c>
    </row>
    <row r="170" spans="1:7" ht="15.6">
      <c r="A170" s="6" t="s">
        <v>7</v>
      </c>
      <c r="B170" s="7" t="s">
        <v>8</v>
      </c>
      <c r="C170" s="8"/>
      <c r="D170" s="9"/>
      <c r="E170" s="9"/>
      <c r="F170" s="10"/>
    </row>
    <row r="171" spans="1:7">
      <c r="A171" s="11">
        <v>1</v>
      </c>
      <c r="B171" s="12" t="s">
        <v>9</v>
      </c>
      <c r="C171" s="13" t="s">
        <v>10</v>
      </c>
      <c r="D171" s="14">
        <v>38.130000000000003</v>
      </c>
      <c r="E171" s="15"/>
      <c r="F171" s="16">
        <f>+D171*E171</f>
        <v>0</v>
      </c>
    </row>
    <row r="172" spans="1:7">
      <c r="A172" s="11">
        <v>2</v>
      </c>
      <c r="B172" s="17" t="s">
        <v>11</v>
      </c>
      <c r="C172" s="13" t="s">
        <v>12</v>
      </c>
      <c r="D172" s="14">
        <v>1</v>
      </c>
      <c r="E172" s="15"/>
      <c r="F172" s="16">
        <f t="shared" ref="F172:F210" si="5">+D172*E172</f>
        <v>0</v>
      </c>
    </row>
    <row r="173" spans="1:7">
      <c r="A173" s="11">
        <v>3</v>
      </c>
      <c r="B173" s="12" t="s">
        <v>102</v>
      </c>
      <c r="C173" s="13" t="s">
        <v>14</v>
      </c>
      <c r="D173" s="14">
        <v>30.78</v>
      </c>
      <c r="E173" s="15"/>
      <c r="F173" s="16">
        <f t="shared" si="5"/>
        <v>0</v>
      </c>
    </row>
    <row r="174" spans="1:7">
      <c r="A174" s="11">
        <v>4</v>
      </c>
      <c r="B174" s="17" t="s">
        <v>15</v>
      </c>
      <c r="C174" s="13" t="s">
        <v>14</v>
      </c>
      <c r="D174" s="14">
        <v>2.7029999999999998</v>
      </c>
      <c r="E174" s="15"/>
      <c r="F174" s="16">
        <f t="shared" si="5"/>
        <v>0</v>
      </c>
    </row>
    <row r="175" spans="1:7">
      <c r="A175" s="11">
        <v>5</v>
      </c>
      <c r="B175" s="17" t="s">
        <v>16</v>
      </c>
      <c r="C175" s="13" t="s">
        <v>14</v>
      </c>
      <c r="D175" s="14">
        <v>3.1320000000000001</v>
      </c>
      <c r="E175" s="15"/>
      <c r="F175" s="16">
        <f t="shared" si="5"/>
        <v>0</v>
      </c>
    </row>
    <row r="176" spans="1:7">
      <c r="A176" s="11">
        <v>6</v>
      </c>
      <c r="B176" s="17" t="s">
        <v>17</v>
      </c>
      <c r="C176" s="13" t="s">
        <v>14</v>
      </c>
      <c r="D176" s="14">
        <v>0.96</v>
      </c>
      <c r="E176" s="15"/>
      <c r="F176" s="16">
        <f t="shared" si="5"/>
        <v>0</v>
      </c>
    </row>
    <row r="177" spans="1:6">
      <c r="A177" s="11">
        <v>7</v>
      </c>
      <c r="B177" s="17" t="s">
        <v>18</v>
      </c>
      <c r="C177" s="13" t="s">
        <v>12</v>
      </c>
      <c r="D177" s="14">
        <v>1</v>
      </c>
      <c r="E177" s="15"/>
      <c r="F177" s="16">
        <f t="shared" si="5"/>
        <v>0</v>
      </c>
    </row>
    <row r="178" spans="1:6">
      <c r="A178" s="18"/>
      <c r="B178" s="19" t="s">
        <v>19</v>
      </c>
      <c r="C178" s="20"/>
      <c r="D178" s="21"/>
      <c r="E178" s="22"/>
      <c r="F178" s="23">
        <f>SUM(F171:F177)</f>
        <v>0</v>
      </c>
    </row>
    <row r="179" spans="1:6" ht="15.6">
      <c r="A179" s="6" t="s">
        <v>20</v>
      </c>
      <c r="B179" s="7" t="s">
        <v>21</v>
      </c>
      <c r="C179" s="9"/>
      <c r="D179" s="24"/>
      <c r="E179" s="25"/>
      <c r="F179" s="16"/>
    </row>
    <row r="180" spans="1:6" ht="27.6">
      <c r="A180" s="11">
        <v>1</v>
      </c>
      <c r="B180" s="26" t="s">
        <v>103</v>
      </c>
      <c r="C180" s="13" t="s">
        <v>14</v>
      </c>
      <c r="D180" s="27">
        <v>0.56799999999999995</v>
      </c>
      <c r="E180" s="15"/>
      <c r="F180" s="16">
        <f t="shared" si="5"/>
        <v>0</v>
      </c>
    </row>
    <row r="181" spans="1:6" ht="27.6">
      <c r="A181" s="11">
        <v>2</v>
      </c>
      <c r="B181" s="26" t="s">
        <v>117</v>
      </c>
      <c r="C181" s="13" t="s">
        <v>14</v>
      </c>
      <c r="D181" s="14">
        <v>2.2709999999999999</v>
      </c>
      <c r="E181" s="15"/>
      <c r="F181" s="16">
        <f t="shared" si="5"/>
        <v>0</v>
      </c>
    </row>
    <row r="182" spans="1:6" ht="27.6">
      <c r="A182" s="11">
        <v>3</v>
      </c>
      <c r="B182" s="26" t="s">
        <v>24</v>
      </c>
      <c r="C182" s="13" t="s">
        <v>10</v>
      </c>
      <c r="D182" s="14">
        <v>41.32</v>
      </c>
      <c r="E182" s="15"/>
      <c r="F182" s="16">
        <f t="shared" si="5"/>
        <v>0</v>
      </c>
    </row>
    <row r="183" spans="1:6">
      <c r="A183" s="11">
        <v>4</v>
      </c>
      <c r="B183" s="12" t="s">
        <v>25</v>
      </c>
      <c r="C183" s="13" t="s">
        <v>14</v>
      </c>
      <c r="D183" s="28">
        <v>0.32400000000000001</v>
      </c>
      <c r="E183" s="15"/>
      <c r="F183" s="16">
        <f t="shared" si="5"/>
        <v>0</v>
      </c>
    </row>
    <row r="184" spans="1:6" ht="41.4">
      <c r="A184" s="11">
        <v>5</v>
      </c>
      <c r="B184" s="12" t="s">
        <v>26</v>
      </c>
      <c r="C184" s="13" t="s">
        <v>14</v>
      </c>
      <c r="D184" s="28">
        <v>0.68100000000000005</v>
      </c>
      <c r="E184" s="15"/>
      <c r="F184" s="16">
        <f t="shared" si="5"/>
        <v>0</v>
      </c>
    </row>
    <row r="185" spans="1:6" ht="27.6">
      <c r="A185" s="11">
        <v>6</v>
      </c>
      <c r="B185" s="12" t="s">
        <v>27</v>
      </c>
      <c r="C185" s="13" t="s">
        <v>14</v>
      </c>
      <c r="D185" s="28">
        <v>1.1759999999999999</v>
      </c>
      <c r="E185" s="15"/>
      <c r="F185" s="16">
        <f t="shared" si="5"/>
        <v>0</v>
      </c>
    </row>
    <row r="186" spans="1:6">
      <c r="A186" s="11">
        <v>7</v>
      </c>
      <c r="B186" s="29" t="s">
        <v>28</v>
      </c>
      <c r="C186" s="13" t="s">
        <v>10</v>
      </c>
      <c r="D186" s="14">
        <v>46</v>
      </c>
      <c r="E186" s="15"/>
      <c r="F186" s="16">
        <f t="shared" si="5"/>
        <v>0</v>
      </c>
    </row>
    <row r="187" spans="1:6">
      <c r="A187" s="18"/>
      <c r="B187" s="19" t="s">
        <v>31</v>
      </c>
      <c r="C187" s="20"/>
      <c r="D187" s="21"/>
      <c r="E187" s="22"/>
      <c r="F187" s="23">
        <f>SUM(F180:F186)</f>
        <v>0</v>
      </c>
    </row>
    <row r="188" spans="1:6" ht="15.6">
      <c r="A188" s="6" t="s">
        <v>32</v>
      </c>
      <c r="B188" s="30" t="s">
        <v>33</v>
      </c>
      <c r="C188" s="9"/>
      <c r="D188" s="24"/>
      <c r="E188" s="25"/>
      <c r="F188" s="16"/>
    </row>
    <row r="189" spans="1:6">
      <c r="A189" s="11">
        <v>1</v>
      </c>
      <c r="B189" s="12" t="s">
        <v>34</v>
      </c>
      <c r="C189" s="13" t="s">
        <v>14</v>
      </c>
      <c r="D189" s="27">
        <v>0.61899999999999999</v>
      </c>
      <c r="E189" s="15"/>
      <c r="F189" s="16">
        <f t="shared" si="5"/>
        <v>0</v>
      </c>
    </row>
    <row r="190" spans="1:6" ht="27.6">
      <c r="A190" s="11">
        <v>2</v>
      </c>
      <c r="B190" s="12" t="s">
        <v>35</v>
      </c>
      <c r="C190" s="13" t="s">
        <v>14</v>
      </c>
      <c r="D190" s="14">
        <v>0.5</v>
      </c>
      <c r="E190" s="15"/>
      <c r="F190" s="16">
        <f t="shared" si="5"/>
        <v>0</v>
      </c>
    </row>
    <row r="191" spans="1:6" ht="27.6">
      <c r="A191" s="11">
        <v>3</v>
      </c>
      <c r="B191" s="12" t="s">
        <v>36</v>
      </c>
      <c r="C191" s="13" t="s">
        <v>14</v>
      </c>
      <c r="D191" s="27">
        <v>0.18099999999999999</v>
      </c>
      <c r="E191" s="15"/>
      <c r="F191" s="16">
        <f t="shared" si="5"/>
        <v>0</v>
      </c>
    </row>
    <row r="192" spans="1:6" ht="27.6">
      <c r="A192" s="11">
        <v>4</v>
      </c>
      <c r="B192" s="12" t="s">
        <v>37</v>
      </c>
      <c r="C192" s="13" t="s">
        <v>10</v>
      </c>
      <c r="D192" s="14">
        <v>25</v>
      </c>
      <c r="E192" s="15"/>
      <c r="F192" s="16">
        <f t="shared" si="5"/>
        <v>0</v>
      </c>
    </row>
    <row r="193" spans="1:6" ht="27.6">
      <c r="A193" s="11">
        <v>5</v>
      </c>
      <c r="B193" s="12" t="s">
        <v>38</v>
      </c>
      <c r="C193" s="13" t="s">
        <v>10</v>
      </c>
      <c r="D193" s="14">
        <v>0.96</v>
      </c>
      <c r="E193" s="15"/>
      <c r="F193" s="16">
        <f t="shared" si="5"/>
        <v>0</v>
      </c>
    </row>
    <row r="194" spans="1:6" ht="27.6">
      <c r="A194" s="11">
        <v>6</v>
      </c>
      <c r="B194" s="12" t="s">
        <v>39</v>
      </c>
      <c r="C194" s="13" t="s">
        <v>40</v>
      </c>
      <c r="D194" s="14">
        <v>39</v>
      </c>
      <c r="E194" s="15"/>
      <c r="F194" s="16">
        <f t="shared" si="5"/>
        <v>0</v>
      </c>
    </row>
    <row r="195" spans="1:6">
      <c r="A195" s="11">
        <v>7</v>
      </c>
      <c r="B195" s="12" t="s">
        <v>41</v>
      </c>
      <c r="C195" s="13" t="s">
        <v>10</v>
      </c>
      <c r="D195" s="14">
        <v>55.2</v>
      </c>
      <c r="E195" s="15"/>
      <c r="F195" s="16">
        <f t="shared" si="5"/>
        <v>0</v>
      </c>
    </row>
    <row r="196" spans="1:6">
      <c r="A196" s="11">
        <v>8</v>
      </c>
      <c r="B196" s="31" t="s">
        <v>118</v>
      </c>
      <c r="C196" s="13" t="s">
        <v>10</v>
      </c>
      <c r="D196" s="14">
        <v>34.409999999999997</v>
      </c>
      <c r="E196" s="15"/>
      <c r="F196" s="16">
        <f t="shared" si="5"/>
        <v>0</v>
      </c>
    </row>
    <row r="197" spans="1:6">
      <c r="A197" s="18"/>
      <c r="B197" s="19" t="s">
        <v>43</v>
      </c>
      <c r="C197" s="20"/>
      <c r="D197" s="21"/>
      <c r="E197" s="22"/>
      <c r="F197" s="23">
        <f>SUM(F189:F196)</f>
        <v>0</v>
      </c>
    </row>
    <row r="198" spans="1:6" ht="15.6">
      <c r="A198" s="32" t="s">
        <v>44</v>
      </c>
      <c r="B198" s="33" t="s">
        <v>45</v>
      </c>
      <c r="C198" s="34"/>
      <c r="D198" s="35"/>
      <c r="E198" s="15"/>
      <c r="F198" s="16"/>
    </row>
    <row r="199" spans="1:6" ht="41.4">
      <c r="A199" s="11">
        <v>1</v>
      </c>
      <c r="B199" s="31" t="s">
        <v>46</v>
      </c>
      <c r="C199" s="13" t="s">
        <v>40</v>
      </c>
      <c r="D199" s="14">
        <v>2</v>
      </c>
      <c r="E199" s="15"/>
      <c r="F199" s="16">
        <f t="shared" si="5"/>
        <v>0</v>
      </c>
    </row>
    <row r="200" spans="1:6">
      <c r="A200" s="18"/>
      <c r="B200" s="19" t="s">
        <v>48</v>
      </c>
      <c r="C200" s="20"/>
      <c r="D200" s="21"/>
      <c r="E200" s="22"/>
      <c r="F200" s="23">
        <f>SUM(F199:F199)</f>
        <v>0</v>
      </c>
    </row>
    <row r="201" spans="1:6">
      <c r="A201" s="36" t="s">
        <v>49</v>
      </c>
      <c r="B201" s="33" t="s">
        <v>50</v>
      </c>
      <c r="C201" s="13"/>
      <c r="D201" s="14"/>
      <c r="E201" s="15"/>
      <c r="F201" s="16"/>
    </row>
    <row r="202" spans="1:6" ht="27.6">
      <c r="A202" s="11">
        <v>1</v>
      </c>
      <c r="B202" s="31" t="s">
        <v>51</v>
      </c>
      <c r="C202" s="13" t="s">
        <v>52</v>
      </c>
      <c r="D202" s="14">
        <v>5.7</v>
      </c>
      <c r="E202" s="15"/>
      <c r="F202" s="16">
        <f t="shared" si="5"/>
        <v>0</v>
      </c>
    </row>
    <row r="203" spans="1:6">
      <c r="A203" s="11">
        <v>2</v>
      </c>
      <c r="B203" s="31" t="s">
        <v>53</v>
      </c>
      <c r="C203" s="13" t="s">
        <v>10</v>
      </c>
      <c r="D203" s="14">
        <v>4.8499999999999996</v>
      </c>
      <c r="E203" s="15"/>
      <c r="F203" s="16">
        <f t="shared" si="5"/>
        <v>0</v>
      </c>
    </row>
    <row r="204" spans="1:6">
      <c r="A204" s="18"/>
      <c r="B204" s="19" t="s">
        <v>54</v>
      </c>
      <c r="C204" s="20"/>
      <c r="D204" s="21"/>
      <c r="E204" s="22"/>
      <c r="F204" s="23">
        <f>SUM(F202:F203)</f>
        <v>0</v>
      </c>
    </row>
    <row r="205" spans="1:6">
      <c r="A205" s="36" t="s">
        <v>55</v>
      </c>
      <c r="B205" s="33" t="s">
        <v>56</v>
      </c>
      <c r="C205" s="13"/>
      <c r="D205" s="14"/>
      <c r="E205" s="15"/>
      <c r="F205" s="16"/>
    </row>
    <row r="206" spans="1:6">
      <c r="A206" s="11">
        <v>1</v>
      </c>
      <c r="B206" s="37" t="s">
        <v>57</v>
      </c>
      <c r="C206" s="13" t="s">
        <v>10</v>
      </c>
      <c r="D206" s="14">
        <v>2.34</v>
      </c>
      <c r="E206" s="15"/>
      <c r="F206" s="16">
        <f t="shared" si="5"/>
        <v>0</v>
      </c>
    </row>
    <row r="207" spans="1:6">
      <c r="A207" s="18"/>
      <c r="B207" s="19" t="s">
        <v>58</v>
      </c>
      <c r="C207" s="20"/>
      <c r="D207" s="21"/>
      <c r="E207" s="22"/>
      <c r="F207" s="23">
        <f>F206</f>
        <v>0</v>
      </c>
    </row>
    <row r="208" spans="1:6">
      <c r="A208" s="36" t="s">
        <v>59</v>
      </c>
      <c r="B208" s="33" t="s">
        <v>60</v>
      </c>
      <c r="C208" s="13"/>
      <c r="D208" s="14"/>
      <c r="E208" s="15"/>
      <c r="F208" s="16"/>
    </row>
    <row r="209" spans="1:6" ht="27.6">
      <c r="A209" s="11">
        <v>1</v>
      </c>
      <c r="B209" s="31" t="s">
        <v>61</v>
      </c>
      <c r="C209" s="13" t="s">
        <v>10</v>
      </c>
      <c r="D209" s="14">
        <v>20.8</v>
      </c>
      <c r="E209" s="15"/>
      <c r="F209" s="16">
        <f t="shared" si="5"/>
        <v>0</v>
      </c>
    </row>
    <row r="210" spans="1:6" ht="27.6">
      <c r="A210" s="11">
        <v>2</v>
      </c>
      <c r="B210" s="31" t="s">
        <v>62</v>
      </c>
      <c r="C210" s="13" t="s">
        <v>10</v>
      </c>
      <c r="D210" s="14">
        <v>6.4</v>
      </c>
      <c r="E210" s="15"/>
      <c r="F210" s="16">
        <f t="shared" si="5"/>
        <v>0</v>
      </c>
    </row>
    <row r="211" spans="1:6">
      <c r="A211" s="18"/>
      <c r="B211" s="19" t="s">
        <v>63</v>
      </c>
      <c r="C211" s="20"/>
      <c r="D211" s="21"/>
      <c r="E211" s="22"/>
      <c r="F211" s="23">
        <f>SUM(F209:F210)</f>
        <v>0</v>
      </c>
    </row>
    <row r="212" spans="1:6">
      <c r="A212" s="36" t="s">
        <v>64</v>
      </c>
      <c r="B212" s="41" t="s">
        <v>105</v>
      </c>
      <c r="C212" s="42"/>
      <c r="D212" s="43"/>
      <c r="E212" s="44"/>
      <c r="F212" s="16"/>
    </row>
    <row r="213" spans="1:6" ht="43.2">
      <c r="A213" s="11">
        <v>1</v>
      </c>
      <c r="B213" s="45" t="s">
        <v>85</v>
      </c>
      <c r="C213" s="42" t="s">
        <v>86</v>
      </c>
      <c r="D213" s="43">
        <v>1.4</v>
      </c>
      <c r="E213" s="44"/>
      <c r="F213" s="16">
        <f t="shared" ref="F213:F223" si="6">+D213*E213</f>
        <v>0</v>
      </c>
    </row>
    <row r="214" spans="1:6" ht="43.2">
      <c r="A214" s="11">
        <v>2</v>
      </c>
      <c r="B214" s="45" t="s">
        <v>87</v>
      </c>
      <c r="C214" s="42" t="s">
        <v>88</v>
      </c>
      <c r="D214" s="43">
        <v>1</v>
      </c>
      <c r="E214" s="44"/>
      <c r="F214" s="16">
        <f t="shared" si="6"/>
        <v>0</v>
      </c>
    </row>
    <row r="215" spans="1:6" ht="43.2">
      <c r="A215" s="11">
        <v>3</v>
      </c>
      <c r="B215" s="45" t="s">
        <v>89</v>
      </c>
      <c r="C215" s="42" t="s">
        <v>90</v>
      </c>
      <c r="D215" s="43">
        <v>1</v>
      </c>
      <c r="E215" s="44"/>
      <c r="F215" s="16">
        <f t="shared" si="6"/>
        <v>0</v>
      </c>
    </row>
    <row r="216" spans="1:6" ht="28.8">
      <c r="A216" s="11">
        <v>4</v>
      </c>
      <c r="B216" s="45" t="s">
        <v>91</v>
      </c>
      <c r="C216" s="42" t="s">
        <v>90</v>
      </c>
      <c r="D216" s="43">
        <v>1</v>
      </c>
      <c r="E216" s="44"/>
      <c r="F216" s="16">
        <f t="shared" si="6"/>
        <v>0</v>
      </c>
    </row>
    <row r="217" spans="1:6" ht="43.2">
      <c r="A217" s="11">
        <v>5</v>
      </c>
      <c r="B217" s="45" t="s">
        <v>92</v>
      </c>
      <c r="C217" s="42" t="s">
        <v>90</v>
      </c>
      <c r="D217" s="43">
        <v>1</v>
      </c>
      <c r="E217" s="44"/>
      <c r="F217" s="16">
        <f t="shared" si="6"/>
        <v>0</v>
      </c>
    </row>
    <row r="218" spans="1:6" ht="57.6">
      <c r="A218" s="11">
        <v>6</v>
      </c>
      <c r="B218" s="45" t="s">
        <v>93</v>
      </c>
      <c r="C218" s="42" t="s">
        <v>86</v>
      </c>
      <c r="D218" s="43">
        <v>8.82</v>
      </c>
      <c r="E218" s="44"/>
      <c r="F218" s="16">
        <f t="shared" si="6"/>
        <v>0</v>
      </c>
    </row>
    <row r="219" spans="1:6" ht="43.2">
      <c r="A219" s="11">
        <v>7</v>
      </c>
      <c r="B219" s="45" t="s">
        <v>94</v>
      </c>
      <c r="C219" s="42" t="s">
        <v>30</v>
      </c>
      <c r="D219" s="43">
        <v>1</v>
      </c>
      <c r="E219" s="44"/>
      <c r="F219" s="16">
        <f t="shared" si="6"/>
        <v>0</v>
      </c>
    </row>
    <row r="220" spans="1:6">
      <c r="A220" s="11">
        <v>8</v>
      </c>
      <c r="B220" s="45" t="s">
        <v>383</v>
      </c>
      <c r="C220" s="42" t="s">
        <v>88</v>
      </c>
      <c r="D220" s="43">
        <v>2</v>
      </c>
      <c r="E220" s="44"/>
      <c r="F220" s="16">
        <f t="shared" si="6"/>
        <v>0</v>
      </c>
    </row>
    <row r="221" spans="1:6">
      <c r="A221" s="11">
        <v>9</v>
      </c>
      <c r="B221" s="45" t="s">
        <v>96</v>
      </c>
      <c r="C221" s="42" t="s">
        <v>88</v>
      </c>
      <c r="D221" s="43">
        <v>2</v>
      </c>
      <c r="E221" s="44"/>
      <c r="F221" s="16">
        <f t="shared" si="6"/>
        <v>0</v>
      </c>
    </row>
    <row r="222" spans="1:6">
      <c r="A222" s="11">
        <v>10</v>
      </c>
      <c r="B222" s="45" t="s">
        <v>97</v>
      </c>
      <c r="C222" s="42" t="s">
        <v>88</v>
      </c>
      <c r="D222" s="43">
        <v>2</v>
      </c>
      <c r="E222" s="44"/>
      <c r="F222" s="16">
        <f t="shared" si="6"/>
        <v>0</v>
      </c>
    </row>
    <row r="223" spans="1:6">
      <c r="A223" s="11">
        <v>11</v>
      </c>
      <c r="B223" s="45" t="s">
        <v>98</v>
      </c>
      <c r="C223" s="42" t="s">
        <v>88</v>
      </c>
      <c r="D223" s="43">
        <v>2</v>
      </c>
      <c r="E223" s="44"/>
      <c r="F223" s="16">
        <f t="shared" si="6"/>
        <v>0</v>
      </c>
    </row>
    <row r="224" spans="1:6">
      <c r="A224" s="18"/>
      <c r="B224" s="19" t="s">
        <v>71</v>
      </c>
      <c r="C224" s="20"/>
      <c r="D224" s="21"/>
      <c r="E224" s="22"/>
      <c r="F224" s="23">
        <f>SUM(F213:F223)</f>
        <v>0</v>
      </c>
    </row>
    <row r="225" spans="1:7">
      <c r="A225" s="18" t="s">
        <v>72</v>
      </c>
      <c r="B225" s="19" t="s">
        <v>106</v>
      </c>
      <c r="C225" s="20"/>
      <c r="D225" s="21"/>
      <c r="E225" s="22"/>
      <c r="F225" s="23"/>
    </row>
    <row r="226" spans="1:7" ht="27.6">
      <c r="A226" s="47">
        <v>1</v>
      </c>
      <c r="B226" s="26" t="s">
        <v>103</v>
      </c>
      <c r="C226" s="13" t="s">
        <v>14</v>
      </c>
      <c r="D226" s="27">
        <v>0.14299999999999999</v>
      </c>
      <c r="E226" s="15"/>
      <c r="F226" s="16">
        <f>E226*D226</f>
        <v>0</v>
      </c>
    </row>
    <row r="227" spans="1:7" ht="27.6">
      <c r="A227" s="47">
        <v>2</v>
      </c>
      <c r="B227" s="26" t="s">
        <v>107</v>
      </c>
      <c r="C227" s="13" t="s">
        <v>14</v>
      </c>
      <c r="D227" s="14">
        <v>0.56999999999999995</v>
      </c>
      <c r="E227" s="15"/>
      <c r="F227" s="16">
        <f t="shared" ref="F227:F234" si="7">E227*D227</f>
        <v>0</v>
      </c>
    </row>
    <row r="228" spans="1:7">
      <c r="A228" s="47">
        <v>3</v>
      </c>
      <c r="B228" s="26" t="s">
        <v>108</v>
      </c>
      <c r="C228" s="13" t="s">
        <v>10</v>
      </c>
      <c r="D228" s="14">
        <v>1.9</v>
      </c>
      <c r="E228" s="15"/>
      <c r="F228" s="16">
        <f t="shared" si="7"/>
        <v>0</v>
      </c>
    </row>
    <row r="229" spans="1:7">
      <c r="A229" s="47">
        <v>4</v>
      </c>
      <c r="B229" s="26" t="s">
        <v>109</v>
      </c>
      <c r="C229" s="13" t="s">
        <v>10</v>
      </c>
      <c r="D229" s="14">
        <v>8.32</v>
      </c>
      <c r="E229" s="15"/>
      <c r="F229" s="16">
        <f t="shared" si="7"/>
        <v>0</v>
      </c>
    </row>
    <row r="230" spans="1:7">
      <c r="A230" s="47">
        <v>5</v>
      </c>
      <c r="B230" s="26" t="s">
        <v>184</v>
      </c>
      <c r="C230" s="13" t="s">
        <v>86</v>
      </c>
      <c r="D230" s="14">
        <v>6</v>
      </c>
      <c r="E230" s="15"/>
      <c r="F230" s="16"/>
    </row>
    <row r="231" spans="1:7" ht="27.6">
      <c r="A231" s="47">
        <v>6</v>
      </c>
      <c r="B231" s="26" t="s">
        <v>110</v>
      </c>
      <c r="C231" s="13" t="s">
        <v>10</v>
      </c>
      <c r="D231" s="28">
        <v>3.75</v>
      </c>
      <c r="E231" s="15"/>
      <c r="F231" s="16">
        <f t="shared" si="7"/>
        <v>0</v>
      </c>
    </row>
    <row r="232" spans="1:7" ht="27.6">
      <c r="A232" s="47">
        <v>7</v>
      </c>
      <c r="B232" s="26" t="s">
        <v>77</v>
      </c>
      <c r="C232" s="13" t="s">
        <v>10</v>
      </c>
      <c r="D232" s="28">
        <v>17.760000000000002</v>
      </c>
      <c r="E232" s="15"/>
      <c r="F232" s="16">
        <f t="shared" si="7"/>
        <v>0</v>
      </c>
    </row>
    <row r="233" spans="1:7" ht="28.8">
      <c r="A233" s="47">
        <v>8</v>
      </c>
      <c r="B233" s="45" t="s">
        <v>187</v>
      </c>
      <c r="C233" s="42" t="s">
        <v>30</v>
      </c>
      <c r="D233" s="43">
        <v>1</v>
      </c>
      <c r="E233" s="50"/>
      <c r="F233" s="16">
        <f t="shared" si="7"/>
        <v>0</v>
      </c>
    </row>
    <row r="234" spans="1:7">
      <c r="A234" s="47">
        <v>9</v>
      </c>
      <c r="B234" s="26" t="s">
        <v>112</v>
      </c>
      <c r="C234" s="13" t="s">
        <v>30</v>
      </c>
      <c r="D234" s="28">
        <v>1</v>
      </c>
      <c r="E234" s="15"/>
      <c r="F234" s="16">
        <f t="shared" si="7"/>
        <v>0</v>
      </c>
    </row>
    <row r="235" spans="1:7" ht="27.6">
      <c r="A235" s="47">
        <v>10</v>
      </c>
      <c r="B235" s="26" t="s">
        <v>185</v>
      </c>
      <c r="C235" s="13" t="s">
        <v>14</v>
      </c>
      <c r="D235" s="28">
        <v>0.56999999999999995</v>
      </c>
      <c r="E235" s="15"/>
      <c r="F235" s="16">
        <f>+D235*E235</f>
        <v>0</v>
      </c>
    </row>
    <row r="236" spans="1:7">
      <c r="A236" s="18"/>
      <c r="B236" s="7" t="s">
        <v>82</v>
      </c>
      <c r="C236" s="9"/>
      <c r="D236" s="52"/>
      <c r="E236" s="25"/>
      <c r="F236" s="23">
        <f>SUM(F226:F235)</f>
        <v>0</v>
      </c>
    </row>
    <row r="237" spans="1:7">
      <c r="A237" s="11"/>
      <c r="B237" s="41" t="s">
        <v>100</v>
      </c>
      <c r="C237" s="42"/>
      <c r="D237" s="43"/>
      <c r="E237" s="43"/>
      <c r="F237" s="46">
        <f>F224+F211+F207+F204+F200+F197+F187+F178+F236</f>
        <v>0</v>
      </c>
      <c r="G237" s="54"/>
    </row>
    <row r="240" spans="1:7">
      <c r="A240" s="56"/>
      <c r="B240" s="372" t="s">
        <v>221</v>
      </c>
      <c r="C240" s="373"/>
      <c r="D240" s="374"/>
      <c r="E240" s="375">
        <f>+F81+F163+F237</f>
        <v>0</v>
      </c>
      <c r="F240" s="376"/>
      <c r="G240" s="54"/>
    </row>
    <row r="241" spans="1:6">
      <c r="A241" s="56"/>
      <c r="B241" s="372" t="s">
        <v>222</v>
      </c>
      <c r="C241" s="373"/>
      <c r="D241" s="374"/>
      <c r="E241" s="372">
        <f>+(E240*18)/100</f>
        <v>0</v>
      </c>
      <c r="F241" s="374"/>
    </row>
    <row r="242" spans="1:6">
      <c r="A242" s="56"/>
      <c r="B242" s="372" t="s">
        <v>217</v>
      </c>
      <c r="C242" s="373"/>
      <c r="D242" s="374"/>
      <c r="E242" s="375">
        <f>+E240+E241</f>
        <v>0</v>
      </c>
      <c r="F242" s="376"/>
    </row>
    <row r="246" spans="1:6" ht="21">
      <c r="B246" s="97" t="s">
        <v>224</v>
      </c>
    </row>
    <row r="249" spans="1:6" ht="15" thickBot="1"/>
    <row r="250" spans="1:6" ht="18.600000000000001" thickBot="1">
      <c r="A250" s="2"/>
      <c r="B250" s="369" t="s">
        <v>0</v>
      </c>
      <c r="C250" s="370"/>
      <c r="D250" s="370"/>
      <c r="E250" s="370"/>
      <c r="F250" s="371"/>
    </row>
    <row r="251" spans="1:6" ht="18">
      <c r="A251" s="2"/>
      <c r="B251" s="3"/>
      <c r="C251" s="3"/>
      <c r="D251" s="3"/>
      <c r="E251" s="3"/>
      <c r="F251" s="3"/>
    </row>
    <row r="252" spans="1:6" ht="31.2">
      <c r="A252" s="4" t="s">
        <v>1</v>
      </c>
      <c r="B252" s="4" t="s">
        <v>2</v>
      </c>
      <c r="C252" s="4" t="s">
        <v>3</v>
      </c>
      <c r="D252" s="5" t="s">
        <v>4</v>
      </c>
      <c r="E252" s="4" t="s">
        <v>5</v>
      </c>
      <c r="F252" s="4" t="s">
        <v>6</v>
      </c>
    </row>
    <row r="253" spans="1:6" ht="15.6">
      <c r="A253" s="6" t="s">
        <v>7</v>
      </c>
      <c r="B253" s="7" t="s">
        <v>8</v>
      </c>
      <c r="C253" s="8"/>
      <c r="D253" s="9"/>
      <c r="E253" s="9"/>
      <c r="F253" s="10"/>
    </row>
    <row r="254" spans="1:6">
      <c r="A254" s="11">
        <v>1</v>
      </c>
      <c r="B254" s="12" t="s">
        <v>9</v>
      </c>
      <c r="C254" s="13" t="s">
        <v>10</v>
      </c>
      <c r="D254" s="14">
        <v>92.41</v>
      </c>
      <c r="E254" s="15"/>
      <c r="F254" s="16">
        <f>+D254*E254</f>
        <v>0</v>
      </c>
    </row>
    <row r="255" spans="1:6">
      <c r="A255" s="11">
        <v>2</v>
      </c>
      <c r="B255" s="17" t="s">
        <v>11</v>
      </c>
      <c r="C255" s="13" t="s">
        <v>12</v>
      </c>
      <c r="D255" s="14">
        <v>1</v>
      </c>
      <c r="E255" s="15"/>
      <c r="F255" s="16">
        <f t="shared" ref="F255:F260" si="8">+D255*E255</f>
        <v>0</v>
      </c>
    </row>
    <row r="256" spans="1:6">
      <c r="A256" s="11">
        <v>3</v>
      </c>
      <c r="B256" s="12" t="s">
        <v>13</v>
      </c>
      <c r="C256" s="13" t="s">
        <v>14</v>
      </c>
      <c r="D256" s="14">
        <f>41.1+2.261</f>
        <v>43.361000000000004</v>
      </c>
      <c r="E256" s="15"/>
      <c r="F256" s="16">
        <f t="shared" si="8"/>
        <v>0</v>
      </c>
    </row>
    <row r="257" spans="1:6">
      <c r="A257" s="11">
        <v>4</v>
      </c>
      <c r="B257" s="17" t="s">
        <v>15</v>
      </c>
      <c r="C257" s="13" t="s">
        <v>14</v>
      </c>
      <c r="D257" s="14">
        <v>5.0999999999999996</v>
      </c>
      <c r="E257" s="15"/>
      <c r="F257" s="16">
        <f t="shared" si="8"/>
        <v>0</v>
      </c>
    </row>
    <row r="258" spans="1:6">
      <c r="A258" s="11">
        <v>5</v>
      </c>
      <c r="B258" s="17" t="s">
        <v>16</v>
      </c>
      <c r="C258" s="13" t="s">
        <v>14</v>
      </c>
      <c r="D258" s="14">
        <v>3.78</v>
      </c>
      <c r="E258" s="15"/>
      <c r="F258" s="16">
        <f t="shared" si="8"/>
        <v>0</v>
      </c>
    </row>
    <row r="259" spans="1:6">
      <c r="A259" s="11">
        <v>6</v>
      </c>
      <c r="B259" s="17" t="s">
        <v>17</v>
      </c>
      <c r="C259" s="13" t="s">
        <v>14</v>
      </c>
      <c r="D259" s="14">
        <f>2.52+0.387</f>
        <v>2.907</v>
      </c>
      <c r="E259" s="15"/>
      <c r="F259" s="16">
        <f t="shared" si="8"/>
        <v>0</v>
      </c>
    </row>
    <row r="260" spans="1:6">
      <c r="A260" s="11">
        <v>7</v>
      </c>
      <c r="B260" s="17" t="s">
        <v>18</v>
      </c>
      <c r="C260" s="13" t="s">
        <v>12</v>
      </c>
      <c r="D260" s="14">
        <v>1</v>
      </c>
      <c r="E260" s="15"/>
      <c r="F260" s="16">
        <f t="shared" si="8"/>
        <v>0</v>
      </c>
    </row>
    <row r="261" spans="1:6">
      <c r="A261" s="18"/>
      <c r="B261" s="19" t="s">
        <v>19</v>
      </c>
      <c r="C261" s="20"/>
      <c r="D261" s="21"/>
      <c r="E261" s="22"/>
      <c r="F261" s="23">
        <f>SUM(F254:F260)</f>
        <v>0</v>
      </c>
    </row>
    <row r="262" spans="1:6" ht="15.6">
      <c r="A262" s="6" t="s">
        <v>20</v>
      </c>
      <c r="B262" s="7" t="s">
        <v>21</v>
      </c>
      <c r="C262" s="9"/>
      <c r="D262" s="24"/>
      <c r="E262" s="25"/>
      <c r="F262" s="16"/>
    </row>
    <row r="263" spans="1:6" ht="27.6">
      <c r="A263" s="11">
        <v>1</v>
      </c>
      <c r="B263" s="26" t="s">
        <v>22</v>
      </c>
      <c r="C263" s="13" t="s">
        <v>14</v>
      </c>
      <c r="D263" s="27">
        <f>0.851+0.064</f>
        <v>0.91500000000000004</v>
      </c>
      <c r="E263" s="15"/>
      <c r="F263" s="16">
        <f t="shared" ref="F263:F270" si="9">+D263*E263</f>
        <v>0</v>
      </c>
    </row>
    <row r="264" spans="1:6" ht="27.6">
      <c r="A264" s="11">
        <v>2</v>
      </c>
      <c r="B264" s="26" t="s">
        <v>23</v>
      </c>
      <c r="C264" s="13" t="s">
        <v>14</v>
      </c>
      <c r="D264" s="14">
        <v>2.5499999999999998</v>
      </c>
      <c r="E264" s="15"/>
      <c r="F264" s="16">
        <f t="shared" si="9"/>
        <v>0</v>
      </c>
    </row>
    <row r="265" spans="1:6" ht="27.6">
      <c r="A265" s="11">
        <v>3</v>
      </c>
      <c r="B265" s="26" t="s">
        <v>24</v>
      </c>
      <c r="C265" s="13" t="s">
        <v>10</v>
      </c>
      <c r="D265" s="14">
        <v>68.400000000000006</v>
      </c>
      <c r="E265" s="15"/>
      <c r="F265" s="16">
        <f t="shared" si="9"/>
        <v>0</v>
      </c>
    </row>
    <row r="266" spans="1:6">
      <c r="A266" s="11">
        <v>4</v>
      </c>
      <c r="B266" s="12" t="s">
        <v>25</v>
      </c>
      <c r="C266" s="13" t="s">
        <v>14</v>
      </c>
      <c r="D266" s="28">
        <v>0.51300000000000001</v>
      </c>
      <c r="E266" s="15"/>
      <c r="F266" s="16">
        <f t="shared" si="9"/>
        <v>0</v>
      </c>
    </row>
    <row r="267" spans="1:6" ht="41.4">
      <c r="A267" s="11">
        <v>5</v>
      </c>
      <c r="B267" s="12" t="s">
        <v>26</v>
      </c>
      <c r="C267" s="13" t="s">
        <v>14</v>
      </c>
      <c r="D267" s="28">
        <v>1.1240000000000001</v>
      </c>
      <c r="E267" s="15"/>
      <c r="F267" s="16">
        <f t="shared" si="9"/>
        <v>0</v>
      </c>
    </row>
    <row r="268" spans="1:6" ht="27.6">
      <c r="A268" s="11">
        <v>6</v>
      </c>
      <c r="B268" s="12" t="s">
        <v>27</v>
      </c>
      <c r="C268" s="13" t="s">
        <v>14</v>
      </c>
      <c r="D268" s="28">
        <v>1.83</v>
      </c>
      <c r="E268" s="15"/>
      <c r="F268" s="16">
        <f t="shared" si="9"/>
        <v>0</v>
      </c>
    </row>
    <row r="269" spans="1:6">
      <c r="A269" s="11">
        <v>7</v>
      </c>
      <c r="B269" s="29" t="s">
        <v>28</v>
      </c>
      <c r="C269" s="13" t="s">
        <v>10</v>
      </c>
      <c r="D269" s="14">
        <v>74</v>
      </c>
      <c r="E269" s="15"/>
      <c r="F269" s="16">
        <f t="shared" si="9"/>
        <v>0</v>
      </c>
    </row>
    <row r="270" spans="1:6" ht="41.4">
      <c r="A270" s="11">
        <v>8</v>
      </c>
      <c r="B270" s="12" t="s">
        <v>29</v>
      </c>
      <c r="C270" s="13" t="s">
        <v>30</v>
      </c>
      <c r="D270" s="14">
        <v>1</v>
      </c>
      <c r="E270" s="15"/>
      <c r="F270" s="16">
        <f t="shared" si="9"/>
        <v>0</v>
      </c>
    </row>
    <row r="271" spans="1:6">
      <c r="A271" s="18"/>
      <c r="B271" s="19" t="s">
        <v>31</v>
      </c>
      <c r="C271" s="20"/>
      <c r="D271" s="21"/>
      <c r="E271" s="22"/>
      <c r="F271" s="23">
        <f>SUM(F263:F270)</f>
        <v>0</v>
      </c>
    </row>
    <row r="272" spans="1:6" ht="15.6">
      <c r="A272" s="6" t="s">
        <v>32</v>
      </c>
      <c r="B272" s="30" t="s">
        <v>33</v>
      </c>
      <c r="C272" s="9"/>
      <c r="D272" s="24"/>
      <c r="E272" s="25"/>
      <c r="F272" s="16"/>
    </row>
    <row r="273" spans="1:6">
      <c r="A273" s="11">
        <v>1</v>
      </c>
      <c r="B273" s="12" t="s">
        <v>34</v>
      </c>
      <c r="C273" s="13" t="s">
        <v>14</v>
      </c>
      <c r="D273" s="27">
        <v>1.139</v>
      </c>
      <c r="E273" s="15"/>
      <c r="F273" s="16">
        <f t="shared" ref="F273:F280" si="10">+D273*E273</f>
        <v>0</v>
      </c>
    </row>
    <row r="274" spans="1:6" ht="27.6">
      <c r="A274" s="11">
        <v>2</v>
      </c>
      <c r="B274" s="12" t="s">
        <v>35</v>
      </c>
      <c r="C274" s="13" t="s">
        <v>14</v>
      </c>
      <c r="D274" s="14">
        <v>2.66</v>
      </c>
      <c r="E274" s="15"/>
      <c r="F274" s="16">
        <f t="shared" si="10"/>
        <v>0</v>
      </c>
    </row>
    <row r="275" spans="1:6" ht="27.6">
      <c r="A275" s="11">
        <v>3</v>
      </c>
      <c r="B275" s="12" t="s">
        <v>36</v>
      </c>
      <c r="C275" s="13" t="s">
        <v>14</v>
      </c>
      <c r="D275" s="27">
        <v>0.53</v>
      </c>
      <c r="E275" s="15"/>
      <c r="F275" s="16">
        <f t="shared" si="10"/>
        <v>0</v>
      </c>
    </row>
    <row r="276" spans="1:6" ht="27.6">
      <c r="A276" s="11">
        <v>4</v>
      </c>
      <c r="B276" s="12" t="s">
        <v>37</v>
      </c>
      <c r="C276" s="13" t="s">
        <v>10</v>
      </c>
      <c r="D276" s="14">
        <v>61.96</v>
      </c>
      <c r="E276" s="15"/>
      <c r="F276" s="16">
        <f t="shared" si="10"/>
        <v>0</v>
      </c>
    </row>
    <row r="277" spans="1:6" ht="27.6">
      <c r="A277" s="11">
        <v>5</v>
      </c>
      <c r="B277" s="12" t="s">
        <v>38</v>
      </c>
      <c r="C277" s="13" t="s">
        <v>10</v>
      </c>
      <c r="D277" s="14">
        <v>2.4</v>
      </c>
      <c r="E277" s="15"/>
      <c r="F277" s="16">
        <f t="shared" si="10"/>
        <v>0</v>
      </c>
    </row>
    <row r="278" spans="1:6" ht="27.6">
      <c r="A278" s="11">
        <v>6</v>
      </c>
      <c r="B278" s="12" t="s">
        <v>39</v>
      </c>
      <c r="C278" s="13" t="s">
        <v>40</v>
      </c>
      <c r="D278" s="14">
        <v>65</v>
      </c>
      <c r="E278" s="15"/>
      <c r="F278" s="16">
        <f t="shared" si="10"/>
        <v>0</v>
      </c>
    </row>
    <row r="279" spans="1:6">
      <c r="A279" s="11">
        <v>7</v>
      </c>
      <c r="B279" s="12" t="s">
        <v>41</v>
      </c>
      <c r="C279" s="13" t="s">
        <v>10</v>
      </c>
      <c r="D279" s="14">
        <v>149.59</v>
      </c>
      <c r="E279" s="15"/>
      <c r="F279" s="16">
        <f t="shared" si="10"/>
        <v>0</v>
      </c>
    </row>
    <row r="280" spans="1:6" ht="27.6">
      <c r="A280" s="11">
        <v>8</v>
      </c>
      <c r="B280" s="31" t="s">
        <v>42</v>
      </c>
      <c r="C280" s="13" t="s">
        <v>10</v>
      </c>
      <c r="D280" s="14">
        <v>80.78</v>
      </c>
      <c r="E280" s="15"/>
      <c r="F280" s="16">
        <f t="shared" si="10"/>
        <v>0</v>
      </c>
    </row>
    <row r="281" spans="1:6">
      <c r="A281" s="18"/>
      <c r="B281" s="19" t="s">
        <v>43</v>
      </c>
      <c r="C281" s="20"/>
      <c r="D281" s="21"/>
      <c r="E281" s="22"/>
      <c r="F281" s="23">
        <f>SUM(F273:F280)</f>
        <v>0</v>
      </c>
    </row>
    <row r="282" spans="1:6" ht="15.6">
      <c r="A282" s="32" t="s">
        <v>44</v>
      </c>
      <c r="B282" s="33" t="s">
        <v>45</v>
      </c>
      <c r="C282" s="34"/>
      <c r="D282" s="35"/>
      <c r="E282" s="15"/>
      <c r="F282" s="16"/>
    </row>
    <row r="283" spans="1:6" ht="41.4">
      <c r="A283" s="11">
        <v>1</v>
      </c>
      <c r="B283" s="31" t="s">
        <v>46</v>
      </c>
      <c r="C283" s="13" t="s">
        <v>40</v>
      </c>
      <c r="D283" s="14">
        <v>4</v>
      </c>
      <c r="E283" s="15"/>
      <c r="F283" s="16">
        <f t="shared" ref="F283:F284" si="11">+D283*E283</f>
        <v>0</v>
      </c>
    </row>
    <row r="284" spans="1:6" ht="41.4">
      <c r="A284" s="11">
        <v>2</v>
      </c>
      <c r="B284" s="31" t="s">
        <v>47</v>
      </c>
      <c r="C284" s="13" t="s">
        <v>40</v>
      </c>
      <c r="D284" s="14">
        <v>1</v>
      </c>
      <c r="E284" s="15"/>
      <c r="F284" s="16">
        <f t="shared" si="11"/>
        <v>0</v>
      </c>
    </row>
    <row r="285" spans="1:6">
      <c r="A285" s="18"/>
      <c r="B285" s="19" t="s">
        <v>48</v>
      </c>
      <c r="C285" s="20"/>
      <c r="D285" s="21"/>
      <c r="E285" s="22"/>
      <c r="F285" s="23">
        <f>SUM(F283:F284)</f>
        <v>0</v>
      </c>
    </row>
    <row r="286" spans="1:6">
      <c r="A286" s="36" t="s">
        <v>49</v>
      </c>
      <c r="B286" s="33" t="s">
        <v>50</v>
      </c>
      <c r="C286" s="13"/>
      <c r="D286" s="14"/>
      <c r="E286" s="15"/>
      <c r="F286" s="16"/>
    </row>
    <row r="287" spans="1:6" ht="27.6">
      <c r="A287" s="11">
        <v>1</v>
      </c>
      <c r="B287" s="31" t="s">
        <v>51</v>
      </c>
      <c r="C287" s="13" t="s">
        <v>52</v>
      </c>
      <c r="D287" s="14">
        <v>16.8</v>
      </c>
      <c r="E287" s="15"/>
      <c r="F287" s="16">
        <f t="shared" ref="F287:F288" si="12">+D287*E287</f>
        <v>0</v>
      </c>
    </row>
    <row r="288" spans="1:6">
      <c r="A288" s="11">
        <v>2</v>
      </c>
      <c r="B288" s="31" t="s">
        <v>53</v>
      </c>
      <c r="C288" s="13" t="s">
        <v>10</v>
      </c>
      <c r="D288" s="14">
        <f>10.53+5.2</f>
        <v>15.73</v>
      </c>
      <c r="E288" s="15"/>
      <c r="F288" s="16">
        <f t="shared" si="12"/>
        <v>0</v>
      </c>
    </row>
    <row r="289" spans="1:6">
      <c r="A289" s="18"/>
      <c r="B289" s="19" t="s">
        <v>54</v>
      </c>
      <c r="C289" s="20"/>
      <c r="D289" s="21"/>
      <c r="E289" s="22"/>
      <c r="F289" s="23">
        <f>SUM(F287:F288)</f>
        <v>0</v>
      </c>
    </row>
    <row r="290" spans="1:6">
      <c r="A290" s="36" t="s">
        <v>55</v>
      </c>
      <c r="B290" s="33" t="s">
        <v>56</v>
      </c>
      <c r="C290" s="13"/>
      <c r="D290" s="14"/>
      <c r="E290" s="15"/>
      <c r="F290" s="16"/>
    </row>
    <row r="291" spans="1:6">
      <c r="A291" s="11">
        <v>1</v>
      </c>
      <c r="B291" s="37" t="s">
        <v>57</v>
      </c>
      <c r="C291" s="13" t="s">
        <v>10</v>
      </c>
      <c r="D291" s="14">
        <v>5.28</v>
      </c>
      <c r="E291" s="15"/>
      <c r="F291" s="16">
        <f t="shared" ref="F291" si="13">+D291*E291</f>
        <v>0</v>
      </c>
    </row>
    <row r="292" spans="1:6">
      <c r="A292" s="18"/>
      <c r="B292" s="19" t="s">
        <v>58</v>
      </c>
      <c r="C292" s="20"/>
      <c r="D292" s="21"/>
      <c r="E292" s="22"/>
      <c r="F292" s="23">
        <f>F291</f>
        <v>0</v>
      </c>
    </row>
    <row r="293" spans="1:6">
      <c r="A293" s="36" t="s">
        <v>59</v>
      </c>
      <c r="B293" s="33" t="s">
        <v>60</v>
      </c>
      <c r="C293" s="13"/>
      <c r="D293" s="14"/>
      <c r="E293" s="15"/>
      <c r="F293" s="16"/>
    </row>
    <row r="294" spans="1:6" ht="27.6">
      <c r="A294" s="11">
        <v>1</v>
      </c>
      <c r="B294" s="31" t="s">
        <v>61</v>
      </c>
      <c r="C294" s="13" t="s">
        <v>10</v>
      </c>
      <c r="D294" s="14">
        <v>59.56</v>
      </c>
      <c r="E294" s="15"/>
      <c r="F294" s="16">
        <f t="shared" ref="F294:F295" si="14">+D294*E294</f>
        <v>0</v>
      </c>
    </row>
    <row r="295" spans="1:6" ht="27.6">
      <c r="A295" s="11">
        <v>2</v>
      </c>
      <c r="B295" s="31" t="s">
        <v>62</v>
      </c>
      <c r="C295" s="13" t="s">
        <v>10</v>
      </c>
      <c r="D295" s="14">
        <v>18.8</v>
      </c>
      <c r="E295" s="15"/>
      <c r="F295" s="16">
        <f t="shared" si="14"/>
        <v>0</v>
      </c>
    </row>
    <row r="296" spans="1:6">
      <c r="A296" s="18"/>
      <c r="B296" s="19" t="s">
        <v>63</v>
      </c>
      <c r="C296" s="20"/>
      <c r="D296" s="21"/>
      <c r="E296" s="22"/>
      <c r="F296" s="23">
        <f>SUM(F294:F295)</f>
        <v>0</v>
      </c>
    </row>
    <row r="297" spans="1:6">
      <c r="A297" s="36" t="s">
        <v>64</v>
      </c>
      <c r="B297" s="33" t="s">
        <v>65</v>
      </c>
      <c r="C297" s="13"/>
      <c r="D297" s="14"/>
      <c r="E297" s="15"/>
      <c r="F297" s="16"/>
    </row>
    <row r="298" spans="1:6" ht="27.6">
      <c r="A298" s="11">
        <v>1</v>
      </c>
      <c r="B298" s="38" t="s">
        <v>66</v>
      </c>
      <c r="C298" s="13" t="s">
        <v>40</v>
      </c>
      <c r="D298" s="14">
        <v>2</v>
      </c>
      <c r="E298" s="15"/>
      <c r="F298" s="16">
        <f t="shared" ref="F298:F302" si="15">+D298*E298</f>
        <v>0</v>
      </c>
    </row>
    <row r="299" spans="1:6" ht="27.6">
      <c r="A299" s="11">
        <v>2</v>
      </c>
      <c r="B299" s="38" t="s">
        <v>67</v>
      </c>
      <c r="C299" s="13" t="s">
        <v>40</v>
      </c>
      <c r="D299" s="14">
        <v>2</v>
      </c>
      <c r="E299" s="15"/>
      <c r="F299" s="16">
        <f t="shared" si="15"/>
        <v>0</v>
      </c>
    </row>
    <row r="300" spans="1:6" ht="27.6">
      <c r="A300" s="11">
        <v>3</v>
      </c>
      <c r="B300" s="26" t="s">
        <v>68</v>
      </c>
      <c r="C300" s="13" t="s">
        <v>40</v>
      </c>
      <c r="D300" s="14">
        <v>2</v>
      </c>
      <c r="E300" s="15"/>
      <c r="F300" s="16">
        <f t="shared" si="15"/>
        <v>0</v>
      </c>
    </row>
    <row r="301" spans="1:6">
      <c r="A301" s="11">
        <v>4</v>
      </c>
      <c r="B301" s="26" t="s">
        <v>69</v>
      </c>
      <c r="C301" s="13" t="s">
        <v>52</v>
      </c>
      <c r="D301" s="14">
        <v>8.9</v>
      </c>
      <c r="E301" s="15"/>
      <c r="F301" s="16">
        <f t="shared" si="15"/>
        <v>0</v>
      </c>
    </row>
    <row r="302" spans="1:6">
      <c r="A302" s="11">
        <v>5</v>
      </c>
      <c r="B302" s="26" t="s">
        <v>70</v>
      </c>
      <c r="C302" s="13" t="s">
        <v>52</v>
      </c>
      <c r="D302" s="14">
        <v>2.6</v>
      </c>
      <c r="E302" s="15"/>
      <c r="F302" s="16">
        <f t="shared" si="15"/>
        <v>0</v>
      </c>
    </row>
    <row r="303" spans="1:6">
      <c r="A303" s="18"/>
      <c r="B303" s="19" t="s">
        <v>71</v>
      </c>
      <c r="C303" s="20"/>
      <c r="D303" s="21"/>
      <c r="E303" s="22"/>
      <c r="F303" s="23">
        <f>SUM(F298:F302)</f>
        <v>0</v>
      </c>
    </row>
    <row r="304" spans="1:6">
      <c r="A304" s="36" t="s">
        <v>72</v>
      </c>
      <c r="B304" s="30" t="s">
        <v>73</v>
      </c>
      <c r="C304" s="13"/>
      <c r="D304" s="14"/>
      <c r="E304" s="15"/>
      <c r="F304" s="16"/>
    </row>
    <row r="305" spans="1:6" ht="27.6">
      <c r="A305" s="11">
        <v>1</v>
      </c>
      <c r="B305" s="12" t="s">
        <v>74</v>
      </c>
      <c r="C305" s="13" t="s">
        <v>30</v>
      </c>
      <c r="D305" s="39">
        <v>1</v>
      </c>
      <c r="E305" s="15"/>
      <c r="F305" s="16">
        <f t="shared" ref="F305:F312" si="16">+D305*E305</f>
        <v>0</v>
      </c>
    </row>
    <row r="306" spans="1:6" ht="27.6">
      <c r="A306" s="11">
        <v>2</v>
      </c>
      <c r="B306" s="12" t="s">
        <v>75</v>
      </c>
      <c r="C306" s="13" t="s">
        <v>52</v>
      </c>
      <c r="D306" s="14">
        <v>2</v>
      </c>
      <c r="E306" s="15"/>
      <c r="F306" s="16">
        <f t="shared" si="16"/>
        <v>0</v>
      </c>
    </row>
    <row r="307" spans="1:6" ht="27.6">
      <c r="A307" s="11">
        <v>3</v>
      </c>
      <c r="B307" s="12" t="s">
        <v>76</v>
      </c>
      <c r="C307" s="13" t="s">
        <v>10</v>
      </c>
      <c r="D307" s="14">
        <v>1.8</v>
      </c>
      <c r="E307" s="15"/>
      <c r="F307" s="16">
        <f t="shared" si="16"/>
        <v>0</v>
      </c>
    </row>
    <row r="308" spans="1:6" ht="27.6">
      <c r="A308" s="11">
        <v>4</v>
      </c>
      <c r="B308" s="12" t="s">
        <v>77</v>
      </c>
      <c r="C308" s="13" t="s">
        <v>10</v>
      </c>
      <c r="D308" s="14">
        <v>8.5</v>
      </c>
      <c r="E308" s="15"/>
      <c r="F308" s="16">
        <f t="shared" si="16"/>
        <v>0</v>
      </c>
    </row>
    <row r="309" spans="1:6" ht="27.6">
      <c r="A309" s="11">
        <v>5</v>
      </c>
      <c r="B309" s="40" t="s">
        <v>78</v>
      </c>
      <c r="C309" s="13" t="s">
        <v>30</v>
      </c>
      <c r="D309" s="14">
        <v>1</v>
      </c>
      <c r="E309" s="15"/>
      <c r="F309" s="16">
        <f t="shared" si="16"/>
        <v>0</v>
      </c>
    </row>
    <row r="310" spans="1:6" ht="41.4">
      <c r="A310" s="11">
        <v>6</v>
      </c>
      <c r="B310" s="12" t="s">
        <v>79</v>
      </c>
      <c r="C310" s="13" t="s">
        <v>30</v>
      </c>
      <c r="D310" s="14">
        <v>1</v>
      </c>
      <c r="E310" s="15"/>
      <c r="F310" s="16">
        <f t="shared" si="16"/>
        <v>0</v>
      </c>
    </row>
    <row r="311" spans="1:6" ht="41.4">
      <c r="A311" s="11">
        <v>7</v>
      </c>
      <c r="B311" s="12" t="s">
        <v>80</v>
      </c>
      <c r="C311" s="13" t="s">
        <v>30</v>
      </c>
      <c r="D311" s="14">
        <v>1</v>
      </c>
      <c r="E311" s="15"/>
      <c r="F311" s="16">
        <f t="shared" si="16"/>
        <v>0</v>
      </c>
    </row>
    <row r="312" spans="1:6" ht="27.6">
      <c r="A312" s="11">
        <v>8</v>
      </c>
      <c r="B312" s="12" t="s">
        <v>81</v>
      </c>
      <c r="C312" s="13" t="s">
        <v>30</v>
      </c>
      <c r="D312" s="14">
        <v>1</v>
      </c>
      <c r="E312" s="15"/>
      <c r="F312" s="16">
        <f t="shared" si="16"/>
        <v>0</v>
      </c>
    </row>
    <row r="313" spans="1:6">
      <c r="A313" s="18"/>
      <c r="B313" s="19" t="s">
        <v>82</v>
      </c>
      <c r="C313" s="20"/>
      <c r="D313" s="21"/>
      <c r="E313" s="22"/>
      <c r="F313" s="23">
        <f>SUM(F305:F312)</f>
        <v>0</v>
      </c>
    </row>
    <row r="314" spans="1:6">
      <c r="A314" s="36" t="s">
        <v>83</v>
      </c>
      <c r="B314" s="41" t="s">
        <v>84</v>
      </c>
      <c r="C314" s="42"/>
      <c r="D314" s="43"/>
      <c r="E314" s="44"/>
      <c r="F314" s="16"/>
    </row>
    <row r="315" spans="1:6" ht="43.2">
      <c r="A315" s="11">
        <v>1</v>
      </c>
      <c r="B315" s="45" t="s">
        <v>85</v>
      </c>
      <c r="C315" s="42" t="s">
        <v>86</v>
      </c>
      <c r="D315" s="43">
        <v>1.4</v>
      </c>
      <c r="E315" s="44"/>
      <c r="F315" s="16">
        <f t="shared" ref="F315:F325" si="17">+D315*E315</f>
        <v>0</v>
      </c>
    </row>
    <row r="316" spans="1:6" ht="43.2">
      <c r="A316" s="11">
        <v>2</v>
      </c>
      <c r="B316" s="45" t="s">
        <v>87</v>
      </c>
      <c r="C316" s="42" t="s">
        <v>88</v>
      </c>
      <c r="D316" s="43">
        <v>1</v>
      </c>
      <c r="E316" s="44"/>
      <c r="F316" s="16">
        <f t="shared" si="17"/>
        <v>0</v>
      </c>
    </row>
    <row r="317" spans="1:6" ht="43.2">
      <c r="A317" s="11">
        <v>3</v>
      </c>
      <c r="B317" s="45" t="s">
        <v>89</v>
      </c>
      <c r="C317" s="42" t="s">
        <v>90</v>
      </c>
      <c r="D317" s="43">
        <v>1</v>
      </c>
      <c r="E317" s="44"/>
      <c r="F317" s="16">
        <f t="shared" si="17"/>
        <v>0</v>
      </c>
    </row>
    <row r="318" spans="1:6" ht="28.8">
      <c r="A318" s="11">
        <v>4</v>
      </c>
      <c r="B318" s="45" t="s">
        <v>91</v>
      </c>
      <c r="C318" s="42" t="s">
        <v>90</v>
      </c>
      <c r="D318" s="43">
        <v>1</v>
      </c>
      <c r="E318" s="44"/>
      <c r="F318" s="16">
        <f t="shared" si="17"/>
        <v>0</v>
      </c>
    </row>
    <row r="319" spans="1:6" ht="43.2">
      <c r="A319" s="11">
        <v>5</v>
      </c>
      <c r="B319" s="45" t="s">
        <v>92</v>
      </c>
      <c r="C319" s="42" t="s">
        <v>90</v>
      </c>
      <c r="D319" s="43">
        <v>1</v>
      </c>
      <c r="E319" s="44"/>
      <c r="F319" s="16">
        <f t="shared" si="17"/>
        <v>0</v>
      </c>
    </row>
    <row r="320" spans="1:6" ht="57.6">
      <c r="A320" s="11">
        <v>6</v>
      </c>
      <c r="B320" s="45" t="s">
        <v>93</v>
      </c>
      <c r="C320" s="42" t="s">
        <v>86</v>
      </c>
      <c r="D320" s="43">
        <v>26.46</v>
      </c>
      <c r="E320" s="44"/>
      <c r="F320" s="16">
        <f t="shared" si="17"/>
        <v>0</v>
      </c>
    </row>
    <row r="321" spans="1:6" ht="43.2">
      <c r="A321" s="11">
        <v>7</v>
      </c>
      <c r="B321" s="45" t="s">
        <v>94</v>
      </c>
      <c r="C321" s="42" t="s">
        <v>30</v>
      </c>
      <c r="D321" s="43">
        <v>1</v>
      </c>
      <c r="E321" s="44"/>
      <c r="F321" s="16">
        <f t="shared" si="17"/>
        <v>0</v>
      </c>
    </row>
    <row r="322" spans="1:6">
      <c r="A322" s="11">
        <v>8</v>
      </c>
      <c r="B322" s="45" t="s">
        <v>383</v>
      </c>
      <c r="C322" s="42" t="s">
        <v>88</v>
      </c>
      <c r="D322" s="43">
        <v>3</v>
      </c>
      <c r="E322" s="44"/>
      <c r="F322" s="16">
        <f t="shared" si="17"/>
        <v>0</v>
      </c>
    </row>
    <row r="323" spans="1:6">
      <c r="A323" s="11">
        <v>9</v>
      </c>
      <c r="B323" s="45" t="s">
        <v>96</v>
      </c>
      <c r="C323" s="42" t="s">
        <v>88</v>
      </c>
      <c r="D323" s="43">
        <v>3</v>
      </c>
      <c r="E323" s="44"/>
      <c r="F323" s="16">
        <f t="shared" si="17"/>
        <v>0</v>
      </c>
    </row>
    <row r="324" spans="1:6">
      <c r="A324" s="11">
        <v>10</v>
      </c>
      <c r="B324" s="45" t="s">
        <v>97</v>
      </c>
      <c r="C324" s="42" t="s">
        <v>88</v>
      </c>
      <c r="D324" s="43">
        <v>3</v>
      </c>
      <c r="E324" s="44"/>
      <c r="F324" s="16">
        <f t="shared" si="17"/>
        <v>0</v>
      </c>
    </row>
    <row r="325" spans="1:6">
      <c r="A325" s="11">
        <v>11</v>
      </c>
      <c r="B325" s="45" t="s">
        <v>98</v>
      </c>
      <c r="C325" s="42" t="s">
        <v>88</v>
      </c>
      <c r="D325" s="43">
        <v>5</v>
      </c>
      <c r="E325" s="44"/>
      <c r="F325" s="16">
        <f t="shared" si="17"/>
        <v>0</v>
      </c>
    </row>
    <row r="326" spans="1:6">
      <c r="A326" s="18"/>
      <c r="B326" s="19" t="s">
        <v>99</v>
      </c>
      <c r="C326" s="20"/>
      <c r="D326" s="21"/>
      <c r="E326" s="22"/>
      <c r="F326" s="23">
        <f>SUM(F315:F325)</f>
        <v>0</v>
      </c>
    </row>
    <row r="327" spans="1:6">
      <c r="A327" s="11"/>
      <c r="B327" s="41" t="s">
        <v>100</v>
      </c>
      <c r="C327" s="42"/>
      <c r="D327" s="43"/>
      <c r="E327" s="43"/>
      <c r="F327" s="46">
        <f>F326+F313+F303+F296+F292+F289+F285+F281+F271+F261</f>
        <v>0</v>
      </c>
    </row>
    <row r="330" spans="1:6" ht="15" thickBot="1"/>
    <row r="331" spans="1:6" ht="18.600000000000001" thickBot="1">
      <c r="A331" s="2"/>
      <c r="B331" s="369" t="s">
        <v>215</v>
      </c>
      <c r="C331" s="370"/>
      <c r="D331" s="370"/>
      <c r="E331" s="370"/>
      <c r="F331" s="371"/>
    </row>
    <row r="332" spans="1:6" ht="18">
      <c r="A332" s="2"/>
      <c r="B332" s="3"/>
      <c r="C332" s="3"/>
      <c r="D332" s="3"/>
      <c r="E332" s="3"/>
      <c r="F332" s="3"/>
    </row>
    <row r="333" spans="1:6" ht="31.2">
      <c r="A333" s="4" t="s">
        <v>1</v>
      </c>
      <c r="B333" s="4" t="s">
        <v>2</v>
      </c>
      <c r="C333" s="4" t="s">
        <v>3</v>
      </c>
      <c r="D333" s="5" t="s">
        <v>4</v>
      </c>
      <c r="E333" s="4" t="s">
        <v>5</v>
      </c>
      <c r="F333" s="4" t="s">
        <v>6</v>
      </c>
    </row>
    <row r="334" spans="1:6" ht="15.6">
      <c r="A334" s="6" t="s">
        <v>7</v>
      </c>
      <c r="B334" s="7" t="s">
        <v>8</v>
      </c>
      <c r="C334" s="8"/>
      <c r="D334" s="9"/>
      <c r="E334" s="9"/>
      <c r="F334" s="10"/>
    </row>
    <row r="335" spans="1:6">
      <c r="A335" s="11">
        <v>1</v>
      </c>
      <c r="B335" s="12" t="s">
        <v>9</v>
      </c>
      <c r="C335" s="13" t="s">
        <v>10</v>
      </c>
      <c r="D335" s="14">
        <v>74.44</v>
      </c>
      <c r="E335" s="15"/>
      <c r="F335" s="16">
        <f>+D335*E335</f>
        <v>0</v>
      </c>
    </row>
    <row r="336" spans="1:6">
      <c r="A336" s="11">
        <v>2</v>
      </c>
      <c r="B336" s="17" t="s">
        <v>11</v>
      </c>
      <c r="C336" s="13" t="s">
        <v>12</v>
      </c>
      <c r="D336" s="14">
        <v>1</v>
      </c>
      <c r="E336" s="15"/>
      <c r="F336" s="16">
        <f t="shared" ref="F336:F341" si="18">+D336*E336</f>
        <v>0</v>
      </c>
    </row>
    <row r="337" spans="1:6">
      <c r="A337" s="11">
        <v>3</v>
      </c>
      <c r="B337" s="12" t="s">
        <v>102</v>
      </c>
      <c r="C337" s="13" t="s">
        <v>14</v>
      </c>
      <c r="D337" s="14">
        <v>30.78</v>
      </c>
      <c r="E337" s="15"/>
      <c r="F337" s="16">
        <f t="shared" si="18"/>
        <v>0</v>
      </c>
    </row>
    <row r="338" spans="1:6">
      <c r="A338" s="11">
        <v>4</v>
      </c>
      <c r="B338" s="17" t="s">
        <v>15</v>
      </c>
      <c r="C338" s="13" t="s">
        <v>14</v>
      </c>
      <c r="D338" s="14">
        <v>3.7530000000000001</v>
      </c>
      <c r="E338" s="15"/>
      <c r="F338" s="16">
        <f t="shared" si="18"/>
        <v>0</v>
      </c>
    </row>
    <row r="339" spans="1:6">
      <c r="A339" s="11">
        <v>5</v>
      </c>
      <c r="B339" s="17" t="s">
        <v>16</v>
      </c>
      <c r="C339" s="13" t="s">
        <v>14</v>
      </c>
      <c r="D339" s="14">
        <v>3.1320000000000001</v>
      </c>
      <c r="E339" s="15"/>
      <c r="F339" s="16">
        <f t="shared" si="18"/>
        <v>0</v>
      </c>
    </row>
    <row r="340" spans="1:6">
      <c r="A340" s="11">
        <v>6</v>
      </c>
      <c r="B340" s="17" t="s">
        <v>17</v>
      </c>
      <c r="C340" s="13" t="s">
        <v>14</v>
      </c>
      <c r="D340" s="14">
        <v>1.94</v>
      </c>
      <c r="E340" s="15"/>
      <c r="F340" s="16">
        <f t="shared" si="18"/>
        <v>0</v>
      </c>
    </row>
    <row r="341" spans="1:6">
      <c r="A341" s="11">
        <v>7</v>
      </c>
      <c r="B341" s="17" t="s">
        <v>18</v>
      </c>
      <c r="C341" s="13" t="s">
        <v>12</v>
      </c>
      <c r="D341" s="14">
        <v>1</v>
      </c>
      <c r="E341" s="15"/>
      <c r="F341" s="16">
        <f t="shared" si="18"/>
        <v>0</v>
      </c>
    </row>
    <row r="342" spans="1:6">
      <c r="A342" s="18"/>
      <c r="B342" s="19" t="s">
        <v>19</v>
      </c>
      <c r="C342" s="20"/>
      <c r="D342" s="21"/>
      <c r="E342" s="22"/>
      <c r="F342" s="23">
        <f>SUM(F335:F341)</f>
        <v>0</v>
      </c>
    </row>
    <row r="343" spans="1:6" ht="15.6">
      <c r="A343" s="6" t="s">
        <v>20</v>
      </c>
      <c r="B343" s="7" t="s">
        <v>21</v>
      </c>
      <c r="C343" s="9"/>
      <c r="D343" s="24"/>
      <c r="E343" s="25"/>
      <c r="F343" s="16"/>
    </row>
    <row r="344" spans="1:6" ht="27.6">
      <c r="A344" s="11">
        <v>1</v>
      </c>
      <c r="B344" s="26" t="s">
        <v>103</v>
      </c>
      <c r="C344" s="13" t="s">
        <v>14</v>
      </c>
      <c r="D344" s="27">
        <v>0.626</v>
      </c>
      <c r="E344" s="15"/>
      <c r="F344" s="16">
        <f t="shared" ref="F344:F350" si="19">+D344*E344</f>
        <v>0</v>
      </c>
    </row>
    <row r="345" spans="1:6" ht="27.6">
      <c r="A345" s="11">
        <v>2</v>
      </c>
      <c r="B345" s="26" t="s">
        <v>104</v>
      </c>
      <c r="C345" s="13" t="s">
        <v>14</v>
      </c>
      <c r="D345" s="14">
        <v>2.5019999999999998</v>
      </c>
      <c r="E345" s="15"/>
      <c r="F345" s="16">
        <f t="shared" si="19"/>
        <v>0</v>
      </c>
    </row>
    <row r="346" spans="1:6" ht="27.6">
      <c r="A346" s="11">
        <v>3</v>
      </c>
      <c r="B346" s="26" t="s">
        <v>24</v>
      </c>
      <c r="C346" s="13" t="s">
        <v>10</v>
      </c>
      <c r="D346" s="14">
        <v>50.14</v>
      </c>
      <c r="E346" s="15"/>
      <c r="F346" s="16">
        <f t="shared" si="19"/>
        <v>0</v>
      </c>
    </row>
    <row r="347" spans="1:6">
      <c r="A347" s="11">
        <v>4</v>
      </c>
      <c r="B347" s="12" t="s">
        <v>25</v>
      </c>
      <c r="C347" s="13" t="s">
        <v>14</v>
      </c>
      <c r="D347" s="28">
        <v>0.40500000000000003</v>
      </c>
      <c r="E347" s="15"/>
      <c r="F347" s="16">
        <f t="shared" si="19"/>
        <v>0</v>
      </c>
    </row>
    <row r="348" spans="1:6" ht="41.4">
      <c r="A348" s="11">
        <v>5</v>
      </c>
      <c r="B348" s="12" t="s">
        <v>26</v>
      </c>
      <c r="C348" s="13" t="s">
        <v>14</v>
      </c>
      <c r="D348" s="28">
        <v>0.88800000000000001</v>
      </c>
      <c r="E348" s="15"/>
      <c r="F348" s="16">
        <f t="shared" si="19"/>
        <v>0</v>
      </c>
    </row>
    <row r="349" spans="1:6" ht="27.6">
      <c r="A349" s="11">
        <v>6</v>
      </c>
      <c r="B349" s="12" t="s">
        <v>27</v>
      </c>
      <c r="C349" s="13" t="s">
        <v>14</v>
      </c>
      <c r="D349" s="28">
        <v>1.5680000000000001</v>
      </c>
      <c r="E349" s="15"/>
      <c r="F349" s="16">
        <f t="shared" si="19"/>
        <v>0</v>
      </c>
    </row>
    <row r="350" spans="1:6">
      <c r="A350" s="11">
        <v>7</v>
      </c>
      <c r="B350" s="29" t="s">
        <v>28</v>
      </c>
      <c r="C350" s="13" t="s">
        <v>10</v>
      </c>
      <c r="D350" s="14">
        <v>62.4</v>
      </c>
      <c r="E350" s="15"/>
      <c r="F350" s="16">
        <f t="shared" si="19"/>
        <v>0</v>
      </c>
    </row>
    <row r="351" spans="1:6">
      <c r="A351" s="18"/>
      <c r="B351" s="19" t="s">
        <v>31</v>
      </c>
      <c r="C351" s="20"/>
      <c r="D351" s="21"/>
      <c r="E351" s="22"/>
      <c r="F351" s="23">
        <f>SUM(F344:F350)</f>
        <v>0</v>
      </c>
    </row>
    <row r="352" spans="1:6" ht="15.6">
      <c r="A352" s="6" t="s">
        <v>32</v>
      </c>
      <c r="B352" s="30" t="s">
        <v>33</v>
      </c>
      <c r="C352" s="9"/>
      <c r="D352" s="24"/>
      <c r="E352" s="25"/>
      <c r="F352" s="16"/>
    </row>
    <row r="353" spans="1:6">
      <c r="A353" s="11">
        <v>1</v>
      </c>
      <c r="B353" s="12" t="s">
        <v>34</v>
      </c>
      <c r="C353" s="13" t="s">
        <v>14</v>
      </c>
      <c r="D353" s="27">
        <v>0.82</v>
      </c>
      <c r="E353" s="15"/>
      <c r="F353" s="16">
        <f t="shared" ref="F353:F360" si="20">+D353*E353</f>
        <v>0</v>
      </c>
    </row>
    <row r="354" spans="1:6" ht="27.6">
      <c r="A354" s="11">
        <v>2</v>
      </c>
      <c r="B354" s="12" t="s">
        <v>35</v>
      </c>
      <c r="C354" s="13" t="s">
        <v>14</v>
      </c>
      <c r="D354" s="14">
        <v>1.4039999999999999</v>
      </c>
      <c r="E354" s="15"/>
      <c r="F354" s="16">
        <f t="shared" si="20"/>
        <v>0</v>
      </c>
    </row>
    <row r="355" spans="1:6" ht="27.6">
      <c r="A355" s="11">
        <v>3</v>
      </c>
      <c r="B355" s="12" t="s">
        <v>36</v>
      </c>
      <c r="C355" s="13" t="s">
        <v>14</v>
      </c>
      <c r="D355" s="27">
        <v>0.33300000000000002</v>
      </c>
      <c r="E355" s="15"/>
      <c r="F355" s="16">
        <f t="shared" si="20"/>
        <v>0</v>
      </c>
    </row>
    <row r="356" spans="1:6" ht="27.6">
      <c r="A356" s="11">
        <v>4</v>
      </c>
      <c r="B356" s="12" t="s">
        <v>37</v>
      </c>
      <c r="C356" s="13" t="s">
        <v>10</v>
      </c>
      <c r="D356" s="14">
        <v>48.06</v>
      </c>
      <c r="E356" s="15"/>
      <c r="F356" s="16">
        <f t="shared" si="20"/>
        <v>0</v>
      </c>
    </row>
    <row r="357" spans="1:6" ht="27.6">
      <c r="A357" s="11">
        <v>5</v>
      </c>
      <c r="B357" s="12" t="s">
        <v>38</v>
      </c>
      <c r="C357" s="13" t="s">
        <v>10</v>
      </c>
      <c r="D357" s="14">
        <v>1.44</v>
      </c>
      <c r="E357" s="15"/>
      <c r="F357" s="16">
        <f t="shared" si="20"/>
        <v>0</v>
      </c>
    </row>
    <row r="358" spans="1:6" ht="27.6">
      <c r="A358" s="11">
        <v>6</v>
      </c>
      <c r="B358" s="12" t="s">
        <v>39</v>
      </c>
      <c r="C358" s="13" t="s">
        <v>40</v>
      </c>
      <c r="D358" s="14">
        <v>52</v>
      </c>
      <c r="E358" s="15"/>
      <c r="F358" s="16">
        <f t="shared" si="20"/>
        <v>0</v>
      </c>
    </row>
    <row r="359" spans="1:6">
      <c r="A359" s="11">
        <v>7</v>
      </c>
      <c r="B359" s="12" t="s">
        <v>41</v>
      </c>
      <c r="C359" s="13" t="s">
        <v>10</v>
      </c>
      <c r="D359" s="14">
        <v>107.85</v>
      </c>
      <c r="E359" s="15"/>
      <c r="F359" s="16">
        <f t="shared" si="20"/>
        <v>0</v>
      </c>
    </row>
    <row r="360" spans="1:6" ht="27.6">
      <c r="A360" s="11">
        <v>8</v>
      </c>
      <c r="B360" s="31" t="s">
        <v>42</v>
      </c>
      <c r="C360" s="13" t="s">
        <v>10</v>
      </c>
      <c r="D360" s="14">
        <v>65</v>
      </c>
      <c r="E360" s="15"/>
      <c r="F360" s="16">
        <f t="shared" si="20"/>
        <v>0</v>
      </c>
    </row>
    <row r="361" spans="1:6">
      <c r="A361" s="18"/>
      <c r="B361" s="19" t="s">
        <v>43</v>
      </c>
      <c r="C361" s="20"/>
      <c r="D361" s="21"/>
      <c r="E361" s="22"/>
      <c r="F361" s="23">
        <f>SUM(F353:F360)</f>
        <v>0</v>
      </c>
    </row>
    <row r="362" spans="1:6" ht="15.6">
      <c r="A362" s="32" t="s">
        <v>44</v>
      </c>
      <c r="B362" s="33" t="s">
        <v>45</v>
      </c>
      <c r="C362" s="34"/>
      <c r="D362" s="35"/>
      <c r="E362" s="15"/>
      <c r="F362" s="16"/>
    </row>
    <row r="363" spans="1:6" ht="41.4">
      <c r="A363" s="11">
        <v>1</v>
      </c>
      <c r="B363" s="31" t="s">
        <v>46</v>
      </c>
      <c r="C363" s="13" t="s">
        <v>40</v>
      </c>
      <c r="D363" s="14">
        <v>2</v>
      </c>
      <c r="E363" s="15"/>
      <c r="F363" s="16">
        <f t="shared" ref="F363:F364" si="21">+D363*E363</f>
        <v>0</v>
      </c>
    </row>
    <row r="364" spans="1:6" ht="41.4">
      <c r="A364" s="11">
        <v>2</v>
      </c>
      <c r="B364" s="31" t="s">
        <v>47</v>
      </c>
      <c r="C364" s="13" t="s">
        <v>40</v>
      </c>
      <c r="D364" s="14">
        <v>1</v>
      </c>
      <c r="E364" s="15"/>
      <c r="F364" s="16">
        <f t="shared" si="21"/>
        <v>0</v>
      </c>
    </row>
    <row r="365" spans="1:6">
      <c r="A365" s="18"/>
      <c r="B365" s="19" t="s">
        <v>48</v>
      </c>
      <c r="C365" s="20"/>
      <c r="D365" s="21"/>
      <c r="E365" s="22"/>
      <c r="F365" s="23">
        <f>SUM(F363:F364)</f>
        <v>0</v>
      </c>
    </row>
    <row r="366" spans="1:6">
      <c r="A366" s="36" t="s">
        <v>49</v>
      </c>
      <c r="B366" s="33" t="s">
        <v>50</v>
      </c>
      <c r="C366" s="13"/>
      <c r="D366" s="14"/>
      <c r="E366" s="15"/>
      <c r="F366" s="16"/>
    </row>
    <row r="367" spans="1:6" ht="27.6">
      <c r="A367" s="11">
        <v>1</v>
      </c>
      <c r="B367" s="31" t="s">
        <v>51</v>
      </c>
      <c r="C367" s="13" t="s">
        <v>52</v>
      </c>
      <c r="D367" s="14">
        <v>11.16</v>
      </c>
      <c r="E367" s="15"/>
      <c r="F367" s="16">
        <f t="shared" ref="F367:F368" si="22">+D367*E367</f>
        <v>0</v>
      </c>
    </row>
    <row r="368" spans="1:6">
      <c r="A368" s="11">
        <v>2</v>
      </c>
      <c r="B368" s="31" t="s">
        <v>53</v>
      </c>
      <c r="C368" s="13" t="s">
        <v>10</v>
      </c>
      <c r="D368" s="14">
        <v>9.6300000000000008</v>
      </c>
      <c r="E368" s="15"/>
      <c r="F368" s="16">
        <f t="shared" si="22"/>
        <v>0</v>
      </c>
    </row>
    <row r="369" spans="1:6">
      <c r="A369" s="18"/>
      <c r="B369" s="19" t="s">
        <v>54</v>
      </c>
      <c r="C369" s="20"/>
      <c r="D369" s="21"/>
      <c r="E369" s="22"/>
      <c r="F369" s="23">
        <f>SUM(F367:F368)</f>
        <v>0</v>
      </c>
    </row>
    <row r="370" spans="1:6">
      <c r="A370" s="36" t="s">
        <v>55</v>
      </c>
      <c r="B370" s="33" t="s">
        <v>56</v>
      </c>
      <c r="C370" s="13"/>
      <c r="D370" s="14"/>
      <c r="E370" s="15"/>
      <c r="F370" s="16"/>
    </row>
    <row r="371" spans="1:6">
      <c r="A371" s="11">
        <v>1</v>
      </c>
      <c r="B371" s="37" t="s">
        <v>57</v>
      </c>
      <c r="C371" s="13" t="s">
        <v>10</v>
      </c>
      <c r="D371" s="14">
        <v>4.2</v>
      </c>
      <c r="E371" s="15"/>
      <c r="F371" s="16">
        <f t="shared" ref="F371" si="23">+D371*E371</f>
        <v>0</v>
      </c>
    </row>
    <row r="372" spans="1:6">
      <c r="A372" s="18"/>
      <c r="B372" s="19" t="s">
        <v>58</v>
      </c>
      <c r="C372" s="20"/>
      <c r="D372" s="21"/>
      <c r="E372" s="22"/>
      <c r="F372" s="23">
        <f>F371</f>
        <v>0</v>
      </c>
    </row>
    <row r="373" spans="1:6">
      <c r="A373" s="36" t="s">
        <v>59</v>
      </c>
      <c r="B373" s="33" t="s">
        <v>60</v>
      </c>
      <c r="C373" s="13"/>
      <c r="D373" s="14"/>
      <c r="E373" s="15"/>
      <c r="F373" s="16"/>
    </row>
    <row r="374" spans="1:6" ht="27.6">
      <c r="A374" s="11">
        <v>1</v>
      </c>
      <c r="B374" s="31" t="s">
        <v>61</v>
      </c>
      <c r="C374" s="13" t="s">
        <v>10</v>
      </c>
      <c r="D374" s="14">
        <v>43.45</v>
      </c>
      <c r="E374" s="15"/>
      <c r="F374" s="16">
        <f t="shared" ref="F374:F375" si="24">+D374*E374</f>
        <v>0</v>
      </c>
    </row>
    <row r="375" spans="1:6" ht="27.6">
      <c r="A375" s="11">
        <v>2</v>
      </c>
      <c r="B375" s="31" t="s">
        <v>62</v>
      </c>
      <c r="C375" s="13" t="s">
        <v>10</v>
      </c>
      <c r="D375" s="14">
        <v>12</v>
      </c>
      <c r="E375" s="15"/>
      <c r="F375" s="16">
        <f t="shared" si="24"/>
        <v>0</v>
      </c>
    </row>
    <row r="376" spans="1:6">
      <c r="A376" s="18"/>
      <c r="B376" s="19" t="s">
        <v>63</v>
      </c>
      <c r="C376" s="20"/>
      <c r="D376" s="21"/>
      <c r="E376" s="22"/>
      <c r="F376" s="23">
        <f>SUM(F374:F375)</f>
        <v>0</v>
      </c>
    </row>
    <row r="377" spans="1:6">
      <c r="A377" s="36" t="s">
        <v>64</v>
      </c>
      <c r="B377" s="33" t="s">
        <v>65</v>
      </c>
      <c r="C377" s="13"/>
      <c r="D377" s="14"/>
      <c r="E377" s="15"/>
      <c r="F377" s="16"/>
    </row>
    <row r="378" spans="1:6" ht="27.6">
      <c r="A378" s="11">
        <v>1</v>
      </c>
      <c r="B378" s="38" t="s">
        <v>66</v>
      </c>
      <c r="C378" s="13" t="s">
        <v>40</v>
      </c>
      <c r="D378" s="14">
        <v>2</v>
      </c>
      <c r="E378" s="15"/>
      <c r="F378" s="16">
        <f t="shared" ref="F378:F382" si="25">+D378*E378</f>
        <v>0</v>
      </c>
    </row>
    <row r="379" spans="1:6" ht="27.6">
      <c r="A379" s="11">
        <v>2</v>
      </c>
      <c r="B379" s="38" t="s">
        <v>67</v>
      </c>
      <c r="C379" s="13" t="s">
        <v>40</v>
      </c>
      <c r="D379" s="14">
        <v>2</v>
      </c>
      <c r="E379" s="15"/>
      <c r="F379" s="16">
        <f t="shared" si="25"/>
        <v>0</v>
      </c>
    </row>
    <row r="380" spans="1:6" ht="27.6">
      <c r="A380" s="11">
        <v>3</v>
      </c>
      <c r="B380" s="26" t="s">
        <v>68</v>
      </c>
      <c r="C380" s="13" t="s">
        <v>40</v>
      </c>
      <c r="D380" s="14">
        <v>2</v>
      </c>
      <c r="E380" s="15"/>
      <c r="F380" s="16">
        <f t="shared" si="25"/>
        <v>0</v>
      </c>
    </row>
    <row r="381" spans="1:6">
      <c r="A381" s="11">
        <v>4</v>
      </c>
      <c r="B381" s="26" t="s">
        <v>69</v>
      </c>
      <c r="C381" s="13" t="s">
        <v>52</v>
      </c>
      <c r="D381" s="14">
        <v>8.9</v>
      </c>
      <c r="E381" s="15"/>
      <c r="F381" s="16">
        <f t="shared" si="25"/>
        <v>0</v>
      </c>
    </row>
    <row r="382" spans="1:6">
      <c r="A382" s="11">
        <v>5</v>
      </c>
      <c r="B382" s="26" t="s">
        <v>70</v>
      </c>
      <c r="C382" s="13" t="s">
        <v>52</v>
      </c>
      <c r="D382" s="14">
        <v>2.6</v>
      </c>
      <c r="E382" s="15"/>
      <c r="F382" s="16">
        <f t="shared" si="25"/>
        <v>0</v>
      </c>
    </row>
    <row r="383" spans="1:6">
      <c r="A383" s="18"/>
      <c r="B383" s="19" t="s">
        <v>71</v>
      </c>
      <c r="C383" s="20"/>
      <c r="D383" s="21"/>
      <c r="E383" s="22"/>
      <c r="F383" s="23">
        <f>SUM(F378:F382)</f>
        <v>0</v>
      </c>
    </row>
    <row r="384" spans="1:6">
      <c r="A384" s="36" t="s">
        <v>72</v>
      </c>
      <c r="B384" s="41" t="s">
        <v>115</v>
      </c>
      <c r="C384" s="42"/>
      <c r="D384" s="43"/>
      <c r="E384" s="44"/>
      <c r="F384" s="16"/>
    </row>
    <row r="385" spans="1:6" ht="43.2">
      <c r="A385" s="11">
        <v>1</v>
      </c>
      <c r="B385" s="45" t="s">
        <v>85</v>
      </c>
      <c r="C385" s="42" t="s">
        <v>86</v>
      </c>
      <c r="D385" s="43">
        <v>1.4</v>
      </c>
      <c r="E385" s="44"/>
      <c r="F385" s="16">
        <f t="shared" ref="F385:F395" si="26">+D385*E385</f>
        <v>0</v>
      </c>
    </row>
    <row r="386" spans="1:6" ht="43.2">
      <c r="A386" s="11">
        <v>2</v>
      </c>
      <c r="B386" s="45" t="s">
        <v>87</v>
      </c>
      <c r="C386" s="42" t="s">
        <v>88</v>
      </c>
      <c r="D386" s="43">
        <v>1</v>
      </c>
      <c r="E386" s="44"/>
      <c r="F386" s="16">
        <f t="shared" si="26"/>
        <v>0</v>
      </c>
    </row>
    <row r="387" spans="1:6" ht="43.2">
      <c r="A387" s="11">
        <v>3</v>
      </c>
      <c r="B387" s="45" t="s">
        <v>89</v>
      </c>
      <c r="C387" s="42" t="s">
        <v>90</v>
      </c>
      <c r="D387" s="43">
        <v>1</v>
      </c>
      <c r="E387" s="44"/>
      <c r="F387" s="16">
        <f t="shared" si="26"/>
        <v>0</v>
      </c>
    </row>
    <row r="388" spans="1:6" ht="28.8">
      <c r="A388" s="11">
        <v>4</v>
      </c>
      <c r="B388" s="45" t="s">
        <v>91</v>
      </c>
      <c r="C388" s="42" t="s">
        <v>90</v>
      </c>
      <c r="D388" s="43">
        <v>1</v>
      </c>
      <c r="E388" s="44"/>
      <c r="F388" s="16">
        <f t="shared" si="26"/>
        <v>0</v>
      </c>
    </row>
    <row r="389" spans="1:6" ht="43.2">
      <c r="A389" s="11">
        <v>5</v>
      </c>
      <c r="B389" s="45" t="s">
        <v>92</v>
      </c>
      <c r="C389" s="42" t="s">
        <v>90</v>
      </c>
      <c r="D389" s="43">
        <v>1</v>
      </c>
      <c r="E389" s="44"/>
      <c r="F389" s="16">
        <f t="shared" si="26"/>
        <v>0</v>
      </c>
    </row>
    <row r="390" spans="1:6" ht="57.6">
      <c r="A390" s="11">
        <v>6</v>
      </c>
      <c r="B390" s="45" t="s">
        <v>93</v>
      </c>
      <c r="C390" s="42" t="s">
        <v>86</v>
      </c>
      <c r="D390" s="43">
        <v>21.06</v>
      </c>
      <c r="E390" s="44"/>
      <c r="F390" s="16">
        <f t="shared" si="26"/>
        <v>0</v>
      </c>
    </row>
    <row r="391" spans="1:6" ht="43.2">
      <c r="A391" s="11">
        <v>7</v>
      </c>
      <c r="B391" s="45" t="s">
        <v>94</v>
      </c>
      <c r="C391" s="42" t="s">
        <v>30</v>
      </c>
      <c r="D391" s="43">
        <v>1</v>
      </c>
      <c r="E391" s="44"/>
      <c r="F391" s="16">
        <f t="shared" si="26"/>
        <v>0</v>
      </c>
    </row>
    <row r="392" spans="1:6">
      <c r="A392" s="11">
        <v>8</v>
      </c>
      <c r="B392" s="45" t="s">
        <v>383</v>
      </c>
      <c r="C392" s="42" t="s">
        <v>88</v>
      </c>
      <c r="D392" s="43">
        <v>3</v>
      </c>
      <c r="E392" s="44"/>
      <c r="F392" s="16">
        <f t="shared" si="26"/>
        <v>0</v>
      </c>
    </row>
    <row r="393" spans="1:6">
      <c r="A393" s="11">
        <v>9</v>
      </c>
      <c r="B393" s="45" t="s">
        <v>96</v>
      </c>
      <c r="C393" s="42" t="s">
        <v>88</v>
      </c>
      <c r="D393" s="43">
        <v>3</v>
      </c>
      <c r="E393" s="44"/>
      <c r="F393" s="16">
        <f t="shared" si="26"/>
        <v>0</v>
      </c>
    </row>
    <row r="394" spans="1:6">
      <c r="A394" s="11">
        <v>10</v>
      </c>
      <c r="B394" s="45" t="s">
        <v>97</v>
      </c>
      <c r="C394" s="42" t="s">
        <v>88</v>
      </c>
      <c r="D394" s="43">
        <v>3</v>
      </c>
      <c r="E394" s="44"/>
      <c r="F394" s="16">
        <f t="shared" si="26"/>
        <v>0</v>
      </c>
    </row>
    <row r="395" spans="1:6">
      <c r="A395" s="11">
        <v>11</v>
      </c>
      <c r="B395" s="45" t="s">
        <v>98</v>
      </c>
      <c r="C395" s="42" t="s">
        <v>88</v>
      </c>
      <c r="D395" s="43">
        <v>3</v>
      </c>
      <c r="E395" s="44"/>
      <c r="F395" s="16">
        <f t="shared" si="26"/>
        <v>0</v>
      </c>
    </row>
    <row r="396" spans="1:6">
      <c r="A396" s="18"/>
      <c r="B396" s="19" t="s">
        <v>82</v>
      </c>
      <c r="C396" s="20"/>
      <c r="D396" s="21"/>
      <c r="E396" s="22"/>
      <c r="F396" s="23">
        <f>SUM(F385:F395)</f>
        <v>0</v>
      </c>
    </row>
    <row r="397" spans="1:6">
      <c r="A397" s="18" t="s">
        <v>72</v>
      </c>
      <c r="B397" s="19" t="s">
        <v>106</v>
      </c>
      <c r="C397" s="20"/>
      <c r="D397" s="21"/>
      <c r="E397" s="22"/>
      <c r="F397" s="23"/>
    </row>
    <row r="398" spans="1:6" ht="27.6">
      <c r="A398" s="47">
        <v>1</v>
      </c>
      <c r="B398" s="26" t="s">
        <v>103</v>
      </c>
      <c r="C398" s="13" t="s">
        <v>14</v>
      </c>
      <c r="D398" s="27">
        <v>0.14299999999999999</v>
      </c>
      <c r="E398" s="15"/>
      <c r="F398" s="16">
        <f>E398*D398</f>
        <v>0</v>
      </c>
    </row>
    <row r="399" spans="1:6" ht="27.6">
      <c r="A399" s="47">
        <v>2</v>
      </c>
      <c r="B399" s="26" t="s">
        <v>107</v>
      </c>
      <c r="C399" s="13" t="s">
        <v>14</v>
      </c>
      <c r="D399" s="14">
        <v>0.56999999999999995</v>
      </c>
      <c r="E399" s="15"/>
      <c r="F399" s="16">
        <f t="shared" ref="F399:F401" si="27">E399*D399</f>
        <v>0</v>
      </c>
    </row>
    <row r="400" spans="1:6">
      <c r="A400" s="47">
        <v>3</v>
      </c>
      <c r="B400" s="26" t="s">
        <v>108</v>
      </c>
      <c r="C400" s="13" t="s">
        <v>10</v>
      </c>
      <c r="D400" s="14">
        <v>1.9</v>
      </c>
      <c r="E400" s="15"/>
      <c r="F400" s="16">
        <f t="shared" si="27"/>
        <v>0</v>
      </c>
    </row>
    <row r="401" spans="1:6">
      <c r="A401" s="47">
        <v>4</v>
      </c>
      <c r="B401" s="26" t="s">
        <v>109</v>
      </c>
      <c r="C401" s="13" t="s">
        <v>10</v>
      </c>
      <c r="D401" s="14">
        <v>8.32</v>
      </c>
      <c r="E401" s="15"/>
      <c r="F401" s="16">
        <f t="shared" si="27"/>
        <v>0</v>
      </c>
    </row>
    <row r="402" spans="1:6">
      <c r="A402" s="47">
        <v>5</v>
      </c>
      <c r="B402" s="26" t="s">
        <v>184</v>
      </c>
      <c r="C402" s="13" t="s">
        <v>86</v>
      </c>
      <c r="D402" s="14">
        <v>6</v>
      </c>
      <c r="E402" s="15"/>
      <c r="F402" s="16"/>
    </row>
    <row r="403" spans="1:6" ht="27.6">
      <c r="A403" s="47">
        <v>6</v>
      </c>
      <c r="B403" s="26" t="s">
        <v>110</v>
      </c>
      <c r="C403" s="13" t="s">
        <v>10</v>
      </c>
      <c r="D403" s="28">
        <v>3.75</v>
      </c>
      <c r="E403" s="15"/>
      <c r="F403" s="16">
        <f t="shared" ref="F403:F406" si="28">E403*D403</f>
        <v>0</v>
      </c>
    </row>
    <row r="404" spans="1:6" ht="27.6">
      <c r="A404" s="47">
        <v>7</v>
      </c>
      <c r="B404" s="26" t="s">
        <v>77</v>
      </c>
      <c r="C404" s="13" t="s">
        <v>10</v>
      </c>
      <c r="D404" s="28">
        <v>17.760000000000002</v>
      </c>
      <c r="E404" s="15"/>
      <c r="F404" s="16">
        <f t="shared" si="28"/>
        <v>0</v>
      </c>
    </row>
    <row r="405" spans="1:6" ht="28.8">
      <c r="A405" s="47">
        <v>8</v>
      </c>
      <c r="B405" s="45" t="s">
        <v>187</v>
      </c>
      <c r="C405" s="42" t="s">
        <v>30</v>
      </c>
      <c r="D405" s="43">
        <v>1</v>
      </c>
      <c r="E405" s="50"/>
      <c r="F405" s="16">
        <f t="shared" si="28"/>
        <v>0</v>
      </c>
    </row>
    <row r="406" spans="1:6">
      <c r="A406" s="47">
        <v>9</v>
      </c>
      <c r="B406" s="26" t="s">
        <v>112</v>
      </c>
      <c r="C406" s="13" t="s">
        <v>30</v>
      </c>
      <c r="D406" s="28">
        <v>1</v>
      </c>
      <c r="E406" s="15"/>
      <c r="F406" s="16">
        <f t="shared" si="28"/>
        <v>0</v>
      </c>
    </row>
    <row r="407" spans="1:6" ht="27.6">
      <c r="A407" s="47">
        <v>10</v>
      </c>
      <c r="B407" s="26" t="s">
        <v>185</v>
      </c>
      <c r="C407" s="13" t="s">
        <v>14</v>
      </c>
      <c r="D407" s="28">
        <v>0.56999999999999995</v>
      </c>
      <c r="E407" s="15"/>
      <c r="F407" s="16">
        <f>+D407*E407</f>
        <v>0</v>
      </c>
    </row>
    <row r="408" spans="1:6">
      <c r="A408" s="18"/>
      <c r="B408" s="7" t="s">
        <v>82</v>
      </c>
      <c r="C408" s="9"/>
      <c r="D408" s="52"/>
      <c r="E408" s="25"/>
      <c r="F408" s="23">
        <f>SUM(F398:F407)</f>
        <v>0</v>
      </c>
    </row>
    <row r="409" spans="1:6">
      <c r="A409" s="11"/>
      <c r="B409" s="41" t="s">
        <v>100</v>
      </c>
      <c r="C409" s="42"/>
      <c r="D409" s="43"/>
      <c r="E409" s="43"/>
      <c r="F409" s="46">
        <f>F396+F383+F376+F372+F369+F365+F361+F351+F342+F408</f>
        <v>0</v>
      </c>
    </row>
    <row r="412" spans="1:6" ht="15" thickBot="1"/>
    <row r="413" spans="1:6" ht="18.600000000000001" thickBot="1">
      <c r="A413" s="2"/>
      <c r="B413" s="369" t="s">
        <v>116</v>
      </c>
      <c r="C413" s="370"/>
      <c r="D413" s="370"/>
      <c r="E413" s="370"/>
      <c r="F413" s="371"/>
    </row>
    <row r="414" spans="1:6" ht="18">
      <c r="A414" s="2"/>
      <c r="B414" s="3"/>
      <c r="C414" s="3"/>
      <c r="D414" s="3"/>
      <c r="E414" s="3"/>
      <c r="F414" s="3"/>
    </row>
    <row r="415" spans="1:6" ht="31.2">
      <c r="A415" s="4" t="s">
        <v>1</v>
      </c>
      <c r="B415" s="4" t="s">
        <v>2</v>
      </c>
      <c r="C415" s="4" t="s">
        <v>3</v>
      </c>
      <c r="D415" s="5" t="s">
        <v>4</v>
      </c>
      <c r="E415" s="4" t="s">
        <v>5</v>
      </c>
      <c r="F415" s="4" t="s">
        <v>6</v>
      </c>
    </row>
    <row r="416" spans="1:6" ht="15.6">
      <c r="A416" s="6" t="s">
        <v>7</v>
      </c>
      <c r="B416" s="7" t="s">
        <v>8</v>
      </c>
      <c r="C416" s="8"/>
      <c r="D416" s="9"/>
      <c r="E416" s="9"/>
      <c r="F416" s="10"/>
    </row>
    <row r="417" spans="1:6">
      <c r="A417" s="11">
        <v>1</v>
      </c>
      <c r="B417" s="12" t="s">
        <v>9</v>
      </c>
      <c r="C417" s="13" t="s">
        <v>10</v>
      </c>
      <c r="D417" s="14">
        <v>38.130000000000003</v>
      </c>
      <c r="E417" s="15"/>
      <c r="F417" s="16">
        <f>+D417*E417</f>
        <v>0</v>
      </c>
    </row>
    <row r="418" spans="1:6">
      <c r="A418" s="11">
        <v>2</v>
      </c>
      <c r="B418" s="17" t="s">
        <v>11</v>
      </c>
      <c r="C418" s="13" t="s">
        <v>12</v>
      </c>
      <c r="D418" s="14">
        <v>1</v>
      </c>
      <c r="E418" s="15"/>
      <c r="F418" s="16">
        <f t="shared" ref="F418:F423" si="29">+D418*E418</f>
        <v>0</v>
      </c>
    </row>
    <row r="419" spans="1:6">
      <c r="A419" s="11">
        <v>3</v>
      </c>
      <c r="B419" s="12" t="s">
        <v>102</v>
      </c>
      <c r="C419" s="13" t="s">
        <v>14</v>
      </c>
      <c r="D419" s="14">
        <v>30.78</v>
      </c>
      <c r="E419" s="15"/>
      <c r="F419" s="16">
        <f t="shared" si="29"/>
        <v>0</v>
      </c>
    </row>
    <row r="420" spans="1:6">
      <c r="A420" s="11">
        <v>4</v>
      </c>
      <c r="B420" s="17" t="s">
        <v>15</v>
      </c>
      <c r="C420" s="13" t="s">
        <v>14</v>
      </c>
      <c r="D420" s="14">
        <v>2.7029999999999998</v>
      </c>
      <c r="E420" s="15"/>
      <c r="F420" s="16">
        <f t="shared" si="29"/>
        <v>0</v>
      </c>
    </row>
    <row r="421" spans="1:6">
      <c r="A421" s="11">
        <v>5</v>
      </c>
      <c r="B421" s="17" t="s">
        <v>16</v>
      </c>
      <c r="C421" s="13" t="s">
        <v>14</v>
      </c>
      <c r="D421" s="14">
        <v>3.1320000000000001</v>
      </c>
      <c r="E421" s="15"/>
      <c r="F421" s="16">
        <f t="shared" si="29"/>
        <v>0</v>
      </c>
    </row>
    <row r="422" spans="1:6">
      <c r="A422" s="11">
        <v>6</v>
      </c>
      <c r="B422" s="17" t="s">
        <v>17</v>
      </c>
      <c r="C422" s="13" t="s">
        <v>14</v>
      </c>
      <c r="D422" s="14">
        <v>0.96</v>
      </c>
      <c r="E422" s="15"/>
      <c r="F422" s="16">
        <f t="shared" si="29"/>
        <v>0</v>
      </c>
    </row>
    <row r="423" spans="1:6">
      <c r="A423" s="11">
        <v>7</v>
      </c>
      <c r="B423" s="17" t="s">
        <v>18</v>
      </c>
      <c r="C423" s="13" t="s">
        <v>12</v>
      </c>
      <c r="D423" s="14">
        <v>1</v>
      </c>
      <c r="E423" s="15"/>
      <c r="F423" s="16">
        <f t="shared" si="29"/>
        <v>0</v>
      </c>
    </row>
    <row r="424" spans="1:6">
      <c r="A424" s="18"/>
      <c r="B424" s="19" t="s">
        <v>19</v>
      </c>
      <c r="C424" s="20"/>
      <c r="D424" s="21"/>
      <c r="E424" s="22"/>
      <c r="F424" s="23">
        <f>SUM(F417:F423)</f>
        <v>0</v>
      </c>
    </row>
    <row r="425" spans="1:6" ht="15.6">
      <c r="A425" s="6" t="s">
        <v>20</v>
      </c>
      <c r="B425" s="7" t="s">
        <v>21</v>
      </c>
      <c r="C425" s="9"/>
      <c r="D425" s="24"/>
      <c r="E425" s="25"/>
      <c r="F425" s="16"/>
    </row>
    <row r="426" spans="1:6" ht="27.6">
      <c r="A426" s="11">
        <v>1</v>
      </c>
      <c r="B426" s="26" t="s">
        <v>103</v>
      </c>
      <c r="C426" s="13" t="s">
        <v>14</v>
      </c>
      <c r="D426" s="27">
        <v>0.56799999999999995</v>
      </c>
      <c r="E426" s="15"/>
      <c r="F426" s="16">
        <f t="shared" ref="F426:F432" si="30">+D426*E426</f>
        <v>0</v>
      </c>
    </row>
    <row r="427" spans="1:6" ht="27.6">
      <c r="A427" s="11">
        <v>2</v>
      </c>
      <c r="B427" s="26" t="s">
        <v>117</v>
      </c>
      <c r="C427" s="13" t="s">
        <v>14</v>
      </c>
      <c r="D427" s="14">
        <v>2.2709999999999999</v>
      </c>
      <c r="E427" s="15"/>
      <c r="F427" s="16">
        <f t="shared" si="30"/>
        <v>0</v>
      </c>
    </row>
    <row r="428" spans="1:6" ht="27.6">
      <c r="A428" s="11">
        <v>3</v>
      </c>
      <c r="B428" s="26" t="s">
        <v>24</v>
      </c>
      <c r="C428" s="13" t="s">
        <v>10</v>
      </c>
      <c r="D428" s="14">
        <v>41.32</v>
      </c>
      <c r="E428" s="15"/>
      <c r="F428" s="16">
        <f t="shared" si="30"/>
        <v>0</v>
      </c>
    </row>
    <row r="429" spans="1:6">
      <c r="A429" s="11">
        <v>4</v>
      </c>
      <c r="B429" s="12" t="s">
        <v>25</v>
      </c>
      <c r="C429" s="13" t="s">
        <v>14</v>
      </c>
      <c r="D429" s="28">
        <v>0.32400000000000001</v>
      </c>
      <c r="E429" s="15"/>
      <c r="F429" s="16">
        <f t="shared" si="30"/>
        <v>0</v>
      </c>
    </row>
    <row r="430" spans="1:6" ht="41.4">
      <c r="A430" s="11">
        <v>5</v>
      </c>
      <c r="B430" s="12" t="s">
        <v>26</v>
      </c>
      <c r="C430" s="13" t="s">
        <v>14</v>
      </c>
      <c r="D430" s="28">
        <v>0.68100000000000005</v>
      </c>
      <c r="E430" s="15"/>
      <c r="F430" s="16">
        <f t="shared" si="30"/>
        <v>0</v>
      </c>
    </row>
    <row r="431" spans="1:6" ht="27.6">
      <c r="A431" s="11">
        <v>6</v>
      </c>
      <c r="B431" s="12" t="s">
        <v>27</v>
      </c>
      <c r="C431" s="13" t="s">
        <v>14</v>
      </c>
      <c r="D431" s="28">
        <v>1.1759999999999999</v>
      </c>
      <c r="E431" s="15"/>
      <c r="F431" s="16">
        <f t="shared" si="30"/>
        <v>0</v>
      </c>
    </row>
    <row r="432" spans="1:6">
      <c r="A432" s="11">
        <v>7</v>
      </c>
      <c r="B432" s="29" t="s">
        <v>28</v>
      </c>
      <c r="C432" s="13" t="s">
        <v>10</v>
      </c>
      <c r="D432" s="14">
        <v>46</v>
      </c>
      <c r="E432" s="15"/>
      <c r="F432" s="16">
        <f t="shared" si="30"/>
        <v>0</v>
      </c>
    </row>
    <row r="433" spans="1:6">
      <c r="A433" s="18"/>
      <c r="B433" s="19" t="s">
        <v>31</v>
      </c>
      <c r="C433" s="20"/>
      <c r="D433" s="21"/>
      <c r="E433" s="22"/>
      <c r="F433" s="23">
        <f>SUM(F426:F432)</f>
        <v>0</v>
      </c>
    </row>
    <row r="434" spans="1:6" ht="15.6">
      <c r="A434" s="6" t="s">
        <v>32</v>
      </c>
      <c r="B434" s="30" t="s">
        <v>33</v>
      </c>
      <c r="C434" s="9"/>
      <c r="D434" s="24"/>
      <c r="E434" s="25"/>
      <c r="F434" s="16"/>
    </row>
    <row r="435" spans="1:6">
      <c r="A435" s="11">
        <v>1</v>
      </c>
      <c r="B435" s="12" t="s">
        <v>34</v>
      </c>
      <c r="C435" s="13" t="s">
        <v>14</v>
      </c>
      <c r="D435" s="27">
        <v>0.61899999999999999</v>
      </c>
      <c r="E435" s="15"/>
      <c r="F435" s="16">
        <f t="shared" ref="F435:F442" si="31">+D435*E435</f>
        <v>0</v>
      </c>
    </row>
    <row r="436" spans="1:6" ht="27.6">
      <c r="A436" s="11">
        <v>2</v>
      </c>
      <c r="B436" s="12" t="s">
        <v>35</v>
      </c>
      <c r="C436" s="13" t="s">
        <v>14</v>
      </c>
      <c r="D436" s="14">
        <v>0.5</v>
      </c>
      <c r="E436" s="15"/>
      <c r="F436" s="16">
        <f t="shared" si="31"/>
        <v>0</v>
      </c>
    </row>
    <row r="437" spans="1:6" ht="27.6">
      <c r="A437" s="11">
        <v>3</v>
      </c>
      <c r="B437" s="12" t="s">
        <v>36</v>
      </c>
      <c r="C437" s="13" t="s">
        <v>14</v>
      </c>
      <c r="D437" s="27">
        <v>0.18099999999999999</v>
      </c>
      <c r="E437" s="15"/>
      <c r="F437" s="16">
        <f t="shared" si="31"/>
        <v>0</v>
      </c>
    </row>
    <row r="438" spans="1:6" ht="27.6">
      <c r="A438" s="11">
        <v>4</v>
      </c>
      <c r="B438" s="12" t="s">
        <v>37</v>
      </c>
      <c r="C438" s="13" t="s">
        <v>10</v>
      </c>
      <c r="D438" s="14">
        <v>25</v>
      </c>
      <c r="E438" s="15"/>
      <c r="F438" s="16">
        <f t="shared" si="31"/>
        <v>0</v>
      </c>
    </row>
    <row r="439" spans="1:6" ht="27.6">
      <c r="A439" s="11">
        <v>5</v>
      </c>
      <c r="B439" s="12" t="s">
        <v>38</v>
      </c>
      <c r="C439" s="13" t="s">
        <v>10</v>
      </c>
      <c r="D439" s="14">
        <v>0.96</v>
      </c>
      <c r="E439" s="15"/>
      <c r="F439" s="16">
        <f t="shared" si="31"/>
        <v>0</v>
      </c>
    </row>
    <row r="440" spans="1:6" ht="27.6">
      <c r="A440" s="11">
        <v>6</v>
      </c>
      <c r="B440" s="12" t="s">
        <v>39</v>
      </c>
      <c r="C440" s="13" t="s">
        <v>40</v>
      </c>
      <c r="D440" s="14">
        <v>39</v>
      </c>
      <c r="E440" s="15"/>
      <c r="F440" s="16">
        <f t="shared" si="31"/>
        <v>0</v>
      </c>
    </row>
    <row r="441" spans="1:6">
      <c r="A441" s="11">
        <v>7</v>
      </c>
      <c r="B441" s="12" t="s">
        <v>41</v>
      </c>
      <c r="C441" s="13" t="s">
        <v>10</v>
      </c>
      <c r="D441" s="14">
        <v>55.2</v>
      </c>
      <c r="E441" s="15"/>
      <c r="F441" s="16">
        <f t="shared" si="31"/>
        <v>0</v>
      </c>
    </row>
    <row r="442" spans="1:6">
      <c r="A442" s="11">
        <v>8</v>
      </c>
      <c r="B442" s="31" t="s">
        <v>118</v>
      </c>
      <c r="C442" s="13" t="s">
        <v>10</v>
      </c>
      <c r="D442" s="14">
        <v>34.409999999999997</v>
      </c>
      <c r="E442" s="15"/>
      <c r="F442" s="16">
        <f t="shared" si="31"/>
        <v>0</v>
      </c>
    </row>
    <row r="443" spans="1:6">
      <c r="A443" s="18"/>
      <c r="B443" s="19" t="s">
        <v>43</v>
      </c>
      <c r="C443" s="20"/>
      <c r="D443" s="21"/>
      <c r="E443" s="22"/>
      <c r="F443" s="23">
        <f>SUM(F435:F442)</f>
        <v>0</v>
      </c>
    </row>
    <row r="444" spans="1:6" ht="15.6">
      <c r="A444" s="32" t="s">
        <v>44</v>
      </c>
      <c r="B444" s="33" t="s">
        <v>45</v>
      </c>
      <c r="C444" s="34"/>
      <c r="D444" s="35"/>
      <c r="E444" s="15"/>
      <c r="F444" s="16"/>
    </row>
    <row r="445" spans="1:6" ht="41.4">
      <c r="A445" s="11">
        <v>1</v>
      </c>
      <c r="B445" s="31" t="s">
        <v>46</v>
      </c>
      <c r="C445" s="13" t="s">
        <v>40</v>
      </c>
      <c r="D445" s="14">
        <v>2</v>
      </c>
      <c r="E445" s="15"/>
      <c r="F445" s="16">
        <f t="shared" ref="F445" si="32">+D445*E445</f>
        <v>0</v>
      </c>
    </row>
    <row r="446" spans="1:6">
      <c r="A446" s="18"/>
      <c r="B446" s="19" t="s">
        <v>48</v>
      </c>
      <c r="C446" s="20"/>
      <c r="D446" s="21"/>
      <c r="E446" s="22"/>
      <c r="F446" s="23">
        <f>SUM(F445:F445)</f>
        <v>0</v>
      </c>
    </row>
    <row r="447" spans="1:6">
      <c r="A447" s="36" t="s">
        <v>49</v>
      </c>
      <c r="B447" s="33" t="s">
        <v>50</v>
      </c>
      <c r="C447" s="13"/>
      <c r="D447" s="14"/>
      <c r="E447" s="15"/>
      <c r="F447" s="16"/>
    </row>
    <row r="448" spans="1:6" ht="27.6">
      <c r="A448" s="11">
        <v>1</v>
      </c>
      <c r="B448" s="31" t="s">
        <v>51</v>
      </c>
      <c r="C448" s="13" t="s">
        <v>52</v>
      </c>
      <c r="D448" s="14">
        <v>5.7</v>
      </c>
      <c r="E448" s="15"/>
      <c r="F448" s="16">
        <f t="shared" ref="F448:F449" si="33">+D448*E448</f>
        <v>0</v>
      </c>
    </row>
    <row r="449" spans="1:6">
      <c r="A449" s="11">
        <v>2</v>
      </c>
      <c r="B449" s="31" t="s">
        <v>53</v>
      </c>
      <c r="C449" s="13" t="s">
        <v>10</v>
      </c>
      <c r="D449" s="14">
        <v>4.8499999999999996</v>
      </c>
      <c r="E449" s="15"/>
      <c r="F449" s="16">
        <f t="shared" si="33"/>
        <v>0</v>
      </c>
    </row>
    <row r="450" spans="1:6">
      <c r="A450" s="18"/>
      <c r="B450" s="19" t="s">
        <v>54</v>
      </c>
      <c r="C450" s="20"/>
      <c r="D450" s="21"/>
      <c r="E450" s="22"/>
      <c r="F450" s="23">
        <f>SUM(F448:F449)</f>
        <v>0</v>
      </c>
    </row>
    <row r="451" spans="1:6">
      <c r="A451" s="36" t="s">
        <v>55</v>
      </c>
      <c r="B451" s="33" t="s">
        <v>56</v>
      </c>
      <c r="C451" s="13"/>
      <c r="D451" s="14"/>
      <c r="E451" s="15"/>
      <c r="F451" s="16"/>
    </row>
    <row r="452" spans="1:6">
      <c r="A452" s="11">
        <v>1</v>
      </c>
      <c r="B452" s="37" t="s">
        <v>57</v>
      </c>
      <c r="C452" s="13" t="s">
        <v>10</v>
      </c>
      <c r="D452" s="14">
        <v>2.34</v>
      </c>
      <c r="E452" s="15"/>
      <c r="F452" s="16">
        <f t="shared" ref="F452" si="34">+D452*E452</f>
        <v>0</v>
      </c>
    </row>
    <row r="453" spans="1:6">
      <c r="A453" s="18"/>
      <c r="B453" s="19" t="s">
        <v>58</v>
      </c>
      <c r="C453" s="20"/>
      <c r="D453" s="21"/>
      <c r="E453" s="22"/>
      <c r="F453" s="23">
        <f>F452</f>
        <v>0</v>
      </c>
    </row>
    <row r="454" spans="1:6">
      <c r="A454" s="36" t="s">
        <v>59</v>
      </c>
      <c r="B454" s="33" t="s">
        <v>60</v>
      </c>
      <c r="C454" s="13"/>
      <c r="D454" s="14"/>
      <c r="E454" s="15"/>
      <c r="F454" s="16"/>
    </row>
    <row r="455" spans="1:6" ht="27.6">
      <c r="A455" s="11">
        <v>1</v>
      </c>
      <c r="B455" s="31" t="s">
        <v>61</v>
      </c>
      <c r="C455" s="13" t="s">
        <v>10</v>
      </c>
      <c r="D455" s="14">
        <v>20.8</v>
      </c>
      <c r="E455" s="15"/>
      <c r="F455" s="16">
        <f t="shared" ref="F455:F456" si="35">+D455*E455</f>
        <v>0</v>
      </c>
    </row>
    <row r="456" spans="1:6" ht="27.6">
      <c r="A456" s="11">
        <v>2</v>
      </c>
      <c r="B456" s="31" t="s">
        <v>62</v>
      </c>
      <c r="C456" s="13" t="s">
        <v>10</v>
      </c>
      <c r="D456" s="14">
        <v>6.4</v>
      </c>
      <c r="E456" s="15"/>
      <c r="F456" s="16">
        <f t="shared" si="35"/>
        <v>0</v>
      </c>
    </row>
    <row r="457" spans="1:6">
      <c r="A457" s="18"/>
      <c r="B457" s="19" t="s">
        <v>63</v>
      </c>
      <c r="C457" s="20"/>
      <c r="D457" s="21"/>
      <c r="E457" s="22"/>
      <c r="F457" s="23">
        <f>SUM(F455:F456)</f>
        <v>0</v>
      </c>
    </row>
    <row r="458" spans="1:6">
      <c r="A458" s="36" t="s">
        <v>64</v>
      </c>
      <c r="B458" s="41" t="s">
        <v>105</v>
      </c>
      <c r="C458" s="42"/>
      <c r="D458" s="43"/>
      <c r="E458" s="44"/>
      <c r="F458" s="16"/>
    </row>
    <row r="459" spans="1:6" ht="43.2">
      <c r="A459" s="11">
        <v>1</v>
      </c>
      <c r="B459" s="45" t="s">
        <v>85</v>
      </c>
      <c r="C459" s="42" t="s">
        <v>86</v>
      </c>
      <c r="D459" s="43">
        <v>1.4</v>
      </c>
      <c r="E459" s="44"/>
      <c r="F459" s="16">
        <f t="shared" ref="F459:F469" si="36">+D459*E459</f>
        <v>0</v>
      </c>
    </row>
    <row r="460" spans="1:6" ht="43.2">
      <c r="A460" s="11">
        <v>2</v>
      </c>
      <c r="B460" s="45" t="s">
        <v>87</v>
      </c>
      <c r="C460" s="42" t="s">
        <v>88</v>
      </c>
      <c r="D460" s="43">
        <v>1</v>
      </c>
      <c r="E460" s="44"/>
      <c r="F460" s="16">
        <f t="shared" si="36"/>
        <v>0</v>
      </c>
    </row>
    <row r="461" spans="1:6" ht="43.2">
      <c r="A461" s="11">
        <v>3</v>
      </c>
      <c r="B461" s="45" t="s">
        <v>89</v>
      </c>
      <c r="C461" s="42" t="s">
        <v>90</v>
      </c>
      <c r="D461" s="43">
        <v>1</v>
      </c>
      <c r="E461" s="44"/>
      <c r="F461" s="16">
        <f t="shared" si="36"/>
        <v>0</v>
      </c>
    </row>
    <row r="462" spans="1:6" ht="28.8">
      <c r="A462" s="11">
        <v>4</v>
      </c>
      <c r="B462" s="45" t="s">
        <v>91</v>
      </c>
      <c r="C462" s="42" t="s">
        <v>90</v>
      </c>
      <c r="D462" s="43">
        <v>1</v>
      </c>
      <c r="E462" s="44"/>
      <c r="F462" s="16">
        <f t="shared" si="36"/>
        <v>0</v>
      </c>
    </row>
    <row r="463" spans="1:6" ht="43.2">
      <c r="A463" s="11">
        <v>5</v>
      </c>
      <c r="B463" s="45" t="s">
        <v>92</v>
      </c>
      <c r="C463" s="42" t="s">
        <v>90</v>
      </c>
      <c r="D463" s="43">
        <v>1</v>
      </c>
      <c r="E463" s="44"/>
      <c r="F463" s="16">
        <f t="shared" si="36"/>
        <v>0</v>
      </c>
    </row>
    <row r="464" spans="1:6" ht="57.6">
      <c r="A464" s="11">
        <v>6</v>
      </c>
      <c r="B464" s="45" t="s">
        <v>93</v>
      </c>
      <c r="C464" s="42" t="s">
        <v>86</v>
      </c>
      <c r="D464" s="43">
        <v>8.82</v>
      </c>
      <c r="E464" s="44"/>
      <c r="F464" s="16">
        <f t="shared" si="36"/>
        <v>0</v>
      </c>
    </row>
    <row r="465" spans="1:6" ht="43.2">
      <c r="A465" s="11">
        <v>7</v>
      </c>
      <c r="B465" s="45" t="s">
        <v>94</v>
      </c>
      <c r="C465" s="42" t="s">
        <v>30</v>
      </c>
      <c r="D465" s="43">
        <v>1</v>
      </c>
      <c r="E465" s="44"/>
      <c r="F465" s="16">
        <f t="shared" si="36"/>
        <v>0</v>
      </c>
    </row>
    <row r="466" spans="1:6">
      <c r="A466" s="11">
        <v>8</v>
      </c>
      <c r="B466" s="45" t="s">
        <v>383</v>
      </c>
      <c r="C466" s="42" t="s">
        <v>88</v>
      </c>
      <c r="D466" s="43">
        <v>2</v>
      </c>
      <c r="E466" s="44"/>
      <c r="F466" s="16">
        <f t="shared" si="36"/>
        <v>0</v>
      </c>
    </row>
    <row r="467" spans="1:6">
      <c r="A467" s="11">
        <v>9</v>
      </c>
      <c r="B467" s="45" t="s">
        <v>96</v>
      </c>
      <c r="C467" s="42" t="s">
        <v>88</v>
      </c>
      <c r="D467" s="43">
        <v>2</v>
      </c>
      <c r="E467" s="44"/>
      <c r="F467" s="16">
        <f t="shared" si="36"/>
        <v>0</v>
      </c>
    </row>
    <row r="468" spans="1:6">
      <c r="A468" s="11">
        <v>10</v>
      </c>
      <c r="B468" s="45" t="s">
        <v>97</v>
      </c>
      <c r="C468" s="42" t="s">
        <v>88</v>
      </c>
      <c r="D468" s="43">
        <v>2</v>
      </c>
      <c r="E468" s="44"/>
      <c r="F468" s="16">
        <f t="shared" si="36"/>
        <v>0</v>
      </c>
    </row>
    <row r="469" spans="1:6">
      <c r="A469" s="11">
        <v>11</v>
      </c>
      <c r="B469" s="45" t="s">
        <v>98</v>
      </c>
      <c r="C469" s="42" t="s">
        <v>88</v>
      </c>
      <c r="D469" s="43">
        <v>2</v>
      </c>
      <c r="E469" s="44"/>
      <c r="F469" s="16">
        <f t="shared" si="36"/>
        <v>0</v>
      </c>
    </row>
    <row r="470" spans="1:6">
      <c r="A470" s="18"/>
      <c r="B470" s="19" t="s">
        <v>71</v>
      </c>
      <c r="C470" s="20"/>
      <c r="D470" s="21"/>
      <c r="E470" s="22"/>
      <c r="F470" s="23">
        <f>SUM(F459:F469)</f>
        <v>0</v>
      </c>
    </row>
    <row r="471" spans="1:6">
      <c r="A471" s="18" t="s">
        <v>72</v>
      </c>
      <c r="B471" s="19" t="s">
        <v>106</v>
      </c>
      <c r="C471" s="20"/>
      <c r="D471" s="21"/>
      <c r="E471" s="22"/>
      <c r="F471" s="23"/>
    </row>
    <row r="472" spans="1:6" ht="27.6">
      <c r="A472" s="47">
        <v>1</v>
      </c>
      <c r="B472" s="26" t="s">
        <v>103</v>
      </c>
      <c r="C472" s="13" t="s">
        <v>14</v>
      </c>
      <c r="D472" s="27">
        <v>0.14299999999999999</v>
      </c>
      <c r="E472" s="15"/>
      <c r="F472" s="16">
        <f>E472*D472</f>
        <v>0</v>
      </c>
    </row>
    <row r="473" spans="1:6" ht="27.6">
      <c r="A473" s="47">
        <v>2</v>
      </c>
      <c r="B473" s="26" t="s">
        <v>107</v>
      </c>
      <c r="C473" s="13" t="s">
        <v>14</v>
      </c>
      <c r="D473" s="14">
        <v>0.56999999999999995</v>
      </c>
      <c r="E473" s="15"/>
      <c r="F473" s="16">
        <f t="shared" ref="F473:F475" si="37">E473*D473</f>
        <v>0</v>
      </c>
    </row>
    <row r="474" spans="1:6">
      <c r="A474" s="47">
        <v>3</v>
      </c>
      <c r="B474" s="26" t="s">
        <v>108</v>
      </c>
      <c r="C474" s="13" t="s">
        <v>10</v>
      </c>
      <c r="D474" s="14">
        <v>1.9</v>
      </c>
      <c r="E474" s="15"/>
      <c r="F474" s="16">
        <f t="shared" si="37"/>
        <v>0</v>
      </c>
    </row>
    <row r="475" spans="1:6">
      <c r="A475" s="47">
        <v>4</v>
      </c>
      <c r="B475" s="26" t="s">
        <v>109</v>
      </c>
      <c r="C475" s="13" t="s">
        <v>10</v>
      </c>
      <c r="D475" s="14">
        <v>8.32</v>
      </c>
      <c r="E475" s="15"/>
      <c r="F475" s="16">
        <f t="shared" si="37"/>
        <v>0</v>
      </c>
    </row>
    <row r="476" spans="1:6">
      <c r="A476" s="47">
        <v>5</v>
      </c>
      <c r="B476" s="26" t="s">
        <v>184</v>
      </c>
      <c r="C476" s="13" t="s">
        <v>86</v>
      </c>
      <c r="D476" s="14">
        <v>6</v>
      </c>
      <c r="E476" s="15"/>
      <c r="F476" s="16"/>
    </row>
    <row r="477" spans="1:6" ht="27.6">
      <c r="A477" s="47">
        <v>6</v>
      </c>
      <c r="B477" s="26" t="s">
        <v>110</v>
      </c>
      <c r="C477" s="13" t="s">
        <v>10</v>
      </c>
      <c r="D477" s="28">
        <v>3.75</v>
      </c>
      <c r="E477" s="15"/>
      <c r="F477" s="16">
        <f t="shared" ref="F477:F480" si="38">E477*D477</f>
        <v>0</v>
      </c>
    </row>
    <row r="478" spans="1:6" ht="27.6">
      <c r="A478" s="47">
        <v>7</v>
      </c>
      <c r="B478" s="26" t="s">
        <v>77</v>
      </c>
      <c r="C478" s="13" t="s">
        <v>10</v>
      </c>
      <c r="D478" s="28">
        <v>17.760000000000002</v>
      </c>
      <c r="E478" s="15"/>
      <c r="F478" s="16">
        <f t="shared" si="38"/>
        <v>0</v>
      </c>
    </row>
    <row r="479" spans="1:6" ht="28.8">
      <c r="A479" s="47">
        <v>8</v>
      </c>
      <c r="B479" s="45" t="s">
        <v>187</v>
      </c>
      <c r="C479" s="42" t="s">
        <v>30</v>
      </c>
      <c r="D479" s="43">
        <v>1</v>
      </c>
      <c r="E479" s="50"/>
      <c r="F479" s="16">
        <f t="shared" si="38"/>
        <v>0</v>
      </c>
    </row>
    <row r="480" spans="1:6">
      <c r="A480" s="47">
        <v>9</v>
      </c>
      <c r="B480" s="26" t="s">
        <v>112</v>
      </c>
      <c r="C480" s="13" t="s">
        <v>30</v>
      </c>
      <c r="D480" s="28">
        <v>1</v>
      </c>
      <c r="E480" s="15"/>
      <c r="F480" s="16">
        <f t="shared" si="38"/>
        <v>0</v>
      </c>
    </row>
    <row r="481" spans="1:6" ht="27.6">
      <c r="A481" s="47">
        <v>10</v>
      </c>
      <c r="B481" s="26" t="s">
        <v>185</v>
      </c>
      <c r="C481" s="13" t="s">
        <v>14</v>
      </c>
      <c r="D481" s="28">
        <v>0.56999999999999995</v>
      </c>
      <c r="E481" s="15"/>
      <c r="F481" s="16">
        <f>+D481*E481</f>
        <v>0</v>
      </c>
    </row>
    <row r="482" spans="1:6">
      <c r="A482" s="18"/>
      <c r="B482" s="7" t="s">
        <v>82</v>
      </c>
      <c r="C482" s="9"/>
      <c r="D482" s="52"/>
      <c r="E482" s="25"/>
      <c r="F482" s="23">
        <f>SUM(F472:F481)</f>
        <v>0</v>
      </c>
    </row>
    <row r="483" spans="1:6">
      <c r="A483" s="11"/>
      <c r="B483" s="41" t="s">
        <v>100</v>
      </c>
      <c r="C483" s="42"/>
      <c r="D483" s="43"/>
      <c r="E483" s="43"/>
      <c r="F483" s="46">
        <f>F470+F457+F453+F450+F446+F443+F433+F424+F482</f>
        <v>0</v>
      </c>
    </row>
    <row r="486" spans="1:6">
      <c r="F486" s="54"/>
    </row>
    <row r="488" spans="1:6">
      <c r="A488" s="1"/>
      <c r="B488" s="381" t="s">
        <v>221</v>
      </c>
      <c r="C488" s="382"/>
      <c r="D488" s="383"/>
      <c r="E488" s="384">
        <f>F327+F409+F483</f>
        <v>0</v>
      </c>
      <c r="F488" s="385"/>
    </row>
    <row r="489" spans="1:6">
      <c r="A489" s="1"/>
      <c r="B489" s="381" t="s">
        <v>222</v>
      </c>
      <c r="C489" s="382"/>
      <c r="D489" s="383"/>
      <c r="E489" s="384">
        <f>(E488*18)/100</f>
        <v>0</v>
      </c>
      <c r="F489" s="385"/>
    </row>
    <row r="490" spans="1:6">
      <c r="A490" s="1"/>
      <c r="B490" s="381" t="s">
        <v>217</v>
      </c>
      <c r="C490" s="382"/>
      <c r="D490" s="383"/>
      <c r="E490" s="384">
        <f>+E488+E489</f>
        <v>0</v>
      </c>
      <c r="F490" s="385"/>
    </row>
    <row r="494" spans="1:6" ht="25.8">
      <c r="B494" s="95" t="s">
        <v>225</v>
      </c>
    </row>
    <row r="498" spans="1:6">
      <c r="A498" s="98"/>
      <c r="B498" s="380" t="s">
        <v>226</v>
      </c>
      <c r="C498" s="380"/>
      <c r="D498" s="380"/>
      <c r="E498" s="98"/>
      <c r="F498" s="98"/>
    </row>
    <row r="499" spans="1:6" ht="15" thickBot="1">
      <c r="A499" s="99"/>
      <c r="B499" s="59"/>
      <c r="C499" s="58"/>
      <c r="D499" s="58"/>
      <c r="E499" s="100"/>
      <c r="F499" s="100"/>
    </row>
    <row r="500" spans="1:6" ht="40.200000000000003">
      <c r="A500" s="101" t="s">
        <v>1</v>
      </c>
      <c r="B500" s="62" t="s">
        <v>125</v>
      </c>
      <c r="C500" s="62" t="s">
        <v>126</v>
      </c>
      <c r="D500" s="63" t="s">
        <v>127</v>
      </c>
      <c r="E500" s="102" t="s">
        <v>128</v>
      </c>
      <c r="F500" s="65" t="s">
        <v>129</v>
      </c>
    </row>
    <row r="501" spans="1:6">
      <c r="A501" s="103" t="s">
        <v>130</v>
      </c>
      <c r="B501" s="67" t="s">
        <v>131</v>
      </c>
      <c r="C501" s="68"/>
      <c r="D501" s="68"/>
      <c r="E501" s="104"/>
      <c r="F501" s="105"/>
    </row>
    <row r="502" spans="1:6" ht="27">
      <c r="A502" s="106" t="s">
        <v>132</v>
      </c>
      <c r="B502" s="107" t="s">
        <v>133</v>
      </c>
      <c r="C502" s="68" t="s">
        <v>134</v>
      </c>
      <c r="D502" s="68">
        <v>1</v>
      </c>
      <c r="E502" s="104"/>
      <c r="F502" s="105">
        <f>E502*D502</f>
        <v>0</v>
      </c>
    </row>
    <row r="503" spans="1:6">
      <c r="A503" s="106" t="s">
        <v>135</v>
      </c>
      <c r="B503" s="73" t="s">
        <v>136</v>
      </c>
      <c r="C503" s="68" t="s">
        <v>137</v>
      </c>
      <c r="D503" s="68">
        <v>1</v>
      </c>
      <c r="E503" s="104"/>
      <c r="F503" s="105">
        <f>E503*D503</f>
        <v>0</v>
      </c>
    </row>
    <row r="504" spans="1:6">
      <c r="A504" s="108"/>
      <c r="B504" s="109" t="s">
        <v>138</v>
      </c>
      <c r="C504" s="110"/>
      <c r="D504" s="110"/>
      <c r="E504" s="111"/>
      <c r="F504" s="112">
        <f>SUM(F502:F503)</f>
        <v>0</v>
      </c>
    </row>
    <row r="505" spans="1:6">
      <c r="A505" s="106"/>
      <c r="B505" s="74"/>
      <c r="C505" s="68"/>
      <c r="D505" s="68"/>
      <c r="E505" s="104"/>
      <c r="F505" s="105"/>
    </row>
    <row r="506" spans="1:6">
      <c r="A506" s="113" t="s">
        <v>139</v>
      </c>
      <c r="B506" s="75" t="s">
        <v>140</v>
      </c>
      <c r="C506" s="68"/>
      <c r="D506" s="68"/>
      <c r="E506" s="104"/>
      <c r="F506" s="105"/>
    </row>
    <row r="507" spans="1:6" ht="26.4">
      <c r="A507" s="71" t="s">
        <v>141</v>
      </c>
      <c r="B507" s="72" t="s">
        <v>198</v>
      </c>
      <c r="C507" s="68" t="s">
        <v>146</v>
      </c>
      <c r="D507" s="68">
        <v>0.2</v>
      </c>
      <c r="E507" s="104"/>
      <c r="F507" s="105">
        <f t="shared" ref="F507:F518" si="39">E507*D507</f>
        <v>0</v>
      </c>
    </row>
    <row r="508" spans="1:6">
      <c r="A508" s="71" t="s">
        <v>144</v>
      </c>
      <c r="B508" s="72" t="s">
        <v>148</v>
      </c>
      <c r="C508" s="68" t="s">
        <v>86</v>
      </c>
      <c r="D508" s="68">
        <v>9.7200000000000006</v>
      </c>
      <c r="E508" s="104"/>
      <c r="F508" s="105">
        <f t="shared" si="39"/>
        <v>0</v>
      </c>
    </row>
    <row r="509" spans="1:6" ht="26.4">
      <c r="A509" s="71" t="s">
        <v>147</v>
      </c>
      <c r="B509" s="76" t="s">
        <v>150</v>
      </c>
      <c r="C509" s="68" t="s">
        <v>86</v>
      </c>
      <c r="D509" s="68">
        <v>0.64</v>
      </c>
      <c r="E509" s="104"/>
      <c r="F509" s="105">
        <f t="shared" si="39"/>
        <v>0</v>
      </c>
    </row>
    <row r="510" spans="1:6">
      <c r="A510" s="71" t="s">
        <v>149</v>
      </c>
      <c r="B510" s="72" t="s">
        <v>152</v>
      </c>
      <c r="C510" s="68" t="s">
        <v>86</v>
      </c>
      <c r="D510" s="68">
        <v>19.440000000000001</v>
      </c>
      <c r="E510" s="104"/>
      <c r="F510" s="105">
        <f t="shared" si="39"/>
        <v>0</v>
      </c>
    </row>
    <row r="511" spans="1:6">
      <c r="A511" s="71" t="s">
        <v>151</v>
      </c>
      <c r="B511" s="72" t="s">
        <v>154</v>
      </c>
      <c r="C511" s="68" t="s">
        <v>88</v>
      </c>
      <c r="D511" s="68">
        <v>16</v>
      </c>
      <c r="E511" s="104"/>
      <c r="F511" s="105">
        <f t="shared" si="39"/>
        <v>0</v>
      </c>
    </row>
    <row r="512" spans="1:6">
      <c r="A512" s="71" t="s">
        <v>153</v>
      </c>
      <c r="B512" s="72" t="s">
        <v>156</v>
      </c>
      <c r="C512" s="68" t="s">
        <v>52</v>
      </c>
      <c r="D512" s="68">
        <v>11.5</v>
      </c>
      <c r="E512" s="104"/>
      <c r="F512" s="105">
        <f t="shared" si="39"/>
        <v>0</v>
      </c>
    </row>
    <row r="513" spans="1:6" ht="26.4">
      <c r="A513" s="71" t="s">
        <v>155</v>
      </c>
      <c r="B513" s="72" t="s">
        <v>158</v>
      </c>
      <c r="C513" s="68" t="s">
        <v>86</v>
      </c>
      <c r="D513" s="68">
        <v>9.5399999999999991</v>
      </c>
      <c r="E513" s="104"/>
      <c r="F513" s="105">
        <f t="shared" si="39"/>
        <v>0</v>
      </c>
    </row>
    <row r="514" spans="1:6" ht="27">
      <c r="A514" s="106" t="s">
        <v>157</v>
      </c>
      <c r="B514" s="107" t="s">
        <v>227</v>
      </c>
      <c r="C514" s="68" t="s">
        <v>86</v>
      </c>
      <c r="D514" s="68">
        <v>4.7</v>
      </c>
      <c r="E514" s="104"/>
      <c r="F514" s="105">
        <f t="shared" si="39"/>
        <v>0</v>
      </c>
    </row>
    <row r="515" spans="1:6" ht="26.4">
      <c r="A515" s="106" t="s">
        <v>228</v>
      </c>
      <c r="B515" s="72" t="s">
        <v>229</v>
      </c>
      <c r="C515" s="68" t="s">
        <v>86</v>
      </c>
      <c r="D515" s="68">
        <v>55.32</v>
      </c>
      <c r="E515" s="104"/>
      <c r="F515" s="105">
        <f t="shared" si="39"/>
        <v>0</v>
      </c>
    </row>
    <row r="516" spans="1:6" ht="26.4">
      <c r="A516" s="106" t="s">
        <v>230</v>
      </c>
      <c r="B516" s="72" t="s">
        <v>201</v>
      </c>
      <c r="C516" s="68" t="s">
        <v>88</v>
      </c>
      <c r="D516" s="68">
        <v>3</v>
      </c>
      <c r="E516" s="104"/>
      <c r="F516" s="105">
        <f t="shared" si="39"/>
        <v>0</v>
      </c>
    </row>
    <row r="517" spans="1:6" ht="26.4">
      <c r="A517" s="106" t="s">
        <v>231</v>
      </c>
      <c r="B517" s="72" t="s">
        <v>232</v>
      </c>
      <c r="C517" s="68" t="s">
        <v>88</v>
      </c>
      <c r="D517" s="68">
        <v>1</v>
      </c>
      <c r="E517" s="104"/>
      <c r="F517" s="105">
        <f t="shared" si="39"/>
        <v>0</v>
      </c>
    </row>
    <row r="518" spans="1:6">
      <c r="A518" s="106" t="s">
        <v>233</v>
      </c>
      <c r="B518" s="107" t="s">
        <v>234</v>
      </c>
      <c r="C518" s="68" t="s">
        <v>86</v>
      </c>
      <c r="D518" s="68">
        <v>11.08</v>
      </c>
      <c r="E518" s="104"/>
      <c r="F518" s="105">
        <f t="shared" si="39"/>
        <v>0</v>
      </c>
    </row>
    <row r="519" spans="1:6">
      <c r="A519" s="108"/>
      <c r="B519" s="109" t="s">
        <v>159</v>
      </c>
      <c r="C519" s="110"/>
      <c r="D519" s="110"/>
      <c r="E519" s="111"/>
      <c r="F519" s="112">
        <f>SUM(F507:F518)</f>
        <v>0</v>
      </c>
    </row>
    <row r="520" spans="1:6">
      <c r="A520" s="106"/>
      <c r="B520" s="74"/>
      <c r="C520" s="68"/>
      <c r="D520" s="68"/>
      <c r="E520" s="104"/>
      <c r="F520" s="105"/>
    </row>
    <row r="521" spans="1:6">
      <c r="A521" s="103" t="s">
        <v>160</v>
      </c>
      <c r="B521" s="74" t="s">
        <v>161</v>
      </c>
      <c r="C521" s="68"/>
      <c r="D521" s="68"/>
      <c r="E521" s="104"/>
      <c r="F521" s="105"/>
    </row>
    <row r="522" spans="1:6">
      <c r="A522" s="106" t="s">
        <v>162</v>
      </c>
      <c r="B522" s="77" t="s">
        <v>195</v>
      </c>
      <c r="C522" s="68" t="s">
        <v>86</v>
      </c>
      <c r="D522" s="68">
        <v>4.8</v>
      </c>
      <c r="E522" s="104"/>
      <c r="F522" s="105">
        <f t="shared" ref="F522:F530" si="40">E522*D522</f>
        <v>0</v>
      </c>
    </row>
    <row r="523" spans="1:6">
      <c r="A523" s="106" t="s">
        <v>164</v>
      </c>
      <c r="B523" s="77" t="s">
        <v>163</v>
      </c>
      <c r="C523" s="68" t="s">
        <v>146</v>
      </c>
      <c r="D523" s="68">
        <v>0.7</v>
      </c>
      <c r="E523" s="104"/>
      <c r="F523" s="105">
        <f t="shared" si="40"/>
        <v>0</v>
      </c>
    </row>
    <row r="524" spans="1:6">
      <c r="A524" s="106" t="s">
        <v>166</v>
      </c>
      <c r="B524" s="107" t="s">
        <v>165</v>
      </c>
      <c r="C524" s="68" t="s">
        <v>146</v>
      </c>
      <c r="D524" s="68">
        <v>0.15</v>
      </c>
      <c r="E524" s="104"/>
      <c r="F524" s="105">
        <f t="shared" si="40"/>
        <v>0</v>
      </c>
    </row>
    <row r="525" spans="1:6" ht="27">
      <c r="A525" s="106" t="s">
        <v>168</v>
      </c>
      <c r="B525" s="107" t="s">
        <v>167</v>
      </c>
      <c r="C525" s="68" t="s">
        <v>146</v>
      </c>
      <c r="D525" s="68">
        <v>0.19</v>
      </c>
      <c r="E525" s="104"/>
      <c r="F525" s="105">
        <f t="shared" si="40"/>
        <v>0</v>
      </c>
    </row>
    <row r="526" spans="1:6">
      <c r="A526" s="106" t="s">
        <v>170</v>
      </c>
      <c r="B526" s="72" t="s">
        <v>169</v>
      </c>
      <c r="C526" s="68" t="s">
        <v>86</v>
      </c>
      <c r="D526" s="68">
        <v>4.9000000000000004</v>
      </c>
      <c r="E526" s="104"/>
      <c r="F526" s="105">
        <f t="shared" si="40"/>
        <v>0</v>
      </c>
    </row>
    <row r="527" spans="1:6">
      <c r="A527" s="106" t="s">
        <v>171</v>
      </c>
      <c r="B527" s="107" t="s">
        <v>148</v>
      </c>
      <c r="C527" s="68" t="s">
        <v>86</v>
      </c>
      <c r="D527" s="68">
        <v>8.25</v>
      </c>
      <c r="E527" s="104"/>
      <c r="F527" s="105">
        <f t="shared" si="40"/>
        <v>0</v>
      </c>
    </row>
    <row r="528" spans="1:6">
      <c r="A528" s="106" t="s">
        <v>172</v>
      </c>
      <c r="B528" s="107" t="s">
        <v>235</v>
      </c>
      <c r="C528" s="68" t="s">
        <v>86</v>
      </c>
      <c r="D528" s="68">
        <v>17.829999999999998</v>
      </c>
      <c r="E528" s="104"/>
      <c r="F528" s="105">
        <f t="shared" si="40"/>
        <v>0</v>
      </c>
    </row>
    <row r="529" spans="1:7">
      <c r="A529" s="106" t="s">
        <v>199</v>
      </c>
      <c r="B529" s="107" t="s">
        <v>236</v>
      </c>
      <c r="C529" s="68" t="s">
        <v>146</v>
      </c>
      <c r="D529" s="68">
        <v>0.17</v>
      </c>
      <c r="E529" s="104"/>
      <c r="F529" s="105">
        <f t="shared" si="40"/>
        <v>0</v>
      </c>
    </row>
    <row r="530" spans="1:7" ht="39.6">
      <c r="A530" s="106" t="s">
        <v>200</v>
      </c>
      <c r="B530" s="72" t="s">
        <v>173</v>
      </c>
      <c r="C530" s="68" t="s">
        <v>146</v>
      </c>
      <c r="D530" s="68">
        <v>0.57999999999999996</v>
      </c>
      <c r="E530" s="104"/>
      <c r="F530" s="105">
        <f t="shared" si="40"/>
        <v>0</v>
      </c>
    </row>
    <row r="531" spans="1:7">
      <c r="A531" s="108" t="s">
        <v>237</v>
      </c>
      <c r="B531" s="114" t="s">
        <v>159</v>
      </c>
      <c r="C531" s="110"/>
      <c r="D531" s="110"/>
      <c r="E531" s="111"/>
      <c r="F531" s="112">
        <f>SUM(F522:F530)</f>
        <v>0</v>
      </c>
    </row>
    <row r="532" spans="1:7">
      <c r="A532" s="106"/>
      <c r="B532" s="75"/>
      <c r="C532" s="68"/>
      <c r="D532" s="68"/>
      <c r="E532" s="104"/>
      <c r="F532" s="105"/>
    </row>
    <row r="533" spans="1:7">
      <c r="A533" s="103" t="s">
        <v>174</v>
      </c>
      <c r="B533" s="75" t="s">
        <v>175</v>
      </c>
      <c r="C533" s="68"/>
      <c r="D533" s="68"/>
      <c r="E533" s="104"/>
      <c r="F533" s="105"/>
    </row>
    <row r="534" spans="1:7" ht="26.4">
      <c r="A534" s="106" t="s">
        <v>176</v>
      </c>
      <c r="B534" s="72" t="s">
        <v>177</v>
      </c>
      <c r="C534" s="68" t="s">
        <v>88</v>
      </c>
      <c r="D534" s="68">
        <v>1</v>
      </c>
      <c r="E534" s="104"/>
      <c r="F534" s="105">
        <f>E534*D534</f>
        <v>0</v>
      </c>
    </row>
    <row r="535" spans="1:7">
      <c r="A535" s="106" t="s">
        <v>178</v>
      </c>
      <c r="B535" s="72" t="s">
        <v>238</v>
      </c>
      <c r="C535" s="68" t="s">
        <v>137</v>
      </c>
      <c r="D535" s="68">
        <v>1</v>
      </c>
      <c r="E535" s="104"/>
      <c r="F535" s="105">
        <f>E535*D535</f>
        <v>0</v>
      </c>
    </row>
    <row r="536" spans="1:7">
      <c r="A536" s="108"/>
      <c r="B536" s="114" t="s">
        <v>159</v>
      </c>
      <c r="C536" s="110"/>
      <c r="D536" s="110"/>
      <c r="E536" s="111"/>
      <c r="F536" s="112">
        <f>SUM(F534:F535)</f>
        <v>0</v>
      </c>
    </row>
    <row r="537" spans="1:7">
      <c r="A537" s="98"/>
      <c r="B537" s="98"/>
      <c r="C537" s="98"/>
      <c r="D537" s="98"/>
      <c r="E537" s="98"/>
      <c r="F537" s="98"/>
    </row>
    <row r="538" spans="1:7">
      <c r="A538" s="115"/>
      <c r="B538" s="91" t="s">
        <v>239</v>
      </c>
      <c r="C538" s="92"/>
      <c r="D538" s="92"/>
      <c r="E538" s="116"/>
      <c r="F538" s="117">
        <f>+F536+F531+F519+F504</f>
        <v>0</v>
      </c>
      <c r="G538" s="118"/>
    </row>
    <row r="541" spans="1:7" ht="15" thickBot="1"/>
    <row r="542" spans="1:7" ht="18.600000000000001" thickBot="1">
      <c r="A542" s="2"/>
      <c r="B542" s="369" t="s">
        <v>0</v>
      </c>
      <c r="C542" s="370"/>
      <c r="D542" s="370"/>
      <c r="E542" s="370"/>
      <c r="F542" s="371"/>
    </row>
    <row r="543" spans="1:7" ht="18">
      <c r="A543" s="2"/>
      <c r="B543" s="3"/>
      <c r="C543" s="3"/>
      <c r="D543" s="3"/>
      <c r="E543" s="3"/>
      <c r="F543" s="3"/>
    </row>
    <row r="544" spans="1:7" ht="31.2">
      <c r="A544" s="4" t="s">
        <v>1</v>
      </c>
      <c r="B544" s="4" t="s">
        <v>2</v>
      </c>
      <c r="C544" s="4" t="s">
        <v>3</v>
      </c>
      <c r="D544" s="5" t="s">
        <v>4</v>
      </c>
      <c r="E544" s="4" t="s">
        <v>5</v>
      </c>
      <c r="F544" s="4" t="s">
        <v>6</v>
      </c>
    </row>
    <row r="545" spans="1:6" ht="15.6">
      <c r="A545" s="6" t="s">
        <v>7</v>
      </c>
      <c r="B545" s="7" t="s">
        <v>8</v>
      </c>
      <c r="C545" s="8"/>
      <c r="D545" s="9"/>
      <c r="E545" s="9"/>
      <c r="F545" s="10"/>
    </row>
    <row r="546" spans="1:6">
      <c r="A546" s="11">
        <v>1</v>
      </c>
      <c r="B546" s="12" t="s">
        <v>9</v>
      </c>
      <c r="C546" s="13" t="s">
        <v>10</v>
      </c>
      <c r="D546" s="14">
        <v>92.41</v>
      </c>
      <c r="E546" s="15"/>
      <c r="F546" s="16">
        <f>+D546*E546</f>
        <v>0</v>
      </c>
    </row>
    <row r="547" spans="1:6">
      <c r="A547" s="11">
        <v>2</v>
      </c>
      <c r="B547" s="17" t="s">
        <v>11</v>
      </c>
      <c r="C547" s="13" t="s">
        <v>12</v>
      </c>
      <c r="D547" s="14">
        <v>1</v>
      </c>
      <c r="E547" s="15"/>
      <c r="F547" s="16">
        <f t="shared" ref="F547:F604" si="41">+D547*E547</f>
        <v>0</v>
      </c>
    </row>
    <row r="548" spans="1:6">
      <c r="A548" s="11">
        <v>3</v>
      </c>
      <c r="B548" s="12" t="s">
        <v>13</v>
      </c>
      <c r="C548" s="13" t="s">
        <v>14</v>
      </c>
      <c r="D548" s="14">
        <f>41.1+2.261</f>
        <v>43.361000000000004</v>
      </c>
      <c r="E548" s="15"/>
      <c r="F548" s="16">
        <f t="shared" si="41"/>
        <v>0</v>
      </c>
    </row>
    <row r="549" spans="1:6">
      <c r="A549" s="11">
        <v>4</v>
      </c>
      <c r="B549" s="17" t="s">
        <v>15</v>
      </c>
      <c r="C549" s="13" t="s">
        <v>14</v>
      </c>
      <c r="D549" s="14">
        <v>5.0999999999999996</v>
      </c>
      <c r="E549" s="15"/>
      <c r="F549" s="16">
        <f t="shared" si="41"/>
        <v>0</v>
      </c>
    </row>
    <row r="550" spans="1:6">
      <c r="A550" s="11">
        <v>5</v>
      </c>
      <c r="B550" s="17" t="s">
        <v>16</v>
      </c>
      <c r="C550" s="13" t="s">
        <v>14</v>
      </c>
      <c r="D550" s="14">
        <v>3.78</v>
      </c>
      <c r="E550" s="15"/>
      <c r="F550" s="16">
        <f t="shared" si="41"/>
        <v>0</v>
      </c>
    </row>
    <row r="551" spans="1:6">
      <c r="A551" s="11">
        <v>6</v>
      </c>
      <c r="B551" s="17" t="s">
        <v>17</v>
      </c>
      <c r="C551" s="13" t="s">
        <v>14</v>
      </c>
      <c r="D551" s="14">
        <f>2.52+0.387</f>
        <v>2.907</v>
      </c>
      <c r="E551" s="15"/>
      <c r="F551" s="16">
        <f t="shared" si="41"/>
        <v>0</v>
      </c>
    </row>
    <row r="552" spans="1:6">
      <c r="A552" s="11">
        <v>7</v>
      </c>
      <c r="B552" s="17" t="s">
        <v>18</v>
      </c>
      <c r="C552" s="13" t="s">
        <v>12</v>
      </c>
      <c r="D552" s="14">
        <v>1</v>
      </c>
      <c r="E552" s="15"/>
      <c r="F552" s="16">
        <f t="shared" si="41"/>
        <v>0</v>
      </c>
    </row>
    <row r="553" spans="1:6">
      <c r="A553" s="18"/>
      <c r="B553" s="19" t="s">
        <v>19</v>
      </c>
      <c r="C553" s="20"/>
      <c r="D553" s="21"/>
      <c r="E553" s="22"/>
      <c r="F553" s="23">
        <f>SUM(F546:F552)</f>
        <v>0</v>
      </c>
    </row>
    <row r="554" spans="1:6" ht="15.6">
      <c r="A554" s="6" t="s">
        <v>20</v>
      </c>
      <c r="B554" s="7" t="s">
        <v>21</v>
      </c>
      <c r="C554" s="9"/>
      <c r="D554" s="24"/>
      <c r="E554" s="25"/>
      <c r="F554" s="16"/>
    </row>
    <row r="555" spans="1:6" ht="27.6">
      <c r="A555" s="11">
        <v>1</v>
      </c>
      <c r="B555" s="26" t="s">
        <v>22</v>
      </c>
      <c r="C555" s="13" t="s">
        <v>14</v>
      </c>
      <c r="D555" s="27">
        <f>0.851+0.064</f>
        <v>0.91500000000000004</v>
      </c>
      <c r="E555" s="15"/>
      <c r="F555" s="16">
        <f t="shared" si="41"/>
        <v>0</v>
      </c>
    </row>
    <row r="556" spans="1:6" ht="27.6">
      <c r="A556" s="11">
        <v>2</v>
      </c>
      <c r="B556" s="26" t="s">
        <v>23</v>
      </c>
      <c r="C556" s="13" t="s">
        <v>14</v>
      </c>
      <c r="D556" s="14">
        <v>2.5499999999999998</v>
      </c>
      <c r="E556" s="15"/>
      <c r="F556" s="16">
        <f t="shared" si="41"/>
        <v>0</v>
      </c>
    </row>
    <row r="557" spans="1:6" ht="27.6">
      <c r="A557" s="11">
        <v>3</v>
      </c>
      <c r="B557" s="26" t="s">
        <v>24</v>
      </c>
      <c r="C557" s="13" t="s">
        <v>10</v>
      </c>
      <c r="D557" s="14">
        <v>68.400000000000006</v>
      </c>
      <c r="E557" s="15"/>
      <c r="F557" s="16">
        <f t="shared" si="41"/>
        <v>0</v>
      </c>
    </row>
    <row r="558" spans="1:6">
      <c r="A558" s="11">
        <v>4</v>
      </c>
      <c r="B558" s="12" t="s">
        <v>25</v>
      </c>
      <c r="C558" s="13" t="s">
        <v>14</v>
      </c>
      <c r="D558" s="28">
        <v>0.51300000000000001</v>
      </c>
      <c r="E558" s="15"/>
      <c r="F558" s="16">
        <f t="shared" si="41"/>
        <v>0</v>
      </c>
    </row>
    <row r="559" spans="1:6" ht="41.4">
      <c r="A559" s="11">
        <v>5</v>
      </c>
      <c r="B559" s="12" t="s">
        <v>26</v>
      </c>
      <c r="C559" s="13" t="s">
        <v>14</v>
      </c>
      <c r="D559" s="28">
        <v>1.1240000000000001</v>
      </c>
      <c r="E559" s="15"/>
      <c r="F559" s="16">
        <f t="shared" si="41"/>
        <v>0</v>
      </c>
    </row>
    <row r="560" spans="1:6" ht="27.6">
      <c r="A560" s="11">
        <v>6</v>
      </c>
      <c r="B560" s="12" t="s">
        <v>27</v>
      </c>
      <c r="C560" s="13" t="s">
        <v>14</v>
      </c>
      <c r="D560" s="28">
        <v>1.83</v>
      </c>
      <c r="E560" s="15"/>
      <c r="F560" s="16">
        <f t="shared" si="41"/>
        <v>0</v>
      </c>
    </row>
    <row r="561" spans="1:6">
      <c r="A561" s="11">
        <v>7</v>
      </c>
      <c r="B561" s="29" t="s">
        <v>28</v>
      </c>
      <c r="C561" s="13" t="s">
        <v>10</v>
      </c>
      <c r="D561" s="14">
        <v>74</v>
      </c>
      <c r="E561" s="15"/>
      <c r="F561" s="16">
        <f t="shared" si="41"/>
        <v>0</v>
      </c>
    </row>
    <row r="562" spans="1:6" ht="41.4">
      <c r="A562" s="11">
        <v>8</v>
      </c>
      <c r="B562" s="12" t="s">
        <v>29</v>
      </c>
      <c r="C562" s="13" t="s">
        <v>30</v>
      </c>
      <c r="D562" s="14">
        <v>1</v>
      </c>
      <c r="E562" s="15"/>
      <c r="F562" s="16">
        <f t="shared" si="41"/>
        <v>0</v>
      </c>
    </row>
    <row r="563" spans="1:6">
      <c r="A563" s="18"/>
      <c r="B563" s="19" t="s">
        <v>31</v>
      </c>
      <c r="C563" s="20"/>
      <c r="D563" s="21"/>
      <c r="E563" s="22"/>
      <c r="F563" s="23">
        <f>SUM(F555:F562)</f>
        <v>0</v>
      </c>
    </row>
    <row r="564" spans="1:6" ht="15.6">
      <c r="A564" s="6" t="s">
        <v>32</v>
      </c>
      <c r="B564" s="30" t="s">
        <v>33</v>
      </c>
      <c r="C564" s="9"/>
      <c r="D564" s="24"/>
      <c r="E564" s="25"/>
      <c r="F564" s="16"/>
    </row>
    <row r="565" spans="1:6">
      <c r="A565" s="11">
        <v>1</v>
      </c>
      <c r="B565" s="12" t="s">
        <v>34</v>
      </c>
      <c r="C565" s="13" t="s">
        <v>14</v>
      </c>
      <c r="D565" s="27">
        <v>1.139</v>
      </c>
      <c r="E565" s="15"/>
      <c r="F565" s="16">
        <f t="shared" si="41"/>
        <v>0</v>
      </c>
    </row>
    <row r="566" spans="1:6" ht="27.6">
      <c r="A566" s="11">
        <v>2</v>
      </c>
      <c r="B566" s="12" t="s">
        <v>35</v>
      </c>
      <c r="C566" s="13" t="s">
        <v>14</v>
      </c>
      <c r="D566" s="14">
        <v>2.66</v>
      </c>
      <c r="E566" s="15"/>
      <c r="F566" s="16">
        <f t="shared" si="41"/>
        <v>0</v>
      </c>
    </row>
    <row r="567" spans="1:6" ht="27.6">
      <c r="A567" s="11">
        <v>3</v>
      </c>
      <c r="B567" s="12" t="s">
        <v>36</v>
      </c>
      <c r="C567" s="13" t="s">
        <v>14</v>
      </c>
      <c r="D567" s="27">
        <v>0.53</v>
      </c>
      <c r="E567" s="15"/>
      <c r="F567" s="16">
        <f t="shared" si="41"/>
        <v>0</v>
      </c>
    </row>
    <row r="568" spans="1:6" ht="27.6">
      <c r="A568" s="11">
        <v>4</v>
      </c>
      <c r="B568" s="12" t="s">
        <v>37</v>
      </c>
      <c r="C568" s="13" t="s">
        <v>10</v>
      </c>
      <c r="D568" s="14">
        <v>61.96</v>
      </c>
      <c r="E568" s="15"/>
      <c r="F568" s="16">
        <f t="shared" si="41"/>
        <v>0</v>
      </c>
    </row>
    <row r="569" spans="1:6" ht="27.6">
      <c r="A569" s="11">
        <v>5</v>
      </c>
      <c r="B569" s="12" t="s">
        <v>38</v>
      </c>
      <c r="C569" s="13" t="s">
        <v>10</v>
      </c>
      <c r="D569" s="14">
        <v>2.4</v>
      </c>
      <c r="E569" s="15"/>
      <c r="F569" s="16">
        <f t="shared" si="41"/>
        <v>0</v>
      </c>
    </row>
    <row r="570" spans="1:6" ht="27.6">
      <c r="A570" s="11">
        <v>6</v>
      </c>
      <c r="B570" s="12" t="s">
        <v>39</v>
      </c>
      <c r="C570" s="13" t="s">
        <v>40</v>
      </c>
      <c r="D570" s="14">
        <v>65</v>
      </c>
      <c r="E570" s="15"/>
      <c r="F570" s="16">
        <f t="shared" si="41"/>
        <v>0</v>
      </c>
    </row>
    <row r="571" spans="1:6">
      <c r="A571" s="11">
        <v>7</v>
      </c>
      <c r="B571" s="12" t="s">
        <v>41</v>
      </c>
      <c r="C571" s="13" t="s">
        <v>10</v>
      </c>
      <c r="D571" s="14">
        <v>149.59</v>
      </c>
      <c r="E571" s="15"/>
      <c r="F571" s="16">
        <f t="shared" si="41"/>
        <v>0</v>
      </c>
    </row>
    <row r="572" spans="1:6" ht="27.6">
      <c r="A572" s="11">
        <v>8</v>
      </c>
      <c r="B572" s="31" t="s">
        <v>42</v>
      </c>
      <c r="C572" s="13" t="s">
        <v>10</v>
      </c>
      <c r="D572" s="14">
        <v>80.78</v>
      </c>
      <c r="E572" s="15"/>
      <c r="F572" s="16">
        <f t="shared" si="41"/>
        <v>0</v>
      </c>
    </row>
    <row r="573" spans="1:6">
      <c r="A573" s="18"/>
      <c r="B573" s="19" t="s">
        <v>43</v>
      </c>
      <c r="C573" s="20"/>
      <c r="D573" s="21"/>
      <c r="E573" s="22"/>
      <c r="F573" s="23">
        <f>SUM(F565:F572)</f>
        <v>0</v>
      </c>
    </row>
    <row r="574" spans="1:6" ht="15.6">
      <c r="A574" s="32" t="s">
        <v>44</v>
      </c>
      <c r="B574" s="33" t="s">
        <v>45</v>
      </c>
      <c r="C574" s="34"/>
      <c r="D574" s="35"/>
      <c r="E574" s="15"/>
      <c r="F574" s="16"/>
    </row>
    <row r="575" spans="1:6" ht="41.4">
      <c r="A575" s="11">
        <v>1</v>
      </c>
      <c r="B575" s="31" t="s">
        <v>46</v>
      </c>
      <c r="C575" s="13" t="s">
        <v>40</v>
      </c>
      <c r="D575" s="14">
        <v>4</v>
      </c>
      <c r="E575" s="15"/>
      <c r="F575" s="16">
        <f t="shared" si="41"/>
        <v>0</v>
      </c>
    </row>
    <row r="576" spans="1:6" ht="41.4">
      <c r="A576" s="11">
        <v>2</v>
      </c>
      <c r="B576" s="31" t="s">
        <v>47</v>
      </c>
      <c r="C576" s="13" t="s">
        <v>40</v>
      </c>
      <c r="D576" s="14">
        <v>1</v>
      </c>
      <c r="E576" s="15"/>
      <c r="F576" s="16">
        <f t="shared" si="41"/>
        <v>0</v>
      </c>
    </row>
    <row r="577" spans="1:6">
      <c r="A577" s="18"/>
      <c r="B577" s="19" t="s">
        <v>48</v>
      </c>
      <c r="C577" s="20"/>
      <c r="D577" s="21"/>
      <c r="E577" s="22"/>
      <c r="F577" s="23">
        <f>SUM(F575:F576)</f>
        <v>0</v>
      </c>
    </row>
    <row r="578" spans="1:6">
      <c r="A578" s="36" t="s">
        <v>49</v>
      </c>
      <c r="B578" s="33" t="s">
        <v>50</v>
      </c>
      <c r="C578" s="13"/>
      <c r="D578" s="14"/>
      <c r="E578" s="15"/>
      <c r="F578" s="16"/>
    </row>
    <row r="579" spans="1:6" ht="27.6">
      <c r="A579" s="11">
        <v>1</v>
      </c>
      <c r="B579" s="31" t="s">
        <v>51</v>
      </c>
      <c r="C579" s="13" t="s">
        <v>52</v>
      </c>
      <c r="D579" s="14">
        <v>16.8</v>
      </c>
      <c r="E579" s="15"/>
      <c r="F579" s="16">
        <f t="shared" si="41"/>
        <v>0</v>
      </c>
    </row>
    <row r="580" spans="1:6">
      <c r="A580" s="11">
        <v>2</v>
      </c>
      <c r="B580" s="31" t="s">
        <v>53</v>
      </c>
      <c r="C580" s="13" t="s">
        <v>10</v>
      </c>
      <c r="D580" s="14">
        <f>10.53+5.2</f>
        <v>15.73</v>
      </c>
      <c r="E580" s="15"/>
      <c r="F580" s="16">
        <f t="shared" si="41"/>
        <v>0</v>
      </c>
    </row>
    <row r="581" spans="1:6">
      <c r="A581" s="18"/>
      <c r="B581" s="19" t="s">
        <v>54</v>
      </c>
      <c r="C581" s="20"/>
      <c r="D581" s="21"/>
      <c r="E581" s="22"/>
      <c r="F581" s="23">
        <f>SUM(F579:F580)</f>
        <v>0</v>
      </c>
    </row>
    <row r="582" spans="1:6">
      <c r="A582" s="36" t="s">
        <v>55</v>
      </c>
      <c r="B582" s="33" t="s">
        <v>56</v>
      </c>
      <c r="C582" s="13"/>
      <c r="D582" s="14"/>
      <c r="E582" s="15"/>
      <c r="F582" s="16"/>
    </row>
    <row r="583" spans="1:6">
      <c r="A583" s="11">
        <v>1</v>
      </c>
      <c r="B583" s="37" t="s">
        <v>57</v>
      </c>
      <c r="C583" s="13" t="s">
        <v>10</v>
      </c>
      <c r="D583" s="14">
        <v>5.28</v>
      </c>
      <c r="E583" s="15"/>
      <c r="F583" s="16">
        <f t="shared" si="41"/>
        <v>0</v>
      </c>
    </row>
    <row r="584" spans="1:6">
      <c r="A584" s="18"/>
      <c r="B584" s="19" t="s">
        <v>58</v>
      </c>
      <c r="C584" s="20"/>
      <c r="D584" s="21"/>
      <c r="E584" s="22"/>
      <c r="F584" s="23">
        <f>F583</f>
        <v>0</v>
      </c>
    </row>
    <row r="585" spans="1:6">
      <c r="A585" s="36" t="s">
        <v>59</v>
      </c>
      <c r="B585" s="33" t="s">
        <v>60</v>
      </c>
      <c r="C585" s="13"/>
      <c r="D585" s="14"/>
      <c r="E585" s="15"/>
      <c r="F585" s="16"/>
    </row>
    <row r="586" spans="1:6" ht="27.6">
      <c r="A586" s="11">
        <v>1</v>
      </c>
      <c r="B586" s="31" t="s">
        <v>61</v>
      </c>
      <c r="C586" s="13" t="s">
        <v>10</v>
      </c>
      <c r="D586" s="14">
        <v>59.56</v>
      </c>
      <c r="E586" s="15"/>
      <c r="F586" s="16">
        <f t="shared" si="41"/>
        <v>0</v>
      </c>
    </row>
    <row r="587" spans="1:6" ht="27.6">
      <c r="A587" s="11">
        <v>2</v>
      </c>
      <c r="B587" s="31" t="s">
        <v>62</v>
      </c>
      <c r="C587" s="13" t="s">
        <v>10</v>
      </c>
      <c r="D587" s="14">
        <v>18.8</v>
      </c>
      <c r="E587" s="15"/>
      <c r="F587" s="16">
        <f t="shared" si="41"/>
        <v>0</v>
      </c>
    </row>
    <row r="588" spans="1:6">
      <c r="A588" s="18"/>
      <c r="B588" s="19" t="s">
        <v>63</v>
      </c>
      <c r="C588" s="20"/>
      <c r="D588" s="21"/>
      <c r="E588" s="22"/>
      <c r="F588" s="23">
        <f>SUM(F586:F587)</f>
        <v>0</v>
      </c>
    </row>
    <row r="589" spans="1:6">
      <c r="A589" s="36" t="s">
        <v>64</v>
      </c>
      <c r="B589" s="33" t="s">
        <v>65</v>
      </c>
      <c r="C589" s="13"/>
      <c r="D589" s="14"/>
      <c r="E589" s="15"/>
      <c r="F589" s="16"/>
    </row>
    <row r="590" spans="1:6" ht="27.6">
      <c r="A590" s="11">
        <v>1</v>
      </c>
      <c r="B590" s="38" t="s">
        <v>66</v>
      </c>
      <c r="C590" s="13" t="s">
        <v>40</v>
      </c>
      <c r="D590" s="14">
        <v>2</v>
      </c>
      <c r="E590" s="15"/>
      <c r="F590" s="16">
        <f t="shared" si="41"/>
        <v>0</v>
      </c>
    </row>
    <row r="591" spans="1:6" ht="27.6">
      <c r="A591" s="11">
        <v>2</v>
      </c>
      <c r="B591" s="38" t="s">
        <v>67</v>
      </c>
      <c r="C591" s="13" t="s">
        <v>40</v>
      </c>
      <c r="D591" s="14">
        <v>2</v>
      </c>
      <c r="E591" s="15"/>
      <c r="F591" s="16">
        <f t="shared" si="41"/>
        <v>0</v>
      </c>
    </row>
    <row r="592" spans="1:6" ht="27.6">
      <c r="A592" s="11">
        <v>3</v>
      </c>
      <c r="B592" s="26" t="s">
        <v>68</v>
      </c>
      <c r="C592" s="13" t="s">
        <v>40</v>
      </c>
      <c r="D592" s="14">
        <v>2</v>
      </c>
      <c r="E592" s="15"/>
      <c r="F592" s="16">
        <f t="shared" si="41"/>
        <v>0</v>
      </c>
    </row>
    <row r="593" spans="1:6">
      <c r="A593" s="11">
        <v>4</v>
      </c>
      <c r="B593" s="26" t="s">
        <v>69</v>
      </c>
      <c r="C593" s="13" t="s">
        <v>52</v>
      </c>
      <c r="D593" s="14">
        <v>8.9</v>
      </c>
      <c r="E593" s="15"/>
      <c r="F593" s="16">
        <f t="shared" si="41"/>
        <v>0</v>
      </c>
    </row>
    <row r="594" spans="1:6">
      <c r="A594" s="11">
        <v>5</v>
      </c>
      <c r="B594" s="26" t="s">
        <v>70</v>
      </c>
      <c r="C594" s="13" t="s">
        <v>52</v>
      </c>
      <c r="D594" s="14">
        <v>2.6</v>
      </c>
      <c r="E594" s="15"/>
      <c r="F594" s="16">
        <f t="shared" si="41"/>
        <v>0</v>
      </c>
    </row>
    <row r="595" spans="1:6">
      <c r="A595" s="18"/>
      <c r="B595" s="19" t="s">
        <v>71</v>
      </c>
      <c r="C595" s="20"/>
      <c r="D595" s="21"/>
      <c r="E595" s="22"/>
      <c r="F595" s="23">
        <f>SUM(F590:F594)</f>
        <v>0</v>
      </c>
    </row>
    <row r="596" spans="1:6">
      <c r="A596" s="36" t="s">
        <v>72</v>
      </c>
      <c r="B596" s="30" t="s">
        <v>73</v>
      </c>
      <c r="C596" s="13"/>
      <c r="D596" s="14"/>
      <c r="E596" s="15"/>
      <c r="F596" s="16"/>
    </row>
    <row r="597" spans="1:6" ht="27.6">
      <c r="A597" s="11">
        <v>1</v>
      </c>
      <c r="B597" s="12" t="s">
        <v>74</v>
      </c>
      <c r="C597" s="13" t="s">
        <v>30</v>
      </c>
      <c r="D597" s="39">
        <v>1</v>
      </c>
      <c r="E597" s="15"/>
      <c r="F597" s="16">
        <f t="shared" si="41"/>
        <v>0</v>
      </c>
    </row>
    <row r="598" spans="1:6" ht="27.6">
      <c r="A598" s="11">
        <v>2</v>
      </c>
      <c r="B598" s="12" t="s">
        <v>75</v>
      </c>
      <c r="C598" s="13" t="s">
        <v>52</v>
      </c>
      <c r="D598" s="14">
        <v>2</v>
      </c>
      <c r="E598" s="15"/>
      <c r="F598" s="16">
        <f t="shared" si="41"/>
        <v>0</v>
      </c>
    </row>
    <row r="599" spans="1:6" ht="27.6">
      <c r="A599" s="11">
        <v>3</v>
      </c>
      <c r="B599" s="12" t="s">
        <v>76</v>
      </c>
      <c r="C599" s="13" t="s">
        <v>10</v>
      </c>
      <c r="D599" s="14">
        <v>1.8</v>
      </c>
      <c r="E599" s="15"/>
      <c r="F599" s="16">
        <f t="shared" si="41"/>
        <v>0</v>
      </c>
    </row>
    <row r="600" spans="1:6" ht="27.6">
      <c r="A600" s="11">
        <v>4</v>
      </c>
      <c r="B600" s="12" t="s">
        <v>77</v>
      </c>
      <c r="C600" s="13" t="s">
        <v>10</v>
      </c>
      <c r="D600" s="14">
        <v>8.5</v>
      </c>
      <c r="E600" s="15"/>
      <c r="F600" s="16">
        <f t="shared" si="41"/>
        <v>0</v>
      </c>
    </row>
    <row r="601" spans="1:6" ht="27.6">
      <c r="A601" s="11">
        <v>5</v>
      </c>
      <c r="B601" s="40" t="s">
        <v>78</v>
      </c>
      <c r="C601" s="13" t="s">
        <v>30</v>
      </c>
      <c r="D601" s="14">
        <v>1</v>
      </c>
      <c r="E601" s="15"/>
      <c r="F601" s="16">
        <f t="shared" si="41"/>
        <v>0</v>
      </c>
    </row>
    <row r="602" spans="1:6" ht="41.4">
      <c r="A602" s="11">
        <v>6</v>
      </c>
      <c r="B602" s="12" t="s">
        <v>79</v>
      </c>
      <c r="C602" s="13" t="s">
        <v>30</v>
      </c>
      <c r="D602" s="14">
        <v>1</v>
      </c>
      <c r="E602" s="15"/>
      <c r="F602" s="16">
        <f t="shared" si="41"/>
        <v>0</v>
      </c>
    </row>
    <row r="603" spans="1:6" ht="41.4">
      <c r="A603" s="11">
        <v>7</v>
      </c>
      <c r="B603" s="12" t="s">
        <v>80</v>
      </c>
      <c r="C603" s="13" t="s">
        <v>30</v>
      </c>
      <c r="D603" s="14">
        <v>1</v>
      </c>
      <c r="E603" s="15"/>
      <c r="F603" s="16">
        <f t="shared" si="41"/>
        <v>0</v>
      </c>
    </row>
    <row r="604" spans="1:6" ht="27.6">
      <c r="A604" s="11">
        <v>8</v>
      </c>
      <c r="B604" s="12" t="s">
        <v>81</v>
      </c>
      <c r="C604" s="13" t="s">
        <v>30</v>
      </c>
      <c r="D604" s="14">
        <v>1</v>
      </c>
      <c r="E604" s="15"/>
      <c r="F604" s="16">
        <f t="shared" si="41"/>
        <v>0</v>
      </c>
    </row>
    <row r="605" spans="1:6">
      <c r="A605" s="18"/>
      <c r="B605" s="19" t="s">
        <v>82</v>
      </c>
      <c r="C605" s="20"/>
      <c r="D605" s="21"/>
      <c r="E605" s="22"/>
      <c r="F605" s="23">
        <f>SUM(F597:F604)</f>
        <v>0</v>
      </c>
    </row>
    <row r="606" spans="1:6">
      <c r="A606" s="36" t="s">
        <v>83</v>
      </c>
      <c r="B606" s="41" t="s">
        <v>84</v>
      </c>
      <c r="C606" s="42"/>
      <c r="D606" s="43"/>
      <c r="E606" s="44"/>
      <c r="F606" s="16"/>
    </row>
    <row r="607" spans="1:6" ht="43.2">
      <c r="A607" s="11">
        <v>1</v>
      </c>
      <c r="B607" s="45" t="s">
        <v>85</v>
      </c>
      <c r="C607" s="42" t="s">
        <v>86</v>
      </c>
      <c r="D607" s="43">
        <v>1.4</v>
      </c>
      <c r="E607" s="44"/>
      <c r="F607" s="16">
        <f t="shared" ref="F607:F617" si="42">+D607*E607</f>
        <v>0</v>
      </c>
    </row>
    <row r="608" spans="1:6" ht="43.2">
      <c r="A608" s="11">
        <v>2</v>
      </c>
      <c r="B608" s="45" t="s">
        <v>87</v>
      </c>
      <c r="C608" s="42" t="s">
        <v>88</v>
      </c>
      <c r="D608" s="43">
        <v>1</v>
      </c>
      <c r="E608" s="44"/>
      <c r="F608" s="16">
        <f t="shared" si="42"/>
        <v>0</v>
      </c>
    </row>
    <row r="609" spans="1:7" ht="43.2">
      <c r="A609" s="11">
        <v>3</v>
      </c>
      <c r="B609" s="45" t="s">
        <v>89</v>
      </c>
      <c r="C609" s="42" t="s">
        <v>90</v>
      </c>
      <c r="D609" s="43">
        <v>1</v>
      </c>
      <c r="E609" s="44"/>
      <c r="F609" s="16">
        <f t="shared" si="42"/>
        <v>0</v>
      </c>
    </row>
    <row r="610" spans="1:7" ht="28.8">
      <c r="A610" s="11">
        <v>4</v>
      </c>
      <c r="B610" s="45" t="s">
        <v>91</v>
      </c>
      <c r="C610" s="42" t="s">
        <v>90</v>
      </c>
      <c r="D610" s="43">
        <v>1</v>
      </c>
      <c r="E610" s="44"/>
      <c r="F610" s="16">
        <f t="shared" si="42"/>
        <v>0</v>
      </c>
    </row>
    <row r="611" spans="1:7" ht="43.2">
      <c r="A611" s="11">
        <v>5</v>
      </c>
      <c r="B611" s="45" t="s">
        <v>92</v>
      </c>
      <c r="C611" s="42" t="s">
        <v>90</v>
      </c>
      <c r="D611" s="43">
        <v>1</v>
      </c>
      <c r="E611" s="44"/>
      <c r="F611" s="16">
        <f t="shared" si="42"/>
        <v>0</v>
      </c>
    </row>
    <row r="612" spans="1:7" ht="57.6">
      <c r="A612" s="11">
        <v>6</v>
      </c>
      <c r="B612" s="45" t="s">
        <v>93</v>
      </c>
      <c r="C612" s="42" t="s">
        <v>86</v>
      </c>
      <c r="D612" s="43">
        <v>26.46</v>
      </c>
      <c r="E612" s="44"/>
      <c r="F612" s="16">
        <f t="shared" si="42"/>
        <v>0</v>
      </c>
    </row>
    <row r="613" spans="1:7" ht="43.2">
      <c r="A613" s="11">
        <v>7</v>
      </c>
      <c r="B613" s="45" t="s">
        <v>94</v>
      </c>
      <c r="C613" s="42" t="s">
        <v>30</v>
      </c>
      <c r="D613" s="43">
        <v>1</v>
      </c>
      <c r="E613" s="44"/>
      <c r="F613" s="16">
        <f t="shared" si="42"/>
        <v>0</v>
      </c>
    </row>
    <row r="614" spans="1:7">
      <c r="A614" s="11">
        <v>8</v>
      </c>
      <c r="B614" s="45" t="s">
        <v>383</v>
      </c>
      <c r="C614" s="42" t="s">
        <v>88</v>
      </c>
      <c r="D614" s="43">
        <v>3</v>
      </c>
      <c r="E614" s="44"/>
      <c r="F614" s="16">
        <f t="shared" si="42"/>
        <v>0</v>
      </c>
    </row>
    <row r="615" spans="1:7">
      <c r="A615" s="11">
        <v>9</v>
      </c>
      <c r="B615" s="45" t="s">
        <v>96</v>
      </c>
      <c r="C615" s="42" t="s">
        <v>88</v>
      </c>
      <c r="D615" s="43">
        <v>3</v>
      </c>
      <c r="E615" s="44"/>
      <c r="F615" s="16">
        <f t="shared" si="42"/>
        <v>0</v>
      </c>
    </row>
    <row r="616" spans="1:7">
      <c r="A616" s="11">
        <v>10</v>
      </c>
      <c r="B616" s="45" t="s">
        <v>97</v>
      </c>
      <c r="C616" s="42" t="s">
        <v>88</v>
      </c>
      <c r="D616" s="43">
        <v>3</v>
      </c>
      <c r="E616" s="44"/>
      <c r="F616" s="16">
        <f t="shared" si="42"/>
        <v>0</v>
      </c>
    </row>
    <row r="617" spans="1:7">
      <c r="A617" s="11">
        <v>11</v>
      </c>
      <c r="B617" s="45" t="s">
        <v>98</v>
      </c>
      <c r="C617" s="42" t="s">
        <v>88</v>
      </c>
      <c r="D617" s="43">
        <v>5</v>
      </c>
      <c r="E617" s="44"/>
      <c r="F617" s="16">
        <f t="shared" si="42"/>
        <v>0</v>
      </c>
    </row>
    <row r="618" spans="1:7">
      <c r="A618" s="18"/>
      <c r="B618" s="19" t="s">
        <v>99</v>
      </c>
      <c r="C618" s="20"/>
      <c r="D618" s="21"/>
      <c r="E618" s="22"/>
      <c r="F618" s="23">
        <f>SUM(F607:F617)</f>
        <v>0</v>
      </c>
    </row>
    <row r="619" spans="1:7">
      <c r="A619" s="11"/>
      <c r="B619" s="41" t="s">
        <v>100</v>
      </c>
      <c r="C619" s="42"/>
      <c r="D619" s="43"/>
      <c r="E619" s="43"/>
      <c r="F619" s="46">
        <f>F618+F605+F595+F588+F584+F581+F577+F573+F563+F553</f>
        <v>0</v>
      </c>
      <c r="G619" s="54"/>
    </row>
    <row r="622" spans="1:7" ht="15" thickBot="1"/>
    <row r="623" spans="1:7" ht="18.600000000000001" thickBot="1">
      <c r="A623" s="2"/>
      <c r="B623" s="369" t="s">
        <v>240</v>
      </c>
      <c r="C623" s="370"/>
      <c r="D623" s="370"/>
      <c r="E623" s="370"/>
      <c r="F623" s="371"/>
    </row>
    <row r="624" spans="1:7" ht="18">
      <c r="A624" s="2"/>
      <c r="B624" s="3"/>
      <c r="C624" s="3"/>
      <c r="D624" s="3"/>
      <c r="E624" s="3"/>
      <c r="F624" s="3"/>
    </row>
    <row r="625" spans="1:6" ht="31.2">
      <c r="A625" s="4" t="s">
        <v>1</v>
      </c>
      <c r="B625" s="4" t="s">
        <v>2</v>
      </c>
      <c r="C625" s="4" t="s">
        <v>3</v>
      </c>
      <c r="D625" s="5" t="s">
        <v>4</v>
      </c>
      <c r="E625" s="4" t="s">
        <v>5</v>
      </c>
      <c r="F625" s="4" t="s">
        <v>6</v>
      </c>
    </row>
    <row r="626" spans="1:6" ht="15.6">
      <c r="A626" s="6" t="s">
        <v>7</v>
      </c>
      <c r="B626" s="7" t="s">
        <v>8</v>
      </c>
      <c r="C626" s="8"/>
      <c r="D626" s="9"/>
      <c r="E626" s="9"/>
      <c r="F626" s="10"/>
    </row>
    <row r="627" spans="1:6">
      <c r="A627" s="11">
        <v>1</v>
      </c>
      <c r="B627" s="12" t="s">
        <v>9</v>
      </c>
      <c r="C627" s="13" t="s">
        <v>10</v>
      </c>
      <c r="D627" s="14">
        <v>86.53</v>
      </c>
      <c r="E627" s="15"/>
      <c r="F627" s="16">
        <f>+D627*E627</f>
        <v>0</v>
      </c>
    </row>
    <row r="628" spans="1:6">
      <c r="A628" s="11">
        <v>2</v>
      </c>
      <c r="B628" s="17" t="s">
        <v>11</v>
      </c>
      <c r="C628" s="13" t="s">
        <v>12</v>
      </c>
      <c r="D628" s="14">
        <v>1</v>
      </c>
      <c r="E628" s="15"/>
      <c r="F628" s="16">
        <f t="shared" ref="F628:F674" si="43">+D628*E628</f>
        <v>0</v>
      </c>
    </row>
    <row r="629" spans="1:6">
      <c r="A629" s="11">
        <v>3</v>
      </c>
      <c r="B629" s="12" t="s">
        <v>102</v>
      </c>
      <c r="C629" s="13" t="s">
        <v>14</v>
      </c>
      <c r="D629" s="14">
        <v>36.801000000000002</v>
      </c>
      <c r="E629" s="15"/>
      <c r="F629" s="16">
        <f t="shared" si="43"/>
        <v>0</v>
      </c>
    </row>
    <row r="630" spans="1:6">
      <c r="A630" s="11">
        <v>4</v>
      </c>
      <c r="B630" s="17" t="s">
        <v>15</v>
      </c>
      <c r="C630" s="13" t="s">
        <v>14</v>
      </c>
      <c r="D630" s="14">
        <v>4.335</v>
      </c>
      <c r="E630" s="15"/>
      <c r="F630" s="16">
        <f t="shared" si="43"/>
        <v>0</v>
      </c>
    </row>
    <row r="631" spans="1:6">
      <c r="A631" s="11">
        <v>5</v>
      </c>
      <c r="B631" s="17" t="s">
        <v>16</v>
      </c>
      <c r="C631" s="13" t="s">
        <v>14</v>
      </c>
      <c r="D631" s="14">
        <v>3.5819999999999999</v>
      </c>
      <c r="E631" s="15"/>
      <c r="F631" s="16">
        <f t="shared" si="43"/>
        <v>0</v>
      </c>
    </row>
    <row r="632" spans="1:6">
      <c r="A632" s="11">
        <v>6</v>
      </c>
      <c r="B632" s="17" t="s">
        <v>17</v>
      </c>
      <c r="C632" s="13" t="s">
        <v>14</v>
      </c>
      <c r="D632" s="14">
        <v>2.2269999999999999</v>
      </c>
      <c r="E632" s="15"/>
      <c r="F632" s="16">
        <f t="shared" si="43"/>
        <v>0</v>
      </c>
    </row>
    <row r="633" spans="1:6">
      <c r="A633" s="11">
        <v>7</v>
      </c>
      <c r="B633" s="17" t="s">
        <v>18</v>
      </c>
      <c r="C633" s="13" t="s">
        <v>12</v>
      </c>
      <c r="D633" s="14">
        <v>1</v>
      </c>
      <c r="E633" s="15"/>
      <c r="F633" s="16">
        <f t="shared" si="43"/>
        <v>0</v>
      </c>
    </row>
    <row r="634" spans="1:6">
      <c r="A634" s="18"/>
      <c r="B634" s="19" t="s">
        <v>19</v>
      </c>
      <c r="C634" s="20"/>
      <c r="D634" s="21"/>
      <c r="E634" s="22"/>
      <c r="F634" s="23">
        <f>SUM(F627:F633)</f>
        <v>0</v>
      </c>
    </row>
    <row r="635" spans="1:6" ht="15.6">
      <c r="A635" s="6" t="s">
        <v>20</v>
      </c>
      <c r="B635" s="7" t="s">
        <v>21</v>
      </c>
      <c r="C635" s="9"/>
      <c r="D635" s="24"/>
      <c r="E635" s="25"/>
      <c r="F635" s="16"/>
    </row>
    <row r="636" spans="1:6" ht="27.6">
      <c r="A636" s="11">
        <v>1</v>
      </c>
      <c r="B636" s="26" t="s">
        <v>103</v>
      </c>
      <c r="C636" s="13" t="s">
        <v>14</v>
      </c>
      <c r="D636" s="27">
        <f>0.723</f>
        <v>0.72299999999999998</v>
      </c>
      <c r="E636" s="15"/>
      <c r="F636" s="16">
        <f t="shared" si="43"/>
        <v>0</v>
      </c>
    </row>
    <row r="637" spans="1:6" ht="27.6">
      <c r="A637" s="11">
        <v>2</v>
      </c>
      <c r="B637" s="26" t="s">
        <v>104</v>
      </c>
      <c r="C637" s="13" t="s">
        <v>14</v>
      </c>
      <c r="D637" s="14">
        <v>2.89</v>
      </c>
      <c r="E637" s="15"/>
      <c r="F637" s="16">
        <f t="shared" si="43"/>
        <v>0</v>
      </c>
    </row>
    <row r="638" spans="1:6" ht="27.6">
      <c r="A638" s="11">
        <v>3</v>
      </c>
      <c r="B638" s="26" t="s">
        <v>24</v>
      </c>
      <c r="C638" s="13" t="s">
        <v>10</v>
      </c>
      <c r="D638" s="14">
        <v>60</v>
      </c>
      <c r="E638" s="15"/>
      <c r="F638" s="16">
        <f t="shared" si="43"/>
        <v>0</v>
      </c>
    </row>
    <row r="639" spans="1:6">
      <c r="A639" s="11">
        <v>4</v>
      </c>
      <c r="B639" s="12" t="s">
        <v>25</v>
      </c>
      <c r="C639" s="13" t="s">
        <v>14</v>
      </c>
      <c r="D639" s="28">
        <v>0.40500000000000003</v>
      </c>
      <c r="E639" s="15"/>
      <c r="F639" s="16">
        <f t="shared" si="43"/>
        <v>0</v>
      </c>
    </row>
    <row r="640" spans="1:6" ht="41.4">
      <c r="A640" s="11">
        <v>5</v>
      </c>
      <c r="B640" s="12" t="s">
        <v>26</v>
      </c>
      <c r="C640" s="13" t="s">
        <v>14</v>
      </c>
      <c r="D640" s="28">
        <v>1.08</v>
      </c>
      <c r="E640" s="15"/>
      <c r="F640" s="16">
        <f t="shared" si="43"/>
        <v>0</v>
      </c>
    </row>
    <row r="641" spans="1:6" ht="27.6">
      <c r="A641" s="11">
        <v>6</v>
      </c>
      <c r="B641" s="12" t="s">
        <v>27</v>
      </c>
      <c r="C641" s="13" t="s">
        <v>14</v>
      </c>
      <c r="D641" s="28">
        <v>1.96</v>
      </c>
      <c r="E641" s="15"/>
      <c r="F641" s="16">
        <f t="shared" si="43"/>
        <v>0</v>
      </c>
    </row>
    <row r="642" spans="1:6">
      <c r="A642" s="11">
        <v>7</v>
      </c>
      <c r="B642" s="29" t="s">
        <v>28</v>
      </c>
      <c r="C642" s="13" t="s">
        <v>10</v>
      </c>
      <c r="D642" s="14">
        <v>74</v>
      </c>
      <c r="E642" s="15"/>
      <c r="F642" s="16">
        <f t="shared" si="43"/>
        <v>0</v>
      </c>
    </row>
    <row r="643" spans="1:6">
      <c r="A643" s="18"/>
      <c r="B643" s="19" t="s">
        <v>31</v>
      </c>
      <c r="C643" s="20"/>
      <c r="D643" s="21"/>
      <c r="E643" s="22"/>
      <c r="F643" s="23">
        <f>SUM(F636:F642)</f>
        <v>0</v>
      </c>
    </row>
    <row r="644" spans="1:6" ht="15.6">
      <c r="A644" s="6" t="s">
        <v>32</v>
      </c>
      <c r="B644" s="30" t="s">
        <v>33</v>
      </c>
      <c r="C644" s="9"/>
      <c r="D644" s="24"/>
      <c r="E644" s="25"/>
      <c r="F644" s="16"/>
    </row>
    <row r="645" spans="1:6">
      <c r="A645" s="11">
        <v>1</v>
      </c>
      <c r="B645" s="12" t="s">
        <v>34</v>
      </c>
      <c r="C645" s="13" t="s">
        <v>14</v>
      </c>
      <c r="D645" s="27">
        <v>0.72299999999999998</v>
      </c>
      <c r="E645" s="15"/>
      <c r="F645" s="16">
        <f t="shared" si="43"/>
        <v>0</v>
      </c>
    </row>
    <row r="646" spans="1:6" ht="27.6">
      <c r="A646" s="11">
        <v>2</v>
      </c>
      <c r="B646" s="12" t="s">
        <v>35</v>
      </c>
      <c r="C646" s="13" t="s">
        <v>14</v>
      </c>
      <c r="D646" s="14">
        <v>1.7529999999999999</v>
      </c>
      <c r="E646" s="15"/>
      <c r="F646" s="16">
        <f t="shared" si="43"/>
        <v>0</v>
      </c>
    </row>
    <row r="647" spans="1:6" ht="27.6">
      <c r="A647" s="11">
        <v>3</v>
      </c>
      <c r="B647" s="12" t="s">
        <v>36</v>
      </c>
      <c r="C647" s="13" t="s">
        <v>14</v>
      </c>
      <c r="D647" s="27">
        <v>0.436</v>
      </c>
      <c r="E647" s="15"/>
      <c r="F647" s="16">
        <f t="shared" si="43"/>
        <v>0</v>
      </c>
    </row>
    <row r="648" spans="1:6" ht="27.6">
      <c r="A648" s="11">
        <v>4</v>
      </c>
      <c r="B648" s="12" t="s">
        <v>37</v>
      </c>
      <c r="C648" s="13" t="s">
        <v>10</v>
      </c>
      <c r="D648" s="14">
        <v>61.96</v>
      </c>
      <c r="E648" s="15"/>
      <c r="F648" s="16">
        <f t="shared" si="43"/>
        <v>0</v>
      </c>
    </row>
    <row r="649" spans="1:6" ht="27.6">
      <c r="A649" s="11">
        <v>5</v>
      </c>
      <c r="B649" s="12" t="s">
        <v>38</v>
      </c>
      <c r="C649" s="13" t="s">
        <v>10</v>
      </c>
      <c r="D649" s="14">
        <v>1.92</v>
      </c>
      <c r="E649" s="15"/>
      <c r="F649" s="16">
        <f t="shared" si="43"/>
        <v>0</v>
      </c>
    </row>
    <row r="650" spans="1:6" ht="27.6">
      <c r="A650" s="11">
        <v>6</v>
      </c>
      <c r="B650" s="12" t="s">
        <v>39</v>
      </c>
      <c r="C650" s="13" t="s">
        <v>40</v>
      </c>
      <c r="D650" s="14">
        <v>65</v>
      </c>
      <c r="E650" s="15"/>
      <c r="F650" s="16">
        <f t="shared" si="43"/>
        <v>0</v>
      </c>
    </row>
    <row r="651" spans="1:6">
      <c r="A651" s="11">
        <v>7</v>
      </c>
      <c r="B651" s="12" t="s">
        <v>41</v>
      </c>
      <c r="C651" s="13" t="s">
        <v>10</v>
      </c>
      <c r="D651" s="14">
        <v>140.03</v>
      </c>
      <c r="E651" s="15"/>
      <c r="F651" s="16">
        <f t="shared" si="43"/>
        <v>0</v>
      </c>
    </row>
    <row r="652" spans="1:6" ht="27.6">
      <c r="A652" s="11">
        <v>8</v>
      </c>
      <c r="B652" s="31" t="s">
        <v>42</v>
      </c>
      <c r="C652" s="13" t="s">
        <v>10</v>
      </c>
      <c r="D652" s="14">
        <v>80.78</v>
      </c>
      <c r="E652" s="15"/>
      <c r="F652" s="16">
        <f t="shared" si="43"/>
        <v>0</v>
      </c>
    </row>
    <row r="653" spans="1:6">
      <c r="A653" s="18"/>
      <c r="B653" s="19" t="s">
        <v>43</v>
      </c>
      <c r="C653" s="20"/>
      <c r="D653" s="21"/>
      <c r="E653" s="22"/>
      <c r="F653" s="23">
        <f>SUM(F645:F652)</f>
        <v>0</v>
      </c>
    </row>
    <row r="654" spans="1:6" ht="15.6">
      <c r="A654" s="32" t="s">
        <v>44</v>
      </c>
      <c r="B654" s="33" t="s">
        <v>45</v>
      </c>
      <c r="C654" s="34"/>
      <c r="D654" s="35"/>
      <c r="E654" s="15"/>
      <c r="F654" s="16"/>
    </row>
    <row r="655" spans="1:6" ht="41.4">
      <c r="A655" s="11">
        <v>1</v>
      </c>
      <c r="B655" s="31" t="s">
        <v>46</v>
      </c>
      <c r="C655" s="13" t="s">
        <v>40</v>
      </c>
      <c r="D655" s="14">
        <v>3</v>
      </c>
      <c r="E655" s="15"/>
      <c r="F655" s="16">
        <f t="shared" si="43"/>
        <v>0</v>
      </c>
    </row>
    <row r="656" spans="1:6" ht="41.4">
      <c r="A656" s="11">
        <v>2</v>
      </c>
      <c r="B656" s="31" t="s">
        <v>47</v>
      </c>
      <c r="C656" s="13" t="s">
        <v>40</v>
      </c>
      <c r="D656" s="14">
        <v>1</v>
      </c>
      <c r="E656" s="15"/>
      <c r="F656" s="16">
        <f t="shared" si="43"/>
        <v>0</v>
      </c>
    </row>
    <row r="657" spans="1:6">
      <c r="A657" s="18"/>
      <c r="B657" s="19" t="s">
        <v>48</v>
      </c>
      <c r="C657" s="20"/>
      <c r="D657" s="21"/>
      <c r="E657" s="22"/>
      <c r="F657" s="23">
        <f>SUM(F655:F656)</f>
        <v>0</v>
      </c>
    </row>
    <row r="658" spans="1:6">
      <c r="A658" s="36" t="s">
        <v>49</v>
      </c>
      <c r="B658" s="33" t="s">
        <v>50</v>
      </c>
      <c r="C658" s="13"/>
      <c r="D658" s="14"/>
      <c r="E658" s="15"/>
      <c r="F658" s="16"/>
    </row>
    <row r="659" spans="1:6" ht="27.6">
      <c r="A659" s="11">
        <v>1</v>
      </c>
      <c r="B659" s="31" t="s">
        <v>51</v>
      </c>
      <c r="C659" s="13" t="s">
        <v>52</v>
      </c>
      <c r="D659" s="14">
        <v>15.3</v>
      </c>
      <c r="E659" s="15"/>
      <c r="F659" s="16">
        <f t="shared" si="43"/>
        <v>0</v>
      </c>
    </row>
    <row r="660" spans="1:6">
      <c r="A660" s="11">
        <v>2</v>
      </c>
      <c r="B660" s="31" t="s">
        <v>53</v>
      </c>
      <c r="C660" s="13" t="s">
        <v>10</v>
      </c>
      <c r="D660" s="14">
        <v>11.75</v>
      </c>
      <c r="E660" s="15"/>
      <c r="F660" s="16">
        <f t="shared" si="43"/>
        <v>0</v>
      </c>
    </row>
    <row r="661" spans="1:6">
      <c r="A661" s="18"/>
      <c r="B661" s="19" t="s">
        <v>54</v>
      </c>
      <c r="C661" s="20"/>
      <c r="D661" s="21"/>
      <c r="E661" s="22"/>
      <c r="F661" s="23">
        <f>SUM(F659:F660)</f>
        <v>0</v>
      </c>
    </row>
    <row r="662" spans="1:6">
      <c r="A662" s="36" t="s">
        <v>55</v>
      </c>
      <c r="B662" s="33" t="s">
        <v>56</v>
      </c>
      <c r="C662" s="13"/>
      <c r="D662" s="14"/>
      <c r="E662" s="15"/>
      <c r="F662" s="16"/>
    </row>
    <row r="663" spans="1:6">
      <c r="A663" s="11">
        <v>1</v>
      </c>
      <c r="B663" s="37" t="s">
        <v>57</v>
      </c>
      <c r="C663" s="13" t="s">
        <v>10</v>
      </c>
      <c r="D663" s="14">
        <v>4.68</v>
      </c>
      <c r="E663" s="15"/>
      <c r="F663" s="16">
        <f t="shared" si="43"/>
        <v>0</v>
      </c>
    </row>
    <row r="664" spans="1:6">
      <c r="A664" s="18"/>
      <c r="B664" s="19" t="s">
        <v>58</v>
      </c>
      <c r="C664" s="20"/>
      <c r="D664" s="21"/>
      <c r="E664" s="22"/>
      <c r="F664" s="23">
        <f>F663</f>
        <v>0</v>
      </c>
    </row>
    <row r="665" spans="1:6">
      <c r="A665" s="36" t="s">
        <v>59</v>
      </c>
      <c r="B665" s="33" t="s">
        <v>60</v>
      </c>
      <c r="C665" s="13"/>
      <c r="D665" s="14"/>
      <c r="E665" s="15"/>
      <c r="F665" s="16"/>
    </row>
    <row r="666" spans="1:6" ht="27.6">
      <c r="A666" s="11">
        <v>1</v>
      </c>
      <c r="B666" s="31" t="s">
        <v>61</v>
      </c>
      <c r="C666" s="13" t="s">
        <v>10</v>
      </c>
      <c r="D666" s="14">
        <v>52.65</v>
      </c>
      <c r="E666" s="15"/>
      <c r="F666" s="16">
        <f t="shared" si="43"/>
        <v>0</v>
      </c>
    </row>
    <row r="667" spans="1:6" ht="27.6">
      <c r="A667" s="11">
        <v>2</v>
      </c>
      <c r="B667" s="31" t="s">
        <v>62</v>
      </c>
      <c r="C667" s="13" t="s">
        <v>10</v>
      </c>
      <c r="D667" s="14">
        <v>13.2</v>
      </c>
      <c r="E667" s="15"/>
      <c r="F667" s="16">
        <f t="shared" si="43"/>
        <v>0</v>
      </c>
    </row>
    <row r="668" spans="1:6">
      <c r="A668" s="18"/>
      <c r="B668" s="19" t="s">
        <v>63</v>
      </c>
      <c r="C668" s="20"/>
      <c r="D668" s="21"/>
      <c r="E668" s="22"/>
      <c r="F668" s="23">
        <f>SUM(F666:F667)</f>
        <v>0</v>
      </c>
    </row>
    <row r="669" spans="1:6">
      <c r="A669" s="36" t="s">
        <v>64</v>
      </c>
      <c r="B669" s="33" t="s">
        <v>65</v>
      </c>
      <c r="C669" s="13"/>
      <c r="D669" s="14"/>
      <c r="E669" s="15"/>
      <c r="F669" s="16"/>
    </row>
    <row r="670" spans="1:6" ht="27.6">
      <c r="A670" s="11">
        <v>1</v>
      </c>
      <c r="B670" s="38" t="s">
        <v>66</v>
      </c>
      <c r="C670" s="13" t="s">
        <v>40</v>
      </c>
      <c r="D670" s="14">
        <v>2</v>
      </c>
      <c r="E670" s="15"/>
      <c r="F670" s="16">
        <f t="shared" si="43"/>
        <v>0</v>
      </c>
    </row>
    <row r="671" spans="1:6" ht="27.6">
      <c r="A671" s="11">
        <v>2</v>
      </c>
      <c r="B671" s="38" t="s">
        <v>67</v>
      </c>
      <c r="C671" s="13" t="s">
        <v>40</v>
      </c>
      <c r="D671" s="14">
        <v>2</v>
      </c>
      <c r="E671" s="15"/>
      <c r="F671" s="16">
        <f t="shared" si="43"/>
        <v>0</v>
      </c>
    </row>
    <row r="672" spans="1:6" ht="27.6">
      <c r="A672" s="11">
        <v>3</v>
      </c>
      <c r="B672" s="26" t="s">
        <v>68</v>
      </c>
      <c r="C672" s="13" t="s">
        <v>40</v>
      </c>
      <c r="D672" s="14">
        <v>2</v>
      </c>
      <c r="E672" s="15"/>
      <c r="F672" s="16">
        <f t="shared" si="43"/>
        <v>0</v>
      </c>
    </row>
    <row r="673" spans="1:6">
      <c r="A673" s="11">
        <v>4</v>
      </c>
      <c r="B673" s="26" t="s">
        <v>69</v>
      </c>
      <c r="C673" s="13" t="s">
        <v>52</v>
      </c>
      <c r="D673" s="14">
        <v>8.9</v>
      </c>
      <c r="E673" s="15"/>
      <c r="F673" s="16">
        <f t="shared" si="43"/>
        <v>0</v>
      </c>
    </row>
    <row r="674" spans="1:6">
      <c r="A674" s="11">
        <v>5</v>
      </c>
      <c r="B674" s="26" t="s">
        <v>70</v>
      </c>
      <c r="C674" s="13" t="s">
        <v>52</v>
      </c>
      <c r="D674" s="14">
        <v>2.6</v>
      </c>
      <c r="E674" s="15"/>
      <c r="F674" s="16">
        <f t="shared" si="43"/>
        <v>0</v>
      </c>
    </row>
    <row r="675" spans="1:6">
      <c r="A675" s="18"/>
      <c r="B675" s="19" t="s">
        <v>71</v>
      </c>
      <c r="C675" s="20"/>
      <c r="D675" s="21"/>
      <c r="E675" s="22"/>
      <c r="F675" s="23">
        <f>SUM(F670:F674)</f>
        <v>0</v>
      </c>
    </row>
    <row r="676" spans="1:6">
      <c r="A676" s="36" t="s">
        <v>72</v>
      </c>
      <c r="B676" s="41" t="s">
        <v>115</v>
      </c>
      <c r="C676" s="42"/>
      <c r="D676" s="43"/>
      <c r="E676" s="44"/>
      <c r="F676" s="16"/>
    </row>
    <row r="677" spans="1:6" ht="43.2">
      <c r="A677" s="11">
        <v>1</v>
      </c>
      <c r="B677" s="45" t="s">
        <v>85</v>
      </c>
      <c r="C677" s="42" t="s">
        <v>86</v>
      </c>
      <c r="D677" s="43">
        <v>1.4</v>
      </c>
      <c r="E677" s="44"/>
      <c r="F677" s="16">
        <f t="shared" ref="F677:F687" si="44">+D677*E677</f>
        <v>0</v>
      </c>
    </row>
    <row r="678" spans="1:6" ht="43.2">
      <c r="A678" s="11">
        <v>2</v>
      </c>
      <c r="B678" s="45" t="s">
        <v>87</v>
      </c>
      <c r="C678" s="42" t="s">
        <v>88</v>
      </c>
      <c r="D678" s="43">
        <v>1</v>
      </c>
      <c r="E678" s="44"/>
      <c r="F678" s="16">
        <f t="shared" si="44"/>
        <v>0</v>
      </c>
    </row>
    <row r="679" spans="1:6" ht="43.2">
      <c r="A679" s="11">
        <v>3</v>
      </c>
      <c r="B679" s="45" t="s">
        <v>89</v>
      </c>
      <c r="C679" s="42" t="s">
        <v>90</v>
      </c>
      <c r="D679" s="43">
        <v>1</v>
      </c>
      <c r="E679" s="44"/>
      <c r="F679" s="16">
        <f t="shared" si="44"/>
        <v>0</v>
      </c>
    </row>
    <row r="680" spans="1:6" ht="28.8">
      <c r="A680" s="11">
        <v>4</v>
      </c>
      <c r="B680" s="45" t="s">
        <v>91</v>
      </c>
      <c r="C680" s="42" t="s">
        <v>90</v>
      </c>
      <c r="D680" s="43">
        <v>1</v>
      </c>
      <c r="E680" s="44"/>
      <c r="F680" s="16">
        <f t="shared" si="44"/>
        <v>0</v>
      </c>
    </row>
    <row r="681" spans="1:6" ht="43.2">
      <c r="A681" s="11">
        <v>5</v>
      </c>
      <c r="B681" s="45" t="s">
        <v>92</v>
      </c>
      <c r="C681" s="42" t="s">
        <v>90</v>
      </c>
      <c r="D681" s="43">
        <v>1</v>
      </c>
      <c r="E681" s="44"/>
      <c r="F681" s="16">
        <f t="shared" si="44"/>
        <v>0</v>
      </c>
    </row>
    <row r="682" spans="1:6" ht="57.6">
      <c r="A682" s="11">
        <v>6</v>
      </c>
      <c r="B682" s="45" t="s">
        <v>93</v>
      </c>
      <c r="C682" s="42" t="s">
        <v>86</v>
      </c>
      <c r="D682" s="43">
        <v>22.6</v>
      </c>
      <c r="E682" s="44"/>
      <c r="F682" s="16">
        <f t="shared" si="44"/>
        <v>0</v>
      </c>
    </row>
    <row r="683" spans="1:6" ht="43.2">
      <c r="A683" s="11">
        <v>7</v>
      </c>
      <c r="B683" s="45" t="s">
        <v>94</v>
      </c>
      <c r="C683" s="42" t="s">
        <v>30</v>
      </c>
      <c r="D683" s="43">
        <v>1</v>
      </c>
      <c r="E683" s="44"/>
      <c r="F683" s="16">
        <f t="shared" si="44"/>
        <v>0</v>
      </c>
    </row>
    <row r="684" spans="1:6">
      <c r="A684" s="11">
        <v>8</v>
      </c>
      <c r="B684" s="45" t="s">
        <v>383</v>
      </c>
      <c r="C684" s="42" t="s">
        <v>88</v>
      </c>
      <c r="D684" s="43">
        <v>3</v>
      </c>
      <c r="E684" s="44"/>
      <c r="F684" s="16">
        <f t="shared" si="44"/>
        <v>0</v>
      </c>
    </row>
    <row r="685" spans="1:6">
      <c r="A685" s="11">
        <v>9</v>
      </c>
      <c r="B685" s="45" t="s">
        <v>96</v>
      </c>
      <c r="C685" s="42" t="s">
        <v>88</v>
      </c>
      <c r="D685" s="43">
        <v>3</v>
      </c>
      <c r="E685" s="44"/>
      <c r="F685" s="16">
        <f t="shared" si="44"/>
        <v>0</v>
      </c>
    </row>
    <row r="686" spans="1:6">
      <c r="A686" s="11">
        <v>10</v>
      </c>
      <c r="B686" s="45" t="s">
        <v>97</v>
      </c>
      <c r="C686" s="42" t="s">
        <v>88</v>
      </c>
      <c r="D686" s="43">
        <v>3</v>
      </c>
      <c r="E686" s="44"/>
      <c r="F686" s="16">
        <f t="shared" si="44"/>
        <v>0</v>
      </c>
    </row>
    <row r="687" spans="1:6">
      <c r="A687" s="11">
        <v>11</v>
      </c>
      <c r="B687" s="45" t="s">
        <v>98</v>
      </c>
      <c r="C687" s="42" t="s">
        <v>88</v>
      </c>
      <c r="D687" s="43">
        <v>4</v>
      </c>
      <c r="E687" s="44"/>
      <c r="F687" s="16">
        <f t="shared" si="44"/>
        <v>0</v>
      </c>
    </row>
    <row r="688" spans="1:6">
      <c r="A688" s="18"/>
      <c r="B688" s="19" t="s">
        <v>82</v>
      </c>
      <c r="C688" s="20"/>
      <c r="D688" s="21"/>
      <c r="E688" s="22"/>
      <c r="F688" s="23">
        <f>SUM(F677:F687)</f>
        <v>0</v>
      </c>
    </row>
    <row r="689" spans="1:7">
      <c r="A689" s="18" t="s">
        <v>72</v>
      </c>
      <c r="B689" s="19" t="s">
        <v>106</v>
      </c>
      <c r="C689" s="20"/>
      <c r="D689" s="21"/>
      <c r="E689" s="22"/>
      <c r="F689" s="23"/>
    </row>
    <row r="690" spans="1:7" ht="27.6">
      <c r="A690" s="47">
        <v>1</v>
      </c>
      <c r="B690" s="26" t="s">
        <v>103</v>
      </c>
      <c r="C690" s="13" t="s">
        <v>14</v>
      </c>
      <c r="D690" s="27">
        <v>0.14299999999999999</v>
      </c>
      <c r="E690" s="15"/>
      <c r="F690" s="53">
        <f>+D690*E690</f>
        <v>0</v>
      </c>
    </row>
    <row r="691" spans="1:7" ht="27.6">
      <c r="A691" s="47">
        <v>2</v>
      </c>
      <c r="B691" s="26" t="s">
        <v>107</v>
      </c>
      <c r="C691" s="13" t="s">
        <v>14</v>
      </c>
      <c r="D691" s="14">
        <v>0.56999999999999995</v>
      </c>
      <c r="E691" s="15"/>
      <c r="F691" s="53">
        <f t="shared" ref="F691:F698" si="45">+D691*E691</f>
        <v>0</v>
      </c>
    </row>
    <row r="692" spans="1:7">
      <c r="A692" s="47">
        <v>3</v>
      </c>
      <c r="B692" s="26" t="s">
        <v>108</v>
      </c>
      <c r="C692" s="13" t="s">
        <v>10</v>
      </c>
      <c r="D692" s="14">
        <v>1.9</v>
      </c>
      <c r="E692" s="15"/>
      <c r="F692" s="53">
        <f t="shared" si="45"/>
        <v>0</v>
      </c>
    </row>
    <row r="693" spans="1:7">
      <c r="A693" s="47">
        <v>4</v>
      </c>
      <c r="B693" s="26" t="s">
        <v>109</v>
      </c>
      <c r="C693" s="13" t="s">
        <v>10</v>
      </c>
      <c r="D693" s="14">
        <v>8.32</v>
      </c>
      <c r="E693" s="15"/>
      <c r="F693" s="53">
        <f t="shared" si="45"/>
        <v>0</v>
      </c>
    </row>
    <row r="694" spans="1:7">
      <c r="A694" s="47">
        <v>5</v>
      </c>
      <c r="B694" s="26" t="s">
        <v>184</v>
      </c>
      <c r="C694" s="13" t="s">
        <v>86</v>
      </c>
      <c r="D694" s="14">
        <v>6</v>
      </c>
      <c r="E694" s="15"/>
      <c r="F694" s="53">
        <f t="shared" si="45"/>
        <v>0</v>
      </c>
    </row>
    <row r="695" spans="1:7" ht="27.6">
      <c r="A695" s="47">
        <v>6</v>
      </c>
      <c r="B695" s="26" t="s">
        <v>110</v>
      </c>
      <c r="C695" s="13" t="s">
        <v>10</v>
      </c>
      <c r="D695" s="28">
        <v>3.75</v>
      </c>
      <c r="E695" s="15"/>
      <c r="F695" s="53">
        <f t="shared" si="45"/>
        <v>0</v>
      </c>
    </row>
    <row r="696" spans="1:7" ht="27.6">
      <c r="A696" s="47">
        <v>7</v>
      </c>
      <c r="B696" s="26" t="s">
        <v>77</v>
      </c>
      <c r="C696" s="13" t="s">
        <v>10</v>
      </c>
      <c r="D696" s="28">
        <v>17.760000000000002</v>
      </c>
      <c r="E696" s="15"/>
      <c r="F696" s="53">
        <f t="shared" si="45"/>
        <v>0</v>
      </c>
    </row>
    <row r="697" spans="1:7" ht="28.8">
      <c r="A697" s="47">
        <v>8</v>
      </c>
      <c r="B697" s="45" t="s">
        <v>187</v>
      </c>
      <c r="C697" s="42" t="s">
        <v>30</v>
      </c>
      <c r="D697" s="43">
        <v>1</v>
      </c>
      <c r="E697" s="50"/>
      <c r="F697" s="53">
        <f t="shared" si="45"/>
        <v>0</v>
      </c>
    </row>
    <row r="698" spans="1:7">
      <c r="A698" s="47">
        <v>9</v>
      </c>
      <c r="B698" s="26" t="s">
        <v>112</v>
      </c>
      <c r="C698" s="13" t="s">
        <v>30</v>
      </c>
      <c r="D698" s="28">
        <v>1</v>
      </c>
      <c r="E698" s="15"/>
      <c r="F698" s="53">
        <f t="shared" si="45"/>
        <v>0</v>
      </c>
    </row>
    <row r="699" spans="1:7" ht="27.6">
      <c r="A699" s="47">
        <v>10</v>
      </c>
      <c r="B699" s="26" t="s">
        <v>185</v>
      </c>
      <c r="C699" s="13" t="s">
        <v>14</v>
      </c>
      <c r="D699" s="28">
        <v>0.56999999999999995</v>
      </c>
      <c r="E699" s="15"/>
      <c r="F699" s="53">
        <f>+D699*E699</f>
        <v>0</v>
      </c>
    </row>
    <row r="700" spans="1:7">
      <c r="A700" s="18"/>
      <c r="B700" s="7" t="s">
        <v>82</v>
      </c>
      <c r="C700" s="9"/>
      <c r="D700" s="52"/>
      <c r="E700" s="25"/>
      <c r="F700" s="23">
        <f>+SUM(F690:F699)</f>
        <v>0</v>
      </c>
    </row>
    <row r="701" spans="1:7">
      <c r="A701" s="11"/>
      <c r="B701" s="41" t="s">
        <v>100</v>
      </c>
      <c r="C701" s="42"/>
      <c r="D701" s="43"/>
      <c r="E701" s="43"/>
      <c r="F701" s="46">
        <f>F688+F675+F668+F664+F661+F657+F653+F643+F634+F700</f>
        <v>0</v>
      </c>
      <c r="G701" s="54"/>
    </row>
    <row r="705" spans="1:6" ht="15" thickBot="1"/>
    <row r="706" spans="1:6" ht="18.600000000000001" thickBot="1">
      <c r="A706" s="2"/>
      <c r="B706" s="369" t="s">
        <v>116</v>
      </c>
      <c r="C706" s="370"/>
      <c r="D706" s="370"/>
      <c r="E706" s="370"/>
      <c r="F706" s="371"/>
    </row>
    <row r="707" spans="1:6" ht="18">
      <c r="A707" s="2"/>
      <c r="B707" s="3"/>
      <c r="C707" s="3"/>
      <c r="D707" s="3"/>
      <c r="E707" s="3"/>
      <c r="F707" s="3"/>
    </row>
    <row r="708" spans="1:6" ht="31.2">
      <c r="A708" s="4" t="s">
        <v>1</v>
      </c>
      <c r="B708" s="4" t="s">
        <v>2</v>
      </c>
      <c r="C708" s="4" t="s">
        <v>3</v>
      </c>
      <c r="D708" s="5" t="s">
        <v>4</v>
      </c>
      <c r="E708" s="4" t="s">
        <v>5</v>
      </c>
      <c r="F708" s="4" t="s">
        <v>6</v>
      </c>
    </row>
    <row r="709" spans="1:6" ht="15.6">
      <c r="A709" s="6" t="s">
        <v>7</v>
      </c>
      <c r="B709" s="7" t="s">
        <v>8</v>
      </c>
      <c r="C709" s="8"/>
      <c r="D709" s="9"/>
      <c r="E709" s="9"/>
      <c r="F709" s="10"/>
    </row>
    <row r="710" spans="1:6">
      <c r="A710" s="11">
        <v>1</v>
      </c>
      <c r="B710" s="12" t="s">
        <v>9</v>
      </c>
      <c r="C710" s="13" t="s">
        <v>10</v>
      </c>
      <c r="D710" s="14">
        <v>38.130000000000003</v>
      </c>
      <c r="E710" s="15"/>
      <c r="F710" s="16">
        <f>+D710*E710</f>
        <v>0</v>
      </c>
    </row>
    <row r="711" spans="1:6">
      <c r="A711" s="11">
        <v>2</v>
      </c>
      <c r="B711" s="17" t="s">
        <v>11</v>
      </c>
      <c r="C711" s="13" t="s">
        <v>12</v>
      </c>
      <c r="D711" s="14">
        <v>1</v>
      </c>
      <c r="E711" s="15"/>
      <c r="F711" s="16">
        <f t="shared" ref="F711:F749" si="46">+D711*E711</f>
        <v>0</v>
      </c>
    </row>
    <row r="712" spans="1:6">
      <c r="A712" s="11">
        <v>3</v>
      </c>
      <c r="B712" s="12" t="s">
        <v>102</v>
      </c>
      <c r="C712" s="13" t="s">
        <v>14</v>
      </c>
      <c r="D712" s="14">
        <v>30.78</v>
      </c>
      <c r="E712" s="15"/>
      <c r="F712" s="16">
        <f t="shared" si="46"/>
        <v>0</v>
      </c>
    </row>
    <row r="713" spans="1:6">
      <c r="A713" s="11">
        <v>4</v>
      </c>
      <c r="B713" s="17" t="s">
        <v>15</v>
      </c>
      <c r="C713" s="13" t="s">
        <v>14</v>
      </c>
      <c r="D713" s="14">
        <v>2.7029999999999998</v>
      </c>
      <c r="E713" s="15"/>
      <c r="F713" s="16">
        <f t="shared" si="46"/>
        <v>0</v>
      </c>
    </row>
    <row r="714" spans="1:6">
      <c r="A714" s="11">
        <v>5</v>
      </c>
      <c r="B714" s="17" t="s">
        <v>16</v>
      </c>
      <c r="C714" s="13" t="s">
        <v>14</v>
      </c>
      <c r="D714" s="14">
        <v>3.1320000000000001</v>
      </c>
      <c r="E714" s="15"/>
      <c r="F714" s="16">
        <f t="shared" si="46"/>
        <v>0</v>
      </c>
    </row>
    <row r="715" spans="1:6">
      <c r="A715" s="11">
        <v>6</v>
      </c>
      <c r="B715" s="17" t="s">
        <v>17</v>
      </c>
      <c r="C715" s="13" t="s">
        <v>14</v>
      </c>
      <c r="D715" s="14">
        <v>0.96</v>
      </c>
      <c r="E715" s="15"/>
      <c r="F715" s="16">
        <f t="shared" si="46"/>
        <v>0</v>
      </c>
    </row>
    <row r="716" spans="1:6">
      <c r="A716" s="11">
        <v>7</v>
      </c>
      <c r="B716" s="17" t="s">
        <v>18</v>
      </c>
      <c r="C716" s="13" t="s">
        <v>12</v>
      </c>
      <c r="D716" s="14">
        <v>1</v>
      </c>
      <c r="E716" s="15"/>
      <c r="F716" s="16">
        <f t="shared" si="46"/>
        <v>0</v>
      </c>
    </row>
    <row r="717" spans="1:6">
      <c r="A717" s="18"/>
      <c r="B717" s="19" t="s">
        <v>19</v>
      </c>
      <c r="C717" s="20"/>
      <c r="D717" s="21"/>
      <c r="E717" s="22"/>
      <c r="F717" s="23">
        <f>SUM(F710:F716)</f>
        <v>0</v>
      </c>
    </row>
    <row r="718" spans="1:6" ht="15.6">
      <c r="A718" s="6" t="s">
        <v>20</v>
      </c>
      <c r="B718" s="7" t="s">
        <v>21</v>
      </c>
      <c r="C718" s="9"/>
      <c r="D718" s="24"/>
      <c r="E718" s="25"/>
      <c r="F718" s="16"/>
    </row>
    <row r="719" spans="1:6" ht="27.6">
      <c r="A719" s="11">
        <v>1</v>
      </c>
      <c r="B719" s="26" t="s">
        <v>103</v>
      </c>
      <c r="C719" s="13" t="s">
        <v>14</v>
      </c>
      <c r="D719" s="27">
        <v>0.56799999999999995</v>
      </c>
      <c r="E719" s="15"/>
      <c r="F719" s="16">
        <f t="shared" si="46"/>
        <v>0</v>
      </c>
    </row>
    <row r="720" spans="1:6" ht="27.6">
      <c r="A720" s="11">
        <v>2</v>
      </c>
      <c r="B720" s="26" t="s">
        <v>117</v>
      </c>
      <c r="C720" s="13" t="s">
        <v>14</v>
      </c>
      <c r="D720" s="14">
        <v>2.2709999999999999</v>
      </c>
      <c r="E720" s="15"/>
      <c r="F720" s="16">
        <f t="shared" si="46"/>
        <v>0</v>
      </c>
    </row>
    <row r="721" spans="1:6" ht="27.6">
      <c r="A721" s="11">
        <v>3</v>
      </c>
      <c r="B721" s="26" t="s">
        <v>24</v>
      </c>
      <c r="C721" s="13" t="s">
        <v>10</v>
      </c>
      <c r="D721" s="14">
        <v>41.32</v>
      </c>
      <c r="E721" s="15"/>
      <c r="F721" s="16">
        <f t="shared" si="46"/>
        <v>0</v>
      </c>
    </row>
    <row r="722" spans="1:6">
      <c r="A722" s="11">
        <v>4</v>
      </c>
      <c r="B722" s="12" t="s">
        <v>25</v>
      </c>
      <c r="C722" s="13" t="s">
        <v>14</v>
      </c>
      <c r="D722" s="28">
        <v>0.32400000000000001</v>
      </c>
      <c r="E722" s="15"/>
      <c r="F722" s="16">
        <f t="shared" si="46"/>
        <v>0</v>
      </c>
    </row>
    <row r="723" spans="1:6" ht="41.4">
      <c r="A723" s="11">
        <v>5</v>
      </c>
      <c r="B723" s="12" t="s">
        <v>26</v>
      </c>
      <c r="C723" s="13" t="s">
        <v>14</v>
      </c>
      <c r="D723" s="28">
        <v>0.68100000000000005</v>
      </c>
      <c r="E723" s="15"/>
      <c r="F723" s="16">
        <f t="shared" si="46"/>
        <v>0</v>
      </c>
    </row>
    <row r="724" spans="1:6" ht="27.6">
      <c r="A724" s="11">
        <v>6</v>
      </c>
      <c r="B724" s="12" t="s">
        <v>27</v>
      </c>
      <c r="C724" s="13" t="s">
        <v>14</v>
      </c>
      <c r="D724" s="28">
        <v>1.1759999999999999</v>
      </c>
      <c r="E724" s="15"/>
      <c r="F724" s="16">
        <f t="shared" si="46"/>
        <v>0</v>
      </c>
    </row>
    <row r="725" spans="1:6">
      <c r="A725" s="11">
        <v>7</v>
      </c>
      <c r="B725" s="29" t="s">
        <v>28</v>
      </c>
      <c r="C725" s="13" t="s">
        <v>10</v>
      </c>
      <c r="D725" s="14">
        <v>46</v>
      </c>
      <c r="E725" s="15"/>
      <c r="F725" s="16">
        <f t="shared" si="46"/>
        <v>0</v>
      </c>
    </row>
    <row r="726" spans="1:6">
      <c r="A726" s="18"/>
      <c r="B726" s="19" t="s">
        <v>31</v>
      </c>
      <c r="C726" s="20"/>
      <c r="D726" s="21"/>
      <c r="E726" s="22"/>
      <c r="F726" s="23">
        <f>SUM(F719:F725)</f>
        <v>0</v>
      </c>
    </row>
    <row r="727" spans="1:6" ht="15.6">
      <c r="A727" s="6" t="s">
        <v>32</v>
      </c>
      <c r="B727" s="30" t="s">
        <v>33</v>
      </c>
      <c r="C727" s="9"/>
      <c r="D727" s="24"/>
      <c r="E727" s="25"/>
      <c r="F727" s="16"/>
    </row>
    <row r="728" spans="1:6">
      <c r="A728" s="11">
        <v>1</v>
      </c>
      <c r="B728" s="12" t="s">
        <v>34</v>
      </c>
      <c r="C728" s="13" t="s">
        <v>14</v>
      </c>
      <c r="D728" s="27">
        <v>0.61899999999999999</v>
      </c>
      <c r="E728" s="15"/>
      <c r="F728" s="16">
        <f t="shared" si="46"/>
        <v>0</v>
      </c>
    </row>
    <row r="729" spans="1:6" ht="27.6">
      <c r="A729" s="11">
        <v>2</v>
      </c>
      <c r="B729" s="12" t="s">
        <v>35</v>
      </c>
      <c r="C729" s="13" t="s">
        <v>14</v>
      </c>
      <c r="D729" s="14">
        <v>0.5</v>
      </c>
      <c r="E729" s="15"/>
      <c r="F729" s="16">
        <f t="shared" si="46"/>
        <v>0</v>
      </c>
    </row>
    <row r="730" spans="1:6" ht="27.6">
      <c r="A730" s="11">
        <v>3</v>
      </c>
      <c r="B730" s="12" t="s">
        <v>36</v>
      </c>
      <c r="C730" s="13" t="s">
        <v>14</v>
      </c>
      <c r="D730" s="27">
        <v>0.18099999999999999</v>
      </c>
      <c r="E730" s="15"/>
      <c r="F730" s="16">
        <f t="shared" si="46"/>
        <v>0</v>
      </c>
    </row>
    <row r="731" spans="1:6" ht="27.6">
      <c r="A731" s="11">
        <v>4</v>
      </c>
      <c r="B731" s="12" t="s">
        <v>37</v>
      </c>
      <c r="C731" s="13" t="s">
        <v>10</v>
      </c>
      <c r="D731" s="14">
        <v>25</v>
      </c>
      <c r="E731" s="15"/>
      <c r="F731" s="16">
        <f t="shared" si="46"/>
        <v>0</v>
      </c>
    </row>
    <row r="732" spans="1:6" ht="27.6">
      <c r="A732" s="11">
        <v>5</v>
      </c>
      <c r="B732" s="12" t="s">
        <v>38</v>
      </c>
      <c r="C732" s="13" t="s">
        <v>10</v>
      </c>
      <c r="D732" s="14">
        <v>0.96</v>
      </c>
      <c r="E732" s="15"/>
      <c r="F732" s="16">
        <f t="shared" si="46"/>
        <v>0</v>
      </c>
    </row>
    <row r="733" spans="1:6" ht="27.6">
      <c r="A733" s="11">
        <v>6</v>
      </c>
      <c r="B733" s="12" t="s">
        <v>39</v>
      </c>
      <c r="C733" s="13" t="s">
        <v>40</v>
      </c>
      <c r="D733" s="14">
        <v>39</v>
      </c>
      <c r="E733" s="15"/>
      <c r="F733" s="16">
        <f t="shared" si="46"/>
        <v>0</v>
      </c>
    </row>
    <row r="734" spans="1:6">
      <c r="A734" s="11">
        <v>7</v>
      </c>
      <c r="B734" s="12" t="s">
        <v>41</v>
      </c>
      <c r="C734" s="13" t="s">
        <v>10</v>
      </c>
      <c r="D734" s="14">
        <v>55.2</v>
      </c>
      <c r="E734" s="15"/>
      <c r="F734" s="16">
        <f t="shared" si="46"/>
        <v>0</v>
      </c>
    </row>
    <row r="735" spans="1:6">
      <c r="A735" s="11">
        <v>8</v>
      </c>
      <c r="B735" s="31" t="s">
        <v>118</v>
      </c>
      <c r="C735" s="13" t="s">
        <v>10</v>
      </c>
      <c r="D735" s="14">
        <v>34.409999999999997</v>
      </c>
      <c r="E735" s="15"/>
      <c r="F735" s="16">
        <f t="shared" si="46"/>
        <v>0</v>
      </c>
    </row>
    <row r="736" spans="1:6">
      <c r="A736" s="18"/>
      <c r="B736" s="19" t="s">
        <v>43</v>
      </c>
      <c r="C736" s="20"/>
      <c r="D736" s="21"/>
      <c r="E736" s="22"/>
      <c r="F736" s="23">
        <f>SUM(F728:F735)</f>
        <v>0</v>
      </c>
    </row>
    <row r="737" spans="1:6" ht="15.6">
      <c r="A737" s="32" t="s">
        <v>44</v>
      </c>
      <c r="B737" s="33" t="s">
        <v>45</v>
      </c>
      <c r="C737" s="34"/>
      <c r="D737" s="35"/>
      <c r="E737" s="15"/>
      <c r="F737" s="16"/>
    </row>
    <row r="738" spans="1:6" ht="41.4">
      <c r="A738" s="11">
        <v>1</v>
      </c>
      <c r="B738" s="31" t="s">
        <v>46</v>
      </c>
      <c r="C738" s="13" t="s">
        <v>40</v>
      </c>
      <c r="D738" s="14">
        <v>2</v>
      </c>
      <c r="E738" s="15"/>
      <c r="F738" s="16">
        <f t="shared" si="46"/>
        <v>0</v>
      </c>
    </row>
    <row r="739" spans="1:6">
      <c r="A739" s="18"/>
      <c r="B739" s="19" t="s">
        <v>48</v>
      </c>
      <c r="C739" s="20"/>
      <c r="D739" s="21"/>
      <c r="E739" s="22"/>
      <c r="F739" s="23">
        <f>SUM(F738:F738)</f>
        <v>0</v>
      </c>
    </row>
    <row r="740" spans="1:6">
      <c r="A740" s="36" t="s">
        <v>49</v>
      </c>
      <c r="B740" s="33" t="s">
        <v>50</v>
      </c>
      <c r="C740" s="13"/>
      <c r="D740" s="14"/>
      <c r="E740" s="15"/>
      <c r="F740" s="16"/>
    </row>
    <row r="741" spans="1:6" ht="27.6">
      <c r="A741" s="11">
        <v>1</v>
      </c>
      <c r="B741" s="31" t="s">
        <v>51</v>
      </c>
      <c r="C741" s="13" t="s">
        <v>52</v>
      </c>
      <c r="D741" s="14">
        <v>5.7</v>
      </c>
      <c r="E741" s="15"/>
      <c r="F741" s="16">
        <f t="shared" si="46"/>
        <v>0</v>
      </c>
    </row>
    <row r="742" spans="1:6">
      <c r="A742" s="11">
        <v>2</v>
      </c>
      <c r="B742" s="31" t="s">
        <v>53</v>
      </c>
      <c r="C742" s="13" t="s">
        <v>10</v>
      </c>
      <c r="D742" s="14">
        <v>4.8499999999999996</v>
      </c>
      <c r="E742" s="15"/>
      <c r="F742" s="16">
        <f t="shared" si="46"/>
        <v>0</v>
      </c>
    </row>
    <row r="743" spans="1:6">
      <c r="A743" s="18"/>
      <c r="B743" s="19" t="s">
        <v>54</v>
      </c>
      <c r="C743" s="20"/>
      <c r="D743" s="21"/>
      <c r="E743" s="22"/>
      <c r="F743" s="23">
        <f>SUM(F741:F742)</f>
        <v>0</v>
      </c>
    </row>
    <row r="744" spans="1:6">
      <c r="A744" s="36" t="s">
        <v>55</v>
      </c>
      <c r="B744" s="33" t="s">
        <v>56</v>
      </c>
      <c r="C744" s="13"/>
      <c r="D744" s="14"/>
      <c r="E744" s="15"/>
      <c r="F744" s="16"/>
    </row>
    <row r="745" spans="1:6">
      <c r="A745" s="11">
        <v>1</v>
      </c>
      <c r="B745" s="37" t="s">
        <v>57</v>
      </c>
      <c r="C745" s="13" t="s">
        <v>10</v>
      </c>
      <c r="D745" s="14">
        <v>2.34</v>
      </c>
      <c r="E745" s="15"/>
      <c r="F745" s="16">
        <f t="shared" si="46"/>
        <v>0</v>
      </c>
    </row>
    <row r="746" spans="1:6">
      <c r="A746" s="18"/>
      <c r="B746" s="19" t="s">
        <v>58</v>
      </c>
      <c r="C746" s="20"/>
      <c r="D746" s="21"/>
      <c r="E746" s="22"/>
      <c r="F746" s="23">
        <f>F745</f>
        <v>0</v>
      </c>
    </row>
    <row r="747" spans="1:6">
      <c r="A747" s="36" t="s">
        <v>59</v>
      </c>
      <c r="B747" s="33" t="s">
        <v>60</v>
      </c>
      <c r="C747" s="13"/>
      <c r="D747" s="14"/>
      <c r="E747" s="15"/>
      <c r="F747" s="16"/>
    </row>
    <row r="748" spans="1:6" ht="27.6">
      <c r="A748" s="11">
        <v>1</v>
      </c>
      <c r="B748" s="31" t="s">
        <v>61</v>
      </c>
      <c r="C748" s="13" t="s">
        <v>10</v>
      </c>
      <c r="D748" s="14">
        <v>20.8</v>
      </c>
      <c r="E748" s="15"/>
      <c r="F748" s="16">
        <f t="shared" si="46"/>
        <v>0</v>
      </c>
    </row>
    <row r="749" spans="1:6" ht="27.6">
      <c r="A749" s="11">
        <v>2</v>
      </c>
      <c r="B749" s="31" t="s">
        <v>62</v>
      </c>
      <c r="C749" s="13" t="s">
        <v>10</v>
      </c>
      <c r="D749" s="14">
        <v>6.4</v>
      </c>
      <c r="E749" s="15"/>
      <c r="F749" s="16">
        <f t="shared" si="46"/>
        <v>0</v>
      </c>
    </row>
    <row r="750" spans="1:6">
      <c r="A750" s="18"/>
      <c r="B750" s="19" t="s">
        <v>63</v>
      </c>
      <c r="C750" s="20"/>
      <c r="D750" s="21"/>
      <c r="E750" s="22"/>
      <c r="F750" s="23">
        <f>SUM(F748:F749)</f>
        <v>0</v>
      </c>
    </row>
    <row r="751" spans="1:6">
      <c r="A751" s="36" t="s">
        <v>64</v>
      </c>
      <c r="B751" s="41" t="s">
        <v>105</v>
      </c>
      <c r="C751" s="42"/>
      <c r="D751" s="43"/>
      <c r="E751" s="44"/>
      <c r="F751" s="16"/>
    </row>
    <row r="752" spans="1:6" ht="43.2">
      <c r="A752" s="11">
        <v>1</v>
      </c>
      <c r="B752" s="45" t="s">
        <v>85</v>
      </c>
      <c r="C752" s="42" t="s">
        <v>86</v>
      </c>
      <c r="D752" s="43">
        <v>1.4</v>
      </c>
      <c r="E752" s="44"/>
      <c r="F752" s="16">
        <f t="shared" ref="F752:F762" si="47">+D752*E752</f>
        <v>0</v>
      </c>
    </row>
    <row r="753" spans="1:6" ht="43.2">
      <c r="A753" s="11">
        <v>2</v>
      </c>
      <c r="B753" s="45" t="s">
        <v>87</v>
      </c>
      <c r="C753" s="42" t="s">
        <v>88</v>
      </c>
      <c r="D753" s="43">
        <v>1</v>
      </c>
      <c r="E753" s="44"/>
      <c r="F753" s="16">
        <f t="shared" si="47"/>
        <v>0</v>
      </c>
    </row>
    <row r="754" spans="1:6" ht="43.2">
      <c r="A754" s="11">
        <v>3</v>
      </c>
      <c r="B754" s="45" t="s">
        <v>89</v>
      </c>
      <c r="C754" s="42" t="s">
        <v>90</v>
      </c>
      <c r="D754" s="43">
        <v>1</v>
      </c>
      <c r="E754" s="44"/>
      <c r="F754" s="16">
        <f t="shared" si="47"/>
        <v>0</v>
      </c>
    </row>
    <row r="755" spans="1:6" ht="28.8">
      <c r="A755" s="11">
        <v>4</v>
      </c>
      <c r="B755" s="45" t="s">
        <v>91</v>
      </c>
      <c r="C755" s="42" t="s">
        <v>90</v>
      </c>
      <c r="D755" s="43">
        <v>1</v>
      </c>
      <c r="E755" s="44"/>
      <c r="F755" s="16">
        <f t="shared" si="47"/>
        <v>0</v>
      </c>
    </row>
    <row r="756" spans="1:6" ht="43.2">
      <c r="A756" s="11">
        <v>5</v>
      </c>
      <c r="B756" s="45" t="s">
        <v>92</v>
      </c>
      <c r="C756" s="42" t="s">
        <v>90</v>
      </c>
      <c r="D756" s="43">
        <v>1</v>
      </c>
      <c r="E756" s="44"/>
      <c r="F756" s="16">
        <f t="shared" si="47"/>
        <v>0</v>
      </c>
    </row>
    <row r="757" spans="1:6" ht="57.6">
      <c r="A757" s="11">
        <v>6</v>
      </c>
      <c r="B757" s="45" t="s">
        <v>93</v>
      </c>
      <c r="C757" s="42" t="s">
        <v>86</v>
      </c>
      <c r="D757" s="43">
        <v>8.82</v>
      </c>
      <c r="E757" s="44"/>
      <c r="F757" s="16">
        <f t="shared" si="47"/>
        <v>0</v>
      </c>
    </row>
    <row r="758" spans="1:6" ht="43.2">
      <c r="A758" s="11">
        <v>7</v>
      </c>
      <c r="B758" s="45" t="s">
        <v>94</v>
      </c>
      <c r="C758" s="42" t="s">
        <v>30</v>
      </c>
      <c r="D758" s="43">
        <v>1</v>
      </c>
      <c r="E758" s="44"/>
      <c r="F758" s="16">
        <f t="shared" si="47"/>
        <v>0</v>
      </c>
    </row>
    <row r="759" spans="1:6">
      <c r="A759" s="11">
        <v>8</v>
      </c>
      <c r="B759" s="45" t="s">
        <v>383</v>
      </c>
      <c r="C759" s="42" t="s">
        <v>88</v>
      </c>
      <c r="D759" s="43">
        <v>2</v>
      </c>
      <c r="E759" s="44"/>
      <c r="F759" s="16">
        <f t="shared" si="47"/>
        <v>0</v>
      </c>
    </row>
    <row r="760" spans="1:6">
      <c r="A760" s="11">
        <v>9</v>
      </c>
      <c r="B760" s="45" t="s">
        <v>96</v>
      </c>
      <c r="C760" s="42" t="s">
        <v>88</v>
      </c>
      <c r="D760" s="43">
        <v>2</v>
      </c>
      <c r="E760" s="44"/>
      <c r="F760" s="16">
        <f t="shared" si="47"/>
        <v>0</v>
      </c>
    </row>
    <row r="761" spans="1:6">
      <c r="A761" s="11">
        <v>10</v>
      </c>
      <c r="B761" s="45" t="s">
        <v>97</v>
      </c>
      <c r="C761" s="42" t="s">
        <v>88</v>
      </c>
      <c r="D761" s="43">
        <v>2</v>
      </c>
      <c r="E761" s="44"/>
      <c r="F761" s="16">
        <f t="shared" si="47"/>
        <v>0</v>
      </c>
    </row>
    <row r="762" spans="1:6">
      <c r="A762" s="11">
        <v>11</v>
      </c>
      <c r="B762" s="45" t="s">
        <v>98</v>
      </c>
      <c r="C762" s="42" t="s">
        <v>88</v>
      </c>
      <c r="D762" s="43">
        <v>2</v>
      </c>
      <c r="E762" s="44"/>
      <c r="F762" s="16">
        <f t="shared" si="47"/>
        <v>0</v>
      </c>
    </row>
    <row r="763" spans="1:6">
      <c r="A763" s="18"/>
      <c r="B763" s="19" t="s">
        <v>71</v>
      </c>
      <c r="C763" s="20"/>
      <c r="D763" s="21"/>
      <c r="E763" s="22"/>
      <c r="F763" s="23">
        <f>SUM(F752:F762)</f>
        <v>0</v>
      </c>
    </row>
    <row r="764" spans="1:6">
      <c r="A764" s="18" t="s">
        <v>72</v>
      </c>
      <c r="B764" s="19" t="s">
        <v>106</v>
      </c>
      <c r="C764" s="20"/>
      <c r="D764" s="21"/>
      <c r="E764" s="22"/>
      <c r="F764" s="23"/>
    </row>
    <row r="765" spans="1:6" ht="27.6">
      <c r="A765" s="47">
        <v>1</v>
      </c>
      <c r="B765" s="26" t="s">
        <v>103</v>
      </c>
      <c r="C765" s="13" t="s">
        <v>14</v>
      </c>
      <c r="D765" s="27">
        <v>0.14299999999999999</v>
      </c>
      <c r="E765" s="15"/>
      <c r="F765" s="16">
        <f>E765*D765</f>
        <v>0</v>
      </c>
    </row>
    <row r="766" spans="1:6" ht="27.6">
      <c r="A766" s="47">
        <v>2</v>
      </c>
      <c r="B766" s="26" t="s">
        <v>107</v>
      </c>
      <c r="C766" s="13" t="s">
        <v>14</v>
      </c>
      <c r="D766" s="14">
        <v>0.56999999999999995</v>
      </c>
      <c r="E766" s="15"/>
      <c r="F766" s="16">
        <f t="shared" ref="F766:F773" si="48">E766*D766</f>
        <v>0</v>
      </c>
    </row>
    <row r="767" spans="1:6">
      <c r="A767" s="47">
        <v>3</v>
      </c>
      <c r="B767" s="26" t="s">
        <v>108</v>
      </c>
      <c r="C767" s="13" t="s">
        <v>10</v>
      </c>
      <c r="D767" s="14">
        <v>1.9</v>
      </c>
      <c r="E767" s="15"/>
      <c r="F767" s="16">
        <f t="shared" si="48"/>
        <v>0</v>
      </c>
    </row>
    <row r="768" spans="1:6">
      <c r="A768" s="47">
        <v>4</v>
      </c>
      <c r="B768" s="26" t="s">
        <v>109</v>
      </c>
      <c r="C768" s="13" t="s">
        <v>10</v>
      </c>
      <c r="D768" s="14">
        <v>8.32</v>
      </c>
      <c r="E768" s="15"/>
      <c r="F768" s="16">
        <f t="shared" si="48"/>
        <v>0</v>
      </c>
    </row>
    <row r="769" spans="1:7">
      <c r="A769" s="47">
        <v>5</v>
      </c>
      <c r="B769" s="26" t="s">
        <v>184</v>
      </c>
      <c r="C769" s="13" t="s">
        <v>86</v>
      </c>
      <c r="D769" s="14">
        <v>6</v>
      </c>
      <c r="E769" s="15"/>
      <c r="F769" s="16"/>
    </row>
    <row r="770" spans="1:7" ht="27.6">
      <c r="A770" s="47">
        <v>6</v>
      </c>
      <c r="B770" s="26" t="s">
        <v>110</v>
      </c>
      <c r="C770" s="13" t="s">
        <v>10</v>
      </c>
      <c r="D770" s="28">
        <v>3.75</v>
      </c>
      <c r="E770" s="15"/>
      <c r="F770" s="16">
        <f t="shared" si="48"/>
        <v>0</v>
      </c>
    </row>
    <row r="771" spans="1:7" ht="27.6">
      <c r="A771" s="47">
        <v>7</v>
      </c>
      <c r="B771" s="26" t="s">
        <v>77</v>
      </c>
      <c r="C771" s="13" t="s">
        <v>10</v>
      </c>
      <c r="D771" s="28">
        <v>17.760000000000002</v>
      </c>
      <c r="E771" s="15"/>
      <c r="F771" s="16">
        <f t="shared" si="48"/>
        <v>0</v>
      </c>
    </row>
    <row r="772" spans="1:7" ht="28.8">
      <c r="A772" s="47">
        <v>8</v>
      </c>
      <c r="B772" s="45" t="s">
        <v>187</v>
      </c>
      <c r="C772" s="42" t="s">
        <v>30</v>
      </c>
      <c r="D772" s="43">
        <v>1</v>
      </c>
      <c r="E772" s="50"/>
      <c r="F772" s="16">
        <f t="shared" si="48"/>
        <v>0</v>
      </c>
    </row>
    <row r="773" spans="1:7">
      <c r="A773" s="47">
        <v>9</v>
      </c>
      <c r="B773" s="26" t="s">
        <v>112</v>
      </c>
      <c r="C773" s="13" t="s">
        <v>30</v>
      </c>
      <c r="D773" s="28">
        <v>1</v>
      </c>
      <c r="E773" s="15"/>
      <c r="F773" s="16">
        <f t="shared" si="48"/>
        <v>0</v>
      </c>
    </row>
    <row r="774" spans="1:7" ht="27.6">
      <c r="A774" s="47">
        <v>10</v>
      </c>
      <c r="B774" s="26" t="s">
        <v>185</v>
      </c>
      <c r="C774" s="13" t="s">
        <v>14</v>
      </c>
      <c r="D774" s="28">
        <v>0.56999999999999995</v>
      </c>
      <c r="E774" s="15"/>
      <c r="F774" s="16">
        <f>+D774*E774</f>
        <v>0</v>
      </c>
    </row>
    <row r="775" spans="1:7">
      <c r="A775" s="18"/>
      <c r="B775" s="7" t="s">
        <v>82</v>
      </c>
      <c r="C775" s="9"/>
      <c r="D775" s="52"/>
      <c r="E775" s="25"/>
      <c r="F775" s="23">
        <f>SUM(F765:F774)</f>
        <v>0</v>
      </c>
    </row>
    <row r="776" spans="1:7">
      <c r="A776" s="11"/>
      <c r="B776" s="41" t="s">
        <v>100</v>
      </c>
      <c r="C776" s="42"/>
      <c r="D776" s="43"/>
      <c r="E776" s="43"/>
      <c r="F776" s="46">
        <f>F763+F750+F746+F743+F739+F736+F726+F717+F775</f>
        <v>0</v>
      </c>
      <c r="G776" s="54"/>
    </row>
    <row r="781" spans="1:7">
      <c r="G781" s="54"/>
    </row>
    <row r="783" spans="1:7">
      <c r="A783" s="1"/>
      <c r="B783" s="381" t="s">
        <v>221</v>
      </c>
      <c r="C783" s="382"/>
      <c r="D783" s="383"/>
      <c r="E783" s="384">
        <f>F538+F619+F701+F776</f>
        <v>0</v>
      </c>
      <c r="F783" s="385"/>
      <c r="G783" s="54"/>
    </row>
    <row r="784" spans="1:7">
      <c r="A784" s="1"/>
      <c r="B784" s="381" t="s">
        <v>241</v>
      </c>
      <c r="C784" s="382"/>
      <c r="D784" s="383"/>
      <c r="E784" s="381">
        <f>+(E783*18)/100</f>
        <v>0</v>
      </c>
      <c r="F784" s="383"/>
    </row>
    <row r="785" spans="1:7">
      <c r="A785" s="1"/>
      <c r="B785" s="381" t="s">
        <v>217</v>
      </c>
      <c r="C785" s="382"/>
      <c r="D785" s="383"/>
      <c r="E785" s="384">
        <f>+E783+E784</f>
        <v>0</v>
      </c>
      <c r="F785" s="385"/>
    </row>
    <row r="788" spans="1:7">
      <c r="A788" s="1"/>
      <c r="B788" s="381" t="s">
        <v>242</v>
      </c>
      <c r="C788" s="382"/>
      <c r="D788" s="383"/>
      <c r="E788" s="384">
        <f>E240+E488+E783</f>
        <v>0</v>
      </c>
      <c r="F788" s="385"/>
      <c r="G788">
        <f>+E788/655.957</f>
        <v>0</v>
      </c>
    </row>
    <row r="789" spans="1:7">
      <c r="A789" s="1"/>
      <c r="B789" s="381" t="s">
        <v>244</v>
      </c>
      <c r="C789" s="382"/>
      <c r="D789" s="383"/>
      <c r="E789" s="384">
        <f>E241+E489+E784</f>
        <v>0</v>
      </c>
      <c r="F789" s="385"/>
      <c r="G789">
        <f t="shared" ref="G789:G790" si="49">+E789/655.957</f>
        <v>0</v>
      </c>
    </row>
    <row r="790" spans="1:7">
      <c r="A790" s="1"/>
      <c r="B790" s="381" t="s">
        <v>243</v>
      </c>
      <c r="C790" s="382"/>
      <c r="D790" s="383"/>
      <c r="E790" s="384">
        <f>E242+E490+E785</f>
        <v>0</v>
      </c>
      <c r="F790" s="385"/>
      <c r="G790">
        <f t="shared" si="49"/>
        <v>0</v>
      </c>
    </row>
  </sheetData>
  <mergeCells count="34">
    <mergeCell ref="B413:F413"/>
    <mergeCell ref="B4:F4"/>
    <mergeCell ref="B85:F85"/>
    <mergeCell ref="B167:F167"/>
    <mergeCell ref="B250:F250"/>
    <mergeCell ref="B331:F331"/>
    <mergeCell ref="B240:D240"/>
    <mergeCell ref="B241:D241"/>
    <mergeCell ref="B242:D242"/>
    <mergeCell ref="E240:F240"/>
    <mergeCell ref="E241:F241"/>
    <mergeCell ref="E242:F242"/>
    <mergeCell ref="B788:D788"/>
    <mergeCell ref="B789:D789"/>
    <mergeCell ref="B790:D790"/>
    <mergeCell ref="E788:F788"/>
    <mergeCell ref="E789:F789"/>
    <mergeCell ref="E790:F790"/>
    <mergeCell ref="B783:D783"/>
    <mergeCell ref="B784:D784"/>
    <mergeCell ref="B785:D785"/>
    <mergeCell ref="E783:F783"/>
    <mergeCell ref="E784:F784"/>
    <mergeCell ref="E785:F785"/>
    <mergeCell ref="B498:D498"/>
    <mergeCell ref="B542:F542"/>
    <mergeCell ref="B623:F623"/>
    <mergeCell ref="B706:F706"/>
    <mergeCell ref="B488:D488"/>
    <mergeCell ref="B489:D489"/>
    <mergeCell ref="B490:D490"/>
    <mergeCell ref="E488:F488"/>
    <mergeCell ref="E489:F489"/>
    <mergeCell ref="E490:F4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0E428-5407-4754-A0ED-713D1851D38D}">
  <dimension ref="A1:G749"/>
  <sheetViews>
    <sheetView workbookViewId="0">
      <selection activeCell="K19" sqref="K19"/>
    </sheetView>
  </sheetViews>
  <sheetFormatPr baseColWidth="10" defaultRowHeight="14.4"/>
  <cols>
    <col min="1" max="1" width="5" customWidth="1"/>
    <col min="2" max="2" width="45.5546875" customWidth="1"/>
    <col min="6" max="6" width="12.6640625" bestFit="1" customWidth="1"/>
  </cols>
  <sheetData>
    <row r="1" spans="1:6" ht="21">
      <c r="B1" s="97" t="s">
        <v>245</v>
      </c>
    </row>
    <row r="4" spans="1:6" ht="15" thickBot="1"/>
    <row r="5" spans="1:6" ht="18.600000000000001" customHeight="1" thickBot="1">
      <c r="A5" s="121"/>
      <c r="B5" s="386" t="s">
        <v>0</v>
      </c>
      <c r="C5" s="387"/>
      <c r="D5" s="387"/>
      <c r="E5" s="387"/>
      <c r="F5" s="388"/>
    </row>
    <row r="6" spans="1:6">
      <c r="A6" s="121"/>
      <c r="B6" s="122"/>
      <c r="C6" s="122"/>
      <c r="D6" s="122"/>
      <c r="E6" s="122"/>
      <c r="F6" s="122"/>
    </row>
    <row r="7" spans="1:6" ht="27.6">
      <c r="A7" s="123" t="s">
        <v>1</v>
      </c>
      <c r="B7" s="123" t="s">
        <v>2</v>
      </c>
      <c r="C7" s="123" t="s">
        <v>3</v>
      </c>
      <c r="D7" s="124" t="s">
        <v>4</v>
      </c>
      <c r="E7" s="123" t="s">
        <v>5</v>
      </c>
      <c r="F7" s="123" t="s">
        <v>6</v>
      </c>
    </row>
    <row r="8" spans="1:6">
      <c r="A8" s="125" t="s">
        <v>7</v>
      </c>
      <c r="B8" s="7" t="s">
        <v>8</v>
      </c>
      <c r="C8" s="8"/>
      <c r="D8" s="9"/>
      <c r="E8" s="9"/>
      <c r="F8" s="10"/>
    </row>
    <row r="9" spans="1:6">
      <c r="A9" s="126">
        <v>1</v>
      </c>
      <c r="B9" s="12" t="s">
        <v>9</v>
      </c>
      <c r="C9" s="13" t="s">
        <v>10</v>
      </c>
      <c r="D9" s="14">
        <v>92.41</v>
      </c>
      <c r="E9" s="15"/>
      <c r="F9" s="16">
        <f>+D9*E9</f>
        <v>0</v>
      </c>
    </row>
    <row r="10" spans="1:6">
      <c r="A10" s="126">
        <v>2</v>
      </c>
      <c r="B10" s="17" t="s">
        <v>11</v>
      </c>
      <c r="C10" s="13" t="s">
        <v>12</v>
      </c>
      <c r="D10" s="14">
        <v>1</v>
      </c>
      <c r="E10" s="15"/>
      <c r="F10" s="16">
        <f t="shared" ref="F10:F67" si="0">+D10*E10</f>
        <v>0</v>
      </c>
    </row>
    <row r="11" spans="1:6">
      <c r="A11" s="126">
        <v>3</v>
      </c>
      <c r="B11" s="12" t="s">
        <v>13</v>
      </c>
      <c r="C11" s="13" t="s">
        <v>14</v>
      </c>
      <c r="D11" s="14">
        <f>41.1+2.261</f>
        <v>43.361000000000004</v>
      </c>
      <c r="E11" s="15"/>
      <c r="F11" s="16">
        <f t="shared" si="0"/>
        <v>0</v>
      </c>
    </row>
    <row r="12" spans="1:6">
      <c r="A12" s="126">
        <v>4</v>
      </c>
      <c r="B12" s="17" t="s">
        <v>15</v>
      </c>
      <c r="C12" s="13" t="s">
        <v>14</v>
      </c>
      <c r="D12" s="14">
        <v>5.0999999999999996</v>
      </c>
      <c r="E12" s="15"/>
      <c r="F12" s="16">
        <f t="shared" si="0"/>
        <v>0</v>
      </c>
    </row>
    <row r="13" spans="1:6">
      <c r="A13" s="126">
        <v>5</v>
      </c>
      <c r="B13" s="17" t="s">
        <v>16</v>
      </c>
      <c r="C13" s="13" t="s">
        <v>14</v>
      </c>
      <c r="D13" s="14">
        <v>3.78</v>
      </c>
      <c r="E13" s="15"/>
      <c r="F13" s="16">
        <f t="shared" si="0"/>
        <v>0</v>
      </c>
    </row>
    <row r="14" spans="1:6">
      <c r="A14" s="126">
        <v>6</v>
      </c>
      <c r="B14" s="17" t="s">
        <v>17</v>
      </c>
      <c r="C14" s="13" t="s">
        <v>14</v>
      </c>
      <c r="D14" s="14">
        <f>2.52+0.387</f>
        <v>2.907</v>
      </c>
      <c r="E14" s="15"/>
      <c r="F14" s="16">
        <f t="shared" si="0"/>
        <v>0</v>
      </c>
    </row>
    <row r="15" spans="1:6">
      <c r="A15" s="126">
        <v>7</v>
      </c>
      <c r="B15" s="17" t="s">
        <v>18</v>
      </c>
      <c r="C15" s="13" t="s">
        <v>12</v>
      </c>
      <c r="D15" s="14">
        <v>1</v>
      </c>
      <c r="E15" s="15"/>
      <c r="F15" s="16">
        <f t="shared" si="0"/>
        <v>0</v>
      </c>
    </row>
    <row r="16" spans="1:6">
      <c r="A16" s="127"/>
      <c r="B16" s="19" t="s">
        <v>19</v>
      </c>
      <c r="C16" s="20"/>
      <c r="D16" s="21"/>
      <c r="E16" s="22"/>
      <c r="F16" s="23">
        <f>SUM(F9:F15)</f>
        <v>0</v>
      </c>
    </row>
    <row r="17" spans="1:6">
      <c r="A17" s="125" t="s">
        <v>20</v>
      </c>
      <c r="B17" s="7" t="s">
        <v>21</v>
      </c>
      <c r="C17" s="9"/>
      <c r="D17" s="24"/>
      <c r="E17" s="25"/>
      <c r="F17" s="16"/>
    </row>
    <row r="18" spans="1:6" ht="27.6">
      <c r="A18" s="126">
        <v>1</v>
      </c>
      <c r="B18" s="26" t="s">
        <v>22</v>
      </c>
      <c r="C18" s="13" t="s">
        <v>14</v>
      </c>
      <c r="D18" s="27">
        <f>0.851+0.064</f>
        <v>0.91500000000000004</v>
      </c>
      <c r="E18" s="15"/>
      <c r="F18" s="16">
        <f t="shared" si="0"/>
        <v>0</v>
      </c>
    </row>
    <row r="19" spans="1:6" ht="27.6">
      <c r="A19" s="126">
        <v>2</v>
      </c>
      <c r="B19" s="26" t="s">
        <v>23</v>
      </c>
      <c r="C19" s="13" t="s">
        <v>14</v>
      </c>
      <c r="D19" s="14">
        <v>2.5499999999999998</v>
      </c>
      <c r="E19" s="15"/>
      <c r="F19" s="16">
        <f t="shared" si="0"/>
        <v>0</v>
      </c>
    </row>
    <row r="20" spans="1:6" ht="27.6">
      <c r="A20" s="126">
        <v>3</v>
      </c>
      <c r="B20" s="26" t="s">
        <v>24</v>
      </c>
      <c r="C20" s="13" t="s">
        <v>10</v>
      </c>
      <c r="D20" s="14">
        <v>68.400000000000006</v>
      </c>
      <c r="E20" s="15"/>
      <c r="F20" s="16">
        <f t="shared" si="0"/>
        <v>0</v>
      </c>
    </row>
    <row r="21" spans="1:6">
      <c r="A21" s="126">
        <v>4</v>
      </c>
      <c r="B21" s="12" t="s">
        <v>25</v>
      </c>
      <c r="C21" s="13" t="s">
        <v>14</v>
      </c>
      <c r="D21" s="28">
        <v>0.51300000000000001</v>
      </c>
      <c r="E21" s="15"/>
      <c r="F21" s="16">
        <f t="shared" si="0"/>
        <v>0</v>
      </c>
    </row>
    <row r="22" spans="1:6" ht="41.4">
      <c r="A22" s="126">
        <v>5</v>
      </c>
      <c r="B22" s="12" t="s">
        <v>26</v>
      </c>
      <c r="C22" s="13" t="s">
        <v>14</v>
      </c>
      <c r="D22" s="28">
        <v>1.1240000000000001</v>
      </c>
      <c r="E22" s="15"/>
      <c r="F22" s="16">
        <f t="shared" si="0"/>
        <v>0</v>
      </c>
    </row>
    <row r="23" spans="1:6" ht="27.6">
      <c r="A23" s="126">
        <v>6</v>
      </c>
      <c r="B23" s="12" t="s">
        <v>27</v>
      </c>
      <c r="C23" s="13" t="s">
        <v>14</v>
      </c>
      <c r="D23" s="28">
        <v>1.83</v>
      </c>
      <c r="E23" s="15"/>
      <c r="F23" s="16">
        <f t="shared" si="0"/>
        <v>0</v>
      </c>
    </row>
    <row r="24" spans="1:6">
      <c r="A24" s="126">
        <v>7</v>
      </c>
      <c r="B24" s="29" t="s">
        <v>28</v>
      </c>
      <c r="C24" s="13" t="s">
        <v>10</v>
      </c>
      <c r="D24" s="14">
        <v>74</v>
      </c>
      <c r="E24" s="15"/>
      <c r="F24" s="16">
        <f t="shared" si="0"/>
        <v>0</v>
      </c>
    </row>
    <row r="25" spans="1:6" ht="41.4">
      <c r="A25" s="126">
        <v>8</v>
      </c>
      <c r="B25" s="12" t="s">
        <v>29</v>
      </c>
      <c r="C25" s="13" t="s">
        <v>30</v>
      </c>
      <c r="D25" s="14">
        <v>1</v>
      </c>
      <c r="E25" s="15"/>
      <c r="F25" s="16">
        <f t="shared" si="0"/>
        <v>0</v>
      </c>
    </row>
    <row r="26" spans="1:6">
      <c r="A26" s="127"/>
      <c r="B26" s="19" t="s">
        <v>31</v>
      </c>
      <c r="C26" s="20"/>
      <c r="D26" s="21"/>
      <c r="E26" s="22"/>
      <c r="F26" s="23">
        <f>SUM(F18:F25)</f>
        <v>0</v>
      </c>
    </row>
    <row r="27" spans="1:6">
      <c r="A27" s="125" t="s">
        <v>32</v>
      </c>
      <c r="B27" s="30" t="s">
        <v>33</v>
      </c>
      <c r="C27" s="9"/>
      <c r="D27" s="24"/>
      <c r="E27" s="25"/>
      <c r="F27" s="16"/>
    </row>
    <row r="28" spans="1:6" ht="27.6">
      <c r="A28" s="126">
        <v>1</v>
      </c>
      <c r="B28" s="12" t="s">
        <v>34</v>
      </c>
      <c r="C28" s="13" t="s">
        <v>14</v>
      </c>
      <c r="D28" s="27">
        <v>1.139</v>
      </c>
      <c r="E28" s="15"/>
      <c r="F28" s="16">
        <f t="shared" si="0"/>
        <v>0</v>
      </c>
    </row>
    <row r="29" spans="1:6" ht="41.4">
      <c r="A29" s="126">
        <v>2</v>
      </c>
      <c r="B29" s="12" t="s">
        <v>35</v>
      </c>
      <c r="C29" s="13" t="s">
        <v>14</v>
      </c>
      <c r="D29" s="14">
        <v>2.66</v>
      </c>
      <c r="E29" s="15"/>
      <c r="F29" s="16">
        <f t="shared" si="0"/>
        <v>0</v>
      </c>
    </row>
    <row r="30" spans="1:6" ht="27.6">
      <c r="A30" s="126">
        <v>3</v>
      </c>
      <c r="B30" s="12" t="s">
        <v>36</v>
      </c>
      <c r="C30" s="13" t="s">
        <v>14</v>
      </c>
      <c r="D30" s="27">
        <v>0.53</v>
      </c>
      <c r="E30" s="15"/>
      <c r="F30" s="16">
        <f t="shared" si="0"/>
        <v>0</v>
      </c>
    </row>
    <row r="31" spans="1:6" ht="27.6">
      <c r="A31" s="126">
        <v>4</v>
      </c>
      <c r="B31" s="12" t="s">
        <v>37</v>
      </c>
      <c r="C31" s="13" t="s">
        <v>10</v>
      </c>
      <c r="D31" s="14">
        <v>61.96</v>
      </c>
      <c r="E31" s="15"/>
      <c r="F31" s="16">
        <f t="shared" si="0"/>
        <v>0</v>
      </c>
    </row>
    <row r="32" spans="1:6" ht="41.4">
      <c r="A32" s="126">
        <v>5</v>
      </c>
      <c r="B32" s="12" t="s">
        <v>38</v>
      </c>
      <c r="C32" s="13" t="s">
        <v>10</v>
      </c>
      <c r="D32" s="14">
        <v>2.4</v>
      </c>
      <c r="E32" s="15"/>
      <c r="F32" s="16">
        <f t="shared" si="0"/>
        <v>0</v>
      </c>
    </row>
    <row r="33" spans="1:6" ht="27.6">
      <c r="A33" s="126">
        <v>6</v>
      </c>
      <c r="B33" s="12" t="s">
        <v>39</v>
      </c>
      <c r="C33" s="13" t="s">
        <v>40</v>
      </c>
      <c r="D33" s="14">
        <v>65</v>
      </c>
      <c r="E33" s="15"/>
      <c r="F33" s="16">
        <f t="shared" si="0"/>
        <v>0</v>
      </c>
    </row>
    <row r="34" spans="1:6">
      <c r="A34" s="126">
        <v>7</v>
      </c>
      <c r="B34" s="12" t="s">
        <v>41</v>
      </c>
      <c r="C34" s="13" t="s">
        <v>10</v>
      </c>
      <c r="D34" s="14">
        <v>149.59</v>
      </c>
      <c r="E34" s="15"/>
      <c r="F34" s="16">
        <f t="shared" si="0"/>
        <v>0</v>
      </c>
    </row>
    <row r="35" spans="1:6" ht="27.6">
      <c r="A35" s="126">
        <v>8</v>
      </c>
      <c r="B35" s="31" t="s">
        <v>42</v>
      </c>
      <c r="C35" s="13" t="s">
        <v>10</v>
      </c>
      <c r="D35" s="14">
        <v>80.78</v>
      </c>
      <c r="E35" s="15"/>
      <c r="F35" s="16">
        <f t="shared" si="0"/>
        <v>0</v>
      </c>
    </row>
    <row r="36" spans="1:6">
      <c r="A36" s="127"/>
      <c r="B36" s="19" t="s">
        <v>43</v>
      </c>
      <c r="C36" s="20"/>
      <c r="D36" s="21"/>
      <c r="E36" s="22"/>
      <c r="F36" s="23">
        <f>SUM(F28:F35)</f>
        <v>0</v>
      </c>
    </row>
    <row r="37" spans="1:6">
      <c r="A37" s="128" t="s">
        <v>44</v>
      </c>
      <c r="B37" s="33" t="s">
        <v>45</v>
      </c>
      <c r="C37" s="34"/>
      <c r="D37" s="35"/>
      <c r="E37" s="15"/>
      <c r="F37" s="16"/>
    </row>
    <row r="38" spans="1:6" ht="41.4">
      <c r="A38" s="126">
        <v>1</v>
      </c>
      <c r="B38" s="31" t="s">
        <v>46</v>
      </c>
      <c r="C38" s="13" t="s">
        <v>40</v>
      </c>
      <c r="D38" s="14">
        <v>4</v>
      </c>
      <c r="E38" s="15"/>
      <c r="F38" s="16">
        <f t="shared" si="0"/>
        <v>0</v>
      </c>
    </row>
    <row r="39" spans="1:6" ht="41.4">
      <c r="A39" s="126">
        <v>2</v>
      </c>
      <c r="B39" s="31" t="s">
        <v>47</v>
      </c>
      <c r="C39" s="13" t="s">
        <v>40</v>
      </c>
      <c r="D39" s="14">
        <v>1</v>
      </c>
      <c r="E39" s="15"/>
      <c r="F39" s="16">
        <f t="shared" si="0"/>
        <v>0</v>
      </c>
    </row>
    <row r="40" spans="1:6">
      <c r="A40" s="127"/>
      <c r="B40" s="19" t="s">
        <v>48</v>
      </c>
      <c r="C40" s="20"/>
      <c r="D40" s="21"/>
      <c r="E40" s="22"/>
      <c r="F40" s="23">
        <f>SUM(F38:F39)</f>
        <v>0</v>
      </c>
    </row>
    <row r="41" spans="1:6">
      <c r="A41" s="125" t="s">
        <v>49</v>
      </c>
      <c r="B41" s="33" t="s">
        <v>50</v>
      </c>
      <c r="C41" s="13"/>
      <c r="D41" s="14"/>
      <c r="E41" s="15"/>
      <c r="F41" s="16"/>
    </row>
    <row r="42" spans="1:6" ht="27.6">
      <c r="A42" s="126">
        <v>1</v>
      </c>
      <c r="B42" s="31" t="s">
        <v>51</v>
      </c>
      <c r="C42" s="13" t="s">
        <v>52</v>
      </c>
      <c r="D42" s="14">
        <v>16.8</v>
      </c>
      <c r="E42" s="15"/>
      <c r="F42" s="16">
        <f t="shared" si="0"/>
        <v>0</v>
      </c>
    </row>
    <row r="43" spans="1:6" ht="27.6">
      <c r="A43" s="126">
        <v>2</v>
      </c>
      <c r="B43" s="31" t="s">
        <v>53</v>
      </c>
      <c r="C43" s="13" t="s">
        <v>10</v>
      </c>
      <c r="D43" s="14">
        <f>10.53+5.2</f>
        <v>15.73</v>
      </c>
      <c r="E43" s="15"/>
      <c r="F43" s="16">
        <f t="shared" si="0"/>
        <v>0</v>
      </c>
    </row>
    <row r="44" spans="1:6">
      <c r="A44" s="127"/>
      <c r="B44" s="19" t="s">
        <v>54</v>
      </c>
      <c r="C44" s="20"/>
      <c r="D44" s="21"/>
      <c r="E44" s="22"/>
      <c r="F44" s="23">
        <f>SUM(F42:F43)</f>
        <v>0</v>
      </c>
    </row>
    <row r="45" spans="1:6">
      <c r="A45" s="125" t="s">
        <v>55</v>
      </c>
      <c r="B45" s="33" t="s">
        <v>56</v>
      </c>
      <c r="C45" s="13"/>
      <c r="D45" s="14"/>
      <c r="E45" s="15"/>
      <c r="F45" s="16"/>
    </row>
    <row r="46" spans="1:6">
      <c r="A46" s="126">
        <v>1</v>
      </c>
      <c r="B46" s="37" t="s">
        <v>57</v>
      </c>
      <c r="C46" s="13" t="s">
        <v>10</v>
      </c>
      <c r="D46" s="14">
        <v>5.28</v>
      </c>
      <c r="E46" s="15"/>
      <c r="F46" s="16">
        <f t="shared" si="0"/>
        <v>0</v>
      </c>
    </row>
    <row r="47" spans="1:6">
      <c r="A47" s="127"/>
      <c r="B47" s="19" t="s">
        <v>58</v>
      </c>
      <c r="C47" s="20"/>
      <c r="D47" s="21"/>
      <c r="E47" s="22"/>
      <c r="F47" s="23">
        <f>F46</f>
        <v>0</v>
      </c>
    </row>
    <row r="48" spans="1:6">
      <c r="A48" s="125" t="s">
        <v>59</v>
      </c>
      <c r="B48" s="33" t="s">
        <v>60</v>
      </c>
      <c r="C48" s="13"/>
      <c r="D48" s="14"/>
      <c r="E48" s="15"/>
      <c r="F48" s="16"/>
    </row>
    <row r="49" spans="1:6" ht="27.6">
      <c r="A49" s="126">
        <v>1</v>
      </c>
      <c r="B49" s="31" t="s">
        <v>61</v>
      </c>
      <c r="C49" s="13" t="s">
        <v>10</v>
      </c>
      <c r="D49" s="14">
        <v>59.56</v>
      </c>
      <c r="E49" s="15"/>
      <c r="F49" s="16">
        <f t="shared" si="0"/>
        <v>0</v>
      </c>
    </row>
    <row r="50" spans="1:6" ht="27.6">
      <c r="A50" s="126">
        <v>2</v>
      </c>
      <c r="B50" s="31" t="s">
        <v>62</v>
      </c>
      <c r="C50" s="13" t="s">
        <v>10</v>
      </c>
      <c r="D50" s="14">
        <v>18.8</v>
      </c>
      <c r="E50" s="15"/>
      <c r="F50" s="16">
        <f t="shared" si="0"/>
        <v>0</v>
      </c>
    </row>
    <row r="51" spans="1:6">
      <c r="A51" s="127"/>
      <c r="B51" s="19" t="s">
        <v>63</v>
      </c>
      <c r="C51" s="20"/>
      <c r="D51" s="21"/>
      <c r="E51" s="22"/>
      <c r="F51" s="23">
        <f>SUM(F49:F50)</f>
        <v>0</v>
      </c>
    </row>
    <row r="52" spans="1:6">
      <c r="A52" s="125" t="s">
        <v>64</v>
      </c>
      <c r="B52" s="33" t="s">
        <v>65</v>
      </c>
      <c r="C52" s="13"/>
      <c r="D52" s="14"/>
      <c r="E52" s="15"/>
      <c r="F52" s="16"/>
    </row>
    <row r="53" spans="1:6" ht="27.6">
      <c r="A53" s="126">
        <v>1</v>
      </c>
      <c r="B53" s="38" t="s">
        <v>66</v>
      </c>
      <c r="C53" s="13" t="s">
        <v>40</v>
      </c>
      <c r="D53" s="14">
        <v>2</v>
      </c>
      <c r="E53" s="15"/>
      <c r="F53" s="16">
        <f t="shared" si="0"/>
        <v>0</v>
      </c>
    </row>
    <row r="54" spans="1:6" ht="27.6">
      <c r="A54" s="126">
        <v>2</v>
      </c>
      <c r="B54" s="38" t="s">
        <v>67</v>
      </c>
      <c r="C54" s="13" t="s">
        <v>40</v>
      </c>
      <c r="D54" s="14">
        <v>2</v>
      </c>
      <c r="E54" s="15"/>
      <c r="F54" s="16">
        <f t="shared" si="0"/>
        <v>0</v>
      </c>
    </row>
    <row r="55" spans="1:6" ht="27.6">
      <c r="A55" s="126">
        <v>3</v>
      </c>
      <c r="B55" s="26" t="s">
        <v>68</v>
      </c>
      <c r="C55" s="13" t="s">
        <v>40</v>
      </c>
      <c r="D55" s="14">
        <v>2</v>
      </c>
      <c r="E55" s="15"/>
      <c r="F55" s="16">
        <f t="shared" si="0"/>
        <v>0</v>
      </c>
    </row>
    <row r="56" spans="1:6" ht="27.6">
      <c r="A56" s="126">
        <v>4</v>
      </c>
      <c r="B56" s="26" t="s">
        <v>69</v>
      </c>
      <c r="C56" s="13" t="s">
        <v>52</v>
      </c>
      <c r="D56" s="14">
        <v>8.9</v>
      </c>
      <c r="E56" s="15"/>
      <c r="F56" s="16">
        <f t="shared" si="0"/>
        <v>0</v>
      </c>
    </row>
    <row r="57" spans="1:6" ht="27.6">
      <c r="A57" s="126">
        <v>5</v>
      </c>
      <c r="B57" s="26" t="s">
        <v>70</v>
      </c>
      <c r="C57" s="13" t="s">
        <v>52</v>
      </c>
      <c r="D57" s="14">
        <v>2.6</v>
      </c>
      <c r="E57" s="15"/>
      <c r="F57" s="16">
        <f t="shared" si="0"/>
        <v>0</v>
      </c>
    </row>
    <row r="58" spans="1:6">
      <c r="A58" s="127"/>
      <c r="B58" s="19" t="s">
        <v>71</v>
      </c>
      <c r="C58" s="20"/>
      <c r="D58" s="21"/>
      <c r="E58" s="22"/>
      <c r="F58" s="23">
        <f>SUM(F53:F57)</f>
        <v>0</v>
      </c>
    </row>
    <row r="59" spans="1:6">
      <c r="A59" s="125" t="s">
        <v>72</v>
      </c>
      <c r="B59" s="30" t="s">
        <v>73</v>
      </c>
      <c r="C59" s="13"/>
      <c r="D59" s="14"/>
      <c r="E59" s="15"/>
      <c r="F59" s="16"/>
    </row>
    <row r="60" spans="1:6" ht="27.6">
      <c r="A60" s="126">
        <v>1</v>
      </c>
      <c r="B60" s="12" t="s">
        <v>74</v>
      </c>
      <c r="C60" s="13" t="s">
        <v>30</v>
      </c>
      <c r="D60" s="39">
        <v>1</v>
      </c>
      <c r="E60" s="15"/>
      <c r="F60" s="16">
        <f t="shared" si="0"/>
        <v>0</v>
      </c>
    </row>
    <row r="61" spans="1:6" ht="27.6">
      <c r="A61" s="126">
        <v>2</v>
      </c>
      <c r="B61" s="12" t="s">
        <v>75</v>
      </c>
      <c r="C61" s="13" t="s">
        <v>52</v>
      </c>
      <c r="D61" s="14">
        <v>2</v>
      </c>
      <c r="E61" s="15"/>
      <c r="F61" s="16">
        <f t="shared" si="0"/>
        <v>0</v>
      </c>
    </row>
    <row r="62" spans="1:6" ht="27.6">
      <c r="A62" s="126">
        <v>3</v>
      </c>
      <c r="B62" s="12" t="s">
        <v>76</v>
      </c>
      <c r="C62" s="13" t="s">
        <v>10</v>
      </c>
      <c r="D62" s="14">
        <v>1.8</v>
      </c>
      <c r="E62" s="15"/>
      <c r="F62" s="16">
        <f t="shared" si="0"/>
        <v>0</v>
      </c>
    </row>
    <row r="63" spans="1:6" ht="27.6">
      <c r="A63" s="126">
        <v>4</v>
      </c>
      <c r="B63" s="12" t="s">
        <v>77</v>
      </c>
      <c r="C63" s="13" t="s">
        <v>10</v>
      </c>
      <c r="D63" s="14">
        <v>8.5</v>
      </c>
      <c r="E63" s="15"/>
      <c r="F63" s="16">
        <f t="shared" si="0"/>
        <v>0</v>
      </c>
    </row>
    <row r="64" spans="1:6" ht="27.6">
      <c r="A64" s="126">
        <v>5</v>
      </c>
      <c r="B64" s="40" t="s">
        <v>78</v>
      </c>
      <c r="C64" s="13" t="s">
        <v>30</v>
      </c>
      <c r="D64" s="14">
        <v>1</v>
      </c>
      <c r="E64" s="15"/>
      <c r="F64" s="16">
        <f t="shared" si="0"/>
        <v>0</v>
      </c>
    </row>
    <row r="65" spans="1:6" ht="41.4">
      <c r="A65" s="126">
        <v>6</v>
      </c>
      <c r="B65" s="12" t="s">
        <v>79</v>
      </c>
      <c r="C65" s="13" t="s">
        <v>30</v>
      </c>
      <c r="D65" s="14">
        <v>1</v>
      </c>
      <c r="E65" s="15"/>
      <c r="F65" s="16">
        <f t="shared" si="0"/>
        <v>0</v>
      </c>
    </row>
    <row r="66" spans="1:6" ht="41.4">
      <c r="A66" s="126">
        <v>7</v>
      </c>
      <c r="B66" s="12" t="s">
        <v>80</v>
      </c>
      <c r="C66" s="13" t="s">
        <v>30</v>
      </c>
      <c r="D66" s="14">
        <v>1</v>
      </c>
      <c r="E66" s="15"/>
      <c r="F66" s="16">
        <f t="shared" si="0"/>
        <v>0</v>
      </c>
    </row>
    <row r="67" spans="1:6" ht="27.6">
      <c r="A67" s="126">
        <v>8</v>
      </c>
      <c r="B67" s="12" t="s">
        <v>81</v>
      </c>
      <c r="C67" s="13" t="s">
        <v>30</v>
      </c>
      <c r="D67" s="14">
        <v>1</v>
      </c>
      <c r="E67" s="15"/>
      <c r="F67" s="16">
        <f t="shared" si="0"/>
        <v>0</v>
      </c>
    </row>
    <row r="68" spans="1:6">
      <c r="A68" s="127"/>
      <c r="B68" s="19" t="s">
        <v>82</v>
      </c>
      <c r="C68" s="20"/>
      <c r="D68" s="21"/>
      <c r="E68" s="22"/>
      <c r="F68" s="23">
        <f>SUM(F60:F67)</f>
        <v>0</v>
      </c>
    </row>
    <row r="69" spans="1:6">
      <c r="A69" s="125" t="s">
        <v>83</v>
      </c>
      <c r="B69" s="30" t="s">
        <v>84</v>
      </c>
      <c r="C69" s="29"/>
      <c r="D69" s="13"/>
      <c r="E69" s="15"/>
      <c r="F69" s="16"/>
    </row>
    <row r="70" spans="1:6" ht="41.4">
      <c r="A70" s="126">
        <v>1</v>
      </c>
      <c r="B70" s="12" t="s">
        <v>85</v>
      </c>
      <c r="C70" s="29" t="s">
        <v>86</v>
      </c>
      <c r="D70" s="13">
        <v>1.4</v>
      </c>
      <c r="E70" s="15"/>
      <c r="F70" s="16">
        <f t="shared" ref="F70:F80" si="1">+D70*E70</f>
        <v>0</v>
      </c>
    </row>
    <row r="71" spans="1:6" ht="41.4">
      <c r="A71" s="126">
        <v>2</v>
      </c>
      <c r="B71" s="12" t="s">
        <v>87</v>
      </c>
      <c r="C71" s="29" t="s">
        <v>88</v>
      </c>
      <c r="D71" s="13">
        <v>1</v>
      </c>
      <c r="E71" s="15"/>
      <c r="F71" s="16">
        <f t="shared" si="1"/>
        <v>0</v>
      </c>
    </row>
    <row r="72" spans="1:6" ht="41.4">
      <c r="A72" s="126">
        <v>3</v>
      </c>
      <c r="B72" s="12" t="s">
        <v>89</v>
      </c>
      <c r="C72" s="29" t="s">
        <v>90</v>
      </c>
      <c r="D72" s="13">
        <v>1</v>
      </c>
      <c r="E72" s="15"/>
      <c r="F72" s="16">
        <f t="shared" si="1"/>
        <v>0</v>
      </c>
    </row>
    <row r="73" spans="1:6" ht="27.6">
      <c r="A73" s="126">
        <v>4</v>
      </c>
      <c r="B73" s="12" t="s">
        <v>91</v>
      </c>
      <c r="C73" s="29" t="s">
        <v>90</v>
      </c>
      <c r="D73" s="13">
        <v>1</v>
      </c>
      <c r="E73" s="15"/>
      <c r="F73" s="16">
        <f t="shared" si="1"/>
        <v>0</v>
      </c>
    </row>
    <row r="74" spans="1:6" ht="41.4">
      <c r="A74" s="126">
        <v>5</v>
      </c>
      <c r="B74" s="12" t="s">
        <v>92</v>
      </c>
      <c r="C74" s="29" t="s">
        <v>90</v>
      </c>
      <c r="D74" s="13">
        <v>1</v>
      </c>
      <c r="E74" s="15"/>
      <c r="F74" s="16">
        <f t="shared" si="1"/>
        <v>0</v>
      </c>
    </row>
    <row r="75" spans="1:6" ht="55.2">
      <c r="A75" s="126">
        <v>6</v>
      </c>
      <c r="B75" s="12" t="s">
        <v>93</v>
      </c>
      <c r="C75" s="29" t="s">
        <v>86</v>
      </c>
      <c r="D75" s="13">
        <v>26.46</v>
      </c>
      <c r="E75" s="15"/>
      <c r="F75" s="16">
        <f t="shared" si="1"/>
        <v>0</v>
      </c>
    </row>
    <row r="76" spans="1:6" ht="41.4">
      <c r="A76" s="126">
        <v>7</v>
      </c>
      <c r="B76" s="12" t="s">
        <v>94</v>
      </c>
      <c r="C76" s="29" t="s">
        <v>30</v>
      </c>
      <c r="D76" s="13">
        <v>1</v>
      </c>
      <c r="E76" s="15"/>
      <c r="F76" s="16">
        <f t="shared" si="1"/>
        <v>0</v>
      </c>
    </row>
    <row r="77" spans="1:6">
      <c r="A77" s="126">
        <v>8</v>
      </c>
      <c r="B77" s="45" t="s">
        <v>386</v>
      </c>
      <c r="C77" s="29" t="s">
        <v>88</v>
      </c>
      <c r="D77" s="13">
        <v>3</v>
      </c>
      <c r="E77" s="15"/>
      <c r="F77" s="16">
        <f t="shared" si="1"/>
        <v>0</v>
      </c>
    </row>
    <row r="78" spans="1:6">
      <c r="A78" s="126">
        <v>9</v>
      </c>
      <c r="B78" s="12" t="s">
        <v>96</v>
      </c>
      <c r="C78" s="29" t="s">
        <v>88</v>
      </c>
      <c r="D78" s="13">
        <v>3</v>
      </c>
      <c r="E78" s="15"/>
      <c r="F78" s="16">
        <f t="shared" si="1"/>
        <v>0</v>
      </c>
    </row>
    <row r="79" spans="1:6">
      <c r="A79" s="126">
        <v>10</v>
      </c>
      <c r="B79" s="12" t="s">
        <v>97</v>
      </c>
      <c r="C79" s="29" t="s">
        <v>88</v>
      </c>
      <c r="D79" s="13">
        <v>3</v>
      </c>
      <c r="E79" s="15"/>
      <c r="F79" s="16">
        <f t="shared" si="1"/>
        <v>0</v>
      </c>
    </row>
    <row r="80" spans="1:6">
      <c r="A80" s="126">
        <v>11</v>
      </c>
      <c r="B80" s="12" t="s">
        <v>98</v>
      </c>
      <c r="C80" s="29" t="s">
        <v>88</v>
      </c>
      <c r="D80" s="13">
        <v>5</v>
      </c>
      <c r="E80" s="15"/>
      <c r="F80" s="16">
        <f t="shared" si="1"/>
        <v>0</v>
      </c>
    </row>
    <row r="81" spans="1:7">
      <c r="A81" s="127"/>
      <c r="B81" s="19" t="s">
        <v>99</v>
      </c>
      <c r="C81" s="20"/>
      <c r="D81" s="21"/>
      <c r="E81" s="22"/>
      <c r="F81" s="23">
        <f>SUM(F70:F80)</f>
        <v>0</v>
      </c>
    </row>
    <row r="82" spans="1:7">
      <c r="A82" s="126"/>
      <c r="B82" s="30" t="s">
        <v>100</v>
      </c>
      <c r="C82" s="29"/>
      <c r="D82" s="13"/>
      <c r="E82" s="13"/>
      <c r="F82" s="129">
        <f>F81+F68+F58+F51+F47+F44+F40+F36+F26+F16</f>
        <v>0</v>
      </c>
      <c r="G82" s="54"/>
    </row>
    <row r="85" spans="1:7" ht="15" thickBot="1"/>
    <row r="86" spans="1:7" ht="18.600000000000001" thickBot="1">
      <c r="A86" s="2"/>
      <c r="B86" s="369" t="s">
        <v>215</v>
      </c>
      <c r="C86" s="370"/>
      <c r="D86" s="370"/>
      <c r="E86" s="370"/>
      <c r="F86" s="371"/>
    </row>
    <row r="87" spans="1:7" ht="18">
      <c r="A87" s="2"/>
      <c r="B87" s="3"/>
      <c r="C87" s="3"/>
      <c r="D87" s="3"/>
      <c r="E87" s="3"/>
      <c r="F87" s="3"/>
    </row>
    <row r="88" spans="1:7" ht="31.2">
      <c r="A88" s="4" t="s">
        <v>1</v>
      </c>
      <c r="B88" s="4" t="s">
        <v>2</v>
      </c>
      <c r="C88" s="4" t="s">
        <v>3</v>
      </c>
      <c r="D88" s="5" t="s">
        <v>4</v>
      </c>
      <c r="E88" s="4" t="s">
        <v>5</v>
      </c>
      <c r="F88" s="4" t="s">
        <v>6</v>
      </c>
    </row>
    <row r="89" spans="1:7" ht="15.6">
      <c r="A89" s="6" t="s">
        <v>7</v>
      </c>
      <c r="B89" s="7" t="s">
        <v>8</v>
      </c>
      <c r="C89" s="8"/>
      <c r="D89" s="9"/>
      <c r="E89" s="9"/>
      <c r="F89" s="10"/>
    </row>
    <row r="90" spans="1:7">
      <c r="A90" s="11">
        <v>1</v>
      </c>
      <c r="B90" s="12" t="s">
        <v>9</v>
      </c>
      <c r="C90" s="13" t="s">
        <v>10</v>
      </c>
      <c r="D90" s="14">
        <v>74.44</v>
      </c>
      <c r="E90" s="15"/>
      <c r="F90" s="16">
        <f>+D90*E90</f>
        <v>0</v>
      </c>
    </row>
    <row r="91" spans="1:7">
      <c r="A91" s="11">
        <v>2</v>
      </c>
      <c r="B91" s="17" t="s">
        <v>11</v>
      </c>
      <c r="C91" s="13" t="s">
        <v>12</v>
      </c>
      <c r="D91" s="14">
        <v>1</v>
      </c>
      <c r="E91" s="15"/>
      <c r="F91" s="16">
        <f t="shared" ref="F91:F137" si="2">+D91*E91</f>
        <v>0</v>
      </c>
    </row>
    <row r="92" spans="1:7">
      <c r="A92" s="11">
        <v>3</v>
      </c>
      <c r="B92" s="12" t="s">
        <v>102</v>
      </c>
      <c r="C92" s="13" t="s">
        <v>14</v>
      </c>
      <c r="D92" s="14">
        <v>30.78</v>
      </c>
      <c r="E92" s="15"/>
      <c r="F92" s="16">
        <f t="shared" si="2"/>
        <v>0</v>
      </c>
    </row>
    <row r="93" spans="1:7">
      <c r="A93" s="11">
        <v>4</v>
      </c>
      <c r="B93" s="17" t="s">
        <v>15</v>
      </c>
      <c r="C93" s="13" t="s">
        <v>14</v>
      </c>
      <c r="D93" s="14">
        <v>3.7530000000000001</v>
      </c>
      <c r="E93" s="15"/>
      <c r="F93" s="16">
        <f t="shared" si="2"/>
        <v>0</v>
      </c>
    </row>
    <row r="94" spans="1:7">
      <c r="A94" s="11">
        <v>5</v>
      </c>
      <c r="B94" s="17" t="s">
        <v>16</v>
      </c>
      <c r="C94" s="13" t="s">
        <v>14</v>
      </c>
      <c r="D94" s="14">
        <v>3.1320000000000001</v>
      </c>
      <c r="E94" s="15"/>
      <c r="F94" s="16">
        <f t="shared" si="2"/>
        <v>0</v>
      </c>
    </row>
    <row r="95" spans="1:7">
      <c r="A95" s="11">
        <v>6</v>
      </c>
      <c r="B95" s="17" t="s">
        <v>17</v>
      </c>
      <c r="C95" s="13" t="s">
        <v>14</v>
      </c>
      <c r="D95" s="14">
        <v>1.94</v>
      </c>
      <c r="E95" s="15"/>
      <c r="F95" s="16">
        <f t="shared" si="2"/>
        <v>0</v>
      </c>
    </row>
    <row r="96" spans="1:7">
      <c r="A96" s="11">
        <v>7</v>
      </c>
      <c r="B96" s="17" t="s">
        <v>18</v>
      </c>
      <c r="C96" s="13" t="s">
        <v>12</v>
      </c>
      <c r="D96" s="14">
        <v>1</v>
      </c>
      <c r="E96" s="15"/>
      <c r="F96" s="16">
        <f t="shared" si="2"/>
        <v>0</v>
      </c>
    </row>
    <row r="97" spans="1:6">
      <c r="A97" s="18"/>
      <c r="B97" s="19" t="s">
        <v>19</v>
      </c>
      <c r="C97" s="20"/>
      <c r="D97" s="21"/>
      <c r="E97" s="22"/>
      <c r="F97" s="23">
        <f>SUM(F90:F96)</f>
        <v>0</v>
      </c>
    </row>
    <row r="98" spans="1:6" ht="15.6">
      <c r="A98" s="6" t="s">
        <v>20</v>
      </c>
      <c r="B98" s="7" t="s">
        <v>21</v>
      </c>
      <c r="C98" s="9"/>
      <c r="D98" s="24"/>
      <c r="E98" s="25"/>
      <c r="F98" s="16"/>
    </row>
    <row r="99" spans="1:6" ht="27.6">
      <c r="A99" s="11">
        <v>1</v>
      </c>
      <c r="B99" s="26" t="s">
        <v>103</v>
      </c>
      <c r="C99" s="13" t="s">
        <v>14</v>
      </c>
      <c r="D99" s="27">
        <v>0.626</v>
      </c>
      <c r="E99" s="15"/>
      <c r="F99" s="16">
        <f t="shared" si="2"/>
        <v>0</v>
      </c>
    </row>
    <row r="100" spans="1:6" ht="27.6">
      <c r="A100" s="11">
        <v>2</v>
      </c>
      <c r="B100" s="26" t="s">
        <v>104</v>
      </c>
      <c r="C100" s="13" t="s">
        <v>14</v>
      </c>
      <c r="D100" s="14">
        <v>2.5019999999999998</v>
      </c>
      <c r="E100" s="15"/>
      <c r="F100" s="16">
        <f t="shared" si="2"/>
        <v>0</v>
      </c>
    </row>
    <row r="101" spans="1:6" ht="27.6">
      <c r="A101" s="11">
        <v>3</v>
      </c>
      <c r="B101" s="26" t="s">
        <v>24</v>
      </c>
      <c r="C101" s="13" t="s">
        <v>10</v>
      </c>
      <c r="D101" s="14">
        <v>50.14</v>
      </c>
      <c r="E101" s="15"/>
      <c r="F101" s="16">
        <f t="shared" si="2"/>
        <v>0</v>
      </c>
    </row>
    <row r="102" spans="1:6">
      <c r="A102" s="11">
        <v>4</v>
      </c>
      <c r="B102" s="12" t="s">
        <v>25</v>
      </c>
      <c r="C102" s="13" t="s">
        <v>14</v>
      </c>
      <c r="D102" s="28">
        <v>0.40500000000000003</v>
      </c>
      <c r="E102" s="15"/>
      <c r="F102" s="16">
        <f t="shared" si="2"/>
        <v>0</v>
      </c>
    </row>
    <row r="103" spans="1:6" ht="41.4">
      <c r="A103" s="11">
        <v>5</v>
      </c>
      <c r="B103" s="12" t="s">
        <v>26</v>
      </c>
      <c r="C103" s="13" t="s">
        <v>14</v>
      </c>
      <c r="D103" s="28">
        <v>0.88800000000000001</v>
      </c>
      <c r="E103" s="15"/>
      <c r="F103" s="16">
        <f t="shared" si="2"/>
        <v>0</v>
      </c>
    </row>
    <row r="104" spans="1:6" ht="27.6">
      <c r="A104" s="11">
        <v>6</v>
      </c>
      <c r="B104" s="12" t="s">
        <v>27</v>
      </c>
      <c r="C104" s="13" t="s">
        <v>14</v>
      </c>
      <c r="D104" s="28">
        <v>1.5680000000000001</v>
      </c>
      <c r="E104" s="15"/>
      <c r="F104" s="16">
        <f t="shared" si="2"/>
        <v>0</v>
      </c>
    </row>
    <row r="105" spans="1:6">
      <c r="A105" s="11">
        <v>7</v>
      </c>
      <c r="B105" s="29" t="s">
        <v>28</v>
      </c>
      <c r="C105" s="13" t="s">
        <v>10</v>
      </c>
      <c r="D105" s="14">
        <v>62.4</v>
      </c>
      <c r="E105" s="15"/>
      <c r="F105" s="16">
        <f t="shared" si="2"/>
        <v>0</v>
      </c>
    </row>
    <row r="106" spans="1:6">
      <c r="A106" s="18"/>
      <c r="B106" s="19" t="s">
        <v>31</v>
      </c>
      <c r="C106" s="20"/>
      <c r="D106" s="21"/>
      <c r="E106" s="22"/>
      <c r="F106" s="23">
        <f>SUM(F99:F105)</f>
        <v>0</v>
      </c>
    </row>
    <row r="107" spans="1:6" ht="15.6">
      <c r="A107" s="6" t="s">
        <v>32</v>
      </c>
      <c r="B107" s="30" t="s">
        <v>33</v>
      </c>
      <c r="C107" s="9"/>
      <c r="D107" s="24"/>
      <c r="E107" s="25"/>
      <c r="F107" s="16"/>
    </row>
    <row r="108" spans="1:6" ht="27.6">
      <c r="A108" s="11">
        <v>1</v>
      </c>
      <c r="B108" s="12" t="s">
        <v>34</v>
      </c>
      <c r="C108" s="13" t="s">
        <v>14</v>
      </c>
      <c r="D108" s="27">
        <v>0.82</v>
      </c>
      <c r="E108" s="15"/>
      <c r="F108" s="16">
        <f t="shared" si="2"/>
        <v>0</v>
      </c>
    </row>
    <row r="109" spans="1:6" ht="41.4">
      <c r="A109" s="11">
        <v>2</v>
      </c>
      <c r="B109" s="12" t="s">
        <v>35</v>
      </c>
      <c r="C109" s="13" t="s">
        <v>14</v>
      </c>
      <c r="D109" s="14">
        <v>1.4039999999999999</v>
      </c>
      <c r="E109" s="15"/>
      <c r="F109" s="16">
        <f t="shared" si="2"/>
        <v>0</v>
      </c>
    </row>
    <row r="110" spans="1:6" ht="27.6">
      <c r="A110" s="11">
        <v>3</v>
      </c>
      <c r="B110" s="12" t="s">
        <v>36</v>
      </c>
      <c r="C110" s="13" t="s">
        <v>14</v>
      </c>
      <c r="D110" s="27">
        <v>0.33300000000000002</v>
      </c>
      <c r="E110" s="15"/>
      <c r="F110" s="16">
        <f t="shared" si="2"/>
        <v>0</v>
      </c>
    </row>
    <row r="111" spans="1:6" ht="27.6">
      <c r="A111" s="11">
        <v>4</v>
      </c>
      <c r="B111" s="12" t="s">
        <v>37</v>
      </c>
      <c r="C111" s="13" t="s">
        <v>10</v>
      </c>
      <c r="D111" s="14">
        <v>48.06</v>
      </c>
      <c r="E111" s="15"/>
      <c r="F111" s="16">
        <f t="shared" si="2"/>
        <v>0</v>
      </c>
    </row>
    <row r="112" spans="1:6" ht="41.4">
      <c r="A112" s="11">
        <v>5</v>
      </c>
      <c r="B112" s="12" t="s">
        <v>38</v>
      </c>
      <c r="C112" s="13" t="s">
        <v>10</v>
      </c>
      <c r="D112" s="14">
        <v>1.44</v>
      </c>
      <c r="E112" s="15"/>
      <c r="F112" s="16">
        <f t="shared" si="2"/>
        <v>0</v>
      </c>
    </row>
    <row r="113" spans="1:6" ht="27.6">
      <c r="A113" s="11">
        <v>6</v>
      </c>
      <c r="B113" s="12" t="s">
        <v>39</v>
      </c>
      <c r="C113" s="13" t="s">
        <v>40</v>
      </c>
      <c r="D113" s="14">
        <v>52</v>
      </c>
      <c r="E113" s="15"/>
      <c r="F113" s="16">
        <f t="shared" si="2"/>
        <v>0</v>
      </c>
    </row>
    <row r="114" spans="1:6">
      <c r="A114" s="11">
        <v>7</v>
      </c>
      <c r="B114" s="12" t="s">
        <v>41</v>
      </c>
      <c r="C114" s="13" t="s">
        <v>10</v>
      </c>
      <c r="D114" s="14">
        <v>107.85</v>
      </c>
      <c r="E114" s="15"/>
      <c r="F114" s="16">
        <f t="shared" si="2"/>
        <v>0</v>
      </c>
    </row>
    <row r="115" spans="1:6" ht="27.6">
      <c r="A115" s="11">
        <v>8</v>
      </c>
      <c r="B115" s="31" t="s">
        <v>42</v>
      </c>
      <c r="C115" s="13" t="s">
        <v>10</v>
      </c>
      <c r="D115" s="14">
        <v>65</v>
      </c>
      <c r="E115" s="15"/>
      <c r="F115" s="16">
        <f t="shared" si="2"/>
        <v>0</v>
      </c>
    </row>
    <row r="116" spans="1:6">
      <c r="A116" s="18"/>
      <c r="B116" s="19" t="s">
        <v>43</v>
      </c>
      <c r="C116" s="20"/>
      <c r="D116" s="21"/>
      <c r="E116" s="22"/>
      <c r="F116" s="23">
        <f>SUM(F108:F115)</f>
        <v>0</v>
      </c>
    </row>
    <row r="117" spans="1:6" ht="15.6">
      <c r="A117" s="32" t="s">
        <v>44</v>
      </c>
      <c r="B117" s="33" t="s">
        <v>45</v>
      </c>
      <c r="C117" s="34"/>
      <c r="D117" s="35"/>
      <c r="E117" s="15"/>
      <c r="F117" s="16"/>
    </row>
    <row r="118" spans="1:6" ht="41.4">
      <c r="A118" s="11">
        <v>1</v>
      </c>
      <c r="B118" s="31" t="s">
        <v>46</v>
      </c>
      <c r="C118" s="13" t="s">
        <v>40</v>
      </c>
      <c r="D118" s="14">
        <v>2</v>
      </c>
      <c r="E118" s="15"/>
      <c r="F118" s="16">
        <f t="shared" si="2"/>
        <v>0</v>
      </c>
    </row>
    <row r="119" spans="1:6" ht="41.4">
      <c r="A119" s="11">
        <v>2</v>
      </c>
      <c r="B119" s="31" t="s">
        <v>47</v>
      </c>
      <c r="C119" s="13" t="s">
        <v>40</v>
      </c>
      <c r="D119" s="14">
        <v>1</v>
      </c>
      <c r="E119" s="15"/>
      <c r="F119" s="16">
        <f t="shared" si="2"/>
        <v>0</v>
      </c>
    </row>
    <row r="120" spans="1:6">
      <c r="A120" s="18"/>
      <c r="B120" s="19" t="s">
        <v>48</v>
      </c>
      <c r="C120" s="20"/>
      <c r="D120" s="21"/>
      <c r="E120" s="22"/>
      <c r="F120" s="23">
        <f>SUM(F118:F119)</f>
        <v>0</v>
      </c>
    </row>
    <row r="121" spans="1:6">
      <c r="A121" s="36" t="s">
        <v>49</v>
      </c>
      <c r="B121" s="33" t="s">
        <v>50</v>
      </c>
      <c r="C121" s="13"/>
      <c r="D121" s="14"/>
      <c r="E121" s="15"/>
      <c r="F121" s="16"/>
    </row>
    <row r="122" spans="1:6" ht="27.6">
      <c r="A122" s="11">
        <v>1</v>
      </c>
      <c r="B122" s="31" t="s">
        <v>51</v>
      </c>
      <c r="C122" s="13" t="s">
        <v>52</v>
      </c>
      <c r="D122" s="14">
        <v>11.16</v>
      </c>
      <c r="E122" s="15"/>
      <c r="F122" s="16">
        <f t="shared" si="2"/>
        <v>0</v>
      </c>
    </row>
    <row r="123" spans="1:6" ht="27.6">
      <c r="A123" s="11">
        <v>2</v>
      </c>
      <c r="B123" s="31" t="s">
        <v>53</v>
      </c>
      <c r="C123" s="13" t="s">
        <v>10</v>
      </c>
      <c r="D123" s="14">
        <v>9.6300000000000008</v>
      </c>
      <c r="E123" s="15"/>
      <c r="F123" s="16">
        <f t="shared" si="2"/>
        <v>0</v>
      </c>
    </row>
    <row r="124" spans="1:6">
      <c r="A124" s="18"/>
      <c r="B124" s="19" t="s">
        <v>54</v>
      </c>
      <c r="C124" s="20"/>
      <c r="D124" s="21"/>
      <c r="E124" s="22"/>
      <c r="F124" s="23">
        <f>SUM(F122:F123)</f>
        <v>0</v>
      </c>
    </row>
    <row r="125" spans="1:6">
      <c r="A125" s="36" t="s">
        <v>55</v>
      </c>
      <c r="B125" s="33" t="s">
        <v>56</v>
      </c>
      <c r="C125" s="13"/>
      <c r="D125" s="14"/>
      <c r="E125" s="15"/>
      <c r="F125" s="16"/>
    </row>
    <row r="126" spans="1:6">
      <c r="A126" s="11">
        <v>1</v>
      </c>
      <c r="B126" s="37" t="s">
        <v>57</v>
      </c>
      <c r="C126" s="13" t="s">
        <v>10</v>
      </c>
      <c r="D126" s="14">
        <v>4.2</v>
      </c>
      <c r="E126" s="15"/>
      <c r="F126" s="16">
        <f t="shared" si="2"/>
        <v>0</v>
      </c>
    </row>
    <row r="127" spans="1:6">
      <c r="A127" s="18"/>
      <c r="B127" s="19" t="s">
        <v>58</v>
      </c>
      <c r="C127" s="20"/>
      <c r="D127" s="21"/>
      <c r="E127" s="22"/>
      <c r="F127" s="23">
        <f>F126</f>
        <v>0</v>
      </c>
    </row>
    <row r="128" spans="1:6">
      <c r="A128" s="36" t="s">
        <v>59</v>
      </c>
      <c r="B128" s="33" t="s">
        <v>60</v>
      </c>
      <c r="C128" s="13"/>
      <c r="D128" s="14"/>
      <c r="E128" s="15"/>
      <c r="F128" s="16"/>
    </row>
    <row r="129" spans="1:6" ht="27.6">
      <c r="A129" s="11">
        <v>1</v>
      </c>
      <c r="B129" s="31" t="s">
        <v>61</v>
      </c>
      <c r="C129" s="13" t="s">
        <v>10</v>
      </c>
      <c r="D129" s="14">
        <v>43.45</v>
      </c>
      <c r="E129" s="15"/>
      <c r="F129" s="16">
        <f t="shared" si="2"/>
        <v>0</v>
      </c>
    </row>
    <row r="130" spans="1:6" ht="27.6">
      <c r="A130" s="11">
        <v>2</v>
      </c>
      <c r="B130" s="31" t="s">
        <v>62</v>
      </c>
      <c r="C130" s="13" t="s">
        <v>10</v>
      </c>
      <c r="D130" s="14">
        <v>12</v>
      </c>
      <c r="E130" s="15"/>
      <c r="F130" s="16">
        <f t="shared" si="2"/>
        <v>0</v>
      </c>
    </row>
    <row r="131" spans="1:6">
      <c r="A131" s="18"/>
      <c r="B131" s="19" t="s">
        <v>63</v>
      </c>
      <c r="C131" s="20"/>
      <c r="D131" s="21"/>
      <c r="E131" s="22"/>
      <c r="F131" s="23">
        <f>SUM(F129:F130)</f>
        <v>0</v>
      </c>
    </row>
    <row r="132" spans="1:6">
      <c r="A132" s="36" t="s">
        <v>64</v>
      </c>
      <c r="B132" s="33" t="s">
        <v>65</v>
      </c>
      <c r="C132" s="13"/>
      <c r="D132" s="14"/>
      <c r="E132" s="15"/>
      <c r="F132" s="16"/>
    </row>
    <row r="133" spans="1:6" ht="27.6">
      <c r="A133" s="11">
        <v>1</v>
      </c>
      <c r="B133" s="38" t="s">
        <v>66</v>
      </c>
      <c r="C133" s="13" t="s">
        <v>40</v>
      </c>
      <c r="D133" s="14">
        <v>2</v>
      </c>
      <c r="E133" s="15"/>
      <c r="F133" s="16">
        <f t="shared" si="2"/>
        <v>0</v>
      </c>
    </row>
    <row r="134" spans="1:6" ht="27.6">
      <c r="A134" s="11">
        <v>2</v>
      </c>
      <c r="B134" s="38" t="s">
        <v>67</v>
      </c>
      <c r="C134" s="13" t="s">
        <v>40</v>
      </c>
      <c r="D134" s="14">
        <v>2</v>
      </c>
      <c r="E134" s="15"/>
      <c r="F134" s="16">
        <f t="shared" si="2"/>
        <v>0</v>
      </c>
    </row>
    <row r="135" spans="1:6" ht="27.6">
      <c r="A135" s="11">
        <v>3</v>
      </c>
      <c r="B135" s="26" t="s">
        <v>68</v>
      </c>
      <c r="C135" s="13" t="s">
        <v>40</v>
      </c>
      <c r="D135" s="14">
        <v>2</v>
      </c>
      <c r="E135" s="15"/>
      <c r="F135" s="16">
        <f t="shared" si="2"/>
        <v>0</v>
      </c>
    </row>
    <row r="136" spans="1:6" ht="27.6">
      <c r="A136" s="11">
        <v>4</v>
      </c>
      <c r="B136" s="26" t="s">
        <v>69</v>
      </c>
      <c r="C136" s="13" t="s">
        <v>52</v>
      </c>
      <c r="D136" s="14">
        <v>8.9</v>
      </c>
      <c r="E136" s="15"/>
      <c r="F136" s="16">
        <f t="shared" si="2"/>
        <v>0</v>
      </c>
    </row>
    <row r="137" spans="1:6" ht="27.6">
      <c r="A137" s="11">
        <v>5</v>
      </c>
      <c r="B137" s="26" t="s">
        <v>70</v>
      </c>
      <c r="C137" s="13" t="s">
        <v>52</v>
      </c>
      <c r="D137" s="14">
        <v>2.6</v>
      </c>
      <c r="E137" s="15"/>
      <c r="F137" s="16">
        <f t="shared" si="2"/>
        <v>0</v>
      </c>
    </row>
    <row r="138" spans="1:6">
      <c r="A138" s="18"/>
      <c r="B138" s="19" t="s">
        <v>71</v>
      </c>
      <c r="C138" s="20"/>
      <c r="D138" s="21"/>
      <c r="E138" s="22"/>
      <c r="F138" s="23">
        <f>SUM(F133:F137)</f>
        <v>0</v>
      </c>
    </row>
    <row r="139" spans="1:6">
      <c r="A139" s="36" t="s">
        <v>72</v>
      </c>
      <c r="B139" s="41" t="s">
        <v>115</v>
      </c>
      <c r="C139" s="42"/>
      <c r="D139" s="43"/>
      <c r="E139" s="44"/>
      <c r="F139" s="16"/>
    </row>
    <row r="140" spans="1:6" ht="43.2">
      <c r="A140" s="11">
        <v>1</v>
      </c>
      <c r="B140" s="45" t="s">
        <v>85</v>
      </c>
      <c r="C140" s="42" t="s">
        <v>86</v>
      </c>
      <c r="D140" s="43">
        <v>1.4</v>
      </c>
      <c r="E140" s="44"/>
      <c r="F140" s="16">
        <f t="shared" ref="F140:F150" si="3">+D140*E140</f>
        <v>0</v>
      </c>
    </row>
    <row r="141" spans="1:6" ht="43.2">
      <c r="A141" s="11">
        <v>2</v>
      </c>
      <c r="B141" s="45" t="s">
        <v>87</v>
      </c>
      <c r="C141" s="42" t="s">
        <v>88</v>
      </c>
      <c r="D141" s="43">
        <v>1</v>
      </c>
      <c r="E141" s="44"/>
      <c r="F141" s="16">
        <f t="shared" si="3"/>
        <v>0</v>
      </c>
    </row>
    <row r="142" spans="1:6" ht="43.2">
      <c r="A142" s="11">
        <v>3</v>
      </c>
      <c r="B142" s="45" t="s">
        <v>89</v>
      </c>
      <c r="C142" s="42" t="s">
        <v>90</v>
      </c>
      <c r="D142" s="43">
        <v>1</v>
      </c>
      <c r="E142" s="44"/>
      <c r="F142" s="16">
        <f t="shared" si="3"/>
        <v>0</v>
      </c>
    </row>
    <row r="143" spans="1:6" ht="28.8">
      <c r="A143" s="11">
        <v>4</v>
      </c>
      <c r="B143" s="45" t="s">
        <v>91</v>
      </c>
      <c r="C143" s="42" t="s">
        <v>90</v>
      </c>
      <c r="D143" s="43">
        <v>1</v>
      </c>
      <c r="E143" s="44"/>
      <c r="F143" s="16">
        <f t="shared" si="3"/>
        <v>0</v>
      </c>
    </row>
    <row r="144" spans="1:6" ht="43.2">
      <c r="A144" s="11">
        <v>5</v>
      </c>
      <c r="B144" s="45" t="s">
        <v>92</v>
      </c>
      <c r="C144" s="42" t="s">
        <v>90</v>
      </c>
      <c r="D144" s="43">
        <v>1</v>
      </c>
      <c r="E144" s="44"/>
      <c r="F144" s="16">
        <f t="shared" si="3"/>
        <v>0</v>
      </c>
    </row>
    <row r="145" spans="1:6" ht="57.6">
      <c r="A145" s="11">
        <v>6</v>
      </c>
      <c r="B145" s="45" t="s">
        <v>93</v>
      </c>
      <c r="C145" s="42" t="s">
        <v>86</v>
      </c>
      <c r="D145" s="43">
        <v>21.06</v>
      </c>
      <c r="E145" s="44"/>
      <c r="F145" s="16">
        <f t="shared" si="3"/>
        <v>0</v>
      </c>
    </row>
    <row r="146" spans="1:6" ht="57.6">
      <c r="A146" s="11">
        <v>7</v>
      </c>
      <c r="B146" s="45" t="s">
        <v>94</v>
      </c>
      <c r="C146" s="42" t="s">
        <v>30</v>
      </c>
      <c r="D146" s="43">
        <v>1</v>
      </c>
      <c r="E146" s="44"/>
      <c r="F146" s="16">
        <f t="shared" si="3"/>
        <v>0</v>
      </c>
    </row>
    <row r="147" spans="1:6">
      <c r="A147" s="11">
        <v>8</v>
      </c>
      <c r="B147" s="45" t="s">
        <v>386</v>
      </c>
      <c r="C147" s="42" t="s">
        <v>88</v>
      </c>
      <c r="D147" s="43">
        <v>3</v>
      </c>
      <c r="E147" s="44"/>
      <c r="F147" s="16">
        <f t="shared" si="3"/>
        <v>0</v>
      </c>
    </row>
    <row r="148" spans="1:6">
      <c r="A148" s="11">
        <v>9</v>
      </c>
      <c r="B148" s="45" t="s">
        <v>96</v>
      </c>
      <c r="C148" s="42" t="s">
        <v>88</v>
      </c>
      <c r="D148" s="43">
        <v>3</v>
      </c>
      <c r="E148" s="44"/>
      <c r="F148" s="16">
        <f t="shared" si="3"/>
        <v>0</v>
      </c>
    </row>
    <row r="149" spans="1:6">
      <c r="A149" s="11">
        <v>10</v>
      </c>
      <c r="B149" s="45" t="s">
        <v>97</v>
      </c>
      <c r="C149" s="42" t="s">
        <v>88</v>
      </c>
      <c r="D149" s="43">
        <v>3</v>
      </c>
      <c r="E149" s="44"/>
      <c r="F149" s="16">
        <f t="shared" si="3"/>
        <v>0</v>
      </c>
    </row>
    <row r="150" spans="1:6">
      <c r="A150" s="11">
        <v>11</v>
      </c>
      <c r="B150" s="45" t="s">
        <v>98</v>
      </c>
      <c r="C150" s="42" t="s">
        <v>88</v>
      </c>
      <c r="D150" s="43">
        <v>3</v>
      </c>
      <c r="E150" s="44"/>
      <c r="F150" s="16">
        <f t="shared" si="3"/>
        <v>0</v>
      </c>
    </row>
    <row r="151" spans="1:6">
      <c r="A151" s="18"/>
      <c r="B151" s="19" t="s">
        <v>82</v>
      </c>
      <c r="C151" s="20"/>
      <c r="D151" s="21"/>
      <c r="E151" s="22"/>
      <c r="F151" s="23">
        <f>SUM(F140:F150)</f>
        <v>0</v>
      </c>
    </row>
    <row r="152" spans="1:6">
      <c r="A152" s="18" t="s">
        <v>72</v>
      </c>
      <c r="B152" s="19" t="s">
        <v>106</v>
      </c>
      <c r="C152" s="20"/>
      <c r="D152" s="21"/>
      <c r="E152" s="22"/>
      <c r="F152" s="23"/>
    </row>
    <row r="153" spans="1:6" ht="27.6">
      <c r="A153" s="47">
        <v>1</v>
      </c>
      <c r="B153" s="26" t="s">
        <v>103</v>
      </c>
      <c r="C153" s="13" t="s">
        <v>14</v>
      </c>
      <c r="D153" s="27">
        <v>0.14299999999999999</v>
      </c>
      <c r="E153" s="15"/>
      <c r="F153" s="16">
        <f>E153*D153</f>
        <v>0</v>
      </c>
    </row>
    <row r="154" spans="1:6" ht="27.6">
      <c r="A154" s="47">
        <v>2</v>
      </c>
      <c r="B154" s="26" t="s">
        <v>107</v>
      </c>
      <c r="C154" s="13" t="s">
        <v>14</v>
      </c>
      <c r="D154" s="14">
        <v>0.56999999999999995</v>
      </c>
      <c r="E154" s="15"/>
      <c r="F154" s="16">
        <f t="shared" ref="F154:F161" si="4">E154*D154</f>
        <v>0</v>
      </c>
    </row>
    <row r="155" spans="1:6">
      <c r="A155" s="47">
        <v>3</v>
      </c>
      <c r="B155" s="26" t="s">
        <v>108</v>
      </c>
      <c r="C155" s="13" t="s">
        <v>10</v>
      </c>
      <c r="D155" s="14">
        <v>1.9</v>
      </c>
      <c r="E155" s="15"/>
      <c r="F155" s="16">
        <f t="shared" si="4"/>
        <v>0</v>
      </c>
    </row>
    <row r="156" spans="1:6" ht="27.6">
      <c r="A156" s="47">
        <v>4</v>
      </c>
      <c r="B156" s="26" t="s">
        <v>109</v>
      </c>
      <c r="C156" s="13" t="s">
        <v>10</v>
      </c>
      <c r="D156" s="14">
        <v>8.32</v>
      </c>
      <c r="E156" s="15"/>
      <c r="F156" s="16">
        <f t="shared" si="4"/>
        <v>0</v>
      </c>
    </row>
    <row r="157" spans="1:6">
      <c r="A157" s="47">
        <v>5</v>
      </c>
      <c r="B157" s="26" t="s">
        <v>184</v>
      </c>
      <c r="C157" s="13" t="s">
        <v>86</v>
      </c>
      <c r="D157" s="14">
        <v>6</v>
      </c>
      <c r="E157" s="15"/>
      <c r="F157" s="16"/>
    </row>
    <row r="158" spans="1:6" ht="27.6">
      <c r="A158" s="47">
        <v>6</v>
      </c>
      <c r="B158" s="26" t="s">
        <v>110</v>
      </c>
      <c r="C158" s="13" t="s">
        <v>10</v>
      </c>
      <c r="D158" s="28">
        <v>3.75</v>
      </c>
      <c r="E158" s="15"/>
      <c r="F158" s="16">
        <f t="shared" si="4"/>
        <v>0</v>
      </c>
    </row>
    <row r="159" spans="1:6" ht="27.6">
      <c r="A159" s="47">
        <v>7</v>
      </c>
      <c r="B159" s="26" t="s">
        <v>77</v>
      </c>
      <c r="C159" s="13" t="s">
        <v>10</v>
      </c>
      <c r="D159" s="28">
        <v>17.760000000000002</v>
      </c>
      <c r="E159" s="15"/>
      <c r="F159" s="16">
        <f t="shared" si="4"/>
        <v>0</v>
      </c>
    </row>
    <row r="160" spans="1:6" ht="43.2">
      <c r="A160" s="47">
        <v>8</v>
      </c>
      <c r="B160" s="45" t="s">
        <v>187</v>
      </c>
      <c r="C160" s="42" t="s">
        <v>30</v>
      </c>
      <c r="D160" s="43">
        <v>1</v>
      </c>
      <c r="E160" s="50"/>
      <c r="F160" s="16">
        <f t="shared" si="4"/>
        <v>0</v>
      </c>
    </row>
    <row r="161" spans="1:7">
      <c r="A161" s="47">
        <v>9</v>
      </c>
      <c r="B161" s="26" t="s">
        <v>112</v>
      </c>
      <c r="C161" s="13" t="s">
        <v>30</v>
      </c>
      <c r="D161" s="28">
        <v>1</v>
      </c>
      <c r="E161" s="15"/>
      <c r="F161" s="16">
        <f t="shared" si="4"/>
        <v>0</v>
      </c>
    </row>
    <row r="162" spans="1:7" ht="27.6">
      <c r="A162" s="47">
        <v>10</v>
      </c>
      <c r="B162" s="26" t="s">
        <v>185</v>
      </c>
      <c r="C162" s="13" t="s">
        <v>14</v>
      </c>
      <c r="D162" s="28">
        <v>0.56999999999999995</v>
      </c>
      <c r="E162" s="15"/>
      <c r="F162" s="16">
        <f>+D162*E162</f>
        <v>0</v>
      </c>
    </row>
    <row r="163" spans="1:7">
      <c r="A163" s="18"/>
      <c r="B163" s="7" t="s">
        <v>82</v>
      </c>
      <c r="C163" s="9"/>
      <c r="D163" s="52"/>
      <c r="E163" s="25"/>
      <c r="F163" s="23">
        <f>SUM(F153:F162)</f>
        <v>0</v>
      </c>
    </row>
    <row r="164" spans="1:7">
      <c r="A164" s="11"/>
      <c r="B164" s="41" t="s">
        <v>100</v>
      </c>
      <c r="C164" s="42"/>
      <c r="D164" s="43"/>
      <c r="E164" s="43"/>
      <c r="F164" s="46">
        <f>F151+F138+F131+F127+F124+F120+F116+F106+F97+F163</f>
        <v>0</v>
      </c>
      <c r="G164" s="54"/>
    </row>
    <row r="168" spans="1:7" ht="15" thickBot="1"/>
    <row r="169" spans="1:7" ht="18.600000000000001" thickBot="1">
      <c r="A169" s="2"/>
      <c r="B169" s="369" t="s">
        <v>116</v>
      </c>
      <c r="C169" s="370"/>
      <c r="D169" s="370"/>
      <c r="E169" s="370"/>
      <c r="F169" s="371"/>
    </row>
    <row r="170" spans="1:7" ht="18">
      <c r="A170" s="2"/>
      <c r="B170" s="3"/>
      <c r="C170" s="3"/>
      <c r="D170" s="3"/>
      <c r="E170" s="3"/>
      <c r="F170" s="3"/>
    </row>
    <row r="171" spans="1:7" ht="31.2">
      <c r="A171" s="4" t="s">
        <v>1</v>
      </c>
      <c r="B171" s="4" t="s">
        <v>2</v>
      </c>
      <c r="C171" s="4" t="s">
        <v>3</v>
      </c>
      <c r="D171" s="5" t="s">
        <v>4</v>
      </c>
      <c r="E171" s="4" t="s">
        <v>5</v>
      </c>
      <c r="F171" s="4" t="s">
        <v>6</v>
      </c>
    </row>
    <row r="172" spans="1:7" ht="15.6">
      <c r="A172" s="6" t="s">
        <v>7</v>
      </c>
      <c r="B172" s="7" t="s">
        <v>8</v>
      </c>
      <c r="C172" s="8"/>
      <c r="D172" s="9"/>
      <c r="E172" s="9"/>
      <c r="F172" s="10"/>
    </row>
    <row r="173" spans="1:7">
      <c r="A173" s="11">
        <v>1</v>
      </c>
      <c r="B173" s="12" t="s">
        <v>9</v>
      </c>
      <c r="C173" s="13" t="s">
        <v>10</v>
      </c>
      <c r="D173" s="14">
        <v>38.130000000000003</v>
      </c>
      <c r="E173" s="15"/>
      <c r="F173" s="16">
        <f>+D173*E173</f>
        <v>0</v>
      </c>
    </row>
    <row r="174" spans="1:7">
      <c r="A174" s="11">
        <v>2</v>
      </c>
      <c r="B174" s="17" t="s">
        <v>11</v>
      </c>
      <c r="C174" s="13" t="s">
        <v>12</v>
      </c>
      <c r="D174" s="14">
        <v>1</v>
      </c>
      <c r="E174" s="15"/>
      <c r="F174" s="16">
        <f t="shared" ref="F174:F212" si="5">+D174*E174</f>
        <v>0</v>
      </c>
    </row>
    <row r="175" spans="1:7">
      <c r="A175" s="11">
        <v>3</v>
      </c>
      <c r="B175" s="12" t="s">
        <v>102</v>
      </c>
      <c r="C175" s="13" t="s">
        <v>14</v>
      </c>
      <c r="D175" s="14">
        <v>30.78</v>
      </c>
      <c r="E175" s="15"/>
      <c r="F175" s="16">
        <f t="shared" si="5"/>
        <v>0</v>
      </c>
    </row>
    <row r="176" spans="1:7">
      <c r="A176" s="11">
        <v>4</v>
      </c>
      <c r="B176" s="17" t="s">
        <v>15</v>
      </c>
      <c r="C176" s="13" t="s">
        <v>14</v>
      </c>
      <c r="D176" s="14">
        <v>2.7029999999999998</v>
      </c>
      <c r="E176" s="15"/>
      <c r="F176" s="16">
        <f t="shared" si="5"/>
        <v>0</v>
      </c>
    </row>
    <row r="177" spans="1:6">
      <c r="A177" s="11">
        <v>5</v>
      </c>
      <c r="B177" s="17" t="s">
        <v>16</v>
      </c>
      <c r="C177" s="13" t="s">
        <v>14</v>
      </c>
      <c r="D177" s="14">
        <v>3.1320000000000001</v>
      </c>
      <c r="E177" s="15"/>
      <c r="F177" s="16">
        <f t="shared" si="5"/>
        <v>0</v>
      </c>
    </row>
    <row r="178" spans="1:6">
      <c r="A178" s="11">
        <v>6</v>
      </c>
      <c r="B178" s="17" t="s">
        <v>17</v>
      </c>
      <c r="C178" s="13" t="s">
        <v>14</v>
      </c>
      <c r="D178" s="14">
        <v>0.96</v>
      </c>
      <c r="E178" s="15"/>
      <c r="F178" s="16">
        <f t="shared" si="5"/>
        <v>0</v>
      </c>
    </row>
    <row r="179" spans="1:6">
      <c r="A179" s="11">
        <v>7</v>
      </c>
      <c r="B179" s="17" t="s">
        <v>18</v>
      </c>
      <c r="C179" s="13" t="s">
        <v>12</v>
      </c>
      <c r="D179" s="14">
        <v>1</v>
      </c>
      <c r="E179" s="15"/>
      <c r="F179" s="16">
        <f t="shared" si="5"/>
        <v>0</v>
      </c>
    </row>
    <row r="180" spans="1:6">
      <c r="A180" s="18"/>
      <c r="B180" s="19" t="s">
        <v>19</v>
      </c>
      <c r="C180" s="20"/>
      <c r="D180" s="21"/>
      <c r="E180" s="22"/>
      <c r="F180" s="23">
        <f>SUM(F173:F179)</f>
        <v>0</v>
      </c>
    </row>
    <row r="181" spans="1:6" ht="15.6">
      <c r="A181" s="6" t="s">
        <v>20</v>
      </c>
      <c r="B181" s="7" t="s">
        <v>21</v>
      </c>
      <c r="C181" s="9"/>
      <c r="D181" s="24"/>
      <c r="E181" s="25"/>
      <c r="F181" s="16"/>
    </row>
    <row r="182" spans="1:6" ht="27.6">
      <c r="A182" s="11">
        <v>1</v>
      </c>
      <c r="B182" s="26" t="s">
        <v>103</v>
      </c>
      <c r="C182" s="13" t="s">
        <v>14</v>
      </c>
      <c r="D182" s="27">
        <v>0.56799999999999995</v>
      </c>
      <c r="E182" s="15"/>
      <c r="F182" s="16">
        <f t="shared" si="5"/>
        <v>0</v>
      </c>
    </row>
    <row r="183" spans="1:6" ht="27.6">
      <c r="A183" s="11">
        <v>2</v>
      </c>
      <c r="B183" s="26" t="s">
        <v>117</v>
      </c>
      <c r="C183" s="13" t="s">
        <v>14</v>
      </c>
      <c r="D183" s="14">
        <v>2.2709999999999999</v>
      </c>
      <c r="E183" s="15"/>
      <c r="F183" s="16">
        <f t="shared" si="5"/>
        <v>0</v>
      </c>
    </row>
    <row r="184" spans="1:6" ht="27.6">
      <c r="A184" s="11">
        <v>3</v>
      </c>
      <c r="B184" s="26" t="s">
        <v>24</v>
      </c>
      <c r="C184" s="13" t="s">
        <v>10</v>
      </c>
      <c r="D184" s="14">
        <v>41.32</v>
      </c>
      <c r="E184" s="15"/>
      <c r="F184" s="16">
        <f t="shared" si="5"/>
        <v>0</v>
      </c>
    </row>
    <row r="185" spans="1:6">
      <c r="A185" s="11">
        <v>4</v>
      </c>
      <c r="B185" s="12" t="s">
        <v>25</v>
      </c>
      <c r="C185" s="13" t="s">
        <v>14</v>
      </c>
      <c r="D185" s="28">
        <v>0.32400000000000001</v>
      </c>
      <c r="E185" s="15"/>
      <c r="F185" s="16">
        <f t="shared" si="5"/>
        <v>0</v>
      </c>
    </row>
    <row r="186" spans="1:6" ht="41.4">
      <c r="A186" s="11">
        <v>5</v>
      </c>
      <c r="B186" s="12" t="s">
        <v>26</v>
      </c>
      <c r="C186" s="13" t="s">
        <v>14</v>
      </c>
      <c r="D186" s="28">
        <v>0.68100000000000005</v>
      </c>
      <c r="E186" s="15"/>
      <c r="F186" s="16">
        <f t="shared" si="5"/>
        <v>0</v>
      </c>
    </row>
    <row r="187" spans="1:6" ht="27.6">
      <c r="A187" s="11">
        <v>6</v>
      </c>
      <c r="B187" s="12" t="s">
        <v>27</v>
      </c>
      <c r="C187" s="13" t="s">
        <v>14</v>
      </c>
      <c r="D187" s="28">
        <v>1.1759999999999999</v>
      </c>
      <c r="E187" s="15"/>
      <c r="F187" s="16">
        <f t="shared" si="5"/>
        <v>0</v>
      </c>
    </row>
    <row r="188" spans="1:6">
      <c r="A188" s="11">
        <v>7</v>
      </c>
      <c r="B188" s="29" t="s">
        <v>28</v>
      </c>
      <c r="C188" s="13" t="s">
        <v>10</v>
      </c>
      <c r="D188" s="14">
        <v>46</v>
      </c>
      <c r="E188" s="15"/>
      <c r="F188" s="16">
        <f t="shared" si="5"/>
        <v>0</v>
      </c>
    </row>
    <row r="189" spans="1:6">
      <c r="A189" s="18"/>
      <c r="B189" s="19" t="s">
        <v>31</v>
      </c>
      <c r="C189" s="20"/>
      <c r="D189" s="21"/>
      <c r="E189" s="22"/>
      <c r="F189" s="23">
        <f>SUM(F182:F188)</f>
        <v>0</v>
      </c>
    </row>
    <row r="190" spans="1:6" ht="15.6">
      <c r="A190" s="6" t="s">
        <v>32</v>
      </c>
      <c r="B190" s="30" t="s">
        <v>33</v>
      </c>
      <c r="C190" s="9"/>
      <c r="D190" s="24"/>
      <c r="E190" s="25"/>
      <c r="F190" s="16"/>
    </row>
    <row r="191" spans="1:6" ht="27.6">
      <c r="A191" s="11">
        <v>1</v>
      </c>
      <c r="B191" s="12" t="s">
        <v>34</v>
      </c>
      <c r="C191" s="13" t="s">
        <v>14</v>
      </c>
      <c r="D191" s="27">
        <v>0.61899999999999999</v>
      </c>
      <c r="E191" s="15"/>
      <c r="F191" s="16">
        <f t="shared" si="5"/>
        <v>0</v>
      </c>
    </row>
    <row r="192" spans="1:6" ht="41.4">
      <c r="A192" s="11">
        <v>2</v>
      </c>
      <c r="B192" s="12" t="s">
        <v>35</v>
      </c>
      <c r="C192" s="13" t="s">
        <v>14</v>
      </c>
      <c r="D192" s="14">
        <v>0.5</v>
      </c>
      <c r="E192" s="15"/>
      <c r="F192" s="16">
        <f t="shared" si="5"/>
        <v>0</v>
      </c>
    </row>
    <row r="193" spans="1:6" ht="27.6">
      <c r="A193" s="11">
        <v>3</v>
      </c>
      <c r="B193" s="12" t="s">
        <v>36</v>
      </c>
      <c r="C193" s="13" t="s">
        <v>14</v>
      </c>
      <c r="D193" s="27">
        <v>0.18099999999999999</v>
      </c>
      <c r="E193" s="15"/>
      <c r="F193" s="16">
        <f t="shared" si="5"/>
        <v>0</v>
      </c>
    </row>
    <row r="194" spans="1:6" ht="27.6">
      <c r="A194" s="11">
        <v>4</v>
      </c>
      <c r="B194" s="12" t="s">
        <v>37</v>
      </c>
      <c r="C194" s="13" t="s">
        <v>10</v>
      </c>
      <c r="D194" s="14">
        <v>25</v>
      </c>
      <c r="E194" s="15"/>
      <c r="F194" s="16">
        <f t="shared" si="5"/>
        <v>0</v>
      </c>
    </row>
    <row r="195" spans="1:6" ht="41.4">
      <c r="A195" s="11">
        <v>5</v>
      </c>
      <c r="B195" s="12" t="s">
        <v>38</v>
      </c>
      <c r="C195" s="13" t="s">
        <v>10</v>
      </c>
      <c r="D195" s="14">
        <v>0.96</v>
      </c>
      <c r="E195" s="15"/>
      <c r="F195" s="16">
        <f t="shared" si="5"/>
        <v>0</v>
      </c>
    </row>
    <row r="196" spans="1:6" ht="27.6">
      <c r="A196" s="11">
        <v>6</v>
      </c>
      <c r="B196" s="12" t="s">
        <v>39</v>
      </c>
      <c r="C196" s="13" t="s">
        <v>40</v>
      </c>
      <c r="D196" s="14">
        <v>39</v>
      </c>
      <c r="E196" s="15"/>
      <c r="F196" s="16">
        <f t="shared" si="5"/>
        <v>0</v>
      </c>
    </row>
    <row r="197" spans="1:6">
      <c r="A197" s="11">
        <v>7</v>
      </c>
      <c r="B197" s="12" t="s">
        <v>41</v>
      </c>
      <c r="C197" s="13" t="s">
        <v>10</v>
      </c>
      <c r="D197" s="14">
        <v>55.2</v>
      </c>
      <c r="E197" s="15"/>
      <c r="F197" s="16">
        <f t="shared" si="5"/>
        <v>0</v>
      </c>
    </row>
    <row r="198" spans="1:6">
      <c r="A198" s="11">
        <v>8</v>
      </c>
      <c r="B198" s="31" t="s">
        <v>118</v>
      </c>
      <c r="C198" s="13" t="s">
        <v>10</v>
      </c>
      <c r="D198" s="14">
        <v>34.409999999999997</v>
      </c>
      <c r="E198" s="15"/>
      <c r="F198" s="16">
        <f t="shared" si="5"/>
        <v>0</v>
      </c>
    </row>
    <row r="199" spans="1:6">
      <c r="A199" s="18"/>
      <c r="B199" s="19" t="s">
        <v>43</v>
      </c>
      <c r="C199" s="20"/>
      <c r="D199" s="21"/>
      <c r="E199" s="22"/>
      <c r="F199" s="23">
        <f>SUM(F191:F198)</f>
        <v>0</v>
      </c>
    </row>
    <row r="200" spans="1:6" ht="15.6">
      <c r="A200" s="32" t="s">
        <v>44</v>
      </c>
      <c r="B200" s="33" t="s">
        <v>45</v>
      </c>
      <c r="C200" s="34"/>
      <c r="D200" s="35"/>
      <c r="E200" s="15"/>
      <c r="F200" s="16"/>
    </row>
    <row r="201" spans="1:6" ht="41.4">
      <c r="A201" s="11">
        <v>1</v>
      </c>
      <c r="B201" s="31" t="s">
        <v>46</v>
      </c>
      <c r="C201" s="13" t="s">
        <v>40</v>
      </c>
      <c r="D201" s="14">
        <v>2</v>
      </c>
      <c r="E201" s="15"/>
      <c r="F201" s="16">
        <f t="shared" si="5"/>
        <v>0</v>
      </c>
    </row>
    <row r="202" spans="1:6">
      <c r="A202" s="18"/>
      <c r="B202" s="19" t="s">
        <v>48</v>
      </c>
      <c r="C202" s="20"/>
      <c r="D202" s="21"/>
      <c r="E202" s="22"/>
      <c r="F202" s="23">
        <f>SUM(F201:F201)</f>
        <v>0</v>
      </c>
    </row>
    <row r="203" spans="1:6">
      <c r="A203" s="36" t="s">
        <v>49</v>
      </c>
      <c r="B203" s="33" t="s">
        <v>50</v>
      </c>
      <c r="C203" s="13"/>
      <c r="D203" s="14"/>
      <c r="E203" s="15"/>
      <c r="F203" s="16"/>
    </row>
    <row r="204" spans="1:6" ht="27.6">
      <c r="A204" s="11">
        <v>1</v>
      </c>
      <c r="B204" s="31" t="s">
        <v>51</v>
      </c>
      <c r="C204" s="13" t="s">
        <v>52</v>
      </c>
      <c r="D204" s="14">
        <v>5.7</v>
      </c>
      <c r="E204" s="15"/>
      <c r="F204" s="16">
        <f t="shared" si="5"/>
        <v>0</v>
      </c>
    </row>
    <row r="205" spans="1:6" ht="27.6">
      <c r="A205" s="11">
        <v>2</v>
      </c>
      <c r="B205" s="31" t="s">
        <v>53</v>
      </c>
      <c r="C205" s="13" t="s">
        <v>10</v>
      </c>
      <c r="D205" s="14">
        <v>4.8499999999999996</v>
      </c>
      <c r="E205" s="15"/>
      <c r="F205" s="16">
        <f t="shared" si="5"/>
        <v>0</v>
      </c>
    </row>
    <row r="206" spans="1:6">
      <c r="A206" s="18"/>
      <c r="B206" s="19" t="s">
        <v>54</v>
      </c>
      <c r="C206" s="20"/>
      <c r="D206" s="21"/>
      <c r="E206" s="22"/>
      <c r="F206" s="23">
        <f>SUM(F204:F205)</f>
        <v>0</v>
      </c>
    </row>
    <row r="207" spans="1:6">
      <c r="A207" s="36" t="s">
        <v>55</v>
      </c>
      <c r="B207" s="33" t="s">
        <v>56</v>
      </c>
      <c r="C207" s="13"/>
      <c r="D207" s="14"/>
      <c r="E207" s="15"/>
      <c r="F207" s="16"/>
    </row>
    <row r="208" spans="1:6">
      <c r="A208" s="11">
        <v>1</v>
      </c>
      <c r="B208" s="37" t="s">
        <v>57</v>
      </c>
      <c r="C208" s="13" t="s">
        <v>10</v>
      </c>
      <c r="D208" s="14">
        <v>2.34</v>
      </c>
      <c r="E208" s="15"/>
      <c r="F208" s="16">
        <f t="shared" si="5"/>
        <v>0</v>
      </c>
    </row>
    <row r="209" spans="1:6">
      <c r="A209" s="18"/>
      <c r="B209" s="19" t="s">
        <v>58</v>
      </c>
      <c r="C209" s="20"/>
      <c r="D209" s="21"/>
      <c r="E209" s="22"/>
      <c r="F209" s="23">
        <f>F208</f>
        <v>0</v>
      </c>
    </row>
    <row r="210" spans="1:6">
      <c r="A210" s="36" t="s">
        <v>59</v>
      </c>
      <c r="B210" s="33" t="s">
        <v>60</v>
      </c>
      <c r="C210" s="13"/>
      <c r="D210" s="14"/>
      <c r="E210" s="15"/>
      <c r="F210" s="16"/>
    </row>
    <row r="211" spans="1:6" ht="27.6">
      <c r="A211" s="11">
        <v>1</v>
      </c>
      <c r="B211" s="31" t="s">
        <v>61</v>
      </c>
      <c r="C211" s="13" t="s">
        <v>10</v>
      </c>
      <c r="D211" s="14">
        <v>20.8</v>
      </c>
      <c r="E211" s="15"/>
      <c r="F211" s="16">
        <f t="shared" si="5"/>
        <v>0</v>
      </c>
    </row>
    <row r="212" spans="1:6" ht="27.6">
      <c r="A212" s="11">
        <v>2</v>
      </c>
      <c r="B212" s="31" t="s">
        <v>62</v>
      </c>
      <c r="C212" s="13" t="s">
        <v>10</v>
      </c>
      <c r="D212" s="14">
        <v>6.4</v>
      </c>
      <c r="E212" s="15"/>
      <c r="F212" s="16">
        <f t="shared" si="5"/>
        <v>0</v>
      </c>
    </row>
    <row r="213" spans="1:6">
      <c r="A213" s="18"/>
      <c r="B213" s="19" t="s">
        <v>63</v>
      </c>
      <c r="C213" s="20"/>
      <c r="D213" s="21"/>
      <c r="E213" s="22"/>
      <c r="F213" s="23">
        <f>SUM(F211:F212)</f>
        <v>0</v>
      </c>
    </row>
    <row r="214" spans="1:6">
      <c r="A214" s="36" t="s">
        <v>64</v>
      </c>
      <c r="B214" s="41" t="s">
        <v>105</v>
      </c>
      <c r="C214" s="42"/>
      <c r="D214" s="43"/>
      <c r="E214" s="44"/>
      <c r="F214" s="16"/>
    </row>
    <row r="215" spans="1:6" ht="43.2">
      <c r="A215" s="11">
        <v>1</v>
      </c>
      <c r="B215" s="45" t="s">
        <v>85</v>
      </c>
      <c r="C215" s="42" t="s">
        <v>86</v>
      </c>
      <c r="D215" s="43">
        <v>1.4</v>
      </c>
      <c r="E215" s="44"/>
      <c r="F215" s="16">
        <f t="shared" ref="F215:F225" si="6">+D215*E215</f>
        <v>0</v>
      </c>
    </row>
    <row r="216" spans="1:6" ht="43.2">
      <c r="A216" s="11">
        <v>2</v>
      </c>
      <c r="B216" s="45" t="s">
        <v>87</v>
      </c>
      <c r="C216" s="42" t="s">
        <v>88</v>
      </c>
      <c r="D216" s="43">
        <v>1</v>
      </c>
      <c r="E216" s="44"/>
      <c r="F216" s="16">
        <f t="shared" si="6"/>
        <v>0</v>
      </c>
    </row>
    <row r="217" spans="1:6" ht="43.2">
      <c r="A217" s="11">
        <v>3</v>
      </c>
      <c r="B217" s="45" t="s">
        <v>89</v>
      </c>
      <c r="C217" s="42" t="s">
        <v>90</v>
      </c>
      <c r="D217" s="43">
        <v>1</v>
      </c>
      <c r="E217" s="44"/>
      <c r="F217" s="16">
        <f t="shared" si="6"/>
        <v>0</v>
      </c>
    </row>
    <row r="218" spans="1:6" ht="28.8">
      <c r="A218" s="11">
        <v>4</v>
      </c>
      <c r="B218" s="45" t="s">
        <v>91</v>
      </c>
      <c r="C218" s="42" t="s">
        <v>90</v>
      </c>
      <c r="D218" s="43">
        <v>1</v>
      </c>
      <c r="E218" s="44"/>
      <c r="F218" s="16">
        <f t="shared" si="6"/>
        <v>0</v>
      </c>
    </row>
    <row r="219" spans="1:6" ht="43.2">
      <c r="A219" s="11">
        <v>5</v>
      </c>
      <c r="B219" s="45" t="s">
        <v>92</v>
      </c>
      <c r="C219" s="42" t="s">
        <v>90</v>
      </c>
      <c r="D219" s="43">
        <v>1</v>
      </c>
      <c r="E219" s="44"/>
      <c r="F219" s="16">
        <f t="shared" si="6"/>
        <v>0</v>
      </c>
    </row>
    <row r="220" spans="1:6" ht="57.6">
      <c r="A220" s="11">
        <v>6</v>
      </c>
      <c r="B220" s="45" t="s">
        <v>93</v>
      </c>
      <c r="C220" s="42" t="s">
        <v>86</v>
      </c>
      <c r="D220" s="43">
        <v>8.82</v>
      </c>
      <c r="E220" s="44"/>
      <c r="F220" s="16">
        <f t="shared" si="6"/>
        <v>0</v>
      </c>
    </row>
    <row r="221" spans="1:6" ht="57.6">
      <c r="A221" s="11">
        <v>7</v>
      </c>
      <c r="B221" s="45" t="s">
        <v>94</v>
      </c>
      <c r="C221" s="42" t="s">
        <v>30</v>
      </c>
      <c r="D221" s="43">
        <v>1</v>
      </c>
      <c r="E221" s="44"/>
      <c r="F221" s="16">
        <f t="shared" si="6"/>
        <v>0</v>
      </c>
    </row>
    <row r="222" spans="1:6">
      <c r="A222" s="11">
        <v>8</v>
      </c>
      <c r="B222" s="45" t="s">
        <v>386</v>
      </c>
      <c r="C222" s="42" t="s">
        <v>88</v>
      </c>
      <c r="D222" s="43">
        <v>2</v>
      </c>
      <c r="E222" s="44"/>
      <c r="F222" s="16">
        <f t="shared" si="6"/>
        <v>0</v>
      </c>
    </row>
    <row r="223" spans="1:6">
      <c r="A223" s="11">
        <v>9</v>
      </c>
      <c r="B223" s="45" t="s">
        <v>96</v>
      </c>
      <c r="C223" s="42" t="s">
        <v>88</v>
      </c>
      <c r="D223" s="43">
        <v>2</v>
      </c>
      <c r="E223" s="44"/>
      <c r="F223" s="16">
        <f t="shared" si="6"/>
        <v>0</v>
      </c>
    </row>
    <row r="224" spans="1:6">
      <c r="A224" s="11">
        <v>10</v>
      </c>
      <c r="B224" s="45" t="s">
        <v>97</v>
      </c>
      <c r="C224" s="42" t="s">
        <v>88</v>
      </c>
      <c r="D224" s="43">
        <v>2</v>
      </c>
      <c r="E224" s="44"/>
      <c r="F224" s="16">
        <f t="shared" si="6"/>
        <v>0</v>
      </c>
    </row>
    <row r="225" spans="1:7">
      <c r="A225" s="11">
        <v>11</v>
      </c>
      <c r="B225" s="45" t="s">
        <v>98</v>
      </c>
      <c r="C225" s="42" t="s">
        <v>88</v>
      </c>
      <c r="D225" s="43">
        <v>2</v>
      </c>
      <c r="E225" s="44"/>
      <c r="F225" s="16">
        <f t="shared" si="6"/>
        <v>0</v>
      </c>
    </row>
    <row r="226" spans="1:7">
      <c r="A226" s="18"/>
      <c r="B226" s="19" t="s">
        <v>71</v>
      </c>
      <c r="C226" s="20"/>
      <c r="D226" s="21"/>
      <c r="E226" s="22"/>
      <c r="F226" s="23">
        <f>SUM(F215:F225)</f>
        <v>0</v>
      </c>
    </row>
    <row r="227" spans="1:7">
      <c r="A227" s="18" t="s">
        <v>72</v>
      </c>
      <c r="B227" s="19" t="s">
        <v>106</v>
      </c>
      <c r="C227" s="20"/>
      <c r="D227" s="21"/>
      <c r="E227" s="22"/>
      <c r="F227" s="23"/>
    </row>
    <row r="228" spans="1:7" ht="27.6">
      <c r="A228" s="47">
        <v>1</v>
      </c>
      <c r="B228" s="26" t="s">
        <v>103</v>
      </c>
      <c r="C228" s="13" t="s">
        <v>14</v>
      </c>
      <c r="D228" s="27">
        <v>0.14299999999999999</v>
      </c>
      <c r="E228" s="15"/>
      <c r="F228" s="16">
        <f>E228*D228</f>
        <v>0</v>
      </c>
    </row>
    <row r="229" spans="1:7" ht="27.6">
      <c r="A229" s="47">
        <v>2</v>
      </c>
      <c r="B229" s="26" t="s">
        <v>107</v>
      </c>
      <c r="C229" s="13" t="s">
        <v>14</v>
      </c>
      <c r="D229" s="14">
        <v>0.56999999999999995</v>
      </c>
      <c r="E229" s="15"/>
      <c r="F229" s="16">
        <f t="shared" ref="F229:F236" si="7">E229*D229</f>
        <v>0</v>
      </c>
    </row>
    <row r="230" spans="1:7">
      <c r="A230" s="47">
        <v>3</v>
      </c>
      <c r="B230" s="26" t="s">
        <v>108</v>
      </c>
      <c r="C230" s="13" t="s">
        <v>10</v>
      </c>
      <c r="D230" s="14">
        <v>1.9</v>
      </c>
      <c r="E230" s="15"/>
      <c r="F230" s="16">
        <f t="shared" si="7"/>
        <v>0</v>
      </c>
    </row>
    <row r="231" spans="1:7" ht="27.6">
      <c r="A231" s="47">
        <v>4</v>
      </c>
      <c r="B231" s="26" t="s">
        <v>109</v>
      </c>
      <c r="C231" s="13" t="s">
        <v>10</v>
      </c>
      <c r="D231" s="14">
        <v>8.32</v>
      </c>
      <c r="E231" s="15"/>
      <c r="F231" s="16">
        <f t="shared" si="7"/>
        <v>0</v>
      </c>
    </row>
    <row r="232" spans="1:7">
      <c r="A232" s="47">
        <v>5</v>
      </c>
      <c r="B232" s="26" t="s">
        <v>184</v>
      </c>
      <c r="C232" s="13" t="s">
        <v>86</v>
      </c>
      <c r="D232" s="14">
        <v>6</v>
      </c>
      <c r="E232" s="15"/>
      <c r="F232" s="16"/>
    </row>
    <row r="233" spans="1:7" ht="27.6">
      <c r="A233" s="47">
        <v>6</v>
      </c>
      <c r="B233" s="26" t="s">
        <v>110</v>
      </c>
      <c r="C233" s="13" t="s">
        <v>10</v>
      </c>
      <c r="D233" s="28">
        <v>3.75</v>
      </c>
      <c r="E233" s="15"/>
      <c r="F233" s="16">
        <f t="shared" si="7"/>
        <v>0</v>
      </c>
    </row>
    <row r="234" spans="1:7" ht="27.6">
      <c r="A234" s="47">
        <v>7</v>
      </c>
      <c r="B234" s="26" t="s">
        <v>77</v>
      </c>
      <c r="C234" s="13" t="s">
        <v>10</v>
      </c>
      <c r="D234" s="28">
        <v>17.760000000000002</v>
      </c>
      <c r="E234" s="15"/>
      <c r="F234" s="16">
        <f t="shared" si="7"/>
        <v>0</v>
      </c>
    </row>
    <row r="235" spans="1:7" ht="43.2">
      <c r="A235" s="47">
        <v>8</v>
      </c>
      <c r="B235" s="45" t="s">
        <v>187</v>
      </c>
      <c r="C235" s="42" t="s">
        <v>30</v>
      </c>
      <c r="D235" s="43">
        <v>1</v>
      </c>
      <c r="E235" s="50"/>
      <c r="F235" s="16">
        <f t="shared" si="7"/>
        <v>0</v>
      </c>
    </row>
    <row r="236" spans="1:7">
      <c r="A236" s="47">
        <v>9</v>
      </c>
      <c r="B236" s="26" t="s">
        <v>112</v>
      </c>
      <c r="C236" s="13" t="s">
        <v>30</v>
      </c>
      <c r="D236" s="28">
        <v>1</v>
      </c>
      <c r="E236" s="15"/>
      <c r="F236" s="16">
        <f t="shared" si="7"/>
        <v>0</v>
      </c>
    </row>
    <row r="237" spans="1:7" ht="27.6">
      <c r="A237" s="47">
        <v>10</v>
      </c>
      <c r="B237" s="26" t="s">
        <v>185</v>
      </c>
      <c r="C237" s="13" t="s">
        <v>14</v>
      </c>
      <c r="D237" s="28">
        <v>0.56999999999999995</v>
      </c>
      <c r="E237" s="15"/>
      <c r="F237" s="16">
        <f>+D237*E237</f>
        <v>0</v>
      </c>
    </row>
    <row r="238" spans="1:7">
      <c r="A238" s="18"/>
      <c r="B238" s="7" t="s">
        <v>82</v>
      </c>
      <c r="C238" s="9"/>
      <c r="D238" s="52"/>
      <c r="E238" s="25"/>
      <c r="F238" s="23">
        <f>SUM(F228:F237)</f>
        <v>0</v>
      </c>
    </row>
    <row r="239" spans="1:7">
      <c r="A239" s="11"/>
      <c r="B239" s="41" t="s">
        <v>100</v>
      </c>
      <c r="C239" s="42"/>
      <c r="D239" s="43"/>
      <c r="E239" s="43"/>
      <c r="F239" s="46">
        <f>F226+F213+F209+F206+F202+F199+F189+F180+F238</f>
        <v>0</v>
      </c>
      <c r="G239" s="54"/>
    </row>
    <row r="243" spans="1:6">
      <c r="A243" s="1"/>
      <c r="B243" s="381" t="s">
        <v>269</v>
      </c>
      <c r="C243" s="382"/>
      <c r="D243" s="383"/>
      <c r="E243" s="384">
        <f>F82+F164+F239</f>
        <v>0</v>
      </c>
      <c r="F243" s="385"/>
    </row>
    <row r="244" spans="1:6">
      <c r="A244" s="1"/>
      <c r="B244" s="381" t="s">
        <v>283</v>
      </c>
      <c r="C244" s="382"/>
      <c r="D244" s="383"/>
      <c r="E244" s="384">
        <f>(E243*18)/100</f>
        <v>0</v>
      </c>
      <c r="F244" s="385"/>
    </row>
    <row r="245" spans="1:6">
      <c r="A245" s="1"/>
      <c r="B245" s="381" t="s">
        <v>284</v>
      </c>
      <c r="C245" s="382"/>
      <c r="D245" s="383"/>
      <c r="E245" s="384">
        <f>+E243+E244</f>
        <v>0</v>
      </c>
      <c r="F245" s="385"/>
    </row>
    <row r="249" spans="1:6" ht="21">
      <c r="B249" s="97" t="s">
        <v>246</v>
      </c>
    </row>
    <row r="251" spans="1:6" ht="15" thickBot="1"/>
    <row r="252" spans="1:6" ht="18.600000000000001" thickBot="1">
      <c r="A252" s="2"/>
      <c r="B252" s="369" t="s">
        <v>0</v>
      </c>
      <c r="C252" s="370"/>
      <c r="D252" s="370"/>
      <c r="E252" s="370"/>
      <c r="F252" s="371"/>
    </row>
    <row r="253" spans="1:6" ht="18">
      <c r="A253" s="2"/>
      <c r="B253" s="3"/>
      <c r="C253" s="3"/>
      <c r="D253" s="3"/>
      <c r="E253" s="3"/>
      <c r="F253" s="3"/>
    </row>
    <row r="254" spans="1:6" ht="31.2">
      <c r="A254" s="4" t="s">
        <v>1</v>
      </c>
      <c r="B254" s="4" t="s">
        <v>2</v>
      </c>
      <c r="C254" s="4" t="s">
        <v>3</v>
      </c>
      <c r="D254" s="5" t="s">
        <v>4</v>
      </c>
      <c r="E254" s="4" t="s">
        <v>5</v>
      </c>
      <c r="F254" s="4" t="s">
        <v>6</v>
      </c>
    </row>
    <row r="255" spans="1:6" ht="15.6">
      <c r="A255" s="6" t="s">
        <v>7</v>
      </c>
      <c r="B255" s="7" t="s">
        <v>8</v>
      </c>
      <c r="C255" s="8"/>
      <c r="D255" s="9"/>
      <c r="E255" s="9"/>
      <c r="F255" s="10"/>
    </row>
    <row r="256" spans="1:6">
      <c r="A256" s="11">
        <v>1</v>
      </c>
      <c r="B256" s="12" t="s">
        <v>9</v>
      </c>
      <c r="C256" s="13" t="s">
        <v>10</v>
      </c>
      <c r="D256" s="14">
        <v>92.41</v>
      </c>
      <c r="E256" s="15"/>
      <c r="F256" s="16">
        <f>+D256*E256</f>
        <v>0</v>
      </c>
    </row>
    <row r="257" spans="1:6">
      <c r="A257" s="11">
        <v>2</v>
      </c>
      <c r="B257" s="17" t="s">
        <v>11</v>
      </c>
      <c r="C257" s="13" t="s">
        <v>12</v>
      </c>
      <c r="D257" s="14">
        <v>1</v>
      </c>
      <c r="E257" s="15"/>
      <c r="F257" s="16">
        <f t="shared" ref="F257:F314" si="8">+D257*E257</f>
        <v>0</v>
      </c>
    </row>
    <row r="258" spans="1:6">
      <c r="A258" s="11">
        <v>3</v>
      </c>
      <c r="B258" s="12" t="s">
        <v>13</v>
      </c>
      <c r="C258" s="13" t="s">
        <v>14</v>
      </c>
      <c r="D258" s="14">
        <f>41.1+2.261</f>
        <v>43.361000000000004</v>
      </c>
      <c r="E258" s="15"/>
      <c r="F258" s="16">
        <f t="shared" si="8"/>
        <v>0</v>
      </c>
    </row>
    <row r="259" spans="1:6">
      <c r="A259" s="11">
        <v>4</v>
      </c>
      <c r="B259" s="17" t="s">
        <v>15</v>
      </c>
      <c r="C259" s="13" t="s">
        <v>14</v>
      </c>
      <c r="D259" s="14">
        <v>5.0999999999999996</v>
      </c>
      <c r="E259" s="15"/>
      <c r="F259" s="16">
        <f t="shared" si="8"/>
        <v>0</v>
      </c>
    </row>
    <row r="260" spans="1:6">
      <c r="A260" s="11">
        <v>5</v>
      </c>
      <c r="B260" s="17" t="s">
        <v>16</v>
      </c>
      <c r="C260" s="13" t="s">
        <v>14</v>
      </c>
      <c r="D260" s="14">
        <v>3.78</v>
      </c>
      <c r="E260" s="15"/>
      <c r="F260" s="16">
        <f t="shared" si="8"/>
        <v>0</v>
      </c>
    </row>
    <row r="261" spans="1:6">
      <c r="A261" s="11">
        <v>6</v>
      </c>
      <c r="B261" s="17" t="s">
        <v>17</v>
      </c>
      <c r="C261" s="13" t="s">
        <v>14</v>
      </c>
      <c r="D261" s="14">
        <f>2.52+0.387</f>
        <v>2.907</v>
      </c>
      <c r="E261" s="15"/>
      <c r="F261" s="16">
        <f t="shared" si="8"/>
        <v>0</v>
      </c>
    </row>
    <row r="262" spans="1:6">
      <c r="A262" s="11">
        <v>7</v>
      </c>
      <c r="B262" s="17" t="s">
        <v>18</v>
      </c>
      <c r="C262" s="13" t="s">
        <v>12</v>
      </c>
      <c r="D262" s="14">
        <v>1</v>
      </c>
      <c r="E262" s="15"/>
      <c r="F262" s="16">
        <f t="shared" si="8"/>
        <v>0</v>
      </c>
    </row>
    <row r="263" spans="1:6">
      <c r="A263" s="18"/>
      <c r="B263" s="19" t="s">
        <v>19</v>
      </c>
      <c r="C263" s="20"/>
      <c r="D263" s="21"/>
      <c r="E263" s="22"/>
      <c r="F263" s="23">
        <f>SUM(F256:F262)</f>
        <v>0</v>
      </c>
    </row>
    <row r="264" spans="1:6" ht="15.6">
      <c r="A264" s="6" t="s">
        <v>20</v>
      </c>
      <c r="B264" s="7" t="s">
        <v>21</v>
      </c>
      <c r="C264" s="9"/>
      <c r="D264" s="24"/>
      <c r="E264" s="25"/>
      <c r="F264" s="16"/>
    </row>
    <row r="265" spans="1:6" ht="27.6">
      <c r="A265" s="11">
        <v>1</v>
      </c>
      <c r="B265" s="26" t="s">
        <v>22</v>
      </c>
      <c r="C265" s="13" t="s">
        <v>14</v>
      </c>
      <c r="D265" s="27">
        <f>0.851+0.064</f>
        <v>0.91500000000000004</v>
      </c>
      <c r="E265" s="15"/>
      <c r="F265" s="16">
        <f t="shared" si="8"/>
        <v>0</v>
      </c>
    </row>
    <row r="266" spans="1:6" ht="27.6">
      <c r="A266" s="11">
        <v>2</v>
      </c>
      <c r="B266" s="26" t="s">
        <v>23</v>
      </c>
      <c r="C266" s="13" t="s">
        <v>14</v>
      </c>
      <c r="D266" s="14">
        <v>2.5499999999999998</v>
      </c>
      <c r="E266" s="15"/>
      <c r="F266" s="16">
        <f t="shared" si="8"/>
        <v>0</v>
      </c>
    </row>
    <row r="267" spans="1:6" ht="27.6">
      <c r="A267" s="11">
        <v>3</v>
      </c>
      <c r="B267" s="26" t="s">
        <v>24</v>
      </c>
      <c r="C267" s="13" t="s">
        <v>10</v>
      </c>
      <c r="D267" s="14">
        <v>68.400000000000006</v>
      </c>
      <c r="E267" s="15"/>
      <c r="F267" s="16">
        <f t="shared" si="8"/>
        <v>0</v>
      </c>
    </row>
    <row r="268" spans="1:6">
      <c r="A268" s="11">
        <v>4</v>
      </c>
      <c r="B268" s="12" t="s">
        <v>25</v>
      </c>
      <c r="C268" s="13" t="s">
        <v>14</v>
      </c>
      <c r="D268" s="28">
        <v>0.51300000000000001</v>
      </c>
      <c r="E268" s="15"/>
      <c r="F268" s="16">
        <f t="shared" si="8"/>
        <v>0</v>
      </c>
    </row>
    <row r="269" spans="1:6" ht="41.4">
      <c r="A269" s="11">
        <v>5</v>
      </c>
      <c r="B269" s="12" t="s">
        <v>26</v>
      </c>
      <c r="C269" s="13" t="s">
        <v>14</v>
      </c>
      <c r="D269" s="28">
        <v>1.1240000000000001</v>
      </c>
      <c r="E269" s="15"/>
      <c r="F269" s="16">
        <f t="shared" si="8"/>
        <v>0</v>
      </c>
    </row>
    <row r="270" spans="1:6" ht="27.6">
      <c r="A270" s="11">
        <v>6</v>
      </c>
      <c r="B270" s="12" t="s">
        <v>27</v>
      </c>
      <c r="C270" s="13" t="s">
        <v>14</v>
      </c>
      <c r="D270" s="28">
        <v>1.83</v>
      </c>
      <c r="E270" s="15"/>
      <c r="F270" s="16">
        <f t="shared" si="8"/>
        <v>0</v>
      </c>
    </row>
    <row r="271" spans="1:6">
      <c r="A271" s="11">
        <v>7</v>
      </c>
      <c r="B271" s="29" t="s">
        <v>28</v>
      </c>
      <c r="C271" s="13" t="s">
        <v>10</v>
      </c>
      <c r="D271" s="14">
        <v>74</v>
      </c>
      <c r="E271" s="15"/>
      <c r="F271" s="16">
        <f t="shared" si="8"/>
        <v>0</v>
      </c>
    </row>
    <row r="272" spans="1:6" ht="41.4">
      <c r="A272" s="11">
        <v>8</v>
      </c>
      <c r="B272" s="12" t="s">
        <v>29</v>
      </c>
      <c r="C272" s="13" t="s">
        <v>30</v>
      </c>
      <c r="D272" s="14">
        <v>1</v>
      </c>
      <c r="E272" s="15"/>
      <c r="F272" s="16">
        <f t="shared" si="8"/>
        <v>0</v>
      </c>
    </row>
    <row r="273" spans="1:6">
      <c r="A273" s="18"/>
      <c r="B273" s="19" t="s">
        <v>31</v>
      </c>
      <c r="C273" s="20"/>
      <c r="D273" s="21"/>
      <c r="E273" s="22"/>
      <c r="F273" s="23">
        <f>SUM(F265:F272)</f>
        <v>0</v>
      </c>
    </row>
    <row r="274" spans="1:6" ht="15.6">
      <c r="A274" s="6" t="s">
        <v>32</v>
      </c>
      <c r="B274" s="30" t="s">
        <v>33</v>
      </c>
      <c r="C274" s="9"/>
      <c r="D274" s="24"/>
      <c r="E274" s="25"/>
      <c r="F274" s="16"/>
    </row>
    <row r="275" spans="1:6" ht="27.6">
      <c r="A275" s="11">
        <v>1</v>
      </c>
      <c r="B275" s="12" t="s">
        <v>34</v>
      </c>
      <c r="C275" s="13" t="s">
        <v>14</v>
      </c>
      <c r="D275" s="27">
        <v>1.139</v>
      </c>
      <c r="E275" s="15"/>
      <c r="F275" s="16">
        <f t="shared" si="8"/>
        <v>0</v>
      </c>
    </row>
    <row r="276" spans="1:6" ht="41.4">
      <c r="A276" s="11">
        <v>2</v>
      </c>
      <c r="B276" s="12" t="s">
        <v>35</v>
      </c>
      <c r="C276" s="13" t="s">
        <v>14</v>
      </c>
      <c r="D276" s="14">
        <v>2.66</v>
      </c>
      <c r="E276" s="15"/>
      <c r="F276" s="16">
        <f t="shared" si="8"/>
        <v>0</v>
      </c>
    </row>
    <row r="277" spans="1:6" ht="27.6">
      <c r="A277" s="11">
        <v>3</v>
      </c>
      <c r="B277" s="12" t="s">
        <v>36</v>
      </c>
      <c r="C277" s="13" t="s">
        <v>14</v>
      </c>
      <c r="D277" s="27">
        <v>0.53</v>
      </c>
      <c r="E277" s="15"/>
      <c r="F277" s="16">
        <f t="shared" si="8"/>
        <v>0</v>
      </c>
    </row>
    <row r="278" spans="1:6" ht="27.6">
      <c r="A278" s="11">
        <v>4</v>
      </c>
      <c r="B278" s="12" t="s">
        <v>37</v>
      </c>
      <c r="C278" s="13" t="s">
        <v>10</v>
      </c>
      <c r="D278" s="14">
        <v>61.96</v>
      </c>
      <c r="E278" s="15"/>
      <c r="F278" s="16">
        <f t="shared" si="8"/>
        <v>0</v>
      </c>
    </row>
    <row r="279" spans="1:6" ht="41.4">
      <c r="A279" s="11">
        <v>5</v>
      </c>
      <c r="B279" s="12" t="s">
        <v>38</v>
      </c>
      <c r="C279" s="13" t="s">
        <v>10</v>
      </c>
      <c r="D279" s="14">
        <v>2.4</v>
      </c>
      <c r="E279" s="15"/>
      <c r="F279" s="16">
        <f t="shared" si="8"/>
        <v>0</v>
      </c>
    </row>
    <row r="280" spans="1:6" ht="27.6">
      <c r="A280" s="11">
        <v>6</v>
      </c>
      <c r="B280" s="12" t="s">
        <v>39</v>
      </c>
      <c r="C280" s="13" t="s">
        <v>40</v>
      </c>
      <c r="D280" s="14">
        <v>65</v>
      </c>
      <c r="E280" s="15"/>
      <c r="F280" s="16">
        <f t="shared" si="8"/>
        <v>0</v>
      </c>
    </row>
    <row r="281" spans="1:6">
      <c r="A281" s="11">
        <v>7</v>
      </c>
      <c r="B281" s="12" t="s">
        <v>41</v>
      </c>
      <c r="C281" s="13" t="s">
        <v>10</v>
      </c>
      <c r="D281" s="14">
        <v>149.59</v>
      </c>
      <c r="E281" s="15"/>
      <c r="F281" s="16">
        <f t="shared" si="8"/>
        <v>0</v>
      </c>
    </row>
    <row r="282" spans="1:6" ht="27.6">
      <c r="A282" s="11">
        <v>8</v>
      </c>
      <c r="B282" s="31" t="s">
        <v>42</v>
      </c>
      <c r="C282" s="13" t="s">
        <v>10</v>
      </c>
      <c r="D282" s="14">
        <v>80.78</v>
      </c>
      <c r="E282" s="15"/>
      <c r="F282" s="16">
        <f t="shared" si="8"/>
        <v>0</v>
      </c>
    </row>
    <row r="283" spans="1:6">
      <c r="A283" s="18"/>
      <c r="B283" s="19" t="s">
        <v>43</v>
      </c>
      <c r="C283" s="20"/>
      <c r="D283" s="21"/>
      <c r="E283" s="22"/>
      <c r="F283" s="23">
        <f>SUM(F275:F282)</f>
        <v>0</v>
      </c>
    </row>
    <row r="284" spans="1:6" ht="15.6">
      <c r="A284" s="32" t="s">
        <v>44</v>
      </c>
      <c r="B284" s="33" t="s">
        <v>45</v>
      </c>
      <c r="C284" s="34"/>
      <c r="D284" s="35"/>
      <c r="E284" s="15"/>
      <c r="F284" s="16"/>
    </row>
    <row r="285" spans="1:6" ht="41.4">
      <c r="A285" s="11">
        <v>1</v>
      </c>
      <c r="B285" s="31" t="s">
        <v>46</v>
      </c>
      <c r="C285" s="13" t="s">
        <v>40</v>
      </c>
      <c r="D285" s="14">
        <v>4</v>
      </c>
      <c r="E285" s="15"/>
      <c r="F285" s="16">
        <f t="shared" si="8"/>
        <v>0</v>
      </c>
    </row>
    <row r="286" spans="1:6" ht="41.4">
      <c r="A286" s="11">
        <v>2</v>
      </c>
      <c r="B286" s="31" t="s">
        <v>47</v>
      </c>
      <c r="C286" s="13" t="s">
        <v>40</v>
      </c>
      <c r="D286" s="14">
        <v>1</v>
      </c>
      <c r="E286" s="15"/>
      <c r="F286" s="16">
        <f t="shared" si="8"/>
        <v>0</v>
      </c>
    </row>
    <row r="287" spans="1:6">
      <c r="A287" s="18"/>
      <c r="B287" s="19" t="s">
        <v>48</v>
      </c>
      <c r="C287" s="20"/>
      <c r="D287" s="21"/>
      <c r="E287" s="22"/>
      <c r="F287" s="23">
        <f>SUM(F285:F286)</f>
        <v>0</v>
      </c>
    </row>
    <row r="288" spans="1:6">
      <c r="A288" s="36" t="s">
        <v>49</v>
      </c>
      <c r="B288" s="33" t="s">
        <v>50</v>
      </c>
      <c r="C288" s="13"/>
      <c r="D288" s="14"/>
      <c r="E288" s="15"/>
      <c r="F288" s="16"/>
    </row>
    <row r="289" spans="1:6" ht="27.6">
      <c r="A289" s="11">
        <v>1</v>
      </c>
      <c r="B289" s="31" t="s">
        <v>51</v>
      </c>
      <c r="C289" s="13" t="s">
        <v>52</v>
      </c>
      <c r="D289" s="14">
        <v>16.8</v>
      </c>
      <c r="E289" s="15"/>
      <c r="F289" s="16">
        <f t="shared" si="8"/>
        <v>0</v>
      </c>
    </row>
    <row r="290" spans="1:6" ht="27.6">
      <c r="A290" s="11">
        <v>2</v>
      </c>
      <c r="B290" s="31" t="s">
        <v>53</v>
      </c>
      <c r="C290" s="13" t="s">
        <v>10</v>
      </c>
      <c r="D290" s="14">
        <f>10.53+5.2</f>
        <v>15.73</v>
      </c>
      <c r="E290" s="15"/>
      <c r="F290" s="16">
        <f t="shared" si="8"/>
        <v>0</v>
      </c>
    </row>
    <row r="291" spans="1:6">
      <c r="A291" s="18"/>
      <c r="B291" s="19" t="s">
        <v>54</v>
      </c>
      <c r="C291" s="20"/>
      <c r="D291" s="21"/>
      <c r="E291" s="22"/>
      <c r="F291" s="23">
        <f>SUM(F289:F290)</f>
        <v>0</v>
      </c>
    </row>
    <row r="292" spans="1:6">
      <c r="A292" s="36" t="s">
        <v>55</v>
      </c>
      <c r="B292" s="33" t="s">
        <v>56</v>
      </c>
      <c r="C292" s="13"/>
      <c r="D292" s="14"/>
      <c r="E292" s="15"/>
      <c r="F292" s="16"/>
    </row>
    <row r="293" spans="1:6">
      <c r="A293" s="11">
        <v>1</v>
      </c>
      <c r="B293" s="37" t="s">
        <v>57</v>
      </c>
      <c r="C293" s="13" t="s">
        <v>10</v>
      </c>
      <c r="D293" s="14">
        <v>5.28</v>
      </c>
      <c r="E293" s="15"/>
      <c r="F293" s="16">
        <f t="shared" si="8"/>
        <v>0</v>
      </c>
    </row>
    <row r="294" spans="1:6">
      <c r="A294" s="18"/>
      <c r="B294" s="19" t="s">
        <v>58</v>
      </c>
      <c r="C294" s="20"/>
      <c r="D294" s="21"/>
      <c r="E294" s="22"/>
      <c r="F294" s="23">
        <f>F293</f>
        <v>0</v>
      </c>
    </row>
    <row r="295" spans="1:6">
      <c r="A295" s="36" t="s">
        <v>59</v>
      </c>
      <c r="B295" s="33" t="s">
        <v>60</v>
      </c>
      <c r="C295" s="13"/>
      <c r="D295" s="14"/>
      <c r="E295" s="15"/>
      <c r="F295" s="16"/>
    </row>
    <row r="296" spans="1:6" ht="27.6">
      <c r="A296" s="11">
        <v>1</v>
      </c>
      <c r="B296" s="31" t="s">
        <v>61</v>
      </c>
      <c r="C296" s="13" t="s">
        <v>10</v>
      </c>
      <c r="D296" s="14">
        <v>59.56</v>
      </c>
      <c r="E296" s="15"/>
      <c r="F296" s="16">
        <f t="shared" si="8"/>
        <v>0</v>
      </c>
    </row>
    <row r="297" spans="1:6" ht="27.6">
      <c r="A297" s="11">
        <v>2</v>
      </c>
      <c r="B297" s="31" t="s">
        <v>62</v>
      </c>
      <c r="C297" s="13" t="s">
        <v>10</v>
      </c>
      <c r="D297" s="14">
        <v>18.8</v>
      </c>
      <c r="E297" s="15"/>
      <c r="F297" s="16">
        <f t="shared" si="8"/>
        <v>0</v>
      </c>
    </row>
    <row r="298" spans="1:6">
      <c r="A298" s="18"/>
      <c r="B298" s="19" t="s">
        <v>63</v>
      </c>
      <c r="C298" s="20"/>
      <c r="D298" s="21"/>
      <c r="E298" s="22"/>
      <c r="F298" s="23">
        <f>SUM(F296:F297)</f>
        <v>0</v>
      </c>
    </row>
    <row r="299" spans="1:6">
      <c r="A299" s="36" t="s">
        <v>64</v>
      </c>
      <c r="B299" s="33" t="s">
        <v>65</v>
      </c>
      <c r="C299" s="13"/>
      <c r="D299" s="14"/>
      <c r="E299" s="15"/>
      <c r="F299" s="16"/>
    </row>
    <row r="300" spans="1:6" ht="27.6">
      <c r="A300" s="11">
        <v>1</v>
      </c>
      <c r="B300" s="38" t="s">
        <v>66</v>
      </c>
      <c r="C300" s="13" t="s">
        <v>40</v>
      </c>
      <c r="D300" s="14">
        <v>2</v>
      </c>
      <c r="E300" s="15"/>
      <c r="F300" s="16">
        <f t="shared" si="8"/>
        <v>0</v>
      </c>
    </row>
    <row r="301" spans="1:6" ht="27.6">
      <c r="A301" s="11">
        <v>2</v>
      </c>
      <c r="B301" s="38" t="s">
        <v>67</v>
      </c>
      <c r="C301" s="13" t="s">
        <v>40</v>
      </c>
      <c r="D301" s="14">
        <v>2</v>
      </c>
      <c r="E301" s="15"/>
      <c r="F301" s="16">
        <f t="shared" si="8"/>
        <v>0</v>
      </c>
    </row>
    <row r="302" spans="1:6" ht="27.6">
      <c r="A302" s="11">
        <v>3</v>
      </c>
      <c r="B302" s="26" t="s">
        <v>68</v>
      </c>
      <c r="C302" s="13" t="s">
        <v>40</v>
      </c>
      <c r="D302" s="14">
        <v>2</v>
      </c>
      <c r="E302" s="15"/>
      <c r="F302" s="16">
        <f t="shared" si="8"/>
        <v>0</v>
      </c>
    </row>
    <row r="303" spans="1:6" ht="27.6">
      <c r="A303" s="11">
        <v>4</v>
      </c>
      <c r="B303" s="26" t="s">
        <v>69</v>
      </c>
      <c r="C303" s="13" t="s">
        <v>52</v>
      </c>
      <c r="D303" s="14">
        <v>8.9</v>
      </c>
      <c r="E303" s="15"/>
      <c r="F303" s="16">
        <f t="shared" si="8"/>
        <v>0</v>
      </c>
    </row>
    <row r="304" spans="1:6" ht="27.6">
      <c r="A304" s="11">
        <v>5</v>
      </c>
      <c r="B304" s="26" t="s">
        <v>70</v>
      </c>
      <c r="C304" s="13" t="s">
        <v>52</v>
      </c>
      <c r="D304" s="14">
        <v>2.6</v>
      </c>
      <c r="E304" s="15"/>
      <c r="F304" s="16">
        <f t="shared" si="8"/>
        <v>0</v>
      </c>
    </row>
    <row r="305" spans="1:6">
      <c r="A305" s="18"/>
      <c r="B305" s="19" t="s">
        <v>71</v>
      </c>
      <c r="C305" s="20"/>
      <c r="D305" s="21"/>
      <c r="E305" s="22"/>
      <c r="F305" s="23">
        <f>SUM(F300:F304)</f>
        <v>0</v>
      </c>
    </row>
    <row r="306" spans="1:6">
      <c r="A306" s="36" t="s">
        <v>72</v>
      </c>
      <c r="B306" s="30" t="s">
        <v>73</v>
      </c>
      <c r="C306" s="13"/>
      <c r="D306" s="14"/>
      <c r="E306" s="15"/>
      <c r="F306" s="16"/>
    </row>
    <row r="307" spans="1:6" ht="27.6">
      <c r="A307" s="11">
        <v>1</v>
      </c>
      <c r="B307" s="12" t="s">
        <v>74</v>
      </c>
      <c r="C307" s="13" t="s">
        <v>30</v>
      </c>
      <c r="D307" s="39">
        <v>1</v>
      </c>
      <c r="E307" s="15"/>
      <c r="F307" s="16">
        <f t="shared" si="8"/>
        <v>0</v>
      </c>
    </row>
    <row r="308" spans="1:6" ht="27.6">
      <c r="A308" s="11">
        <v>2</v>
      </c>
      <c r="B308" s="12" t="s">
        <v>75</v>
      </c>
      <c r="C308" s="13" t="s">
        <v>52</v>
      </c>
      <c r="D308" s="14">
        <v>2</v>
      </c>
      <c r="E308" s="15"/>
      <c r="F308" s="16">
        <f t="shared" si="8"/>
        <v>0</v>
      </c>
    </row>
    <row r="309" spans="1:6" ht="27.6">
      <c r="A309" s="11">
        <v>3</v>
      </c>
      <c r="B309" s="12" t="s">
        <v>76</v>
      </c>
      <c r="C309" s="13" t="s">
        <v>10</v>
      </c>
      <c r="D309" s="14">
        <v>1.8</v>
      </c>
      <c r="E309" s="15"/>
      <c r="F309" s="16">
        <f t="shared" si="8"/>
        <v>0</v>
      </c>
    </row>
    <row r="310" spans="1:6" ht="27.6">
      <c r="A310" s="11">
        <v>4</v>
      </c>
      <c r="B310" s="12" t="s">
        <v>77</v>
      </c>
      <c r="C310" s="13" t="s">
        <v>10</v>
      </c>
      <c r="D310" s="14">
        <v>8.5</v>
      </c>
      <c r="E310" s="15"/>
      <c r="F310" s="16">
        <f t="shared" si="8"/>
        <v>0</v>
      </c>
    </row>
    <row r="311" spans="1:6" ht="27.6">
      <c r="A311" s="11">
        <v>5</v>
      </c>
      <c r="B311" s="40" t="s">
        <v>78</v>
      </c>
      <c r="C311" s="13" t="s">
        <v>30</v>
      </c>
      <c r="D311" s="14">
        <v>1</v>
      </c>
      <c r="E311" s="15"/>
      <c r="F311" s="16">
        <f t="shared" si="8"/>
        <v>0</v>
      </c>
    </row>
    <row r="312" spans="1:6" ht="41.4">
      <c r="A312" s="11">
        <v>6</v>
      </c>
      <c r="B312" s="12" t="s">
        <v>79</v>
      </c>
      <c r="C312" s="13" t="s">
        <v>30</v>
      </c>
      <c r="D312" s="14">
        <v>1</v>
      </c>
      <c r="E312" s="15"/>
      <c r="F312" s="16">
        <f t="shared" si="8"/>
        <v>0</v>
      </c>
    </row>
    <row r="313" spans="1:6" ht="41.4">
      <c r="A313" s="11">
        <v>7</v>
      </c>
      <c r="B313" s="12" t="s">
        <v>80</v>
      </c>
      <c r="C313" s="13" t="s">
        <v>30</v>
      </c>
      <c r="D313" s="14">
        <v>1</v>
      </c>
      <c r="E313" s="15"/>
      <c r="F313" s="16">
        <f t="shared" si="8"/>
        <v>0</v>
      </c>
    </row>
    <row r="314" spans="1:6" ht="27.6">
      <c r="A314" s="11">
        <v>8</v>
      </c>
      <c r="B314" s="12" t="s">
        <v>81</v>
      </c>
      <c r="C314" s="13" t="s">
        <v>30</v>
      </c>
      <c r="D314" s="14">
        <v>1</v>
      </c>
      <c r="E314" s="15"/>
      <c r="F314" s="16">
        <f t="shared" si="8"/>
        <v>0</v>
      </c>
    </row>
    <row r="315" spans="1:6">
      <c r="A315" s="18"/>
      <c r="B315" s="19" t="s">
        <v>82</v>
      </c>
      <c r="C315" s="20"/>
      <c r="D315" s="21"/>
      <c r="E315" s="22"/>
      <c r="F315" s="23">
        <f>SUM(F307:F314)</f>
        <v>0</v>
      </c>
    </row>
    <row r="316" spans="1:6">
      <c r="A316" s="36" t="s">
        <v>83</v>
      </c>
      <c r="B316" s="41" t="s">
        <v>84</v>
      </c>
      <c r="C316" s="42"/>
      <c r="D316" s="43"/>
      <c r="E316" s="44"/>
      <c r="F316" s="16"/>
    </row>
    <row r="317" spans="1:6" ht="43.2">
      <c r="A317" s="11">
        <v>1</v>
      </c>
      <c r="B317" s="45" t="s">
        <v>85</v>
      </c>
      <c r="C317" s="42" t="s">
        <v>86</v>
      </c>
      <c r="D317" s="43">
        <v>1.4</v>
      </c>
      <c r="E317" s="44"/>
      <c r="F317" s="16">
        <f t="shared" ref="F317:F327" si="9">+D317*E317</f>
        <v>0</v>
      </c>
    </row>
    <row r="318" spans="1:6" ht="43.2">
      <c r="A318" s="11">
        <v>2</v>
      </c>
      <c r="B318" s="45" t="s">
        <v>87</v>
      </c>
      <c r="C318" s="42" t="s">
        <v>88</v>
      </c>
      <c r="D318" s="43">
        <v>1</v>
      </c>
      <c r="E318" s="44"/>
      <c r="F318" s="16">
        <f t="shared" si="9"/>
        <v>0</v>
      </c>
    </row>
    <row r="319" spans="1:6" ht="43.2">
      <c r="A319" s="11">
        <v>3</v>
      </c>
      <c r="B319" s="45" t="s">
        <v>89</v>
      </c>
      <c r="C319" s="42" t="s">
        <v>90</v>
      </c>
      <c r="D319" s="43">
        <v>1</v>
      </c>
      <c r="E319" s="44"/>
      <c r="F319" s="16">
        <f t="shared" si="9"/>
        <v>0</v>
      </c>
    </row>
    <row r="320" spans="1:6" ht="28.8">
      <c r="A320" s="11">
        <v>4</v>
      </c>
      <c r="B320" s="45" t="s">
        <v>91</v>
      </c>
      <c r="C320" s="42" t="s">
        <v>90</v>
      </c>
      <c r="D320" s="43">
        <v>1</v>
      </c>
      <c r="E320" s="44"/>
      <c r="F320" s="16">
        <f t="shared" si="9"/>
        <v>0</v>
      </c>
    </row>
    <row r="321" spans="1:7" ht="43.2">
      <c r="A321" s="11">
        <v>5</v>
      </c>
      <c r="B321" s="45" t="s">
        <v>92</v>
      </c>
      <c r="C321" s="42" t="s">
        <v>90</v>
      </c>
      <c r="D321" s="43">
        <v>1</v>
      </c>
      <c r="E321" s="44"/>
      <c r="F321" s="16">
        <f t="shared" si="9"/>
        <v>0</v>
      </c>
    </row>
    <row r="322" spans="1:7" ht="57.6">
      <c r="A322" s="11">
        <v>6</v>
      </c>
      <c r="B322" s="45" t="s">
        <v>93</v>
      </c>
      <c r="C322" s="42" t="s">
        <v>86</v>
      </c>
      <c r="D322" s="43">
        <v>26.46</v>
      </c>
      <c r="E322" s="44"/>
      <c r="F322" s="16">
        <f t="shared" si="9"/>
        <v>0</v>
      </c>
    </row>
    <row r="323" spans="1:7" ht="57.6">
      <c r="A323" s="11">
        <v>7</v>
      </c>
      <c r="B323" s="45" t="s">
        <v>94</v>
      </c>
      <c r="C323" s="42" t="s">
        <v>30</v>
      </c>
      <c r="D323" s="43">
        <v>1</v>
      </c>
      <c r="E323" s="44"/>
      <c r="F323" s="16">
        <f t="shared" si="9"/>
        <v>0</v>
      </c>
    </row>
    <row r="324" spans="1:7">
      <c r="A324" s="11">
        <v>8</v>
      </c>
      <c r="B324" s="45" t="s">
        <v>386</v>
      </c>
      <c r="C324" s="42" t="s">
        <v>88</v>
      </c>
      <c r="D324" s="43">
        <v>3</v>
      </c>
      <c r="E324" s="44"/>
      <c r="F324" s="16">
        <f t="shared" si="9"/>
        <v>0</v>
      </c>
    </row>
    <row r="325" spans="1:7">
      <c r="A325" s="11">
        <v>9</v>
      </c>
      <c r="B325" s="45" t="s">
        <v>96</v>
      </c>
      <c r="C325" s="42" t="s">
        <v>88</v>
      </c>
      <c r="D325" s="43">
        <v>3</v>
      </c>
      <c r="E325" s="44"/>
      <c r="F325" s="16">
        <f t="shared" si="9"/>
        <v>0</v>
      </c>
    </row>
    <row r="326" spans="1:7">
      <c r="A326" s="11">
        <v>10</v>
      </c>
      <c r="B326" s="45" t="s">
        <v>97</v>
      </c>
      <c r="C326" s="42" t="s">
        <v>88</v>
      </c>
      <c r="D326" s="43">
        <v>3</v>
      </c>
      <c r="E326" s="44"/>
      <c r="F326" s="16">
        <f t="shared" si="9"/>
        <v>0</v>
      </c>
    </row>
    <row r="327" spans="1:7">
      <c r="A327" s="11">
        <v>11</v>
      </c>
      <c r="B327" s="45" t="s">
        <v>98</v>
      </c>
      <c r="C327" s="42" t="s">
        <v>88</v>
      </c>
      <c r="D327" s="43">
        <v>5</v>
      </c>
      <c r="E327" s="44"/>
      <c r="F327" s="16">
        <f t="shared" si="9"/>
        <v>0</v>
      </c>
    </row>
    <row r="328" spans="1:7">
      <c r="A328" s="18"/>
      <c r="B328" s="19" t="s">
        <v>99</v>
      </c>
      <c r="C328" s="20"/>
      <c r="D328" s="21"/>
      <c r="E328" s="22"/>
      <c r="F328" s="23">
        <f>SUM(F317:F327)</f>
        <v>0</v>
      </c>
    </row>
    <row r="329" spans="1:7">
      <c r="A329" s="11"/>
      <c r="B329" s="41" t="s">
        <v>100</v>
      </c>
      <c r="C329" s="42"/>
      <c r="D329" s="43"/>
      <c r="E329" s="43"/>
      <c r="F329" s="46">
        <f>F328+F315+F305+F298+F294+F291+F287+F283+F273+F263</f>
        <v>0</v>
      </c>
      <c r="G329" s="54"/>
    </row>
    <row r="333" spans="1:7" ht="15" thickBot="1"/>
    <row r="334" spans="1:7" ht="18.600000000000001" thickBot="1">
      <c r="A334" s="2"/>
      <c r="B334" s="369" t="s">
        <v>240</v>
      </c>
      <c r="C334" s="370"/>
      <c r="D334" s="370"/>
      <c r="E334" s="370"/>
      <c r="F334" s="371"/>
    </row>
    <row r="335" spans="1:7" ht="18">
      <c r="A335" s="2"/>
      <c r="B335" s="3"/>
      <c r="C335" s="3"/>
      <c r="D335" s="3"/>
      <c r="E335" s="3"/>
      <c r="F335" s="3"/>
    </row>
    <row r="336" spans="1:7" ht="31.2">
      <c r="A336" s="4" t="s">
        <v>1</v>
      </c>
      <c r="B336" s="4" t="s">
        <v>2</v>
      </c>
      <c r="C336" s="4" t="s">
        <v>3</v>
      </c>
      <c r="D336" s="5" t="s">
        <v>4</v>
      </c>
      <c r="E336" s="4" t="s">
        <v>5</v>
      </c>
      <c r="F336" s="4" t="s">
        <v>6</v>
      </c>
    </row>
    <row r="337" spans="1:6" ht="15.6">
      <c r="A337" s="6" t="s">
        <v>7</v>
      </c>
      <c r="B337" s="7" t="s">
        <v>8</v>
      </c>
      <c r="C337" s="8"/>
      <c r="D337" s="9"/>
      <c r="E337" s="9"/>
      <c r="F337" s="10"/>
    </row>
    <row r="338" spans="1:6">
      <c r="A338" s="11">
        <v>1</v>
      </c>
      <c r="B338" s="12" t="s">
        <v>9</v>
      </c>
      <c r="C338" s="13" t="s">
        <v>10</v>
      </c>
      <c r="D338" s="14">
        <v>86.53</v>
      </c>
      <c r="E338" s="15"/>
      <c r="F338" s="16">
        <f>+D338*E338</f>
        <v>0</v>
      </c>
    </row>
    <row r="339" spans="1:6">
      <c r="A339" s="11">
        <v>2</v>
      </c>
      <c r="B339" s="17" t="s">
        <v>11</v>
      </c>
      <c r="C339" s="13" t="s">
        <v>12</v>
      </c>
      <c r="D339" s="14">
        <v>1</v>
      </c>
      <c r="E339" s="15"/>
      <c r="F339" s="16">
        <f t="shared" ref="F339:F385" si="10">+D339*E339</f>
        <v>0</v>
      </c>
    </row>
    <row r="340" spans="1:6">
      <c r="A340" s="11">
        <v>3</v>
      </c>
      <c r="B340" s="12" t="s">
        <v>102</v>
      </c>
      <c r="C340" s="13" t="s">
        <v>14</v>
      </c>
      <c r="D340" s="14">
        <v>36.801000000000002</v>
      </c>
      <c r="E340" s="15"/>
      <c r="F340" s="16">
        <f t="shared" si="10"/>
        <v>0</v>
      </c>
    </row>
    <row r="341" spans="1:6">
      <c r="A341" s="11">
        <v>4</v>
      </c>
      <c r="B341" s="17" t="s">
        <v>15</v>
      </c>
      <c r="C341" s="13" t="s">
        <v>14</v>
      </c>
      <c r="D341" s="14">
        <v>4.335</v>
      </c>
      <c r="E341" s="15"/>
      <c r="F341" s="16">
        <f t="shared" si="10"/>
        <v>0</v>
      </c>
    </row>
    <row r="342" spans="1:6">
      <c r="A342" s="11">
        <v>5</v>
      </c>
      <c r="B342" s="17" t="s">
        <v>16</v>
      </c>
      <c r="C342" s="13" t="s">
        <v>14</v>
      </c>
      <c r="D342" s="14">
        <v>3.5819999999999999</v>
      </c>
      <c r="E342" s="15"/>
      <c r="F342" s="16">
        <f t="shared" si="10"/>
        <v>0</v>
      </c>
    </row>
    <row r="343" spans="1:6">
      <c r="A343" s="11">
        <v>6</v>
      </c>
      <c r="B343" s="17" t="s">
        <v>17</v>
      </c>
      <c r="C343" s="13" t="s">
        <v>14</v>
      </c>
      <c r="D343" s="14">
        <v>2.2269999999999999</v>
      </c>
      <c r="E343" s="15"/>
      <c r="F343" s="16">
        <f t="shared" si="10"/>
        <v>0</v>
      </c>
    </row>
    <row r="344" spans="1:6">
      <c r="A344" s="11">
        <v>7</v>
      </c>
      <c r="B344" s="17" t="s">
        <v>18</v>
      </c>
      <c r="C344" s="13" t="s">
        <v>12</v>
      </c>
      <c r="D344" s="14">
        <v>1</v>
      </c>
      <c r="E344" s="15"/>
      <c r="F344" s="16">
        <f t="shared" si="10"/>
        <v>0</v>
      </c>
    </row>
    <row r="345" spans="1:6">
      <c r="A345" s="18"/>
      <c r="B345" s="19" t="s">
        <v>19</v>
      </c>
      <c r="C345" s="20"/>
      <c r="D345" s="21"/>
      <c r="E345" s="22"/>
      <c r="F345" s="23">
        <f>SUM(F338:F344)</f>
        <v>0</v>
      </c>
    </row>
    <row r="346" spans="1:6" ht="15.6">
      <c r="A346" s="6" t="s">
        <v>20</v>
      </c>
      <c r="B346" s="7" t="s">
        <v>21</v>
      </c>
      <c r="C346" s="9"/>
      <c r="D346" s="24"/>
      <c r="E346" s="25"/>
      <c r="F346" s="16"/>
    </row>
    <row r="347" spans="1:6" ht="27.6">
      <c r="A347" s="11">
        <v>1</v>
      </c>
      <c r="B347" s="26" t="s">
        <v>103</v>
      </c>
      <c r="C347" s="13" t="s">
        <v>14</v>
      </c>
      <c r="D347" s="27">
        <f>0.723</f>
        <v>0.72299999999999998</v>
      </c>
      <c r="E347" s="15"/>
      <c r="F347" s="16">
        <f t="shared" si="10"/>
        <v>0</v>
      </c>
    </row>
    <row r="348" spans="1:6" ht="27.6">
      <c r="A348" s="11">
        <v>2</v>
      </c>
      <c r="B348" s="26" t="s">
        <v>104</v>
      </c>
      <c r="C348" s="13" t="s">
        <v>14</v>
      </c>
      <c r="D348" s="14">
        <v>2.89</v>
      </c>
      <c r="E348" s="15"/>
      <c r="F348" s="16">
        <f t="shared" si="10"/>
        <v>0</v>
      </c>
    </row>
    <row r="349" spans="1:6" ht="27.6">
      <c r="A349" s="11">
        <v>3</v>
      </c>
      <c r="B349" s="26" t="s">
        <v>24</v>
      </c>
      <c r="C349" s="13" t="s">
        <v>10</v>
      </c>
      <c r="D349" s="14">
        <v>60</v>
      </c>
      <c r="E349" s="15"/>
      <c r="F349" s="16">
        <f t="shared" si="10"/>
        <v>0</v>
      </c>
    </row>
    <row r="350" spans="1:6">
      <c r="A350" s="11">
        <v>4</v>
      </c>
      <c r="B350" s="12" t="s">
        <v>25</v>
      </c>
      <c r="C350" s="13" t="s">
        <v>14</v>
      </c>
      <c r="D350" s="28">
        <v>0.40500000000000003</v>
      </c>
      <c r="E350" s="15"/>
      <c r="F350" s="16">
        <f t="shared" si="10"/>
        <v>0</v>
      </c>
    </row>
    <row r="351" spans="1:6" ht="41.4">
      <c r="A351" s="11">
        <v>5</v>
      </c>
      <c r="B351" s="12" t="s">
        <v>26</v>
      </c>
      <c r="C351" s="13" t="s">
        <v>14</v>
      </c>
      <c r="D351" s="28">
        <v>1.08</v>
      </c>
      <c r="E351" s="15"/>
      <c r="F351" s="16">
        <f t="shared" si="10"/>
        <v>0</v>
      </c>
    </row>
    <row r="352" spans="1:6" ht="27.6">
      <c r="A352" s="11">
        <v>6</v>
      </c>
      <c r="B352" s="12" t="s">
        <v>27</v>
      </c>
      <c r="C352" s="13" t="s">
        <v>14</v>
      </c>
      <c r="D352" s="28">
        <v>1.96</v>
      </c>
      <c r="E352" s="15"/>
      <c r="F352" s="16">
        <f t="shared" si="10"/>
        <v>0</v>
      </c>
    </row>
    <row r="353" spans="1:6">
      <c r="A353" s="11">
        <v>7</v>
      </c>
      <c r="B353" s="29" t="s">
        <v>28</v>
      </c>
      <c r="C353" s="13" t="s">
        <v>10</v>
      </c>
      <c r="D353" s="14">
        <v>74</v>
      </c>
      <c r="E353" s="15"/>
      <c r="F353" s="16">
        <f t="shared" si="10"/>
        <v>0</v>
      </c>
    </row>
    <row r="354" spans="1:6">
      <c r="A354" s="18"/>
      <c r="B354" s="19" t="s">
        <v>31</v>
      </c>
      <c r="C354" s="20"/>
      <c r="D354" s="21"/>
      <c r="E354" s="22"/>
      <c r="F354" s="23">
        <f>SUM(F347:F353)</f>
        <v>0</v>
      </c>
    </row>
    <row r="355" spans="1:6" ht="15.6">
      <c r="A355" s="6" t="s">
        <v>32</v>
      </c>
      <c r="B355" s="30" t="s">
        <v>33</v>
      </c>
      <c r="C355" s="9"/>
      <c r="D355" s="24"/>
      <c r="E355" s="25"/>
      <c r="F355" s="16"/>
    </row>
    <row r="356" spans="1:6" ht="27.6">
      <c r="A356" s="11">
        <v>1</v>
      </c>
      <c r="B356" s="12" t="s">
        <v>34</v>
      </c>
      <c r="C356" s="13" t="s">
        <v>14</v>
      </c>
      <c r="D356" s="27">
        <v>0.72299999999999998</v>
      </c>
      <c r="E356" s="15"/>
      <c r="F356" s="16">
        <f t="shared" si="10"/>
        <v>0</v>
      </c>
    </row>
    <row r="357" spans="1:6" ht="41.4">
      <c r="A357" s="11">
        <v>2</v>
      </c>
      <c r="B357" s="12" t="s">
        <v>35</v>
      </c>
      <c r="C357" s="13" t="s">
        <v>14</v>
      </c>
      <c r="D357" s="14">
        <v>1.7529999999999999</v>
      </c>
      <c r="E357" s="15"/>
      <c r="F357" s="16">
        <f t="shared" si="10"/>
        <v>0</v>
      </c>
    </row>
    <row r="358" spans="1:6" ht="27.6">
      <c r="A358" s="11">
        <v>3</v>
      </c>
      <c r="B358" s="12" t="s">
        <v>36</v>
      </c>
      <c r="C358" s="13" t="s">
        <v>14</v>
      </c>
      <c r="D358" s="27">
        <v>0.436</v>
      </c>
      <c r="E358" s="15"/>
      <c r="F358" s="16">
        <f t="shared" si="10"/>
        <v>0</v>
      </c>
    </row>
    <row r="359" spans="1:6" ht="27.6">
      <c r="A359" s="11">
        <v>4</v>
      </c>
      <c r="B359" s="12" t="s">
        <v>37</v>
      </c>
      <c r="C359" s="13" t="s">
        <v>10</v>
      </c>
      <c r="D359" s="14">
        <v>61.96</v>
      </c>
      <c r="E359" s="15"/>
      <c r="F359" s="16">
        <f t="shared" si="10"/>
        <v>0</v>
      </c>
    </row>
    <row r="360" spans="1:6" ht="41.4">
      <c r="A360" s="11">
        <v>5</v>
      </c>
      <c r="B360" s="12" t="s">
        <v>38</v>
      </c>
      <c r="C360" s="13" t="s">
        <v>10</v>
      </c>
      <c r="D360" s="14">
        <v>1.92</v>
      </c>
      <c r="E360" s="15"/>
      <c r="F360" s="16">
        <f t="shared" si="10"/>
        <v>0</v>
      </c>
    </row>
    <row r="361" spans="1:6" ht="27.6">
      <c r="A361" s="11">
        <v>6</v>
      </c>
      <c r="B361" s="12" t="s">
        <v>39</v>
      </c>
      <c r="C361" s="13" t="s">
        <v>40</v>
      </c>
      <c r="D361" s="14">
        <v>65</v>
      </c>
      <c r="E361" s="15"/>
      <c r="F361" s="16">
        <f t="shared" si="10"/>
        <v>0</v>
      </c>
    </row>
    <row r="362" spans="1:6">
      <c r="A362" s="11">
        <v>7</v>
      </c>
      <c r="B362" s="12" t="s">
        <v>41</v>
      </c>
      <c r="C362" s="13" t="s">
        <v>10</v>
      </c>
      <c r="D362" s="14">
        <v>140.03</v>
      </c>
      <c r="E362" s="15"/>
      <c r="F362" s="16">
        <f t="shared" si="10"/>
        <v>0</v>
      </c>
    </row>
    <row r="363" spans="1:6" ht="27.6">
      <c r="A363" s="11">
        <v>8</v>
      </c>
      <c r="B363" s="31" t="s">
        <v>42</v>
      </c>
      <c r="C363" s="13" t="s">
        <v>10</v>
      </c>
      <c r="D363" s="14">
        <v>80.78</v>
      </c>
      <c r="E363" s="15"/>
      <c r="F363" s="16">
        <f t="shared" si="10"/>
        <v>0</v>
      </c>
    </row>
    <row r="364" spans="1:6">
      <c r="A364" s="18"/>
      <c r="B364" s="19" t="s">
        <v>43</v>
      </c>
      <c r="C364" s="20"/>
      <c r="D364" s="21"/>
      <c r="E364" s="22"/>
      <c r="F364" s="23">
        <f>SUM(F356:F363)</f>
        <v>0</v>
      </c>
    </row>
    <row r="365" spans="1:6" ht="15.6">
      <c r="A365" s="32" t="s">
        <v>44</v>
      </c>
      <c r="B365" s="33" t="s">
        <v>45</v>
      </c>
      <c r="C365" s="34"/>
      <c r="D365" s="35"/>
      <c r="E365" s="15"/>
      <c r="F365" s="16"/>
    </row>
    <row r="366" spans="1:6" ht="41.4">
      <c r="A366" s="11">
        <v>1</v>
      </c>
      <c r="B366" s="31" t="s">
        <v>46</v>
      </c>
      <c r="C366" s="13" t="s">
        <v>40</v>
      </c>
      <c r="D366" s="14">
        <v>3</v>
      </c>
      <c r="E366" s="15"/>
      <c r="F366" s="16">
        <f t="shared" si="10"/>
        <v>0</v>
      </c>
    </row>
    <row r="367" spans="1:6" ht="41.4">
      <c r="A367" s="11">
        <v>2</v>
      </c>
      <c r="B367" s="31" t="s">
        <v>47</v>
      </c>
      <c r="C367" s="13" t="s">
        <v>40</v>
      </c>
      <c r="D367" s="14">
        <v>1</v>
      </c>
      <c r="E367" s="15"/>
      <c r="F367" s="16">
        <f t="shared" si="10"/>
        <v>0</v>
      </c>
    </row>
    <row r="368" spans="1:6">
      <c r="A368" s="18"/>
      <c r="B368" s="19" t="s">
        <v>48</v>
      </c>
      <c r="C368" s="20"/>
      <c r="D368" s="21"/>
      <c r="E368" s="22"/>
      <c r="F368" s="23">
        <f>SUM(F366:F367)</f>
        <v>0</v>
      </c>
    </row>
    <row r="369" spans="1:6">
      <c r="A369" s="36" t="s">
        <v>49</v>
      </c>
      <c r="B369" s="33" t="s">
        <v>50</v>
      </c>
      <c r="C369" s="13"/>
      <c r="D369" s="14"/>
      <c r="E369" s="15"/>
      <c r="F369" s="16"/>
    </row>
    <row r="370" spans="1:6" ht="27.6">
      <c r="A370" s="11">
        <v>1</v>
      </c>
      <c r="B370" s="31" t="s">
        <v>51</v>
      </c>
      <c r="C370" s="13" t="s">
        <v>52</v>
      </c>
      <c r="D370" s="14">
        <v>15.3</v>
      </c>
      <c r="E370" s="15"/>
      <c r="F370" s="16">
        <f t="shared" si="10"/>
        <v>0</v>
      </c>
    </row>
    <row r="371" spans="1:6" ht="27.6">
      <c r="A371" s="11">
        <v>2</v>
      </c>
      <c r="B371" s="31" t="s">
        <v>53</v>
      </c>
      <c r="C371" s="13" t="s">
        <v>10</v>
      </c>
      <c r="D371" s="14">
        <v>11.75</v>
      </c>
      <c r="E371" s="15"/>
      <c r="F371" s="16">
        <f t="shared" si="10"/>
        <v>0</v>
      </c>
    </row>
    <row r="372" spans="1:6">
      <c r="A372" s="18"/>
      <c r="B372" s="19" t="s">
        <v>54</v>
      </c>
      <c r="C372" s="20"/>
      <c r="D372" s="21"/>
      <c r="E372" s="22"/>
      <c r="F372" s="23">
        <f>SUM(F370:F371)</f>
        <v>0</v>
      </c>
    </row>
    <row r="373" spans="1:6">
      <c r="A373" s="36" t="s">
        <v>55</v>
      </c>
      <c r="B373" s="33" t="s">
        <v>56</v>
      </c>
      <c r="C373" s="13"/>
      <c r="D373" s="14"/>
      <c r="E373" s="15"/>
      <c r="F373" s="16"/>
    </row>
    <row r="374" spans="1:6">
      <c r="A374" s="11">
        <v>1</v>
      </c>
      <c r="B374" s="37" t="s">
        <v>57</v>
      </c>
      <c r="C374" s="13" t="s">
        <v>10</v>
      </c>
      <c r="D374" s="14">
        <v>4.68</v>
      </c>
      <c r="E374" s="15"/>
      <c r="F374" s="16">
        <f t="shared" si="10"/>
        <v>0</v>
      </c>
    </row>
    <row r="375" spans="1:6">
      <c r="A375" s="18"/>
      <c r="B375" s="19" t="s">
        <v>58</v>
      </c>
      <c r="C375" s="20"/>
      <c r="D375" s="21"/>
      <c r="E375" s="22"/>
      <c r="F375" s="23">
        <f>F374</f>
        <v>0</v>
      </c>
    </row>
    <row r="376" spans="1:6">
      <c r="A376" s="36" t="s">
        <v>59</v>
      </c>
      <c r="B376" s="33" t="s">
        <v>60</v>
      </c>
      <c r="C376" s="13"/>
      <c r="D376" s="14"/>
      <c r="E376" s="15"/>
      <c r="F376" s="16"/>
    </row>
    <row r="377" spans="1:6" ht="27.6">
      <c r="A377" s="11">
        <v>1</v>
      </c>
      <c r="B377" s="31" t="s">
        <v>61</v>
      </c>
      <c r="C377" s="13" t="s">
        <v>10</v>
      </c>
      <c r="D377" s="14">
        <v>52.65</v>
      </c>
      <c r="E377" s="15"/>
      <c r="F377" s="16">
        <f t="shared" si="10"/>
        <v>0</v>
      </c>
    </row>
    <row r="378" spans="1:6" ht="27.6">
      <c r="A378" s="11">
        <v>2</v>
      </c>
      <c r="B378" s="31" t="s">
        <v>62</v>
      </c>
      <c r="C378" s="13" t="s">
        <v>10</v>
      </c>
      <c r="D378" s="14">
        <v>13.2</v>
      </c>
      <c r="E378" s="15"/>
      <c r="F378" s="16">
        <f t="shared" si="10"/>
        <v>0</v>
      </c>
    </row>
    <row r="379" spans="1:6">
      <c r="A379" s="18"/>
      <c r="B379" s="19" t="s">
        <v>63</v>
      </c>
      <c r="C379" s="20"/>
      <c r="D379" s="21"/>
      <c r="E379" s="22"/>
      <c r="F379" s="23">
        <f>SUM(F377:F378)</f>
        <v>0</v>
      </c>
    </row>
    <row r="380" spans="1:6">
      <c r="A380" s="36" t="s">
        <v>64</v>
      </c>
      <c r="B380" s="33" t="s">
        <v>65</v>
      </c>
      <c r="C380" s="13"/>
      <c r="D380" s="14"/>
      <c r="E380" s="15"/>
      <c r="F380" s="16"/>
    </row>
    <row r="381" spans="1:6" ht="27.6">
      <c r="A381" s="11">
        <v>1</v>
      </c>
      <c r="B381" s="38" t="s">
        <v>66</v>
      </c>
      <c r="C381" s="13" t="s">
        <v>40</v>
      </c>
      <c r="D381" s="14">
        <v>2</v>
      </c>
      <c r="E381" s="15"/>
      <c r="F381" s="16">
        <f t="shared" si="10"/>
        <v>0</v>
      </c>
    </row>
    <row r="382" spans="1:6" ht="27.6">
      <c r="A382" s="11">
        <v>2</v>
      </c>
      <c r="B382" s="38" t="s">
        <v>67</v>
      </c>
      <c r="C382" s="13" t="s">
        <v>40</v>
      </c>
      <c r="D382" s="14">
        <v>2</v>
      </c>
      <c r="E382" s="15"/>
      <c r="F382" s="16">
        <f t="shared" si="10"/>
        <v>0</v>
      </c>
    </row>
    <row r="383" spans="1:6" ht="27.6">
      <c r="A383" s="11">
        <v>3</v>
      </c>
      <c r="B383" s="26" t="s">
        <v>68</v>
      </c>
      <c r="C383" s="13" t="s">
        <v>40</v>
      </c>
      <c r="D383" s="14">
        <v>2</v>
      </c>
      <c r="E383" s="15"/>
      <c r="F383" s="16">
        <f t="shared" si="10"/>
        <v>0</v>
      </c>
    </row>
    <row r="384" spans="1:6" ht="27.6">
      <c r="A384" s="11">
        <v>4</v>
      </c>
      <c r="B384" s="26" t="s">
        <v>69</v>
      </c>
      <c r="C384" s="13" t="s">
        <v>52</v>
      </c>
      <c r="D384" s="14">
        <v>8.9</v>
      </c>
      <c r="E384" s="15"/>
      <c r="F384" s="16">
        <f t="shared" si="10"/>
        <v>0</v>
      </c>
    </row>
    <row r="385" spans="1:6" ht="27.6">
      <c r="A385" s="11">
        <v>5</v>
      </c>
      <c r="B385" s="26" t="s">
        <v>70</v>
      </c>
      <c r="C385" s="13" t="s">
        <v>52</v>
      </c>
      <c r="D385" s="14">
        <v>2.6</v>
      </c>
      <c r="E385" s="15"/>
      <c r="F385" s="16">
        <f t="shared" si="10"/>
        <v>0</v>
      </c>
    </row>
    <row r="386" spans="1:6">
      <c r="A386" s="18"/>
      <c r="B386" s="19" t="s">
        <v>71</v>
      </c>
      <c r="C386" s="20"/>
      <c r="D386" s="21"/>
      <c r="E386" s="22"/>
      <c r="F386" s="23">
        <f>SUM(F381:F385)</f>
        <v>0</v>
      </c>
    </row>
    <row r="387" spans="1:6">
      <c r="A387" s="36" t="s">
        <v>72</v>
      </c>
      <c r="B387" s="41" t="s">
        <v>115</v>
      </c>
      <c r="C387" s="42"/>
      <c r="D387" s="43"/>
      <c r="E387" s="44"/>
      <c r="F387" s="16"/>
    </row>
    <row r="388" spans="1:6" ht="43.2">
      <c r="A388" s="11">
        <v>1</v>
      </c>
      <c r="B388" s="45" t="s">
        <v>85</v>
      </c>
      <c r="C388" s="42" t="s">
        <v>86</v>
      </c>
      <c r="D388" s="43">
        <v>1.4</v>
      </c>
      <c r="E388" s="44"/>
      <c r="F388" s="16">
        <f t="shared" ref="F388:F398" si="11">+D388*E388</f>
        <v>0</v>
      </c>
    </row>
    <row r="389" spans="1:6" ht="43.2">
      <c r="A389" s="11">
        <v>2</v>
      </c>
      <c r="B389" s="45" t="s">
        <v>87</v>
      </c>
      <c r="C389" s="42" t="s">
        <v>88</v>
      </c>
      <c r="D389" s="43">
        <v>1</v>
      </c>
      <c r="E389" s="44"/>
      <c r="F389" s="16">
        <f t="shared" si="11"/>
        <v>0</v>
      </c>
    </row>
    <row r="390" spans="1:6" ht="43.2">
      <c r="A390" s="11">
        <v>3</v>
      </c>
      <c r="B390" s="45" t="s">
        <v>89</v>
      </c>
      <c r="C390" s="42" t="s">
        <v>90</v>
      </c>
      <c r="D390" s="43">
        <v>1</v>
      </c>
      <c r="E390" s="44"/>
      <c r="F390" s="16">
        <f t="shared" si="11"/>
        <v>0</v>
      </c>
    </row>
    <row r="391" spans="1:6" ht="28.8">
      <c r="A391" s="11">
        <v>4</v>
      </c>
      <c r="B391" s="45" t="s">
        <v>91</v>
      </c>
      <c r="C391" s="42" t="s">
        <v>90</v>
      </c>
      <c r="D391" s="43">
        <v>1</v>
      </c>
      <c r="E391" s="44"/>
      <c r="F391" s="16">
        <f t="shared" si="11"/>
        <v>0</v>
      </c>
    </row>
    <row r="392" spans="1:6" ht="43.2">
      <c r="A392" s="11">
        <v>5</v>
      </c>
      <c r="B392" s="45" t="s">
        <v>92</v>
      </c>
      <c r="C392" s="42" t="s">
        <v>90</v>
      </c>
      <c r="D392" s="43">
        <v>1</v>
      </c>
      <c r="E392" s="44"/>
      <c r="F392" s="16">
        <f t="shared" si="11"/>
        <v>0</v>
      </c>
    </row>
    <row r="393" spans="1:6" ht="57.6">
      <c r="A393" s="11">
        <v>6</v>
      </c>
      <c r="B393" s="45" t="s">
        <v>93</v>
      </c>
      <c r="C393" s="42" t="s">
        <v>86</v>
      </c>
      <c r="D393" s="43">
        <v>22.6</v>
      </c>
      <c r="E393" s="44"/>
      <c r="F393" s="16">
        <f t="shared" si="11"/>
        <v>0</v>
      </c>
    </row>
    <row r="394" spans="1:6" ht="57.6">
      <c r="A394" s="11">
        <v>7</v>
      </c>
      <c r="B394" s="45" t="s">
        <v>94</v>
      </c>
      <c r="C394" s="42" t="s">
        <v>30</v>
      </c>
      <c r="D394" s="43">
        <v>1</v>
      </c>
      <c r="E394" s="44"/>
      <c r="F394" s="16">
        <f t="shared" si="11"/>
        <v>0</v>
      </c>
    </row>
    <row r="395" spans="1:6">
      <c r="A395" s="11">
        <v>8</v>
      </c>
      <c r="B395" s="45" t="s">
        <v>386</v>
      </c>
      <c r="C395" s="42" t="s">
        <v>88</v>
      </c>
      <c r="D395" s="43">
        <v>3</v>
      </c>
      <c r="E395" s="44"/>
      <c r="F395" s="16">
        <f t="shared" si="11"/>
        <v>0</v>
      </c>
    </row>
    <row r="396" spans="1:6">
      <c r="A396" s="11">
        <v>9</v>
      </c>
      <c r="B396" s="45" t="s">
        <v>96</v>
      </c>
      <c r="C396" s="42" t="s">
        <v>88</v>
      </c>
      <c r="D396" s="43">
        <v>3</v>
      </c>
      <c r="E396" s="44"/>
      <c r="F396" s="16">
        <f t="shared" si="11"/>
        <v>0</v>
      </c>
    </row>
    <row r="397" spans="1:6">
      <c r="A397" s="11">
        <v>10</v>
      </c>
      <c r="B397" s="45" t="s">
        <v>97</v>
      </c>
      <c r="C397" s="42" t="s">
        <v>88</v>
      </c>
      <c r="D397" s="43">
        <v>3</v>
      </c>
      <c r="E397" s="44"/>
      <c r="F397" s="16">
        <f t="shared" si="11"/>
        <v>0</v>
      </c>
    </row>
    <row r="398" spans="1:6">
      <c r="A398" s="11">
        <v>11</v>
      </c>
      <c r="B398" s="45" t="s">
        <v>98</v>
      </c>
      <c r="C398" s="42" t="s">
        <v>88</v>
      </c>
      <c r="D398" s="43">
        <v>4</v>
      </c>
      <c r="E398" s="44"/>
      <c r="F398" s="16">
        <f t="shared" si="11"/>
        <v>0</v>
      </c>
    </row>
    <row r="399" spans="1:6">
      <c r="A399" s="18"/>
      <c r="B399" s="19" t="s">
        <v>82</v>
      </c>
      <c r="C399" s="20"/>
      <c r="D399" s="21"/>
      <c r="E399" s="22"/>
      <c r="F399" s="23">
        <f>SUM(F388:F398)</f>
        <v>0</v>
      </c>
    </row>
    <row r="400" spans="1:6">
      <c r="A400" s="18" t="s">
        <v>72</v>
      </c>
      <c r="B400" s="19" t="s">
        <v>106</v>
      </c>
      <c r="C400" s="20"/>
      <c r="D400" s="21"/>
      <c r="E400" s="22"/>
      <c r="F400" s="23"/>
    </row>
    <row r="401" spans="1:7" ht="27.6">
      <c r="A401" s="47">
        <v>1</v>
      </c>
      <c r="B401" s="26" t="s">
        <v>103</v>
      </c>
      <c r="C401" s="13" t="s">
        <v>14</v>
      </c>
      <c r="D401" s="27">
        <v>0.14299999999999999</v>
      </c>
      <c r="E401" s="15"/>
      <c r="F401" s="53">
        <f>+D401*E401</f>
        <v>0</v>
      </c>
    </row>
    <row r="402" spans="1:7" ht="27.6">
      <c r="A402" s="47">
        <v>2</v>
      </c>
      <c r="B402" s="26" t="s">
        <v>107</v>
      </c>
      <c r="C402" s="13" t="s">
        <v>14</v>
      </c>
      <c r="D402" s="14">
        <v>0.56999999999999995</v>
      </c>
      <c r="E402" s="15"/>
      <c r="F402" s="53">
        <f t="shared" ref="F402:F410" si="12">+D402*E402</f>
        <v>0</v>
      </c>
    </row>
    <row r="403" spans="1:7">
      <c r="A403" s="47">
        <v>3</v>
      </c>
      <c r="B403" s="26" t="s">
        <v>108</v>
      </c>
      <c r="C403" s="13" t="s">
        <v>10</v>
      </c>
      <c r="D403" s="14">
        <v>1.9</v>
      </c>
      <c r="E403" s="15"/>
      <c r="F403" s="53">
        <f t="shared" si="12"/>
        <v>0</v>
      </c>
    </row>
    <row r="404" spans="1:7" ht="27.6">
      <c r="A404" s="47">
        <v>4</v>
      </c>
      <c r="B404" s="26" t="s">
        <v>109</v>
      </c>
      <c r="C404" s="13" t="s">
        <v>10</v>
      </c>
      <c r="D404" s="14">
        <v>8.32</v>
      </c>
      <c r="E404" s="15"/>
      <c r="F404" s="53">
        <f t="shared" si="12"/>
        <v>0</v>
      </c>
    </row>
    <row r="405" spans="1:7">
      <c r="A405" s="47">
        <v>5</v>
      </c>
      <c r="B405" s="26" t="s">
        <v>184</v>
      </c>
      <c r="C405" s="13" t="s">
        <v>86</v>
      </c>
      <c r="D405" s="14">
        <v>6</v>
      </c>
      <c r="E405" s="15"/>
      <c r="F405" s="53">
        <f t="shared" si="12"/>
        <v>0</v>
      </c>
    </row>
    <row r="406" spans="1:7" ht="27.6">
      <c r="A406" s="47">
        <v>6</v>
      </c>
      <c r="B406" s="26" t="s">
        <v>110</v>
      </c>
      <c r="C406" s="13" t="s">
        <v>10</v>
      </c>
      <c r="D406" s="28">
        <v>3.75</v>
      </c>
      <c r="E406" s="15"/>
      <c r="F406" s="53">
        <f t="shared" si="12"/>
        <v>0</v>
      </c>
    </row>
    <row r="407" spans="1:7" ht="27.6">
      <c r="A407" s="47">
        <v>7</v>
      </c>
      <c r="B407" s="26" t="s">
        <v>77</v>
      </c>
      <c r="C407" s="13" t="s">
        <v>10</v>
      </c>
      <c r="D407" s="28">
        <v>17.760000000000002</v>
      </c>
      <c r="E407" s="15"/>
      <c r="F407" s="53">
        <f t="shared" si="12"/>
        <v>0</v>
      </c>
    </row>
    <row r="408" spans="1:7" ht="43.2">
      <c r="A408" s="47">
        <v>8</v>
      </c>
      <c r="B408" s="45" t="s">
        <v>187</v>
      </c>
      <c r="C408" s="42" t="s">
        <v>30</v>
      </c>
      <c r="D408" s="43">
        <v>1</v>
      </c>
      <c r="E408" s="50"/>
      <c r="F408" s="53">
        <f t="shared" si="12"/>
        <v>0</v>
      </c>
    </row>
    <row r="409" spans="1:7">
      <c r="A409" s="47">
        <v>9</v>
      </c>
      <c r="B409" s="26" t="s">
        <v>112</v>
      </c>
      <c r="C409" s="13" t="s">
        <v>30</v>
      </c>
      <c r="D409" s="28">
        <v>1</v>
      </c>
      <c r="E409" s="15"/>
      <c r="F409" s="53">
        <f t="shared" si="12"/>
        <v>0</v>
      </c>
    </row>
    <row r="410" spans="1:7" ht="27.6">
      <c r="A410" s="47">
        <v>10</v>
      </c>
      <c r="B410" s="26" t="s">
        <v>185</v>
      </c>
      <c r="C410" s="13" t="s">
        <v>14</v>
      </c>
      <c r="D410" s="28">
        <v>0.56999999999999995</v>
      </c>
      <c r="E410" s="15"/>
      <c r="F410" s="53">
        <f t="shared" si="12"/>
        <v>0</v>
      </c>
    </row>
    <row r="411" spans="1:7">
      <c r="A411" s="18"/>
      <c r="B411" s="7" t="s">
        <v>82</v>
      </c>
      <c r="C411" s="9"/>
      <c r="D411" s="52"/>
      <c r="E411" s="25"/>
      <c r="F411" s="23">
        <f>+SUM(F401:F410)</f>
        <v>0</v>
      </c>
    </row>
    <row r="412" spans="1:7">
      <c r="A412" s="11"/>
      <c r="B412" s="41" t="s">
        <v>100</v>
      </c>
      <c r="C412" s="42"/>
      <c r="D412" s="43"/>
      <c r="E412" s="43"/>
      <c r="F412" s="46">
        <f>F399+F386+F379+F375+F372+F368+F364+F354+F345+F411</f>
        <v>0</v>
      </c>
      <c r="G412" s="54"/>
    </row>
    <row r="416" spans="1:7" ht="15" thickBot="1"/>
    <row r="417" spans="1:6" ht="18.600000000000001" thickBot="1">
      <c r="A417" s="2"/>
      <c r="B417" s="369" t="s">
        <v>116</v>
      </c>
      <c r="C417" s="370"/>
      <c r="D417" s="370"/>
      <c r="E417" s="370"/>
      <c r="F417" s="371"/>
    </row>
    <row r="418" spans="1:6" ht="18">
      <c r="A418" s="2"/>
      <c r="B418" s="3"/>
      <c r="C418" s="3"/>
      <c r="D418" s="3"/>
      <c r="E418" s="3"/>
      <c r="F418" s="3"/>
    </row>
    <row r="419" spans="1:6" ht="31.2">
      <c r="A419" s="4" t="s">
        <v>1</v>
      </c>
      <c r="B419" s="4" t="s">
        <v>2</v>
      </c>
      <c r="C419" s="4" t="s">
        <v>3</v>
      </c>
      <c r="D419" s="5" t="s">
        <v>4</v>
      </c>
      <c r="E419" s="4" t="s">
        <v>5</v>
      </c>
      <c r="F419" s="4" t="s">
        <v>6</v>
      </c>
    </row>
    <row r="420" spans="1:6" ht="15.6">
      <c r="A420" s="6" t="s">
        <v>7</v>
      </c>
      <c r="B420" s="7" t="s">
        <v>8</v>
      </c>
      <c r="C420" s="8"/>
      <c r="D420" s="9"/>
      <c r="E420" s="9"/>
      <c r="F420" s="10"/>
    </row>
    <row r="421" spans="1:6">
      <c r="A421" s="11">
        <v>1</v>
      </c>
      <c r="B421" s="12" t="s">
        <v>9</v>
      </c>
      <c r="C421" s="13" t="s">
        <v>10</v>
      </c>
      <c r="D421" s="14">
        <v>38.130000000000003</v>
      </c>
      <c r="E421" s="15"/>
      <c r="F421" s="16">
        <f>+D421*E421</f>
        <v>0</v>
      </c>
    </row>
    <row r="422" spans="1:6">
      <c r="A422" s="11">
        <v>2</v>
      </c>
      <c r="B422" s="17" t="s">
        <v>11</v>
      </c>
      <c r="C422" s="13" t="s">
        <v>12</v>
      </c>
      <c r="D422" s="14">
        <v>1</v>
      </c>
      <c r="E422" s="15"/>
      <c r="F422" s="16">
        <f t="shared" ref="F422:F460" si="13">+D422*E422</f>
        <v>0</v>
      </c>
    </row>
    <row r="423" spans="1:6">
      <c r="A423" s="11">
        <v>3</v>
      </c>
      <c r="B423" s="12" t="s">
        <v>102</v>
      </c>
      <c r="C423" s="13" t="s">
        <v>14</v>
      </c>
      <c r="D423" s="14">
        <v>30.78</v>
      </c>
      <c r="E423" s="15"/>
      <c r="F423" s="16">
        <f t="shared" si="13"/>
        <v>0</v>
      </c>
    </row>
    <row r="424" spans="1:6">
      <c r="A424" s="11">
        <v>4</v>
      </c>
      <c r="B424" s="17" t="s">
        <v>15</v>
      </c>
      <c r="C424" s="13" t="s">
        <v>14</v>
      </c>
      <c r="D424" s="14">
        <v>2.7029999999999998</v>
      </c>
      <c r="E424" s="15"/>
      <c r="F424" s="16">
        <f t="shared" si="13"/>
        <v>0</v>
      </c>
    </row>
    <row r="425" spans="1:6">
      <c r="A425" s="11">
        <v>5</v>
      </c>
      <c r="B425" s="17" t="s">
        <v>16</v>
      </c>
      <c r="C425" s="13" t="s">
        <v>14</v>
      </c>
      <c r="D425" s="14">
        <v>3.1320000000000001</v>
      </c>
      <c r="E425" s="15"/>
      <c r="F425" s="16">
        <f t="shared" si="13"/>
        <v>0</v>
      </c>
    </row>
    <row r="426" spans="1:6">
      <c r="A426" s="11">
        <v>6</v>
      </c>
      <c r="B426" s="17" t="s">
        <v>17</v>
      </c>
      <c r="C426" s="13" t="s">
        <v>14</v>
      </c>
      <c r="D426" s="14">
        <v>0.96</v>
      </c>
      <c r="E426" s="15"/>
      <c r="F426" s="16">
        <f t="shared" si="13"/>
        <v>0</v>
      </c>
    </row>
    <row r="427" spans="1:6">
      <c r="A427" s="11">
        <v>7</v>
      </c>
      <c r="B427" s="17" t="s">
        <v>18</v>
      </c>
      <c r="C427" s="13" t="s">
        <v>12</v>
      </c>
      <c r="D427" s="14">
        <v>1</v>
      </c>
      <c r="E427" s="15"/>
      <c r="F427" s="16">
        <f t="shared" si="13"/>
        <v>0</v>
      </c>
    </row>
    <row r="428" spans="1:6">
      <c r="A428" s="18"/>
      <c r="B428" s="19" t="s">
        <v>19</v>
      </c>
      <c r="C428" s="20"/>
      <c r="D428" s="21"/>
      <c r="E428" s="22"/>
      <c r="F428" s="23">
        <f>SUM(F421:F427)</f>
        <v>0</v>
      </c>
    </row>
    <row r="429" spans="1:6" ht="15.6">
      <c r="A429" s="6" t="s">
        <v>20</v>
      </c>
      <c r="B429" s="7" t="s">
        <v>21</v>
      </c>
      <c r="C429" s="9"/>
      <c r="D429" s="24"/>
      <c r="E429" s="25"/>
      <c r="F429" s="16"/>
    </row>
    <row r="430" spans="1:6" ht="27.6">
      <c r="A430" s="11">
        <v>1</v>
      </c>
      <c r="B430" s="26" t="s">
        <v>103</v>
      </c>
      <c r="C430" s="13" t="s">
        <v>14</v>
      </c>
      <c r="D430" s="27">
        <v>0.56799999999999995</v>
      </c>
      <c r="E430" s="15"/>
      <c r="F430" s="16">
        <f t="shared" si="13"/>
        <v>0</v>
      </c>
    </row>
    <row r="431" spans="1:6" ht="27.6">
      <c r="A431" s="11">
        <v>2</v>
      </c>
      <c r="B431" s="26" t="s">
        <v>117</v>
      </c>
      <c r="C431" s="13" t="s">
        <v>14</v>
      </c>
      <c r="D431" s="14">
        <v>2.2709999999999999</v>
      </c>
      <c r="E431" s="15"/>
      <c r="F431" s="16">
        <f t="shared" si="13"/>
        <v>0</v>
      </c>
    </row>
    <row r="432" spans="1:6" ht="27.6">
      <c r="A432" s="11">
        <v>3</v>
      </c>
      <c r="B432" s="26" t="s">
        <v>24</v>
      </c>
      <c r="C432" s="13" t="s">
        <v>10</v>
      </c>
      <c r="D432" s="14">
        <v>41.32</v>
      </c>
      <c r="E432" s="15"/>
      <c r="F432" s="16">
        <f t="shared" si="13"/>
        <v>0</v>
      </c>
    </row>
    <row r="433" spans="1:6">
      <c r="A433" s="11">
        <v>4</v>
      </c>
      <c r="B433" s="12" t="s">
        <v>25</v>
      </c>
      <c r="C433" s="13" t="s">
        <v>14</v>
      </c>
      <c r="D433" s="28">
        <v>0.32400000000000001</v>
      </c>
      <c r="E433" s="15"/>
      <c r="F433" s="16">
        <f t="shared" si="13"/>
        <v>0</v>
      </c>
    </row>
    <row r="434" spans="1:6" ht="41.4">
      <c r="A434" s="11">
        <v>5</v>
      </c>
      <c r="B434" s="12" t="s">
        <v>26</v>
      </c>
      <c r="C434" s="13" t="s">
        <v>14</v>
      </c>
      <c r="D434" s="28">
        <v>0.68100000000000005</v>
      </c>
      <c r="E434" s="15"/>
      <c r="F434" s="16">
        <f t="shared" si="13"/>
        <v>0</v>
      </c>
    </row>
    <row r="435" spans="1:6" ht="27.6">
      <c r="A435" s="11">
        <v>6</v>
      </c>
      <c r="B435" s="12" t="s">
        <v>27</v>
      </c>
      <c r="C435" s="13" t="s">
        <v>14</v>
      </c>
      <c r="D435" s="28">
        <v>1.1759999999999999</v>
      </c>
      <c r="E435" s="15"/>
      <c r="F435" s="16">
        <f t="shared" si="13"/>
        <v>0</v>
      </c>
    </row>
    <row r="436" spans="1:6">
      <c r="A436" s="11">
        <v>7</v>
      </c>
      <c r="B436" s="29" t="s">
        <v>28</v>
      </c>
      <c r="C436" s="13" t="s">
        <v>10</v>
      </c>
      <c r="D436" s="14">
        <v>46</v>
      </c>
      <c r="E436" s="15"/>
      <c r="F436" s="16">
        <f t="shared" si="13"/>
        <v>0</v>
      </c>
    </row>
    <row r="437" spans="1:6">
      <c r="A437" s="18"/>
      <c r="B437" s="19" t="s">
        <v>31</v>
      </c>
      <c r="C437" s="20"/>
      <c r="D437" s="21"/>
      <c r="E437" s="22"/>
      <c r="F437" s="23">
        <f>SUM(F430:F436)</f>
        <v>0</v>
      </c>
    </row>
    <row r="438" spans="1:6" ht="15.6">
      <c r="A438" s="6" t="s">
        <v>32</v>
      </c>
      <c r="B438" s="30" t="s">
        <v>33</v>
      </c>
      <c r="C438" s="9"/>
      <c r="D438" s="24"/>
      <c r="E438" s="25"/>
      <c r="F438" s="16"/>
    </row>
    <row r="439" spans="1:6" ht="27.6">
      <c r="A439" s="11">
        <v>1</v>
      </c>
      <c r="B439" s="12" t="s">
        <v>34</v>
      </c>
      <c r="C439" s="13" t="s">
        <v>14</v>
      </c>
      <c r="D439" s="27">
        <v>0.61899999999999999</v>
      </c>
      <c r="E439" s="15"/>
      <c r="F439" s="16">
        <f t="shared" si="13"/>
        <v>0</v>
      </c>
    </row>
    <row r="440" spans="1:6" ht="41.4">
      <c r="A440" s="11">
        <v>2</v>
      </c>
      <c r="B440" s="12" t="s">
        <v>35</v>
      </c>
      <c r="C440" s="13" t="s">
        <v>14</v>
      </c>
      <c r="D440" s="14">
        <v>0.5</v>
      </c>
      <c r="E440" s="15"/>
      <c r="F440" s="16">
        <f t="shared" si="13"/>
        <v>0</v>
      </c>
    </row>
    <row r="441" spans="1:6" ht="27.6">
      <c r="A441" s="11">
        <v>3</v>
      </c>
      <c r="B441" s="12" t="s">
        <v>36</v>
      </c>
      <c r="C441" s="13" t="s">
        <v>14</v>
      </c>
      <c r="D441" s="27">
        <v>0.18099999999999999</v>
      </c>
      <c r="E441" s="15"/>
      <c r="F441" s="16">
        <f t="shared" si="13"/>
        <v>0</v>
      </c>
    </row>
    <row r="442" spans="1:6" ht="27.6">
      <c r="A442" s="11">
        <v>4</v>
      </c>
      <c r="B442" s="12" t="s">
        <v>37</v>
      </c>
      <c r="C442" s="13" t="s">
        <v>10</v>
      </c>
      <c r="D442" s="14">
        <v>25</v>
      </c>
      <c r="E442" s="15"/>
      <c r="F442" s="16">
        <f t="shared" si="13"/>
        <v>0</v>
      </c>
    </row>
    <row r="443" spans="1:6" ht="41.4">
      <c r="A443" s="11">
        <v>5</v>
      </c>
      <c r="B443" s="12" t="s">
        <v>38</v>
      </c>
      <c r="C443" s="13" t="s">
        <v>10</v>
      </c>
      <c r="D443" s="14">
        <v>0.96</v>
      </c>
      <c r="E443" s="15"/>
      <c r="F443" s="16">
        <f t="shared" si="13"/>
        <v>0</v>
      </c>
    </row>
    <row r="444" spans="1:6" ht="27.6">
      <c r="A444" s="11">
        <v>6</v>
      </c>
      <c r="B444" s="12" t="s">
        <v>39</v>
      </c>
      <c r="C444" s="13" t="s">
        <v>40</v>
      </c>
      <c r="D444" s="14">
        <v>39</v>
      </c>
      <c r="E444" s="15"/>
      <c r="F444" s="16">
        <f t="shared" si="13"/>
        <v>0</v>
      </c>
    </row>
    <row r="445" spans="1:6">
      <c r="A445" s="11">
        <v>7</v>
      </c>
      <c r="B445" s="12" t="s">
        <v>41</v>
      </c>
      <c r="C445" s="13" t="s">
        <v>10</v>
      </c>
      <c r="D445" s="14">
        <v>55.2</v>
      </c>
      <c r="E445" s="15"/>
      <c r="F445" s="16">
        <f t="shared" si="13"/>
        <v>0</v>
      </c>
    </row>
    <row r="446" spans="1:6">
      <c r="A446" s="11">
        <v>8</v>
      </c>
      <c r="B446" s="31" t="s">
        <v>118</v>
      </c>
      <c r="C446" s="13" t="s">
        <v>10</v>
      </c>
      <c r="D446" s="14">
        <v>34.409999999999997</v>
      </c>
      <c r="E446" s="15"/>
      <c r="F446" s="16">
        <f t="shared" si="13"/>
        <v>0</v>
      </c>
    </row>
    <row r="447" spans="1:6">
      <c r="A447" s="18"/>
      <c r="B447" s="19" t="s">
        <v>43</v>
      </c>
      <c r="C447" s="20"/>
      <c r="D447" s="21"/>
      <c r="E447" s="22"/>
      <c r="F447" s="23">
        <f>SUM(F439:F446)</f>
        <v>0</v>
      </c>
    </row>
    <row r="448" spans="1:6" ht="15.6">
      <c r="A448" s="32" t="s">
        <v>44</v>
      </c>
      <c r="B448" s="33" t="s">
        <v>45</v>
      </c>
      <c r="C448" s="34"/>
      <c r="D448" s="35"/>
      <c r="E448" s="15"/>
      <c r="F448" s="16"/>
    </row>
    <row r="449" spans="1:6" ht="41.4">
      <c r="A449" s="11">
        <v>1</v>
      </c>
      <c r="B449" s="31" t="s">
        <v>46</v>
      </c>
      <c r="C449" s="13" t="s">
        <v>40</v>
      </c>
      <c r="D449" s="14">
        <v>2</v>
      </c>
      <c r="E449" s="15"/>
      <c r="F449" s="16">
        <f t="shared" si="13"/>
        <v>0</v>
      </c>
    </row>
    <row r="450" spans="1:6">
      <c r="A450" s="18"/>
      <c r="B450" s="19" t="s">
        <v>48</v>
      </c>
      <c r="C450" s="20"/>
      <c r="D450" s="21"/>
      <c r="E450" s="22"/>
      <c r="F450" s="23">
        <f>SUM(F449:F449)</f>
        <v>0</v>
      </c>
    </row>
    <row r="451" spans="1:6">
      <c r="A451" s="36" t="s">
        <v>49</v>
      </c>
      <c r="B451" s="33" t="s">
        <v>50</v>
      </c>
      <c r="C451" s="13"/>
      <c r="D451" s="14"/>
      <c r="E451" s="15"/>
      <c r="F451" s="16"/>
    </row>
    <row r="452" spans="1:6" ht="27.6">
      <c r="A452" s="11">
        <v>1</v>
      </c>
      <c r="B452" s="31" t="s">
        <v>51</v>
      </c>
      <c r="C452" s="13" t="s">
        <v>52</v>
      </c>
      <c r="D452" s="14">
        <v>5.7</v>
      </c>
      <c r="E452" s="15"/>
      <c r="F452" s="16">
        <f t="shared" si="13"/>
        <v>0</v>
      </c>
    </row>
    <row r="453" spans="1:6" ht="27.6">
      <c r="A453" s="11">
        <v>2</v>
      </c>
      <c r="B453" s="31" t="s">
        <v>53</v>
      </c>
      <c r="C453" s="13" t="s">
        <v>10</v>
      </c>
      <c r="D453" s="14">
        <v>4.8499999999999996</v>
      </c>
      <c r="E453" s="15"/>
      <c r="F453" s="16">
        <f t="shared" si="13"/>
        <v>0</v>
      </c>
    </row>
    <row r="454" spans="1:6">
      <c r="A454" s="18"/>
      <c r="B454" s="19" t="s">
        <v>54</v>
      </c>
      <c r="C454" s="20"/>
      <c r="D454" s="21"/>
      <c r="E454" s="22"/>
      <c r="F454" s="23">
        <f>SUM(F452:F453)</f>
        <v>0</v>
      </c>
    </row>
    <row r="455" spans="1:6">
      <c r="A455" s="36" t="s">
        <v>55</v>
      </c>
      <c r="B455" s="33" t="s">
        <v>56</v>
      </c>
      <c r="C455" s="13"/>
      <c r="D455" s="14"/>
      <c r="E455" s="15"/>
      <c r="F455" s="16"/>
    </row>
    <row r="456" spans="1:6">
      <c r="A456" s="11">
        <v>1</v>
      </c>
      <c r="B456" s="37" t="s">
        <v>57</v>
      </c>
      <c r="C456" s="13" t="s">
        <v>10</v>
      </c>
      <c r="D456" s="14">
        <v>2.34</v>
      </c>
      <c r="E456" s="15"/>
      <c r="F456" s="16">
        <f t="shared" si="13"/>
        <v>0</v>
      </c>
    </row>
    <row r="457" spans="1:6">
      <c r="A457" s="18"/>
      <c r="B457" s="19" t="s">
        <v>58</v>
      </c>
      <c r="C457" s="20"/>
      <c r="D457" s="21"/>
      <c r="E457" s="22"/>
      <c r="F457" s="23">
        <f>F456</f>
        <v>0</v>
      </c>
    </row>
    <row r="458" spans="1:6">
      <c r="A458" s="36" t="s">
        <v>59</v>
      </c>
      <c r="B458" s="33" t="s">
        <v>60</v>
      </c>
      <c r="C458" s="13"/>
      <c r="D458" s="14"/>
      <c r="E458" s="15"/>
      <c r="F458" s="16"/>
    </row>
    <row r="459" spans="1:6" ht="27.6">
      <c r="A459" s="11">
        <v>1</v>
      </c>
      <c r="B459" s="31" t="s">
        <v>61</v>
      </c>
      <c r="C459" s="13" t="s">
        <v>10</v>
      </c>
      <c r="D459" s="14">
        <v>20.8</v>
      </c>
      <c r="E459" s="15"/>
      <c r="F459" s="16">
        <f t="shared" si="13"/>
        <v>0</v>
      </c>
    </row>
    <row r="460" spans="1:6" ht="27.6">
      <c r="A460" s="11">
        <v>2</v>
      </c>
      <c r="B460" s="31" t="s">
        <v>62</v>
      </c>
      <c r="C460" s="13" t="s">
        <v>10</v>
      </c>
      <c r="D460" s="14">
        <v>6.4</v>
      </c>
      <c r="E460" s="15"/>
      <c r="F460" s="16">
        <f t="shared" si="13"/>
        <v>0</v>
      </c>
    </row>
    <row r="461" spans="1:6">
      <c r="A461" s="18"/>
      <c r="B461" s="19" t="s">
        <v>63</v>
      </c>
      <c r="C461" s="20"/>
      <c r="D461" s="21"/>
      <c r="E461" s="22"/>
      <c r="F461" s="23">
        <f>SUM(F459:F460)</f>
        <v>0</v>
      </c>
    </row>
    <row r="462" spans="1:6">
      <c r="A462" s="36" t="s">
        <v>64</v>
      </c>
      <c r="B462" s="41" t="s">
        <v>105</v>
      </c>
      <c r="C462" s="42"/>
      <c r="D462" s="43"/>
      <c r="E462" s="44"/>
      <c r="F462" s="16"/>
    </row>
    <row r="463" spans="1:6" ht="43.2">
      <c r="A463" s="11">
        <v>1</v>
      </c>
      <c r="B463" s="45" t="s">
        <v>85</v>
      </c>
      <c r="C463" s="42" t="s">
        <v>86</v>
      </c>
      <c r="D463" s="43">
        <v>1.4</v>
      </c>
      <c r="E463" s="44"/>
      <c r="F463" s="16">
        <f t="shared" ref="F463:F473" si="14">+D463*E463</f>
        <v>0</v>
      </c>
    </row>
    <row r="464" spans="1:6" ht="43.2">
      <c r="A464" s="11">
        <v>2</v>
      </c>
      <c r="B464" s="45" t="s">
        <v>87</v>
      </c>
      <c r="C464" s="42" t="s">
        <v>88</v>
      </c>
      <c r="D464" s="43">
        <v>1</v>
      </c>
      <c r="E464" s="44"/>
      <c r="F464" s="16">
        <f t="shared" si="14"/>
        <v>0</v>
      </c>
    </row>
    <row r="465" spans="1:6" ht="43.2">
      <c r="A465" s="11">
        <v>3</v>
      </c>
      <c r="B465" s="45" t="s">
        <v>89</v>
      </c>
      <c r="C465" s="42" t="s">
        <v>90</v>
      </c>
      <c r="D465" s="43">
        <v>1</v>
      </c>
      <c r="E465" s="44"/>
      <c r="F465" s="16">
        <f t="shared" si="14"/>
        <v>0</v>
      </c>
    </row>
    <row r="466" spans="1:6" ht="28.8">
      <c r="A466" s="11">
        <v>4</v>
      </c>
      <c r="B466" s="45" t="s">
        <v>91</v>
      </c>
      <c r="C466" s="42" t="s">
        <v>90</v>
      </c>
      <c r="D466" s="43">
        <v>1</v>
      </c>
      <c r="E466" s="44"/>
      <c r="F466" s="16">
        <f t="shared" si="14"/>
        <v>0</v>
      </c>
    </row>
    <row r="467" spans="1:6" ht="43.2">
      <c r="A467" s="11">
        <v>5</v>
      </c>
      <c r="B467" s="45" t="s">
        <v>92</v>
      </c>
      <c r="C467" s="42" t="s">
        <v>90</v>
      </c>
      <c r="D467" s="43">
        <v>1</v>
      </c>
      <c r="E467" s="44"/>
      <c r="F467" s="16">
        <f t="shared" si="14"/>
        <v>0</v>
      </c>
    </row>
    <row r="468" spans="1:6" ht="57.6">
      <c r="A468" s="11">
        <v>6</v>
      </c>
      <c r="B468" s="45" t="s">
        <v>93</v>
      </c>
      <c r="C468" s="42" t="s">
        <v>86</v>
      </c>
      <c r="D468" s="43">
        <v>8.82</v>
      </c>
      <c r="E468" s="44"/>
      <c r="F468" s="16">
        <f t="shared" si="14"/>
        <v>0</v>
      </c>
    </row>
    <row r="469" spans="1:6" ht="57.6">
      <c r="A469" s="11">
        <v>7</v>
      </c>
      <c r="B469" s="45" t="s">
        <v>94</v>
      </c>
      <c r="C469" s="42" t="s">
        <v>30</v>
      </c>
      <c r="D469" s="43">
        <v>1</v>
      </c>
      <c r="E469" s="44"/>
      <c r="F469" s="16">
        <f t="shared" si="14"/>
        <v>0</v>
      </c>
    </row>
    <row r="470" spans="1:6">
      <c r="A470" s="11">
        <v>8</v>
      </c>
      <c r="B470" s="45" t="s">
        <v>386</v>
      </c>
      <c r="C470" s="42" t="s">
        <v>88</v>
      </c>
      <c r="D470" s="43">
        <v>2</v>
      </c>
      <c r="E470" s="44"/>
      <c r="F470" s="16">
        <f t="shared" si="14"/>
        <v>0</v>
      </c>
    </row>
    <row r="471" spans="1:6">
      <c r="A471" s="11">
        <v>9</v>
      </c>
      <c r="B471" s="45" t="s">
        <v>96</v>
      </c>
      <c r="C471" s="42" t="s">
        <v>88</v>
      </c>
      <c r="D471" s="43">
        <v>2</v>
      </c>
      <c r="E471" s="44"/>
      <c r="F471" s="16">
        <f t="shared" si="14"/>
        <v>0</v>
      </c>
    </row>
    <row r="472" spans="1:6">
      <c r="A472" s="11">
        <v>10</v>
      </c>
      <c r="B472" s="45" t="s">
        <v>97</v>
      </c>
      <c r="C472" s="42" t="s">
        <v>88</v>
      </c>
      <c r="D472" s="43">
        <v>2</v>
      </c>
      <c r="E472" s="44"/>
      <c r="F472" s="16">
        <f t="shared" si="14"/>
        <v>0</v>
      </c>
    </row>
    <row r="473" spans="1:6">
      <c r="A473" s="11">
        <v>11</v>
      </c>
      <c r="B473" s="45" t="s">
        <v>98</v>
      </c>
      <c r="C473" s="42" t="s">
        <v>88</v>
      </c>
      <c r="D473" s="43">
        <v>2</v>
      </c>
      <c r="E473" s="44"/>
      <c r="F473" s="16">
        <f t="shared" si="14"/>
        <v>0</v>
      </c>
    </row>
    <row r="474" spans="1:6">
      <c r="A474" s="18"/>
      <c r="B474" s="19" t="s">
        <v>71</v>
      </c>
      <c r="C474" s="20"/>
      <c r="D474" s="21"/>
      <c r="E474" s="22"/>
      <c r="F474" s="23">
        <f>SUM(F463:F473)</f>
        <v>0</v>
      </c>
    </row>
    <row r="475" spans="1:6">
      <c r="A475" s="18" t="s">
        <v>72</v>
      </c>
      <c r="B475" s="19" t="s">
        <v>106</v>
      </c>
      <c r="C475" s="20"/>
      <c r="D475" s="21"/>
      <c r="E475" s="22"/>
      <c r="F475" s="23"/>
    </row>
    <row r="476" spans="1:6" ht="27.6">
      <c r="A476" s="47">
        <v>1</v>
      </c>
      <c r="B476" s="26" t="s">
        <v>103</v>
      </c>
      <c r="C476" s="13" t="s">
        <v>14</v>
      </c>
      <c r="D476" s="27">
        <v>0.14299999999999999</v>
      </c>
      <c r="E476" s="15"/>
      <c r="F476" s="16">
        <f>E476*D476</f>
        <v>0</v>
      </c>
    </row>
    <row r="477" spans="1:6" ht="27.6">
      <c r="A477" s="47">
        <v>2</v>
      </c>
      <c r="B477" s="26" t="s">
        <v>107</v>
      </c>
      <c r="C477" s="13" t="s">
        <v>14</v>
      </c>
      <c r="D477" s="14">
        <v>0.56999999999999995</v>
      </c>
      <c r="E477" s="15"/>
      <c r="F477" s="16">
        <f t="shared" ref="F477:F485" si="15">E477*D477</f>
        <v>0</v>
      </c>
    </row>
    <row r="478" spans="1:6">
      <c r="A478" s="47">
        <v>3</v>
      </c>
      <c r="B478" s="26" t="s">
        <v>108</v>
      </c>
      <c r="C478" s="13" t="s">
        <v>10</v>
      </c>
      <c r="D478" s="14">
        <v>1.9</v>
      </c>
      <c r="E478" s="15"/>
      <c r="F478" s="16">
        <f t="shared" si="15"/>
        <v>0</v>
      </c>
    </row>
    <row r="479" spans="1:6" ht="27.6">
      <c r="A479" s="47">
        <v>4</v>
      </c>
      <c r="B479" s="26" t="s">
        <v>109</v>
      </c>
      <c r="C479" s="13" t="s">
        <v>10</v>
      </c>
      <c r="D479" s="14">
        <v>8.32</v>
      </c>
      <c r="E479" s="15"/>
      <c r="F479" s="16">
        <f t="shared" si="15"/>
        <v>0</v>
      </c>
    </row>
    <row r="480" spans="1:6">
      <c r="A480" s="47">
        <v>5</v>
      </c>
      <c r="B480" s="26" t="s">
        <v>184</v>
      </c>
      <c r="C480" s="13" t="s">
        <v>86</v>
      </c>
      <c r="D480" s="14">
        <v>6</v>
      </c>
      <c r="E480" s="15"/>
      <c r="F480" s="16"/>
    </row>
    <row r="481" spans="1:7" ht="27.6">
      <c r="A481" s="47">
        <v>6</v>
      </c>
      <c r="B481" s="26" t="s">
        <v>110</v>
      </c>
      <c r="C481" s="13" t="s">
        <v>10</v>
      </c>
      <c r="D481" s="28">
        <v>3.75</v>
      </c>
      <c r="E481" s="15"/>
      <c r="F481" s="16">
        <f t="shared" si="15"/>
        <v>0</v>
      </c>
    </row>
    <row r="482" spans="1:7" ht="27.6">
      <c r="A482" s="47">
        <v>7</v>
      </c>
      <c r="B482" s="26" t="s">
        <v>77</v>
      </c>
      <c r="C482" s="13" t="s">
        <v>10</v>
      </c>
      <c r="D482" s="28">
        <v>17.760000000000002</v>
      </c>
      <c r="E482" s="15"/>
      <c r="F482" s="16">
        <f t="shared" si="15"/>
        <v>0</v>
      </c>
    </row>
    <row r="483" spans="1:7" ht="43.2">
      <c r="A483" s="47">
        <v>8</v>
      </c>
      <c r="B483" s="45" t="s">
        <v>187</v>
      </c>
      <c r="C483" s="42" t="s">
        <v>30</v>
      </c>
      <c r="D483" s="43">
        <v>1</v>
      </c>
      <c r="E483" s="50"/>
      <c r="F483" s="16">
        <f t="shared" si="15"/>
        <v>0</v>
      </c>
    </row>
    <row r="484" spans="1:7">
      <c r="A484" s="47">
        <v>9</v>
      </c>
      <c r="B484" s="26" t="s">
        <v>112</v>
      </c>
      <c r="C484" s="13" t="s">
        <v>30</v>
      </c>
      <c r="D484" s="28">
        <v>1</v>
      </c>
      <c r="E484" s="15"/>
      <c r="F484" s="16">
        <f t="shared" si="15"/>
        <v>0</v>
      </c>
    </row>
    <row r="485" spans="1:7" ht="27.6">
      <c r="A485" s="47">
        <v>10</v>
      </c>
      <c r="B485" s="26" t="s">
        <v>185</v>
      </c>
      <c r="C485" s="13" t="s">
        <v>14</v>
      </c>
      <c r="D485" s="28">
        <v>0.56999999999999995</v>
      </c>
      <c r="E485" s="15"/>
      <c r="F485" s="16">
        <f t="shared" si="15"/>
        <v>0</v>
      </c>
    </row>
    <row r="486" spans="1:7">
      <c r="A486" s="18"/>
      <c r="B486" s="7" t="s">
        <v>82</v>
      </c>
      <c r="C486" s="9"/>
      <c r="D486" s="52"/>
      <c r="E486" s="25"/>
      <c r="F486" s="23">
        <f>SUM(F476:F485)</f>
        <v>0</v>
      </c>
    </row>
    <row r="487" spans="1:7">
      <c r="A487" s="11"/>
      <c r="B487" s="41" t="s">
        <v>100</v>
      </c>
      <c r="C487" s="42"/>
      <c r="D487" s="43"/>
      <c r="E487" s="43"/>
      <c r="F487" s="46">
        <f>F474+F461+F457+F454+F450+F447+F437+F428+F486</f>
        <v>0</v>
      </c>
      <c r="G487" s="54"/>
    </row>
    <row r="491" spans="1:7">
      <c r="A491" s="1"/>
      <c r="B491" s="381" t="s">
        <v>119</v>
      </c>
      <c r="C491" s="382"/>
      <c r="D491" s="383"/>
      <c r="E491" s="384">
        <f>F329+F412+F487</f>
        <v>0</v>
      </c>
      <c r="F491" s="385"/>
      <c r="G491" s="54"/>
    </row>
    <row r="492" spans="1:7">
      <c r="A492" s="1"/>
      <c r="B492" s="381" t="s">
        <v>216</v>
      </c>
      <c r="C492" s="382"/>
      <c r="D492" s="383"/>
      <c r="E492" s="384">
        <f>(E491*18)/100</f>
        <v>0</v>
      </c>
      <c r="F492" s="385"/>
    </row>
    <row r="493" spans="1:7">
      <c r="A493" s="1"/>
      <c r="B493" s="381" t="s">
        <v>284</v>
      </c>
      <c r="C493" s="382"/>
      <c r="D493" s="383"/>
      <c r="E493" s="384">
        <f>+E491+E492</f>
        <v>0</v>
      </c>
      <c r="F493" s="385"/>
    </row>
    <row r="499" spans="1:6" ht="23.4">
      <c r="B499" s="96" t="s">
        <v>247</v>
      </c>
    </row>
    <row r="501" spans="1:6" ht="15" thickBot="1"/>
    <row r="502" spans="1:6" ht="18.600000000000001" thickBot="1">
      <c r="A502" s="2"/>
      <c r="B502" s="369" t="s">
        <v>0</v>
      </c>
      <c r="C502" s="370"/>
      <c r="D502" s="370"/>
      <c r="E502" s="370"/>
      <c r="F502" s="371"/>
    </row>
    <row r="503" spans="1:6" ht="18">
      <c r="A503" s="2"/>
      <c r="B503" s="3"/>
      <c r="C503" s="3"/>
      <c r="D503" s="3"/>
      <c r="E503" s="3"/>
      <c r="F503" s="3"/>
    </row>
    <row r="504" spans="1:6" ht="31.2">
      <c r="A504" s="4" t="s">
        <v>1</v>
      </c>
      <c r="B504" s="4" t="s">
        <v>2</v>
      </c>
      <c r="C504" s="4" t="s">
        <v>3</v>
      </c>
      <c r="D504" s="5" t="s">
        <v>4</v>
      </c>
      <c r="E504" s="4" t="s">
        <v>5</v>
      </c>
      <c r="F504" s="4" t="s">
        <v>6</v>
      </c>
    </row>
    <row r="505" spans="1:6" ht="15.6">
      <c r="A505" s="6" t="s">
        <v>7</v>
      </c>
      <c r="B505" s="7" t="s">
        <v>8</v>
      </c>
      <c r="C505" s="8"/>
      <c r="D505" s="9"/>
      <c r="E505" s="9"/>
      <c r="F505" s="10"/>
    </row>
    <row r="506" spans="1:6">
      <c r="A506" s="11">
        <v>1</v>
      </c>
      <c r="B506" s="12" t="s">
        <v>9</v>
      </c>
      <c r="C506" s="13" t="s">
        <v>10</v>
      </c>
      <c r="D506" s="14">
        <v>92.41</v>
      </c>
      <c r="E506" s="15"/>
      <c r="F506" s="16">
        <f>+D506*E506</f>
        <v>0</v>
      </c>
    </row>
    <row r="507" spans="1:6">
      <c r="A507" s="11">
        <v>2</v>
      </c>
      <c r="B507" s="17" t="s">
        <v>11</v>
      </c>
      <c r="C507" s="13" t="s">
        <v>12</v>
      </c>
      <c r="D507" s="14">
        <v>1</v>
      </c>
      <c r="E507" s="15"/>
      <c r="F507" s="16">
        <f t="shared" ref="F507:F564" si="16">+D507*E507</f>
        <v>0</v>
      </c>
    </row>
    <row r="508" spans="1:6">
      <c r="A508" s="11">
        <v>3</v>
      </c>
      <c r="B508" s="12" t="s">
        <v>13</v>
      </c>
      <c r="C508" s="13" t="s">
        <v>14</v>
      </c>
      <c r="D508" s="14">
        <f>41.1+2.261</f>
        <v>43.361000000000004</v>
      </c>
      <c r="E508" s="15"/>
      <c r="F508" s="16">
        <f t="shared" si="16"/>
        <v>0</v>
      </c>
    </row>
    <row r="509" spans="1:6">
      <c r="A509" s="11">
        <v>4</v>
      </c>
      <c r="B509" s="17" t="s">
        <v>15</v>
      </c>
      <c r="C509" s="13" t="s">
        <v>14</v>
      </c>
      <c r="D509" s="14">
        <v>5.0999999999999996</v>
      </c>
      <c r="E509" s="15"/>
      <c r="F509" s="16">
        <f t="shared" si="16"/>
        <v>0</v>
      </c>
    </row>
    <row r="510" spans="1:6">
      <c r="A510" s="11">
        <v>5</v>
      </c>
      <c r="B510" s="17" t="s">
        <v>16</v>
      </c>
      <c r="C510" s="13" t="s">
        <v>14</v>
      </c>
      <c r="D510" s="14">
        <v>3.78</v>
      </c>
      <c r="E510" s="15"/>
      <c r="F510" s="16">
        <f t="shared" si="16"/>
        <v>0</v>
      </c>
    </row>
    <row r="511" spans="1:6">
      <c r="A511" s="11">
        <v>6</v>
      </c>
      <c r="B511" s="17" t="s">
        <v>17</v>
      </c>
      <c r="C511" s="13" t="s">
        <v>14</v>
      </c>
      <c r="D511" s="14">
        <f>2.52+0.387</f>
        <v>2.907</v>
      </c>
      <c r="E511" s="15"/>
      <c r="F511" s="16">
        <f t="shared" si="16"/>
        <v>0</v>
      </c>
    </row>
    <row r="512" spans="1:6">
      <c r="A512" s="11">
        <v>7</v>
      </c>
      <c r="B512" s="17" t="s">
        <v>18</v>
      </c>
      <c r="C512" s="13" t="s">
        <v>12</v>
      </c>
      <c r="D512" s="14">
        <v>1</v>
      </c>
      <c r="E512" s="15"/>
      <c r="F512" s="16">
        <f t="shared" si="16"/>
        <v>0</v>
      </c>
    </row>
    <row r="513" spans="1:6">
      <c r="A513" s="18"/>
      <c r="B513" s="19" t="s">
        <v>19</v>
      </c>
      <c r="C513" s="20"/>
      <c r="D513" s="21"/>
      <c r="E513" s="22"/>
      <c r="F513" s="23">
        <f>SUM(F506:F512)</f>
        <v>0</v>
      </c>
    </row>
    <row r="514" spans="1:6" ht="15.6">
      <c r="A514" s="6" t="s">
        <v>20</v>
      </c>
      <c r="B514" s="7" t="s">
        <v>21</v>
      </c>
      <c r="C514" s="9"/>
      <c r="D514" s="24"/>
      <c r="E514" s="25"/>
      <c r="F514" s="16"/>
    </row>
    <row r="515" spans="1:6" ht="27.6">
      <c r="A515" s="11">
        <v>1</v>
      </c>
      <c r="B515" s="26" t="s">
        <v>22</v>
      </c>
      <c r="C515" s="13" t="s">
        <v>14</v>
      </c>
      <c r="D515" s="27">
        <f>0.851+0.064</f>
        <v>0.91500000000000004</v>
      </c>
      <c r="E515" s="15"/>
      <c r="F515" s="16">
        <f t="shared" si="16"/>
        <v>0</v>
      </c>
    </row>
    <row r="516" spans="1:6" ht="27.6">
      <c r="A516" s="11">
        <v>2</v>
      </c>
      <c r="B516" s="26" t="s">
        <v>23</v>
      </c>
      <c r="C516" s="13" t="s">
        <v>14</v>
      </c>
      <c r="D516" s="14">
        <v>2.5499999999999998</v>
      </c>
      <c r="E516" s="15"/>
      <c r="F516" s="16">
        <f t="shared" si="16"/>
        <v>0</v>
      </c>
    </row>
    <row r="517" spans="1:6" ht="27.6">
      <c r="A517" s="11">
        <v>3</v>
      </c>
      <c r="B517" s="26" t="s">
        <v>24</v>
      </c>
      <c r="C517" s="13" t="s">
        <v>10</v>
      </c>
      <c r="D517" s="14">
        <v>68.400000000000006</v>
      </c>
      <c r="E517" s="15"/>
      <c r="F517" s="16">
        <f t="shared" si="16"/>
        <v>0</v>
      </c>
    </row>
    <row r="518" spans="1:6">
      <c r="A518" s="11">
        <v>4</v>
      </c>
      <c r="B518" s="12" t="s">
        <v>25</v>
      </c>
      <c r="C518" s="13" t="s">
        <v>14</v>
      </c>
      <c r="D518" s="28">
        <v>0.51300000000000001</v>
      </c>
      <c r="E518" s="15"/>
      <c r="F518" s="16">
        <f t="shared" si="16"/>
        <v>0</v>
      </c>
    </row>
    <row r="519" spans="1:6" ht="41.4">
      <c r="A519" s="11">
        <v>5</v>
      </c>
      <c r="B519" s="12" t="s">
        <v>26</v>
      </c>
      <c r="C519" s="13" t="s">
        <v>14</v>
      </c>
      <c r="D519" s="28">
        <v>1.1240000000000001</v>
      </c>
      <c r="E519" s="15"/>
      <c r="F519" s="16">
        <f t="shared" si="16"/>
        <v>0</v>
      </c>
    </row>
    <row r="520" spans="1:6" ht="27.6">
      <c r="A520" s="11">
        <v>6</v>
      </c>
      <c r="B520" s="12" t="s">
        <v>27</v>
      </c>
      <c r="C520" s="13" t="s">
        <v>14</v>
      </c>
      <c r="D520" s="28">
        <v>1.83</v>
      </c>
      <c r="E520" s="15"/>
      <c r="F520" s="16">
        <f t="shared" si="16"/>
        <v>0</v>
      </c>
    </row>
    <row r="521" spans="1:6">
      <c r="A521" s="11">
        <v>7</v>
      </c>
      <c r="B521" s="29" t="s">
        <v>28</v>
      </c>
      <c r="C521" s="13" t="s">
        <v>10</v>
      </c>
      <c r="D521" s="14">
        <v>74</v>
      </c>
      <c r="E521" s="15"/>
      <c r="F521" s="16">
        <f t="shared" si="16"/>
        <v>0</v>
      </c>
    </row>
    <row r="522" spans="1:6" ht="41.4">
      <c r="A522" s="11">
        <v>8</v>
      </c>
      <c r="B522" s="12" t="s">
        <v>29</v>
      </c>
      <c r="C522" s="13" t="s">
        <v>30</v>
      </c>
      <c r="D522" s="14">
        <v>1</v>
      </c>
      <c r="E522" s="15"/>
      <c r="F522" s="16">
        <f t="shared" si="16"/>
        <v>0</v>
      </c>
    </row>
    <row r="523" spans="1:6">
      <c r="A523" s="18"/>
      <c r="B523" s="19" t="s">
        <v>31</v>
      </c>
      <c r="C523" s="20"/>
      <c r="D523" s="21"/>
      <c r="E523" s="22"/>
      <c r="F523" s="23">
        <f>SUM(F515:F522)</f>
        <v>0</v>
      </c>
    </row>
    <row r="524" spans="1:6" ht="15.6">
      <c r="A524" s="6" t="s">
        <v>32</v>
      </c>
      <c r="B524" s="30" t="s">
        <v>33</v>
      </c>
      <c r="C524" s="9"/>
      <c r="D524" s="24"/>
      <c r="E524" s="25"/>
      <c r="F524" s="16"/>
    </row>
    <row r="525" spans="1:6" ht="27.6">
      <c r="A525" s="11">
        <v>1</v>
      </c>
      <c r="B525" s="12" t="s">
        <v>34</v>
      </c>
      <c r="C525" s="13" t="s">
        <v>14</v>
      </c>
      <c r="D525" s="27">
        <v>1.139</v>
      </c>
      <c r="E525" s="15"/>
      <c r="F525" s="16">
        <f t="shared" si="16"/>
        <v>0</v>
      </c>
    </row>
    <row r="526" spans="1:6" ht="41.4">
      <c r="A526" s="11">
        <v>2</v>
      </c>
      <c r="B526" s="12" t="s">
        <v>35</v>
      </c>
      <c r="C526" s="13" t="s">
        <v>14</v>
      </c>
      <c r="D526" s="14">
        <v>2.66</v>
      </c>
      <c r="E526" s="15"/>
      <c r="F526" s="16">
        <f t="shared" si="16"/>
        <v>0</v>
      </c>
    </row>
    <row r="527" spans="1:6" ht="27.6">
      <c r="A527" s="11">
        <v>3</v>
      </c>
      <c r="B527" s="12" t="s">
        <v>36</v>
      </c>
      <c r="C527" s="13" t="s">
        <v>14</v>
      </c>
      <c r="D527" s="27">
        <v>0.53</v>
      </c>
      <c r="E527" s="15"/>
      <c r="F527" s="16">
        <f t="shared" si="16"/>
        <v>0</v>
      </c>
    </row>
    <row r="528" spans="1:6" ht="27.6">
      <c r="A528" s="11">
        <v>4</v>
      </c>
      <c r="B528" s="12" t="s">
        <v>37</v>
      </c>
      <c r="C528" s="13" t="s">
        <v>10</v>
      </c>
      <c r="D528" s="14">
        <v>61.96</v>
      </c>
      <c r="E528" s="15"/>
      <c r="F528" s="16">
        <f t="shared" si="16"/>
        <v>0</v>
      </c>
    </row>
    <row r="529" spans="1:6" ht="41.4">
      <c r="A529" s="11">
        <v>5</v>
      </c>
      <c r="B529" s="12" t="s">
        <v>38</v>
      </c>
      <c r="C529" s="13" t="s">
        <v>10</v>
      </c>
      <c r="D529" s="14">
        <v>2.4</v>
      </c>
      <c r="E529" s="15"/>
      <c r="F529" s="16">
        <f t="shared" si="16"/>
        <v>0</v>
      </c>
    </row>
    <row r="530" spans="1:6" ht="27.6">
      <c r="A530" s="11">
        <v>6</v>
      </c>
      <c r="B530" s="12" t="s">
        <v>39</v>
      </c>
      <c r="C530" s="13" t="s">
        <v>40</v>
      </c>
      <c r="D530" s="14">
        <v>65</v>
      </c>
      <c r="E530" s="15"/>
      <c r="F530" s="16">
        <f t="shared" si="16"/>
        <v>0</v>
      </c>
    </row>
    <row r="531" spans="1:6">
      <c r="A531" s="11">
        <v>7</v>
      </c>
      <c r="B531" s="12" t="s">
        <v>41</v>
      </c>
      <c r="C531" s="13" t="s">
        <v>10</v>
      </c>
      <c r="D531" s="14">
        <v>149.59</v>
      </c>
      <c r="E531" s="15"/>
      <c r="F531" s="16">
        <f t="shared" si="16"/>
        <v>0</v>
      </c>
    </row>
    <row r="532" spans="1:6" ht="27.6">
      <c r="A532" s="11">
        <v>8</v>
      </c>
      <c r="B532" s="31" t="s">
        <v>42</v>
      </c>
      <c r="C532" s="13" t="s">
        <v>10</v>
      </c>
      <c r="D532" s="14">
        <v>80.78</v>
      </c>
      <c r="E532" s="15"/>
      <c r="F532" s="16">
        <f t="shared" si="16"/>
        <v>0</v>
      </c>
    </row>
    <row r="533" spans="1:6">
      <c r="A533" s="18"/>
      <c r="B533" s="19" t="s">
        <v>43</v>
      </c>
      <c r="C533" s="20"/>
      <c r="D533" s="21"/>
      <c r="E533" s="22"/>
      <c r="F533" s="23">
        <f>SUM(F525:F532)</f>
        <v>0</v>
      </c>
    </row>
    <row r="534" spans="1:6" ht="15.6">
      <c r="A534" s="32" t="s">
        <v>44</v>
      </c>
      <c r="B534" s="33" t="s">
        <v>45</v>
      </c>
      <c r="C534" s="34"/>
      <c r="D534" s="35"/>
      <c r="E534" s="15"/>
      <c r="F534" s="16"/>
    </row>
    <row r="535" spans="1:6" ht="41.4">
      <c r="A535" s="11">
        <v>1</v>
      </c>
      <c r="B535" s="31" t="s">
        <v>46</v>
      </c>
      <c r="C535" s="13" t="s">
        <v>40</v>
      </c>
      <c r="D535" s="14">
        <v>4</v>
      </c>
      <c r="E535" s="15"/>
      <c r="F535" s="16">
        <f t="shared" si="16"/>
        <v>0</v>
      </c>
    </row>
    <row r="536" spans="1:6" ht="41.4">
      <c r="A536" s="11">
        <v>2</v>
      </c>
      <c r="B536" s="31" t="s">
        <v>47</v>
      </c>
      <c r="C536" s="13" t="s">
        <v>40</v>
      </c>
      <c r="D536" s="14">
        <v>1</v>
      </c>
      <c r="E536" s="15"/>
      <c r="F536" s="16">
        <f t="shared" si="16"/>
        <v>0</v>
      </c>
    </row>
    <row r="537" spans="1:6">
      <c r="A537" s="18"/>
      <c r="B537" s="19" t="s">
        <v>48</v>
      </c>
      <c r="C537" s="20"/>
      <c r="D537" s="21"/>
      <c r="E537" s="22"/>
      <c r="F537" s="23">
        <f>SUM(F535:F536)</f>
        <v>0</v>
      </c>
    </row>
    <row r="538" spans="1:6">
      <c r="A538" s="36" t="s">
        <v>49</v>
      </c>
      <c r="B538" s="33" t="s">
        <v>50</v>
      </c>
      <c r="C538" s="13"/>
      <c r="D538" s="14"/>
      <c r="E538" s="15"/>
      <c r="F538" s="16"/>
    </row>
    <row r="539" spans="1:6" ht="27.6">
      <c r="A539" s="11">
        <v>1</v>
      </c>
      <c r="B539" s="31" t="s">
        <v>51</v>
      </c>
      <c r="C539" s="13" t="s">
        <v>52</v>
      </c>
      <c r="D539" s="14">
        <v>16.8</v>
      </c>
      <c r="E539" s="15"/>
      <c r="F539" s="16">
        <f t="shared" si="16"/>
        <v>0</v>
      </c>
    </row>
    <row r="540" spans="1:6" ht="27.6">
      <c r="A540" s="11">
        <v>2</v>
      </c>
      <c r="B540" s="31" t="s">
        <v>53</v>
      </c>
      <c r="C540" s="13" t="s">
        <v>10</v>
      </c>
      <c r="D540" s="14">
        <f>10.53+5.2</f>
        <v>15.73</v>
      </c>
      <c r="E540" s="15"/>
      <c r="F540" s="16">
        <f t="shared" si="16"/>
        <v>0</v>
      </c>
    </row>
    <row r="541" spans="1:6">
      <c r="A541" s="18"/>
      <c r="B541" s="19" t="s">
        <v>54</v>
      </c>
      <c r="C541" s="20"/>
      <c r="D541" s="21"/>
      <c r="E541" s="22"/>
      <c r="F541" s="23">
        <f>SUM(F539:F540)</f>
        <v>0</v>
      </c>
    </row>
    <row r="542" spans="1:6">
      <c r="A542" s="36" t="s">
        <v>55</v>
      </c>
      <c r="B542" s="33" t="s">
        <v>56</v>
      </c>
      <c r="C542" s="13"/>
      <c r="D542" s="14"/>
      <c r="E542" s="15"/>
      <c r="F542" s="16"/>
    </row>
    <row r="543" spans="1:6">
      <c r="A543" s="11">
        <v>1</v>
      </c>
      <c r="B543" s="37" t="s">
        <v>57</v>
      </c>
      <c r="C543" s="13" t="s">
        <v>10</v>
      </c>
      <c r="D543" s="14">
        <v>5.28</v>
      </c>
      <c r="E543" s="15"/>
      <c r="F543" s="16">
        <f t="shared" si="16"/>
        <v>0</v>
      </c>
    </row>
    <row r="544" spans="1:6">
      <c r="A544" s="18"/>
      <c r="B544" s="19" t="s">
        <v>58</v>
      </c>
      <c r="C544" s="20"/>
      <c r="D544" s="21"/>
      <c r="E544" s="22"/>
      <c r="F544" s="23">
        <f>F543</f>
        <v>0</v>
      </c>
    </row>
    <row r="545" spans="1:6">
      <c r="A545" s="36" t="s">
        <v>59</v>
      </c>
      <c r="B545" s="33" t="s">
        <v>60</v>
      </c>
      <c r="C545" s="13"/>
      <c r="D545" s="14"/>
      <c r="E545" s="15"/>
      <c r="F545" s="16"/>
    </row>
    <row r="546" spans="1:6" ht="27.6">
      <c r="A546" s="11">
        <v>1</v>
      </c>
      <c r="B546" s="31" t="s">
        <v>61</v>
      </c>
      <c r="C546" s="13" t="s">
        <v>10</v>
      </c>
      <c r="D546" s="14">
        <v>59.56</v>
      </c>
      <c r="E546" s="15"/>
      <c r="F546" s="16">
        <f t="shared" si="16"/>
        <v>0</v>
      </c>
    </row>
    <row r="547" spans="1:6" ht="27.6">
      <c r="A547" s="11">
        <v>2</v>
      </c>
      <c r="B547" s="31" t="s">
        <v>62</v>
      </c>
      <c r="C547" s="13" t="s">
        <v>10</v>
      </c>
      <c r="D547" s="14">
        <v>18.8</v>
      </c>
      <c r="E547" s="15"/>
      <c r="F547" s="16">
        <f t="shared" si="16"/>
        <v>0</v>
      </c>
    </row>
    <row r="548" spans="1:6">
      <c r="A548" s="18"/>
      <c r="B548" s="19" t="s">
        <v>63</v>
      </c>
      <c r="C548" s="20"/>
      <c r="D548" s="21"/>
      <c r="E548" s="22"/>
      <c r="F548" s="23">
        <f>SUM(F546:F547)</f>
        <v>0</v>
      </c>
    </row>
    <row r="549" spans="1:6">
      <c r="A549" s="36" t="s">
        <v>64</v>
      </c>
      <c r="B549" s="33" t="s">
        <v>65</v>
      </c>
      <c r="C549" s="13"/>
      <c r="D549" s="14"/>
      <c r="E549" s="15"/>
      <c r="F549" s="16"/>
    </row>
    <row r="550" spans="1:6" ht="27.6">
      <c r="A550" s="11">
        <v>1</v>
      </c>
      <c r="B550" s="38" t="s">
        <v>66</v>
      </c>
      <c r="C550" s="13" t="s">
        <v>40</v>
      </c>
      <c r="D550" s="14">
        <v>2</v>
      </c>
      <c r="E550" s="15"/>
      <c r="F550" s="16">
        <f t="shared" si="16"/>
        <v>0</v>
      </c>
    </row>
    <row r="551" spans="1:6" ht="27.6">
      <c r="A551" s="11">
        <v>2</v>
      </c>
      <c r="B551" s="38" t="s">
        <v>67</v>
      </c>
      <c r="C551" s="13" t="s">
        <v>40</v>
      </c>
      <c r="D551" s="14">
        <v>2</v>
      </c>
      <c r="E551" s="15"/>
      <c r="F551" s="16">
        <f t="shared" si="16"/>
        <v>0</v>
      </c>
    </row>
    <row r="552" spans="1:6" ht="27.6">
      <c r="A552" s="11">
        <v>3</v>
      </c>
      <c r="B552" s="26" t="s">
        <v>68</v>
      </c>
      <c r="C552" s="13" t="s">
        <v>40</v>
      </c>
      <c r="D552" s="14">
        <v>2</v>
      </c>
      <c r="E552" s="15"/>
      <c r="F552" s="16">
        <f t="shared" si="16"/>
        <v>0</v>
      </c>
    </row>
    <row r="553" spans="1:6" ht="27.6">
      <c r="A553" s="11">
        <v>4</v>
      </c>
      <c r="B553" s="26" t="s">
        <v>69</v>
      </c>
      <c r="C553" s="13" t="s">
        <v>52</v>
      </c>
      <c r="D553" s="14">
        <v>8.9</v>
      </c>
      <c r="E553" s="15"/>
      <c r="F553" s="16">
        <f t="shared" si="16"/>
        <v>0</v>
      </c>
    </row>
    <row r="554" spans="1:6" ht="27.6">
      <c r="A554" s="11">
        <v>5</v>
      </c>
      <c r="B554" s="26" t="s">
        <v>70</v>
      </c>
      <c r="C554" s="13" t="s">
        <v>52</v>
      </c>
      <c r="D554" s="14">
        <v>2.6</v>
      </c>
      <c r="E554" s="15"/>
      <c r="F554" s="16">
        <f t="shared" si="16"/>
        <v>0</v>
      </c>
    </row>
    <row r="555" spans="1:6">
      <c r="A555" s="18"/>
      <c r="B555" s="19" t="s">
        <v>71</v>
      </c>
      <c r="C555" s="20"/>
      <c r="D555" s="21"/>
      <c r="E555" s="22"/>
      <c r="F555" s="23">
        <f>SUM(F550:F554)</f>
        <v>0</v>
      </c>
    </row>
    <row r="556" spans="1:6">
      <c r="A556" s="36" t="s">
        <v>72</v>
      </c>
      <c r="B556" s="30" t="s">
        <v>73</v>
      </c>
      <c r="C556" s="13"/>
      <c r="D556" s="14"/>
      <c r="E556" s="15"/>
      <c r="F556" s="16"/>
    </row>
    <row r="557" spans="1:6" ht="27.6">
      <c r="A557" s="11">
        <v>1</v>
      </c>
      <c r="B557" s="12" t="s">
        <v>74</v>
      </c>
      <c r="C557" s="13" t="s">
        <v>30</v>
      </c>
      <c r="D557" s="39">
        <v>1</v>
      </c>
      <c r="E557" s="15"/>
      <c r="F557" s="16">
        <f t="shared" si="16"/>
        <v>0</v>
      </c>
    </row>
    <row r="558" spans="1:6" ht="27.6">
      <c r="A558" s="11">
        <v>2</v>
      </c>
      <c r="B558" s="12" t="s">
        <v>75</v>
      </c>
      <c r="C558" s="13" t="s">
        <v>52</v>
      </c>
      <c r="D558" s="14">
        <v>2</v>
      </c>
      <c r="E558" s="15"/>
      <c r="F558" s="16">
        <f t="shared" si="16"/>
        <v>0</v>
      </c>
    </row>
    <row r="559" spans="1:6" ht="27.6">
      <c r="A559" s="11">
        <v>3</v>
      </c>
      <c r="B559" s="12" t="s">
        <v>76</v>
      </c>
      <c r="C559" s="13" t="s">
        <v>10</v>
      </c>
      <c r="D559" s="14">
        <v>1.8</v>
      </c>
      <c r="E559" s="15"/>
      <c r="F559" s="16">
        <f t="shared" si="16"/>
        <v>0</v>
      </c>
    </row>
    <row r="560" spans="1:6" ht="27.6">
      <c r="A560" s="11">
        <v>4</v>
      </c>
      <c r="B560" s="12" t="s">
        <v>77</v>
      </c>
      <c r="C560" s="13" t="s">
        <v>10</v>
      </c>
      <c r="D560" s="14">
        <v>8.5</v>
      </c>
      <c r="E560" s="15"/>
      <c r="F560" s="16">
        <f t="shared" si="16"/>
        <v>0</v>
      </c>
    </row>
    <row r="561" spans="1:6" ht="27.6">
      <c r="A561" s="11">
        <v>5</v>
      </c>
      <c r="B561" s="40" t="s">
        <v>78</v>
      </c>
      <c r="C561" s="13" t="s">
        <v>30</v>
      </c>
      <c r="D561" s="14">
        <v>1</v>
      </c>
      <c r="E561" s="15"/>
      <c r="F561" s="16">
        <f t="shared" si="16"/>
        <v>0</v>
      </c>
    </row>
    <row r="562" spans="1:6" ht="41.4">
      <c r="A562" s="11">
        <v>6</v>
      </c>
      <c r="B562" s="12" t="s">
        <v>79</v>
      </c>
      <c r="C562" s="13" t="s">
        <v>30</v>
      </c>
      <c r="D562" s="14">
        <v>1</v>
      </c>
      <c r="E562" s="15"/>
      <c r="F562" s="16">
        <f t="shared" si="16"/>
        <v>0</v>
      </c>
    </row>
    <row r="563" spans="1:6" ht="41.4">
      <c r="A563" s="11">
        <v>7</v>
      </c>
      <c r="B563" s="12" t="s">
        <v>80</v>
      </c>
      <c r="C563" s="13" t="s">
        <v>30</v>
      </c>
      <c r="D563" s="14">
        <v>1</v>
      </c>
      <c r="E563" s="15"/>
      <c r="F563" s="16">
        <f t="shared" si="16"/>
        <v>0</v>
      </c>
    </row>
    <row r="564" spans="1:6" ht="27.6">
      <c r="A564" s="11">
        <v>8</v>
      </c>
      <c r="B564" s="12" t="s">
        <v>81</v>
      </c>
      <c r="C564" s="13" t="s">
        <v>30</v>
      </c>
      <c r="D564" s="14">
        <v>1</v>
      </c>
      <c r="E564" s="15"/>
      <c r="F564" s="16">
        <f t="shared" si="16"/>
        <v>0</v>
      </c>
    </row>
    <row r="565" spans="1:6">
      <c r="A565" s="18"/>
      <c r="B565" s="19" t="s">
        <v>82</v>
      </c>
      <c r="C565" s="20"/>
      <c r="D565" s="21"/>
      <c r="E565" s="22"/>
      <c r="F565" s="23">
        <f>SUM(F557:F564)</f>
        <v>0</v>
      </c>
    </row>
    <row r="566" spans="1:6">
      <c r="A566" s="36" t="s">
        <v>83</v>
      </c>
      <c r="B566" s="41" t="s">
        <v>84</v>
      </c>
      <c r="C566" s="42"/>
      <c r="D566" s="43"/>
      <c r="E566" s="44"/>
      <c r="F566" s="16"/>
    </row>
    <row r="567" spans="1:6" ht="43.2">
      <c r="A567" s="11">
        <v>1</v>
      </c>
      <c r="B567" s="45" t="s">
        <v>85</v>
      </c>
      <c r="C567" s="42" t="s">
        <v>86</v>
      </c>
      <c r="D567" s="43">
        <v>1.4</v>
      </c>
      <c r="E567" s="44"/>
      <c r="F567" s="16">
        <f t="shared" ref="F567:F577" si="17">+D567*E567</f>
        <v>0</v>
      </c>
    </row>
    <row r="568" spans="1:6" ht="43.2">
      <c r="A568" s="11">
        <v>2</v>
      </c>
      <c r="B568" s="45" t="s">
        <v>87</v>
      </c>
      <c r="C568" s="42" t="s">
        <v>88</v>
      </c>
      <c r="D568" s="43">
        <v>1</v>
      </c>
      <c r="E568" s="44"/>
      <c r="F568" s="16">
        <f t="shared" si="17"/>
        <v>0</v>
      </c>
    </row>
    <row r="569" spans="1:6" ht="43.2">
      <c r="A569" s="11">
        <v>3</v>
      </c>
      <c r="B569" s="45" t="s">
        <v>89</v>
      </c>
      <c r="C569" s="42" t="s">
        <v>90</v>
      </c>
      <c r="D569" s="43">
        <v>1</v>
      </c>
      <c r="E569" s="44"/>
      <c r="F569" s="16">
        <f t="shared" si="17"/>
        <v>0</v>
      </c>
    </row>
    <row r="570" spans="1:6" ht="28.8">
      <c r="A570" s="11">
        <v>4</v>
      </c>
      <c r="B570" s="45" t="s">
        <v>91</v>
      </c>
      <c r="C570" s="42" t="s">
        <v>90</v>
      </c>
      <c r="D570" s="43">
        <v>1</v>
      </c>
      <c r="E570" s="44"/>
      <c r="F570" s="16">
        <f t="shared" si="17"/>
        <v>0</v>
      </c>
    </row>
    <row r="571" spans="1:6" ht="43.2">
      <c r="A571" s="11">
        <v>5</v>
      </c>
      <c r="B571" s="45" t="s">
        <v>92</v>
      </c>
      <c r="C571" s="42" t="s">
        <v>90</v>
      </c>
      <c r="D571" s="43">
        <v>1</v>
      </c>
      <c r="E571" s="44"/>
      <c r="F571" s="16">
        <f t="shared" si="17"/>
        <v>0</v>
      </c>
    </row>
    <row r="572" spans="1:6" ht="57.6">
      <c r="A572" s="11">
        <v>6</v>
      </c>
      <c r="B572" s="45" t="s">
        <v>93</v>
      </c>
      <c r="C572" s="42" t="s">
        <v>86</v>
      </c>
      <c r="D572" s="43">
        <v>26.46</v>
      </c>
      <c r="E572" s="44"/>
      <c r="F572" s="16">
        <f t="shared" si="17"/>
        <v>0</v>
      </c>
    </row>
    <row r="573" spans="1:6" ht="57.6">
      <c r="A573" s="11">
        <v>7</v>
      </c>
      <c r="B573" s="45" t="s">
        <v>94</v>
      </c>
      <c r="C573" s="42" t="s">
        <v>30</v>
      </c>
      <c r="D573" s="43">
        <v>1</v>
      </c>
      <c r="E573" s="44"/>
      <c r="F573" s="16">
        <f t="shared" si="17"/>
        <v>0</v>
      </c>
    </row>
    <row r="574" spans="1:6">
      <c r="A574" s="11">
        <v>8</v>
      </c>
      <c r="B574" s="45" t="s">
        <v>386</v>
      </c>
      <c r="C574" s="42" t="s">
        <v>88</v>
      </c>
      <c r="D574" s="43">
        <v>3</v>
      </c>
      <c r="E574" s="44"/>
      <c r="F574" s="16">
        <f t="shared" si="17"/>
        <v>0</v>
      </c>
    </row>
    <row r="575" spans="1:6">
      <c r="A575" s="11">
        <v>9</v>
      </c>
      <c r="B575" s="45" t="s">
        <v>96</v>
      </c>
      <c r="C575" s="42" t="s">
        <v>88</v>
      </c>
      <c r="D575" s="43">
        <v>3</v>
      </c>
      <c r="E575" s="44"/>
      <c r="F575" s="16">
        <f t="shared" si="17"/>
        <v>0</v>
      </c>
    </row>
    <row r="576" spans="1:6">
      <c r="A576" s="11">
        <v>10</v>
      </c>
      <c r="B576" s="45" t="s">
        <v>97</v>
      </c>
      <c r="C576" s="42" t="s">
        <v>88</v>
      </c>
      <c r="D576" s="43">
        <v>3</v>
      </c>
      <c r="E576" s="44"/>
      <c r="F576" s="16">
        <f t="shared" si="17"/>
        <v>0</v>
      </c>
    </row>
    <row r="577" spans="1:7">
      <c r="A577" s="11">
        <v>11</v>
      </c>
      <c r="B577" s="45" t="s">
        <v>98</v>
      </c>
      <c r="C577" s="42" t="s">
        <v>88</v>
      </c>
      <c r="D577" s="43">
        <v>5</v>
      </c>
      <c r="E577" s="44"/>
      <c r="F577" s="16">
        <f t="shared" si="17"/>
        <v>0</v>
      </c>
    </row>
    <row r="578" spans="1:7">
      <c r="A578" s="18"/>
      <c r="B578" s="19" t="s">
        <v>99</v>
      </c>
      <c r="C578" s="20"/>
      <c r="D578" s="21"/>
      <c r="E578" s="22"/>
      <c r="F578" s="23">
        <f>SUM(F567:F577)</f>
        <v>0</v>
      </c>
    </row>
    <row r="579" spans="1:7">
      <c r="A579" s="11"/>
      <c r="B579" s="41" t="s">
        <v>100</v>
      </c>
      <c r="C579" s="42"/>
      <c r="D579" s="43"/>
      <c r="E579" s="43"/>
      <c r="F579" s="46">
        <f>F578+F565+F555+F548+F544+F541+F537+F533+F523+F513</f>
        <v>0</v>
      </c>
      <c r="G579" s="54"/>
    </row>
    <row r="583" spans="1:7" ht="15" thickBot="1"/>
    <row r="584" spans="1:7" ht="18.600000000000001" thickBot="1">
      <c r="A584" s="2"/>
      <c r="B584" s="369" t="s">
        <v>215</v>
      </c>
      <c r="C584" s="370"/>
      <c r="D584" s="370"/>
      <c r="E584" s="370"/>
      <c r="F584" s="371"/>
    </row>
    <row r="585" spans="1:7" ht="18">
      <c r="A585" s="2"/>
      <c r="B585" s="3"/>
      <c r="C585" s="3"/>
      <c r="D585" s="3"/>
      <c r="E585" s="3"/>
      <c r="F585" s="3"/>
    </row>
    <row r="586" spans="1:7" ht="31.2">
      <c r="A586" s="4" t="s">
        <v>1</v>
      </c>
      <c r="B586" s="4" t="s">
        <v>2</v>
      </c>
      <c r="C586" s="4" t="s">
        <v>3</v>
      </c>
      <c r="D586" s="5" t="s">
        <v>4</v>
      </c>
      <c r="E586" s="4" t="s">
        <v>5</v>
      </c>
      <c r="F586" s="4" t="s">
        <v>6</v>
      </c>
    </row>
    <row r="587" spans="1:7" ht="15.6">
      <c r="A587" s="6" t="s">
        <v>7</v>
      </c>
      <c r="B587" s="7" t="s">
        <v>8</v>
      </c>
      <c r="C587" s="8"/>
      <c r="D587" s="9"/>
      <c r="E587" s="9"/>
      <c r="F587" s="10"/>
    </row>
    <row r="588" spans="1:7">
      <c r="A588" s="11">
        <v>1</v>
      </c>
      <c r="B588" s="12" t="s">
        <v>9</v>
      </c>
      <c r="C588" s="13" t="s">
        <v>10</v>
      </c>
      <c r="D588" s="14">
        <v>74.44</v>
      </c>
      <c r="E588" s="15"/>
      <c r="F588" s="16">
        <f>+D588*E588</f>
        <v>0</v>
      </c>
    </row>
    <row r="589" spans="1:7">
      <c r="A589" s="11">
        <v>2</v>
      </c>
      <c r="B589" s="17" t="s">
        <v>11</v>
      </c>
      <c r="C589" s="13" t="s">
        <v>12</v>
      </c>
      <c r="D589" s="14">
        <v>1</v>
      </c>
      <c r="E589" s="15"/>
      <c r="F589" s="16">
        <f t="shared" ref="F589:F635" si="18">+D589*E589</f>
        <v>0</v>
      </c>
    </row>
    <row r="590" spans="1:7">
      <c r="A590" s="11">
        <v>3</v>
      </c>
      <c r="B590" s="12" t="s">
        <v>102</v>
      </c>
      <c r="C590" s="13" t="s">
        <v>14</v>
      </c>
      <c r="D590" s="14">
        <v>30.78</v>
      </c>
      <c r="E590" s="15"/>
      <c r="F590" s="16">
        <f t="shared" si="18"/>
        <v>0</v>
      </c>
    </row>
    <row r="591" spans="1:7">
      <c r="A591" s="11">
        <v>4</v>
      </c>
      <c r="B591" s="17" t="s">
        <v>15</v>
      </c>
      <c r="C591" s="13" t="s">
        <v>14</v>
      </c>
      <c r="D591" s="14">
        <v>3.7530000000000001</v>
      </c>
      <c r="E591" s="15"/>
      <c r="F591" s="16">
        <f t="shared" si="18"/>
        <v>0</v>
      </c>
    </row>
    <row r="592" spans="1:7">
      <c r="A592" s="11">
        <v>5</v>
      </c>
      <c r="B592" s="17" t="s">
        <v>16</v>
      </c>
      <c r="C592" s="13" t="s">
        <v>14</v>
      </c>
      <c r="D592" s="14">
        <v>3.1320000000000001</v>
      </c>
      <c r="E592" s="15"/>
      <c r="F592" s="16">
        <f t="shared" si="18"/>
        <v>0</v>
      </c>
    </row>
    <row r="593" spans="1:6">
      <c r="A593" s="11">
        <v>6</v>
      </c>
      <c r="B593" s="17" t="s">
        <v>17</v>
      </c>
      <c r="C593" s="13" t="s">
        <v>14</v>
      </c>
      <c r="D593" s="14">
        <v>1.94</v>
      </c>
      <c r="E593" s="15"/>
      <c r="F593" s="16">
        <f t="shared" si="18"/>
        <v>0</v>
      </c>
    </row>
    <row r="594" spans="1:6">
      <c r="A594" s="11">
        <v>7</v>
      </c>
      <c r="B594" s="17" t="s">
        <v>18</v>
      </c>
      <c r="C594" s="13" t="s">
        <v>12</v>
      </c>
      <c r="D594" s="14">
        <v>1</v>
      </c>
      <c r="E594" s="15"/>
      <c r="F594" s="16">
        <f t="shared" si="18"/>
        <v>0</v>
      </c>
    </row>
    <row r="595" spans="1:6">
      <c r="A595" s="18"/>
      <c r="B595" s="19" t="s">
        <v>19</v>
      </c>
      <c r="C595" s="20"/>
      <c r="D595" s="21"/>
      <c r="E595" s="22"/>
      <c r="F595" s="23">
        <f>SUM(F588:F594)</f>
        <v>0</v>
      </c>
    </row>
    <row r="596" spans="1:6" ht="15.6">
      <c r="A596" s="6" t="s">
        <v>20</v>
      </c>
      <c r="B596" s="7" t="s">
        <v>21</v>
      </c>
      <c r="C596" s="9"/>
      <c r="D596" s="24"/>
      <c r="E596" s="25"/>
      <c r="F596" s="16"/>
    </row>
    <row r="597" spans="1:6" ht="27.6">
      <c r="A597" s="11">
        <v>1</v>
      </c>
      <c r="B597" s="26" t="s">
        <v>103</v>
      </c>
      <c r="C597" s="13" t="s">
        <v>14</v>
      </c>
      <c r="D597" s="27">
        <v>0.626</v>
      </c>
      <c r="E597" s="15"/>
      <c r="F597" s="16">
        <f t="shared" si="18"/>
        <v>0</v>
      </c>
    </row>
    <row r="598" spans="1:6" ht="27.6">
      <c r="A598" s="11">
        <v>2</v>
      </c>
      <c r="B598" s="26" t="s">
        <v>104</v>
      </c>
      <c r="C598" s="13" t="s">
        <v>14</v>
      </c>
      <c r="D598" s="14">
        <v>2.5019999999999998</v>
      </c>
      <c r="E598" s="15"/>
      <c r="F598" s="16">
        <f t="shared" si="18"/>
        <v>0</v>
      </c>
    </row>
    <row r="599" spans="1:6" ht="27.6">
      <c r="A599" s="11">
        <v>3</v>
      </c>
      <c r="B599" s="26" t="s">
        <v>24</v>
      </c>
      <c r="C599" s="13" t="s">
        <v>10</v>
      </c>
      <c r="D599" s="14">
        <v>50.14</v>
      </c>
      <c r="E599" s="15"/>
      <c r="F599" s="16">
        <f t="shared" si="18"/>
        <v>0</v>
      </c>
    </row>
    <row r="600" spans="1:6">
      <c r="A600" s="11">
        <v>4</v>
      </c>
      <c r="B600" s="12" t="s">
        <v>25</v>
      </c>
      <c r="C600" s="13" t="s">
        <v>14</v>
      </c>
      <c r="D600" s="28">
        <v>0.40500000000000003</v>
      </c>
      <c r="E600" s="15"/>
      <c r="F600" s="16">
        <f t="shared" si="18"/>
        <v>0</v>
      </c>
    </row>
    <row r="601" spans="1:6" ht="41.4">
      <c r="A601" s="11">
        <v>5</v>
      </c>
      <c r="B601" s="12" t="s">
        <v>26</v>
      </c>
      <c r="C601" s="13" t="s">
        <v>14</v>
      </c>
      <c r="D601" s="28">
        <v>0.88800000000000001</v>
      </c>
      <c r="E601" s="15"/>
      <c r="F601" s="16">
        <f t="shared" si="18"/>
        <v>0</v>
      </c>
    </row>
    <row r="602" spans="1:6" ht="27.6">
      <c r="A602" s="11">
        <v>6</v>
      </c>
      <c r="B602" s="12" t="s">
        <v>27</v>
      </c>
      <c r="C602" s="13" t="s">
        <v>14</v>
      </c>
      <c r="D602" s="28">
        <v>1.5680000000000001</v>
      </c>
      <c r="E602" s="15"/>
      <c r="F602" s="16">
        <f t="shared" si="18"/>
        <v>0</v>
      </c>
    </row>
    <row r="603" spans="1:6">
      <c r="A603" s="11">
        <v>7</v>
      </c>
      <c r="B603" s="29" t="s">
        <v>28</v>
      </c>
      <c r="C603" s="13" t="s">
        <v>10</v>
      </c>
      <c r="D603" s="14">
        <v>62.4</v>
      </c>
      <c r="E603" s="15"/>
      <c r="F603" s="16">
        <f t="shared" si="18"/>
        <v>0</v>
      </c>
    </row>
    <row r="604" spans="1:6">
      <c r="A604" s="18"/>
      <c r="B604" s="19" t="s">
        <v>31</v>
      </c>
      <c r="C604" s="20"/>
      <c r="D604" s="21"/>
      <c r="E604" s="22"/>
      <c r="F604" s="23">
        <f>SUM(F597:F603)</f>
        <v>0</v>
      </c>
    </row>
    <row r="605" spans="1:6" ht="15.6">
      <c r="A605" s="6" t="s">
        <v>32</v>
      </c>
      <c r="B605" s="30" t="s">
        <v>33</v>
      </c>
      <c r="C605" s="9"/>
      <c r="D605" s="24"/>
      <c r="E605" s="25"/>
      <c r="F605" s="16"/>
    </row>
    <row r="606" spans="1:6" ht="27.6">
      <c r="A606" s="11">
        <v>1</v>
      </c>
      <c r="B606" s="12" t="s">
        <v>34</v>
      </c>
      <c r="C606" s="13" t="s">
        <v>14</v>
      </c>
      <c r="D606" s="27">
        <v>0.82</v>
      </c>
      <c r="E606" s="15"/>
      <c r="F606" s="16">
        <f t="shared" si="18"/>
        <v>0</v>
      </c>
    </row>
    <row r="607" spans="1:6" ht="41.4">
      <c r="A607" s="11">
        <v>2</v>
      </c>
      <c r="B607" s="12" t="s">
        <v>35</v>
      </c>
      <c r="C607" s="13" t="s">
        <v>14</v>
      </c>
      <c r="D607" s="14">
        <v>1.4039999999999999</v>
      </c>
      <c r="E607" s="15"/>
      <c r="F607" s="16">
        <f t="shared" si="18"/>
        <v>0</v>
      </c>
    </row>
    <row r="608" spans="1:6" ht="27.6">
      <c r="A608" s="11">
        <v>3</v>
      </c>
      <c r="B608" s="12" t="s">
        <v>36</v>
      </c>
      <c r="C608" s="13" t="s">
        <v>14</v>
      </c>
      <c r="D608" s="27">
        <v>0.33300000000000002</v>
      </c>
      <c r="E608" s="15"/>
      <c r="F608" s="16">
        <f t="shared" si="18"/>
        <v>0</v>
      </c>
    </row>
    <row r="609" spans="1:6" ht="27.6">
      <c r="A609" s="11">
        <v>4</v>
      </c>
      <c r="B609" s="12" t="s">
        <v>37</v>
      </c>
      <c r="C609" s="13" t="s">
        <v>10</v>
      </c>
      <c r="D609" s="14">
        <v>48.06</v>
      </c>
      <c r="E609" s="15"/>
      <c r="F609" s="16">
        <f t="shared" si="18"/>
        <v>0</v>
      </c>
    </row>
    <row r="610" spans="1:6" ht="41.4">
      <c r="A610" s="11">
        <v>5</v>
      </c>
      <c r="B610" s="12" t="s">
        <v>38</v>
      </c>
      <c r="C610" s="13" t="s">
        <v>10</v>
      </c>
      <c r="D610" s="14">
        <v>1.44</v>
      </c>
      <c r="E610" s="15"/>
      <c r="F610" s="16">
        <f t="shared" si="18"/>
        <v>0</v>
      </c>
    </row>
    <row r="611" spans="1:6" ht="27.6">
      <c r="A611" s="11">
        <v>6</v>
      </c>
      <c r="B611" s="12" t="s">
        <v>39</v>
      </c>
      <c r="C611" s="13" t="s">
        <v>40</v>
      </c>
      <c r="D611" s="14">
        <v>52</v>
      </c>
      <c r="E611" s="15"/>
      <c r="F611" s="16">
        <f t="shared" si="18"/>
        <v>0</v>
      </c>
    </row>
    <row r="612" spans="1:6">
      <c r="A612" s="11">
        <v>7</v>
      </c>
      <c r="B612" s="12" t="s">
        <v>41</v>
      </c>
      <c r="C612" s="13" t="s">
        <v>10</v>
      </c>
      <c r="D612" s="14">
        <v>107.85</v>
      </c>
      <c r="E612" s="15"/>
      <c r="F612" s="16">
        <f t="shared" si="18"/>
        <v>0</v>
      </c>
    </row>
    <row r="613" spans="1:6" ht="27.6">
      <c r="A613" s="11">
        <v>8</v>
      </c>
      <c r="B613" s="31" t="s">
        <v>42</v>
      </c>
      <c r="C613" s="13" t="s">
        <v>10</v>
      </c>
      <c r="D613" s="14">
        <v>65</v>
      </c>
      <c r="E613" s="15"/>
      <c r="F613" s="16">
        <f t="shared" si="18"/>
        <v>0</v>
      </c>
    </row>
    <row r="614" spans="1:6">
      <c r="A614" s="18"/>
      <c r="B614" s="19" t="s">
        <v>43</v>
      </c>
      <c r="C614" s="20"/>
      <c r="D614" s="21"/>
      <c r="E614" s="22"/>
      <c r="F614" s="23">
        <f>SUM(F606:F613)</f>
        <v>0</v>
      </c>
    </row>
    <row r="615" spans="1:6" ht="15.6">
      <c r="A615" s="32" t="s">
        <v>44</v>
      </c>
      <c r="B615" s="33" t="s">
        <v>45</v>
      </c>
      <c r="C615" s="34"/>
      <c r="D615" s="35"/>
      <c r="E615" s="15"/>
      <c r="F615" s="16"/>
    </row>
    <row r="616" spans="1:6" ht="41.4">
      <c r="A616" s="11">
        <v>1</v>
      </c>
      <c r="B616" s="31" t="s">
        <v>46</v>
      </c>
      <c r="C616" s="13" t="s">
        <v>40</v>
      </c>
      <c r="D616" s="14">
        <v>2</v>
      </c>
      <c r="E616" s="15"/>
      <c r="F616" s="16">
        <f t="shared" si="18"/>
        <v>0</v>
      </c>
    </row>
    <row r="617" spans="1:6" ht="41.4">
      <c r="A617" s="11">
        <v>2</v>
      </c>
      <c r="B617" s="31" t="s">
        <v>47</v>
      </c>
      <c r="C617" s="13" t="s">
        <v>40</v>
      </c>
      <c r="D617" s="14">
        <v>1</v>
      </c>
      <c r="E617" s="15"/>
      <c r="F617" s="16">
        <f t="shared" si="18"/>
        <v>0</v>
      </c>
    </row>
    <row r="618" spans="1:6">
      <c r="A618" s="18"/>
      <c r="B618" s="19" t="s">
        <v>48</v>
      </c>
      <c r="C618" s="20"/>
      <c r="D618" s="21"/>
      <c r="E618" s="22"/>
      <c r="F618" s="23">
        <f>SUM(F616:F617)</f>
        <v>0</v>
      </c>
    </row>
    <row r="619" spans="1:6">
      <c r="A619" s="36" t="s">
        <v>49</v>
      </c>
      <c r="B619" s="33" t="s">
        <v>50</v>
      </c>
      <c r="C619" s="13"/>
      <c r="D619" s="14"/>
      <c r="E619" s="15"/>
      <c r="F619" s="16"/>
    </row>
    <row r="620" spans="1:6" ht="27.6">
      <c r="A620" s="11">
        <v>1</v>
      </c>
      <c r="B620" s="31" t="s">
        <v>51</v>
      </c>
      <c r="C620" s="13" t="s">
        <v>52</v>
      </c>
      <c r="D620" s="14">
        <v>11.16</v>
      </c>
      <c r="E620" s="15"/>
      <c r="F620" s="16">
        <f t="shared" si="18"/>
        <v>0</v>
      </c>
    </row>
    <row r="621" spans="1:6" ht="27.6">
      <c r="A621" s="11">
        <v>2</v>
      </c>
      <c r="B621" s="31" t="s">
        <v>53</v>
      </c>
      <c r="C621" s="13" t="s">
        <v>10</v>
      </c>
      <c r="D621" s="14">
        <v>9.6300000000000008</v>
      </c>
      <c r="E621" s="15"/>
      <c r="F621" s="16">
        <f t="shared" si="18"/>
        <v>0</v>
      </c>
    </row>
    <row r="622" spans="1:6">
      <c r="A622" s="18"/>
      <c r="B622" s="19" t="s">
        <v>54</v>
      </c>
      <c r="C622" s="20"/>
      <c r="D622" s="21"/>
      <c r="E622" s="22"/>
      <c r="F622" s="23">
        <f>SUM(F620:F621)</f>
        <v>0</v>
      </c>
    </row>
    <row r="623" spans="1:6">
      <c r="A623" s="36" t="s">
        <v>55</v>
      </c>
      <c r="B623" s="33" t="s">
        <v>56</v>
      </c>
      <c r="C623" s="13"/>
      <c r="D623" s="14"/>
      <c r="E623" s="15"/>
      <c r="F623" s="16"/>
    </row>
    <row r="624" spans="1:6">
      <c r="A624" s="11">
        <v>1</v>
      </c>
      <c r="B624" s="37" t="s">
        <v>57</v>
      </c>
      <c r="C624" s="13" t="s">
        <v>10</v>
      </c>
      <c r="D624" s="14">
        <v>4.2</v>
      </c>
      <c r="E624" s="15"/>
      <c r="F624" s="16">
        <f t="shared" si="18"/>
        <v>0</v>
      </c>
    </row>
    <row r="625" spans="1:6">
      <c r="A625" s="18"/>
      <c r="B625" s="19" t="s">
        <v>58</v>
      </c>
      <c r="C625" s="20"/>
      <c r="D625" s="21"/>
      <c r="E625" s="22"/>
      <c r="F625" s="23">
        <f>F624</f>
        <v>0</v>
      </c>
    </row>
    <row r="626" spans="1:6">
      <c r="A626" s="36" t="s">
        <v>59</v>
      </c>
      <c r="B626" s="33" t="s">
        <v>60</v>
      </c>
      <c r="C626" s="13"/>
      <c r="D626" s="14"/>
      <c r="E626" s="15"/>
      <c r="F626" s="16"/>
    </row>
    <row r="627" spans="1:6" ht="27.6">
      <c r="A627" s="11">
        <v>1</v>
      </c>
      <c r="B627" s="31" t="s">
        <v>61</v>
      </c>
      <c r="C627" s="13" t="s">
        <v>10</v>
      </c>
      <c r="D627" s="14">
        <v>43.45</v>
      </c>
      <c r="E627" s="15"/>
      <c r="F627" s="16">
        <f t="shared" si="18"/>
        <v>0</v>
      </c>
    </row>
    <row r="628" spans="1:6" ht="27.6">
      <c r="A628" s="11">
        <v>2</v>
      </c>
      <c r="B628" s="31" t="s">
        <v>62</v>
      </c>
      <c r="C628" s="13" t="s">
        <v>10</v>
      </c>
      <c r="D628" s="14">
        <v>12</v>
      </c>
      <c r="E628" s="15"/>
      <c r="F628" s="16">
        <f t="shared" si="18"/>
        <v>0</v>
      </c>
    </row>
    <row r="629" spans="1:6">
      <c r="A629" s="18"/>
      <c r="B629" s="19" t="s">
        <v>63</v>
      </c>
      <c r="C629" s="20"/>
      <c r="D629" s="21"/>
      <c r="E629" s="22"/>
      <c r="F629" s="23">
        <f>SUM(F627:F628)</f>
        <v>0</v>
      </c>
    </row>
    <row r="630" spans="1:6">
      <c r="A630" s="36" t="s">
        <v>64</v>
      </c>
      <c r="B630" s="33" t="s">
        <v>65</v>
      </c>
      <c r="C630" s="13"/>
      <c r="D630" s="14"/>
      <c r="E630" s="15"/>
      <c r="F630" s="16"/>
    </row>
    <row r="631" spans="1:6" ht="27.6">
      <c r="A631" s="11">
        <v>1</v>
      </c>
      <c r="B631" s="38" t="s">
        <v>66</v>
      </c>
      <c r="C631" s="13" t="s">
        <v>40</v>
      </c>
      <c r="D631" s="14">
        <v>2</v>
      </c>
      <c r="E631" s="15"/>
      <c r="F631" s="16">
        <f t="shared" si="18"/>
        <v>0</v>
      </c>
    </row>
    <row r="632" spans="1:6" ht="27.6">
      <c r="A632" s="11">
        <v>2</v>
      </c>
      <c r="B632" s="38" t="s">
        <v>67</v>
      </c>
      <c r="C632" s="13" t="s">
        <v>40</v>
      </c>
      <c r="D632" s="14">
        <v>2</v>
      </c>
      <c r="E632" s="15"/>
      <c r="F632" s="16">
        <f t="shared" si="18"/>
        <v>0</v>
      </c>
    </row>
    <row r="633" spans="1:6" ht="27.6">
      <c r="A633" s="11">
        <v>3</v>
      </c>
      <c r="B633" s="26" t="s">
        <v>68</v>
      </c>
      <c r="C633" s="13" t="s">
        <v>40</v>
      </c>
      <c r="D633" s="14">
        <v>2</v>
      </c>
      <c r="E633" s="15"/>
      <c r="F633" s="16">
        <f t="shared" si="18"/>
        <v>0</v>
      </c>
    </row>
    <row r="634" spans="1:6" ht="27.6">
      <c r="A634" s="11">
        <v>4</v>
      </c>
      <c r="B634" s="26" t="s">
        <v>69</v>
      </c>
      <c r="C634" s="13" t="s">
        <v>52</v>
      </c>
      <c r="D634" s="14">
        <v>8.9</v>
      </c>
      <c r="E634" s="15"/>
      <c r="F634" s="16">
        <f t="shared" si="18"/>
        <v>0</v>
      </c>
    </row>
    <row r="635" spans="1:6" ht="27.6">
      <c r="A635" s="11">
        <v>5</v>
      </c>
      <c r="B635" s="26" t="s">
        <v>70</v>
      </c>
      <c r="C635" s="13" t="s">
        <v>52</v>
      </c>
      <c r="D635" s="14">
        <v>2.6</v>
      </c>
      <c r="E635" s="15"/>
      <c r="F635" s="16">
        <f t="shared" si="18"/>
        <v>0</v>
      </c>
    </row>
    <row r="636" spans="1:6">
      <c r="A636" s="18"/>
      <c r="B636" s="19" t="s">
        <v>71</v>
      </c>
      <c r="C636" s="20"/>
      <c r="D636" s="21"/>
      <c r="E636" s="22"/>
      <c r="F636" s="23">
        <f>SUM(F631:F635)</f>
        <v>0</v>
      </c>
    </row>
    <row r="637" spans="1:6">
      <c r="A637" s="36" t="s">
        <v>72</v>
      </c>
      <c r="B637" s="41" t="s">
        <v>115</v>
      </c>
      <c r="C637" s="42"/>
      <c r="D637" s="43"/>
      <c r="E637" s="44"/>
      <c r="F637" s="16"/>
    </row>
    <row r="638" spans="1:6" ht="43.2">
      <c r="A638" s="11">
        <v>1</v>
      </c>
      <c r="B638" s="45" t="s">
        <v>85</v>
      </c>
      <c r="C638" s="42" t="s">
        <v>86</v>
      </c>
      <c r="D638" s="43">
        <v>1.4</v>
      </c>
      <c r="E638" s="44"/>
      <c r="F638" s="16">
        <f t="shared" ref="F638:F648" si="19">+D638*E638</f>
        <v>0</v>
      </c>
    </row>
    <row r="639" spans="1:6" ht="43.2">
      <c r="A639" s="11">
        <v>2</v>
      </c>
      <c r="B639" s="45" t="s">
        <v>87</v>
      </c>
      <c r="C639" s="42" t="s">
        <v>88</v>
      </c>
      <c r="D639" s="43">
        <v>1</v>
      </c>
      <c r="E639" s="44"/>
      <c r="F639" s="16">
        <f t="shared" si="19"/>
        <v>0</v>
      </c>
    </row>
    <row r="640" spans="1:6" ht="43.2">
      <c r="A640" s="11">
        <v>3</v>
      </c>
      <c r="B640" s="45" t="s">
        <v>89</v>
      </c>
      <c r="C640" s="42" t="s">
        <v>90</v>
      </c>
      <c r="D640" s="43">
        <v>1</v>
      </c>
      <c r="E640" s="44"/>
      <c r="F640" s="16">
        <f t="shared" si="19"/>
        <v>0</v>
      </c>
    </row>
    <row r="641" spans="1:6" ht="28.8">
      <c r="A641" s="11">
        <v>4</v>
      </c>
      <c r="B641" s="45" t="s">
        <v>91</v>
      </c>
      <c r="C641" s="42" t="s">
        <v>90</v>
      </c>
      <c r="D641" s="43">
        <v>1</v>
      </c>
      <c r="E641" s="44"/>
      <c r="F641" s="16">
        <f t="shared" si="19"/>
        <v>0</v>
      </c>
    </row>
    <row r="642" spans="1:6" ht="43.2">
      <c r="A642" s="11">
        <v>5</v>
      </c>
      <c r="B642" s="45" t="s">
        <v>92</v>
      </c>
      <c r="C642" s="42" t="s">
        <v>90</v>
      </c>
      <c r="D642" s="43">
        <v>1</v>
      </c>
      <c r="E642" s="44"/>
      <c r="F642" s="16">
        <f t="shared" si="19"/>
        <v>0</v>
      </c>
    </row>
    <row r="643" spans="1:6" ht="57.6">
      <c r="A643" s="11">
        <v>6</v>
      </c>
      <c r="B643" s="45" t="s">
        <v>93</v>
      </c>
      <c r="C643" s="42" t="s">
        <v>86</v>
      </c>
      <c r="D643" s="43">
        <v>21.06</v>
      </c>
      <c r="E643" s="44"/>
      <c r="F643" s="16">
        <f t="shared" si="19"/>
        <v>0</v>
      </c>
    </row>
    <row r="644" spans="1:6" ht="57.6">
      <c r="A644" s="11">
        <v>7</v>
      </c>
      <c r="B644" s="45" t="s">
        <v>94</v>
      </c>
      <c r="C644" s="42" t="s">
        <v>30</v>
      </c>
      <c r="D644" s="43">
        <v>1</v>
      </c>
      <c r="E644" s="44"/>
      <c r="F644" s="16">
        <f t="shared" si="19"/>
        <v>0</v>
      </c>
    </row>
    <row r="645" spans="1:6">
      <c r="A645" s="11">
        <v>8</v>
      </c>
      <c r="B645" s="45" t="s">
        <v>386</v>
      </c>
      <c r="C645" s="42" t="s">
        <v>88</v>
      </c>
      <c r="D645" s="43">
        <v>3</v>
      </c>
      <c r="E645" s="44"/>
      <c r="F645" s="16">
        <f t="shared" si="19"/>
        <v>0</v>
      </c>
    </row>
    <row r="646" spans="1:6">
      <c r="A646" s="11">
        <v>9</v>
      </c>
      <c r="B646" s="45" t="s">
        <v>96</v>
      </c>
      <c r="C646" s="42" t="s">
        <v>88</v>
      </c>
      <c r="D646" s="43">
        <v>3</v>
      </c>
      <c r="E646" s="44"/>
      <c r="F646" s="16">
        <f t="shared" si="19"/>
        <v>0</v>
      </c>
    </row>
    <row r="647" spans="1:6">
      <c r="A647" s="11">
        <v>10</v>
      </c>
      <c r="B647" s="45" t="s">
        <v>97</v>
      </c>
      <c r="C647" s="42" t="s">
        <v>88</v>
      </c>
      <c r="D647" s="43">
        <v>3</v>
      </c>
      <c r="E647" s="44"/>
      <c r="F647" s="16">
        <f t="shared" si="19"/>
        <v>0</v>
      </c>
    </row>
    <row r="648" spans="1:6">
      <c r="A648" s="11">
        <v>11</v>
      </c>
      <c r="B648" s="45" t="s">
        <v>98</v>
      </c>
      <c r="C648" s="42" t="s">
        <v>88</v>
      </c>
      <c r="D648" s="43">
        <v>3</v>
      </c>
      <c r="E648" s="44"/>
      <c r="F648" s="16">
        <f t="shared" si="19"/>
        <v>0</v>
      </c>
    </row>
    <row r="649" spans="1:6">
      <c r="A649" s="18"/>
      <c r="B649" s="19" t="s">
        <v>82</v>
      </c>
      <c r="C649" s="20"/>
      <c r="D649" s="21"/>
      <c r="E649" s="22"/>
      <c r="F649" s="23">
        <f>SUM(F638:F648)</f>
        <v>0</v>
      </c>
    </row>
    <row r="650" spans="1:6">
      <c r="A650" s="18" t="s">
        <v>72</v>
      </c>
      <c r="B650" s="19" t="s">
        <v>106</v>
      </c>
      <c r="C650" s="20"/>
      <c r="D650" s="21"/>
      <c r="E650" s="22"/>
      <c r="F650" s="23"/>
    </row>
    <row r="651" spans="1:6" ht="27.6">
      <c r="A651" s="47">
        <v>1</v>
      </c>
      <c r="B651" s="26" t="s">
        <v>103</v>
      </c>
      <c r="C651" s="13" t="s">
        <v>14</v>
      </c>
      <c r="D651" s="27">
        <v>0.14299999999999999</v>
      </c>
      <c r="E651" s="15"/>
      <c r="F651" s="16">
        <f>E651*D651</f>
        <v>0</v>
      </c>
    </row>
    <row r="652" spans="1:6" ht="27.6">
      <c r="A652" s="47">
        <v>2</v>
      </c>
      <c r="B652" s="26" t="s">
        <v>107</v>
      </c>
      <c r="C652" s="13" t="s">
        <v>14</v>
      </c>
      <c r="D652" s="14">
        <v>0.56999999999999995</v>
      </c>
      <c r="E652" s="15"/>
      <c r="F652" s="16">
        <f t="shared" ref="F652:F660" si="20">E652*D652</f>
        <v>0</v>
      </c>
    </row>
    <row r="653" spans="1:6">
      <c r="A653" s="47">
        <v>3</v>
      </c>
      <c r="B653" s="26" t="s">
        <v>108</v>
      </c>
      <c r="C653" s="13" t="s">
        <v>10</v>
      </c>
      <c r="D653" s="14">
        <v>1.9</v>
      </c>
      <c r="E653" s="15"/>
      <c r="F653" s="16">
        <f t="shared" si="20"/>
        <v>0</v>
      </c>
    </row>
    <row r="654" spans="1:6" ht="27.6">
      <c r="A654" s="47">
        <v>4</v>
      </c>
      <c r="B654" s="26" t="s">
        <v>109</v>
      </c>
      <c r="C654" s="13" t="s">
        <v>10</v>
      </c>
      <c r="D654" s="14">
        <v>8.32</v>
      </c>
      <c r="E654" s="15"/>
      <c r="F654" s="16">
        <f t="shared" si="20"/>
        <v>0</v>
      </c>
    </row>
    <row r="655" spans="1:6">
      <c r="A655" s="47">
        <v>5</v>
      </c>
      <c r="B655" s="26" t="s">
        <v>184</v>
      </c>
      <c r="C655" s="13" t="s">
        <v>86</v>
      </c>
      <c r="D655" s="14">
        <v>6</v>
      </c>
      <c r="E655" s="15"/>
      <c r="F655" s="16"/>
    </row>
    <row r="656" spans="1:6" ht="27.6">
      <c r="A656" s="47">
        <v>6</v>
      </c>
      <c r="B656" s="26" t="s">
        <v>110</v>
      </c>
      <c r="C656" s="13" t="s">
        <v>10</v>
      </c>
      <c r="D656" s="28">
        <v>3.75</v>
      </c>
      <c r="E656" s="15"/>
      <c r="F656" s="16">
        <f t="shared" si="20"/>
        <v>0</v>
      </c>
    </row>
    <row r="657" spans="1:7" ht="27.6">
      <c r="A657" s="47">
        <v>7</v>
      </c>
      <c r="B657" s="26" t="s">
        <v>77</v>
      </c>
      <c r="C657" s="13" t="s">
        <v>10</v>
      </c>
      <c r="D657" s="28">
        <v>17.760000000000002</v>
      </c>
      <c r="E657" s="15"/>
      <c r="F657" s="16">
        <f t="shared" si="20"/>
        <v>0</v>
      </c>
    </row>
    <row r="658" spans="1:7" ht="43.2">
      <c r="A658" s="47">
        <v>8</v>
      </c>
      <c r="B658" s="45" t="s">
        <v>187</v>
      </c>
      <c r="C658" s="42" t="s">
        <v>30</v>
      </c>
      <c r="D658" s="43">
        <v>1</v>
      </c>
      <c r="E658" s="50"/>
      <c r="F658" s="16">
        <f t="shared" si="20"/>
        <v>0</v>
      </c>
    </row>
    <row r="659" spans="1:7">
      <c r="A659" s="47">
        <v>9</v>
      </c>
      <c r="B659" s="26" t="s">
        <v>112</v>
      </c>
      <c r="C659" s="13" t="s">
        <v>30</v>
      </c>
      <c r="D659" s="28">
        <v>1</v>
      </c>
      <c r="E659" s="15"/>
      <c r="F659" s="16">
        <f t="shared" si="20"/>
        <v>0</v>
      </c>
    </row>
    <row r="660" spans="1:7" ht="27.6">
      <c r="A660" s="47">
        <v>10</v>
      </c>
      <c r="B660" s="26" t="s">
        <v>185</v>
      </c>
      <c r="C660" s="13" t="s">
        <v>14</v>
      </c>
      <c r="D660" s="28">
        <v>0.56999999999999995</v>
      </c>
      <c r="E660" s="15"/>
      <c r="F660" s="16">
        <f t="shared" si="20"/>
        <v>0</v>
      </c>
    </row>
    <row r="661" spans="1:7">
      <c r="A661" s="18"/>
      <c r="B661" s="7" t="s">
        <v>82</v>
      </c>
      <c r="C661" s="9"/>
      <c r="D661" s="52"/>
      <c r="E661" s="25"/>
      <c r="F661" s="23">
        <f>SUM(F651:F660)</f>
        <v>0</v>
      </c>
    </row>
    <row r="662" spans="1:7">
      <c r="A662" s="11"/>
      <c r="B662" s="41" t="s">
        <v>100</v>
      </c>
      <c r="C662" s="42"/>
      <c r="D662" s="43"/>
      <c r="E662" s="43"/>
      <c r="F662" s="46">
        <f>F649+F636+F629+F625+F622+F618+F614+F604+F595+F661</f>
        <v>0</v>
      </c>
      <c r="G662" s="54"/>
    </row>
    <row r="663" spans="1:7">
      <c r="G663" s="54"/>
    </row>
    <row r="666" spans="1:7" ht="15" thickBot="1"/>
    <row r="667" spans="1:7" ht="18.600000000000001" thickBot="1">
      <c r="A667" s="2"/>
      <c r="B667" s="369" t="s">
        <v>116</v>
      </c>
      <c r="C667" s="370"/>
      <c r="D667" s="370"/>
      <c r="E667" s="370"/>
      <c r="F667" s="371"/>
    </row>
    <row r="668" spans="1:7" ht="18">
      <c r="A668" s="2"/>
      <c r="B668" s="3"/>
      <c r="C668" s="3"/>
      <c r="D668" s="3"/>
      <c r="E668" s="3"/>
      <c r="F668" s="3"/>
    </row>
    <row r="669" spans="1:7" ht="31.2">
      <c r="A669" s="4" t="s">
        <v>1</v>
      </c>
      <c r="B669" s="4" t="s">
        <v>2</v>
      </c>
      <c r="C669" s="4" t="s">
        <v>3</v>
      </c>
      <c r="D669" s="5" t="s">
        <v>4</v>
      </c>
      <c r="E669" s="4" t="s">
        <v>5</v>
      </c>
      <c r="F669" s="4" t="s">
        <v>6</v>
      </c>
    </row>
    <row r="670" spans="1:7" ht="15.6">
      <c r="A670" s="6" t="s">
        <v>7</v>
      </c>
      <c r="B670" s="7" t="s">
        <v>8</v>
      </c>
      <c r="C670" s="8"/>
      <c r="D670" s="9"/>
      <c r="E670" s="9"/>
      <c r="F670" s="10"/>
    </row>
    <row r="671" spans="1:7">
      <c r="A671" s="11">
        <v>1</v>
      </c>
      <c r="B671" s="12" t="s">
        <v>9</v>
      </c>
      <c r="C671" s="13" t="s">
        <v>10</v>
      </c>
      <c r="D671" s="14">
        <v>38.130000000000003</v>
      </c>
      <c r="E671" s="15"/>
      <c r="F671" s="16">
        <f>+D671*E671</f>
        <v>0</v>
      </c>
    </row>
    <row r="672" spans="1:7">
      <c r="A672" s="11">
        <v>2</v>
      </c>
      <c r="B672" s="17" t="s">
        <v>11</v>
      </c>
      <c r="C672" s="13" t="s">
        <v>12</v>
      </c>
      <c r="D672" s="14">
        <v>1</v>
      </c>
      <c r="E672" s="15"/>
      <c r="F672" s="16">
        <f t="shared" ref="F672:F710" si="21">+D672*E672</f>
        <v>0</v>
      </c>
    </row>
    <row r="673" spans="1:6">
      <c r="A673" s="11">
        <v>3</v>
      </c>
      <c r="B673" s="12" t="s">
        <v>102</v>
      </c>
      <c r="C673" s="13" t="s">
        <v>14</v>
      </c>
      <c r="D673" s="14">
        <v>30.78</v>
      </c>
      <c r="E673" s="15"/>
      <c r="F673" s="16">
        <f t="shared" si="21"/>
        <v>0</v>
      </c>
    </row>
    <row r="674" spans="1:6">
      <c r="A674" s="11">
        <v>4</v>
      </c>
      <c r="B674" s="17" t="s">
        <v>15</v>
      </c>
      <c r="C674" s="13" t="s">
        <v>14</v>
      </c>
      <c r="D674" s="14">
        <v>2.7029999999999998</v>
      </c>
      <c r="E674" s="15"/>
      <c r="F674" s="16">
        <f t="shared" si="21"/>
        <v>0</v>
      </c>
    </row>
    <row r="675" spans="1:6">
      <c r="A675" s="11">
        <v>5</v>
      </c>
      <c r="B675" s="17" t="s">
        <v>16</v>
      </c>
      <c r="C675" s="13" t="s">
        <v>14</v>
      </c>
      <c r="D675" s="14">
        <v>3.1320000000000001</v>
      </c>
      <c r="E675" s="15"/>
      <c r="F675" s="16">
        <f t="shared" si="21"/>
        <v>0</v>
      </c>
    </row>
    <row r="676" spans="1:6">
      <c r="A676" s="11">
        <v>6</v>
      </c>
      <c r="B676" s="17" t="s">
        <v>17</v>
      </c>
      <c r="C676" s="13" t="s">
        <v>14</v>
      </c>
      <c r="D676" s="14">
        <v>0.96</v>
      </c>
      <c r="E676" s="15"/>
      <c r="F676" s="16">
        <f t="shared" si="21"/>
        <v>0</v>
      </c>
    </row>
    <row r="677" spans="1:6">
      <c r="A677" s="11">
        <v>7</v>
      </c>
      <c r="B677" s="17" t="s">
        <v>18</v>
      </c>
      <c r="C677" s="13" t="s">
        <v>12</v>
      </c>
      <c r="D677" s="14">
        <v>1</v>
      </c>
      <c r="E677" s="15"/>
      <c r="F677" s="16">
        <f t="shared" si="21"/>
        <v>0</v>
      </c>
    </row>
    <row r="678" spans="1:6">
      <c r="A678" s="18"/>
      <c r="B678" s="19" t="s">
        <v>19</v>
      </c>
      <c r="C678" s="20"/>
      <c r="D678" s="21"/>
      <c r="E678" s="22"/>
      <c r="F678" s="23">
        <f>SUM(F671:F677)</f>
        <v>0</v>
      </c>
    </row>
    <row r="679" spans="1:6" ht="15.6">
      <c r="A679" s="6" t="s">
        <v>20</v>
      </c>
      <c r="B679" s="7" t="s">
        <v>21</v>
      </c>
      <c r="C679" s="9"/>
      <c r="D679" s="24"/>
      <c r="E679" s="25"/>
      <c r="F679" s="16"/>
    </row>
    <row r="680" spans="1:6" ht="27.6">
      <c r="A680" s="11">
        <v>1</v>
      </c>
      <c r="B680" s="26" t="s">
        <v>103</v>
      </c>
      <c r="C680" s="13" t="s">
        <v>14</v>
      </c>
      <c r="D680" s="27">
        <v>0.56799999999999995</v>
      </c>
      <c r="E680" s="15"/>
      <c r="F680" s="16">
        <f t="shared" si="21"/>
        <v>0</v>
      </c>
    </row>
    <row r="681" spans="1:6" ht="27.6">
      <c r="A681" s="11">
        <v>2</v>
      </c>
      <c r="B681" s="26" t="s">
        <v>117</v>
      </c>
      <c r="C681" s="13" t="s">
        <v>14</v>
      </c>
      <c r="D681" s="14">
        <v>2.2709999999999999</v>
      </c>
      <c r="E681" s="15"/>
      <c r="F681" s="16">
        <f t="shared" si="21"/>
        <v>0</v>
      </c>
    </row>
    <row r="682" spans="1:6" ht="27.6">
      <c r="A682" s="11">
        <v>3</v>
      </c>
      <c r="B682" s="26" t="s">
        <v>24</v>
      </c>
      <c r="C682" s="13" t="s">
        <v>10</v>
      </c>
      <c r="D682" s="14">
        <v>41.32</v>
      </c>
      <c r="E682" s="15"/>
      <c r="F682" s="16">
        <f t="shared" si="21"/>
        <v>0</v>
      </c>
    </row>
    <row r="683" spans="1:6">
      <c r="A683" s="11">
        <v>4</v>
      </c>
      <c r="B683" s="12" t="s">
        <v>25</v>
      </c>
      <c r="C683" s="13" t="s">
        <v>14</v>
      </c>
      <c r="D683" s="28">
        <v>0.32400000000000001</v>
      </c>
      <c r="E683" s="15"/>
      <c r="F683" s="16">
        <f t="shared" si="21"/>
        <v>0</v>
      </c>
    </row>
    <row r="684" spans="1:6" ht="41.4">
      <c r="A684" s="11">
        <v>5</v>
      </c>
      <c r="B684" s="12" t="s">
        <v>26</v>
      </c>
      <c r="C684" s="13" t="s">
        <v>14</v>
      </c>
      <c r="D684" s="28">
        <v>0.68100000000000005</v>
      </c>
      <c r="E684" s="15"/>
      <c r="F684" s="16">
        <f t="shared" si="21"/>
        <v>0</v>
      </c>
    </row>
    <row r="685" spans="1:6" ht="27.6">
      <c r="A685" s="11">
        <v>6</v>
      </c>
      <c r="B685" s="12" t="s">
        <v>27</v>
      </c>
      <c r="C685" s="13" t="s">
        <v>14</v>
      </c>
      <c r="D685" s="28">
        <v>1.1759999999999999</v>
      </c>
      <c r="E685" s="15"/>
      <c r="F685" s="16">
        <f t="shared" si="21"/>
        <v>0</v>
      </c>
    </row>
    <row r="686" spans="1:6">
      <c r="A686" s="11">
        <v>7</v>
      </c>
      <c r="B686" s="29" t="s">
        <v>28</v>
      </c>
      <c r="C686" s="13" t="s">
        <v>10</v>
      </c>
      <c r="D686" s="14">
        <v>46</v>
      </c>
      <c r="E686" s="15"/>
      <c r="F686" s="16">
        <f t="shared" si="21"/>
        <v>0</v>
      </c>
    </row>
    <row r="687" spans="1:6">
      <c r="A687" s="18"/>
      <c r="B687" s="19" t="s">
        <v>31</v>
      </c>
      <c r="C687" s="20"/>
      <c r="D687" s="21"/>
      <c r="E687" s="22"/>
      <c r="F687" s="23">
        <f>SUM(F680:F686)</f>
        <v>0</v>
      </c>
    </row>
    <row r="688" spans="1:6" ht="15.6">
      <c r="A688" s="6" t="s">
        <v>32</v>
      </c>
      <c r="B688" s="30" t="s">
        <v>33</v>
      </c>
      <c r="C688" s="9"/>
      <c r="D688" s="24"/>
      <c r="E688" s="25"/>
      <c r="F688" s="16"/>
    </row>
    <row r="689" spans="1:6" ht="27.6">
      <c r="A689" s="11">
        <v>1</v>
      </c>
      <c r="B689" s="12" t="s">
        <v>34</v>
      </c>
      <c r="C689" s="13" t="s">
        <v>14</v>
      </c>
      <c r="D689" s="27">
        <v>0.61899999999999999</v>
      </c>
      <c r="E689" s="15"/>
      <c r="F689" s="16">
        <f t="shared" si="21"/>
        <v>0</v>
      </c>
    </row>
    <row r="690" spans="1:6" ht="41.4">
      <c r="A690" s="11">
        <v>2</v>
      </c>
      <c r="B690" s="12" t="s">
        <v>35</v>
      </c>
      <c r="C690" s="13" t="s">
        <v>14</v>
      </c>
      <c r="D690" s="14">
        <v>0.5</v>
      </c>
      <c r="E690" s="15"/>
      <c r="F690" s="16">
        <f t="shared" si="21"/>
        <v>0</v>
      </c>
    </row>
    <row r="691" spans="1:6" ht="27.6">
      <c r="A691" s="11">
        <v>3</v>
      </c>
      <c r="B691" s="12" t="s">
        <v>36</v>
      </c>
      <c r="C691" s="13" t="s">
        <v>14</v>
      </c>
      <c r="D691" s="27">
        <v>0.18099999999999999</v>
      </c>
      <c r="E691" s="15"/>
      <c r="F691" s="16">
        <f t="shared" si="21"/>
        <v>0</v>
      </c>
    </row>
    <row r="692" spans="1:6" ht="27.6">
      <c r="A692" s="11">
        <v>4</v>
      </c>
      <c r="B692" s="12" t="s">
        <v>37</v>
      </c>
      <c r="C692" s="13" t="s">
        <v>10</v>
      </c>
      <c r="D692" s="14">
        <v>25</v>
      </c>
      <c r="E692" s="15"/>
      <c r="F692" s="16">
        <f t="shared" si="21"/>
        <v>0</v>
      </c>
    </row>
    <row r="693" spans="1:6" ht="41.4">
      <c r="A693" s="11">
        <v>5</v>
      </c>
      <c r="B693" s="12" t="s">
        <v>38</v>
      </c>
      <c r="C693" s="13" t="s">
        <v>10</v>
      </c>
      <c r="D693" s="14">
        <v>0.96</v>
      </c>
      <c r="E693" s="15"/>
      <c r="F693" s="16">
        <f t="shared" si="21"/>
        <v>0</v>
      </c>
    </row>
    <row r="694" spans="1:6" ht="27.6">
      <c r="A694" s="11">
        <v>6</v>
      </c>
      <c r="B694" s="12" t="s">
        <v>39</v>
      </c>
      <c r="C694" s="13" t="s">
        <v>40</v>
      </c>
      <c r="D694" s="14">
        <v>39</v>
      </c>
      <c r="E694" s="15"/>
      <c r="F694" s="16">
        <f t="shared" si="21"/>
        <v>0</v>
      </c>
    </row>
    <row r="695" spans="1:6">
      <c r="A695" s="11">
        <v>7</v>
      </c>
      <c r="B695" s="12" t="s">
        <v>41</v>
      </c>
      <c r="C695" s="13" t="s">
        <v>10</v>
      </c>
      <c r="D695" s="14">
        <v>55.2</v>
      </c>
      <c r="E695" s="15"/>
      <c r="F695" s="16">
        <f t="shared" si="21"/>
        <v>0</v>
      </c>
    </row>
    <row r="696" spans="1:6">
      <c r="A696" s="11">
        <v>8</v>
      </c>
      <c r="B696" s="31" t="s">
        <v>118</v>
      </c>
      <c r="C696" s="13" t="s">
        <v>10</v>
      </c>
      <c r="D696" s="14">
        <v>34.409999999999997</v>
      </c>
      <c r="E696" s="15"/>
      <c r="F696" s="16">
        <f t="shared" si="21"/>
        <v>0</v>
      </c>
    </row>
    <row r="697" spans="1:6">
      <c r="A697" s="18"/>
      <c r="B697" s="19" t="s">
        <v>43</v>
      </c>
      <c r="C697" s="20"/>
      <c r="D697" s="21"/>
      <c r="E697" s="22"/>
      <c r="F697" s="23">
        <f>SUM(F689:F696)</f>
        <v>0</v>
      </c>
    </row>
    <row r="698" spans="1:6" ht="15.6">
      <c r="A698" s="32" t="s">
        <v>44</v>
      </c>
      <c r="B698" s="33" t="s">
        <v>45</v>
      </c>
      <c r="C698" s="34"/>
      <c r="D698" s="35"/>
      <c r="E698" s="15"/>
      <c r="F698" s="16"/>
    </row>
    <row r="699" spans="1:6" ht="41.4">
      <c r="A699" s="11">
        <v>1</v>
      </c>
      <c r="B699" s="31" t="s">
        <v>46</v>
      </c>
      <c r="C699" s="13" t="s">
        <v>40</v>
      </c>
      <c r="D699" s="14">
        <v>2</v>
      </c>
      <c r="E699" s="15"/>
      <c r="F699" s="16">
        <f t="shared" si="21"/>
        <v>0</v>
      </c>
    </row>
    <row r="700" spans="1:6">
      <c r="A700" s="18"/>
      <c r="B700" s="19" t="s">
        <v>48</v>
      </c>
      <c r="C700" s="20"/>
      <c r="D700" s="21"/>
      <c r="E700" s="22"/>
      <c r="F700" s="23">
        <f>SUM(F699:F699)</f>
        <v>0</v>
      </c>
    </row>
    <row r="701" spans="1:6">
      <c r="A701" s="36" t="s">
        <v>49</v>
      </c>
      <c r="B701" s="33" t="s">
        <v>50</v>
      </c>
      <c r="C701" s="13"/>
      <c r="D701" s="14"/>
      <c r="E701" s="15"/>
      <c r="F701" s="16"/>
    </row>
    <row r="702" spans="1:6" ht="27.6">
      <c r="A702" s="11">
        <v>1</v>
      </c>
      <c r="B702" s="31" t="s">
        <v>51</v>
      </c>
      <c r="C702" s="13" t="s">
        <v>52</v>
      </c>
      <c r="D702" s="14">
        <v>5.7</v>
      </c>
      <c r="E702" s="15"/>
      <c r="F702" s="16">
        <f t="shared" si="21"/>
        <v>0</v>
      </c>
    </row>
    <row r="703" spans="1:6" ht="27.6">
      <c r="A703" s="11">
        <v>2</v>
      </c>
      <c r="B703" s="31" t="s">
        <v>53</v>
      </c>
      <c r="C703" s="13" t="s">
        <v>10</v>
      </c>
      <c r="D703" s="14">
        <v>4.8499999999999996</v>
      </c>
      <c r="E703" s="15"/>
      <c r="F703" s="16">
        <f t="shared" si="21"/>
        <v>0</v>
      </c>
    </row>
    <row r="704" spans="1:6">
      <c r="A704" s="18"/>
      <c r="B704" s="19" t="s">
        <v>54</v>
      </c>
      <c r="C704" s="20"/>
      <c r="D704" s="21"/>
      <c r="E704" s="22"/>
      <c r="F704" s="23">
        <f>SUM(F702:F703)</f>
        <v>0</v>
      </c>
    </row>
    <row r="705" spans="1:6">
      <c r="A705" s="36" t="s">
        <v>55</v>
      </c>
      <c r="B705" s="33" t="s">
        <v>56</v>
      </c>
      <c r="C705" s="13"/>
      <c r="D705" s="14"/>
      <c r="E705" s="15"/>
      <c r="F705" s="16"/>
    </row>
    <row r="706" spans="1:6">
      <c r="A706" s="11">
        <v>1</v>
      </c>
      <c r="B706" s="37" t="s">
        <v>57</v>
      </c>
      <c r="C706" s="13" t="s">
        <v>10</v>
      </c>
      <c r="D706" s="14">
        <v>2.34</v>
      </c>
      <c r="E706" s="15"/>
      <c r="F706" s="16">
        <f t="shared" si="21"/>
        <v>0</v>
      </c>
    </row>
    <row r="707" spans="1:6">
      <c r="A707" s="18"/>
      <c r="B707" s="19" t="s">
        <v>58</v>
      </c>
      <c r="C707" s="20"/>
      <c r="D707" s="21"/>
      <c r="E707" s="22"/>
      <c r="F707" s="23">
        <f>F706</f>
        <v>0</v>
      </c>
    </row>
    <row r="708" spans="1:6">
      <c r="A708" s="36" t="s">
        <v>59</v>
      </c>
      <c r="B708" s="33" t="s">
        <v>60</v>
      </c>
      <c r="C708" s="13"/>
      <c r="D708" s="14"/>
      <c r="E708" s="15"/>
      <c r="F708" s="16"/>
    </row>
    <row r="709" spans="1:6" ht="27.6">
      <c r="A709" s="11">
        <v>1</v>
      </c>
      <c r="B709" s="31" t="s">
        <v>61</v>
      </c>
      <c r="C709" s="13" t="s">
        <v>10</v>
      </c>
      <c r="D709" s="14">
        <v>20.8</v>
      </c>
      <c r="E709" s="15"/>
      <c r="F709" s="16">
        <f t="shared" si="21"/>
        <v>0</v>
      </c>
    </row>
    <row r="710" spans="1:6" ht="27.6">
      <c r="A710" s="11">
        <v>2</v>
      </c>
      <c r="B710" s="31" t="s">
        <v>62</v>
      </c>
      <c r="C710" s="13" t="s">
        <v>10</v>
      </c>
      <c r="D710" s="14">
        <v>6.4</v>
      </c>
      <c r="E710" s="15"/>
      <c r="F710" s="16">
        <f t="shared" si="21"/>
        <v>0</v>
      </c>
    </row>
    <row r="711" spans="1:6">
      <c r="A711" s="18"/>
      <c r="B711" s="19" t="s">
        <v>63</v>
      </c>
      <c r="C711" s="20"/>
      <c r="D711" s="21"/>
      <c r="E711" s="22"/>
      <c r="F711" s="23">
        <f>SUM(F709:F710)</f>
        <v>0</v>
      </c>
    </row>
    <row r="712" spans="1:6">
      <c r="A712" s="36" t="s">
        <v>64</v>
      </c>
      <c r="B712" s="41" t="s">
        <v>105</v>
      </c>
      <c r="C712" s="42"/>
      <c r="D712" s="43"/>
      <c r="E712" s="44"/>
      <c r="F712" s="16"/>
    </row>
    <row r="713" spans="1:6" ht="43.2">
      <c r="A713" s="11">
        <v>1</v>
      </c>
      <c r="B713" s="45" t="s">
        <v>85</v>
      </c>
      <c r="C713" s="42" t="s">
        <v>86</v>
      </c>
      <c r="D713" s="43">
        <v>1.4</v>
      </c>
      <c r="E713" s="44"/>
      <c r="F713" s="16">
        <f t="shared" ref="F713:F723" si="22">+D713*E713</f>
        <v>0</v>
      </c>
    </row>
    <row r="714" spans="1:6" ht="43.2">
      <c r="A714" s="11">
        <v>2</v>
      </c>
      <c r="B714" s="45" t="s">
        <v>87</v>
      </c>
      <c r="C714" s="42" t="s">
        <v>88</v>
      </c>
      <c r="D714" s="43">
        <v>1</v>
      </c>
      <c r="E714" s="44"/>
      <c r="F714" s="16">
        <f t="shared" si="22"/>
        <v>0</v>
      </c>
    </row>
    <row r="715" spans="1:6" ht="43.2">
      <c r="A715" s="11">
        <v>3</v>
      </c>
      <c r="B715" s="45" t="s">
        <v>89</v>
      </c>
      <c r="C715" s="42" t="s">
        <v>90</v>
      </c>
      <c r="D715" s="43">
        <v>1</v>
      </c>
      <c r="E715" s="44"/>
      <c r="F715" s="16">
        <f t="shared" si="22"/>
        <v>0</v>
      </c>
    </row>
    <row r="716" spans="1:6" ht="28.8">
      <c r="A716" s="11">
        <v>4</v>
      </c>
      <c r="B716" s="45" t="s">
        <v>91</v>
      </c>
      <c r="C716" s="42" t="s">
        <v>90</v>
      </c>
      <c r="D716" s="43">
        <v>1</v>
      </c>
      <c r="E716" s="44"/>
      <c r="F716" s="16">
        <f t="shared" si="22"/>
        <v>0</v>
      </c>
    </row>
    <row r="717" spans="1:6" ht="43.2">
      <c r="A717" s="11">
        <v>5</v>
      </c>
      <c r="B717" s="45" t="s">
        <v>92</v>
      </c>
      <c r="C717" s="42" t="s">
        <v>90</v>
      </c>
      <c r="D717" s="43">
        <v>1</v>
      </c>
      <c r="E717" s="44"/>
      <c r="F717" s="16">
        <f t="shared" si="22"/>
        <v>0</v>
      </c>
    </row>
    <row r="718" spans="1:6" ht="57.6">
      <c r="A718" s="11">
        <v>6</v>
      </c>
      <c r="B718" s="45" t="s">
        <v>93</v>
      </c>
      <c r="C718" s="42" t="s">
        <v>86</v>
      </c>
      <c r="D718" s="43">
        <v>8.82</v>
      </c>
      <c r="E718" s="44"/>
      <c r="F718" s="16">
        <f t="shared" si="22"/>
        <v>0</v>
      </c>
    </row>
    <row r="719" spans="1:6" ht="57.6">
      <c r="A719" s="11">
        <v>7</v>
      </c>
      <c r="B719" s="45" t="s">
        <v>94</v>
      </c>
      <c r="C719" s="42" t="s">
        <v>30</v>
      </c>
      <c r="D719" s="43">
        <v>1</v>
      </c>
      <c r="E719" s="44"/>
      <c r="F719" s="16">
        <f t="shared" si="22"/>
        <v>0</v>
      </c>
    </row>
    <row r="720" spans="1:6">
      <c r="A720" s="11">
        <v>8</v>
      </c>
      <c r="B720" s="45" t="s">
        <v>386</v>
      </c>
      <c r="C720" s="42" t="s">
        <v>88</v>
      </c>
      <c r="D720" s="43">
        <v>2</v>
      </c>
      <c r="E720" s="44"/>
      <c r="F720" s="16">
        <f t="shared" si="22"/>
        <v>0</v>
      </c>
    </row>
    <row r="721" spans="1:6">
      <c r="A721" s="11">
        <v>9</v>
      </c>
      <c r="B721" s="45" t="s">
        <v>96</v>
      </c>
      <c r="C721" s="42" t="s">
        <v>88</v>
      </c>
      <c r="D721" s="43">
        <v>2</v>
      </c>
      <c r="E721" s="44"/>
      <c r="F721" s="16">
        <f t="shared" si="22"/>
        <v>0</v>
      </c>
    </row>
    <row r="722" spans="1:6">
      <c r="A722" s="11">
        <v>10</v>
      </c>
      <c r="B722" s="45" t="s">
        <v>97</v>
      </c>
      <c r="C722" s="42" t="s">
        <v>88</v>
      </c>
      <c r="D722" s="43">
        <v>2</v>
      </c>
      <c r="E722" s="44"/>
      <c r="F722" s="16">
        <f t="shared" si="22"/>
        <v>0</v>
      </c>
    </row>
    <row r="723" spans="1:6">
      <c r="A723" s="11">
        <v>11</v>
      </c>
      <c r="B723" s="45" t="s">
        <v>98</v>
      </c>
      <c r="C723" s="42" t="s">
        <v>88</v>
      </c>
      <c r="D723" s="43">
        <v>2</v>
      </c>
      <c r="E723" s="44"/>
      <c r="F723" s="16">
        <f t="shared" si="22"/>
        <v>0</v>
      </c>
    </row>
    <row r="724" spans="1:6">
      <c r="A724" s="18"/>
      <c r="B724" s="19" t="s">
        <v>71</v>
      </c>
      <c r="C724" s="20"/>
      <c r="D724" s="21"/>
      <c r="E724" s="22"/>
      <c r="F724" s="23">
        <f>SUM(F713:F723)</f>
        <v>0</v>
      </c>
    </row>
    <row r="725" spans="1:6">
      <c r="A725" s="18" t="s">
        <v>72</v>
      </c>
      <c r="B725" s="19" t="s">
        <v>106</v>
      </c>
      <c r="C725" s="20"/>
      <c r="D725" s="21"/>
      <c r="E725" s="22"/>
      <c r="F725" s="23"/>
    </row>
    <row r="726" spans="1:6" ht="27.6">
      <c r="A726" s="47">
        <v>1</v>
      </c>
      <c r="B726" s="26" t="s">
        <v>103</v>
      </c>
      <c r="C726" s="13" t="s">
        <v>14</v>
      </c>
      <c r="D726" s="27">
        <v>0.14299999999999999</v>
      </c>
      <c r="E726" s="15"/>
      <c r="F726" s="16">
        <f>E726*D726</f>
        <v>0</v>
      </c>
    </row>
    <row r="727" spans="1:6" ht="27.6">
      <c r="A727" s="47">
        <v>2</v>
      </c>
      <c r="B727" s="26" t="s">
        <v>107</v>
      </c>
      <c r="C727" s="13" t="s">
        <v>14</v>
      </c>
      <c r="D727" s="14">
        <v>0.56999999999999995</v>
      </c>
      <c r="E727" s="15"/>
      <c r="F727" s="16">
        <f t="shared" ref="F727:F735" si="23">E727*D727</f>
        <v>0</v>
      </c>
    </row>
    <row r="728" spans="1:6">
      <c r="A728" s="47">
        <v>3</v>
      </c>
      <c r="B728" s="26" t="s">
        <v>108</v>
      </c>
      <c r="C728" s="13" t="s">
        <v>10</v>
      </c>
      <c r="D728" s="14">
        <v>1.9</v>
      </c>
      <c r="E728" s="15"/>
      <c r="F728" s="16">
        <f t="shared" si="23"/>
        <v>0</v>
      </c>
    </row>
    <row r="729" spans="1:6" ht="27.6">
      <c r="A729" s="47">
        <v>4</v>
      </c>
      <c r="B729" s="26" t="s">
        <v>109</v>
      </c>
      <c r="C729" s="13" t="s">
        <v>10</v>
      </c>
      <c r="D729" s="14">
        <v>8.32</v>
      </c>
      <c r="E729" s="15"/>
      <c r="F729" s="16">
        <f t="shared" si="23"/>
        <v>0</v>
      </c>
    </row>
    <row r="730" spans="1:6">
      <c r="A730" s="47">
        <v>5</v>
      </c>
      <c r="B730" s="26" t="s">
        <v>184</v>
      </c>
      <c r="C730" s="13" t="s">
        <v>86</v>
      </c>
      <c r="D730" s="14">
        <v>6</v>
      </c>
      <c r="E730" s="15"/>
      <c r="F730" s="16"/>
    </row>
    <row r="731" spans="1:6" ht="27.6">
      <c r="A731" s="47">
        <v>6</v>
      </c>
      <c r="B731" s="26" t="s">
        <v>110</v>
      </c>
      <c r="C731" s="13" t="s">
        <v>10</v>
      </c>
      <c r="D731" s="28">
        <v>3.75</v>
      </c>
      <c r="E731" s="15"/>
      <c r="F731" s="16">
        <f t="shared" si="23"/>
        <v>0</v>
      </c>
    </row>
    <row r="732" spans="1:6" ht="27.6">
      <c r="A732" s="47">
        <v>7</v>
      </c>
      <c r="B732" s="26" t="s">
        <v>77</v>
      </c>
      <c r="C732" s="13" t="s">
        <v>10</v>
      </c>
      <c r="D732" s="28">
        <v>17.760000000000002</v>
      </c>
      <c r="E732" s="15"/>
      <c r="F732" s="16">
        <f t="shared" si="23"/>
        <v>0</v>
      </c>
    </row>
    <row r="733" spans="1:6" ht="43.2">
      <c r="A733" s="47">
        <v>8</v>
      </c>
      <c r="B733" s="45" t="s">
        <v>187</v>
      </c>
      <c r="C733" s="42" t="s">
        <v>30</v>
      </c>
      <c r="D733" s="43">
        <v>1</v>
      </c>
      <c r="E733" s="50"/>
      <c r="F733" s="16">
        <f t="shared" si="23"/>
        <v>0</v>
      </c>
    </row>
    <row r="734" spans="1:6">
      <c r="A734" s="47">
        <v>9</v>
      </c>
      <c r="B734" s="26" t="s">
        <v>112</v>
      </c>
      <c r="C734" s="13" t="s">
        <v>30</v>
      </c>
      <c r="D734" s="28">
        <v>1</v>
      </c>
      <c r="E734" s="15"/>
      <c r="F734" s="16">
        <f t="shared" si="23"/>
        <v>0</v>
      </c>
    </row>
    <row r="735" spans="1:6" ht="27.6">
      <c r="A735" s="47">
        <v>10</v>
      </c>
      <c r="B735" s="26" t="s">
        <v>185</v>
      </c>
      <c r="C735" s="13" t="s">
        <v>14</v>
      </c>
      <c r="D735" s="28">
        <v>0.56999999999999995</v>
      </c>
      <c r="E735" s="15"/>
      <c r="F735" s="16">
        <f t="shared" si="23"/>
        <v>0</v>
      </c>
    </row>
    <row r="736" spans="1:6">
      <c r="A736" s="18"/>
      <c r="B736" s="7" t="s">
        <v>82</v>
      </c>
      <c r="C736" s="9"/>
      <c r="D736" s="52"/>
      <c r="E736" s="25"/>
      <c r="F736" s="23">
        <f>SUM(F726:F735)</f>
        <v>0</v>
      </c>
    </row>
    <row r="737" spans="1:7">
      <c r="A737" s="11"/>
      <c r="B737" s="41" t="s">
        <v>100</v>
      </c>
      <c r="C737" s="42"/>
      <c r="D737" s="43"/>
      <c r="E737" s="43"/>
      <c r="F737" s="46">
        <f>F724+F711+F707+F704+F700+F697+F687+F678+F736</f>
        <v>0</v>
      </c>
      <c r="G737" s="54"/>
    </row>
    <row r="741" spans="1:7">
      <c r="A741" s="1"/>
      <c r="B741" s="381" t="s">
        <v>248</v>
      </c>
      <c r="C741" s="382"/>
      <c r="D741" s="383"/>
      <c r="E741" s="1"/>
      <c r="F741" s="119">
        <f>F579+F662+F737</f>
        <v>0</v>
      </c>
    </row>
    <row r="742" spans="1:7">
      <c r="A742" s="1"/>
      <c r="B742" s="381" t="s">
        <v>222</v>
      </c>
      <c r="C742" s="382"/>
      <c r="D742" s="383"/>
      <c r="E742" s="1"/>
      <c r="F742" s="119">
        <f>(F741*18)/100</f>
        <v>0</v>
      </c>
    </row>
    <row r="743" spans="1:7">
      <c r="A743" s="1"/>
      <c r="B743" s="381" t="s">
        <v>249</v>
      </c>
      <c r="C743" s="382"/>
      <c r="D743" s="383"/>
      <c r="E743" s="1"/>
      <c r="F743" s="119">
        <f>+F741+F742</f>
        <v>0</v>
      </c>
    </row>
    <row r="747" spans="1:7">
      <c r="A747" s="1"/>
      <c r="B747" s="381" t="s">
        <v>252</v>
      </c>
      <c r="C747" s="382"/>
      <c r="D747" s="383"/>
      <c r="E747" s="384">
        <f>E243+E491+F741</f>
        <v>0</v>
      </c>
      <c r="F747" s="385"/>
      <c r="G747" s="54">
        <f>E747/655.957</f>
        <v>0</v>
      </c>
    </row>
    <row r="748" spans="1:7">
      <c r="A748" s="1"/>
      <c r="B748" s="381" t="s">
        <v>250</v>
      </c>
      <c r="C748" s="382"/>
      <c r="D748" s="383"/>
      <c r="E748" s="384">
        <f>E244+E492+F742</f>
        <v>0</v>
      </c>
      <c r="F748" s="385"/>
      <c r="G748" s="54">
        <f t="shared" ref="G748:G749" si="24">E748/655.957</f>
        <v>0</v>
      </c>
    </row>
    <row r="749" spans="1:7">
      <c r="A749" s="1"/>
      <c r="B749" s="381" t="s">
        <v>251</v>
      </c>
      <c r="C749" s="382"/>
      <c r="D749" s="383"/>
      <c r="E749" s="384">
        <f>E245+E493+F743</f>
        <v>0</v>
      </c>
      <c r="F749" s="385"/>
      <c r="G749" s="54">
        <f t="shared" si="24"/>
        <v>0</v>
      </c>
    </row>
  </sheetData>
  <mergeCells count="30">
    <mergeCell ref="B5:F5"/>
    <mergeCell ref="B86:F86"/>
    <mergeCell ref="B169:F169"/>
    <mergeCell ref="B252:F252"/>
    <mergeCell ref="B334:F334"/>
    <mergeCell ref="B417:F417"/>
    <mergeCell ref="B243:D243"/>
    <mergeCell ref="B244:D244"/>
    <mergeCell ref="B245:D245"/>
    <mergeCell ref="E243:F243"/>
    <mergeCell ref="E244:F244"/>
    <mergeCell ref="E245:F245"/>
    <mergeCell ref="B747:D747"/>
    <mergeCell ref="B748:D748"/>
    <mergeCell ref="B749:D749"/>
    <mergeCell ref="E747:F747"/>
    <mergeCell ref="E748:F748"/>
    <mergeCell ref="E749:F749"/>
    <mergeCell ref="B742:D742"/>
    <mergeCell ref="B743:D743"/>
    <mergeCell ref="B491:D491"/>
    <mergeCell ref="B492:D492"/>
    <mergeCell ref="B493:D493"/>
    <mergeCell ref="B667:F667"/>
    <mergeCell ref="B741:D741"/>
    <mergeCell ref="E491:F491"/>
    <mergeCell ref="E492:F492"/>
    <mergeCell ref="E493:F493"/>
    <mergeCell ref="B502:F502"/>
    <mergeCell ref="B584:F58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8930-8493-44F7-8033-A7657C910B92}">
  <dimension ref="A1:G1497"/>
  <sheetViews>
    <sheetView zoomScale="107" zoomScaleNormal="107" workbookViewId="0">
      <selection activeCell="J18" sqref="J18"/>
    </sheetView>
  </sheetViews>
  <sheetFormatPr baseColWidth="10" defaultRowHeight="14.4"/>
  <cols>
    <col min="2" max="2" width="40.109375" customWidth="1"/>
    <col min="6" max="6" width="17.21875" customWidth="1"/>
  </cols>
  <sheetData>
    <row r="1" spans="1:6" ht="23.4">
      <c r="B1" s="96" t="s">
        <v>253</v>
      </c>
    </row>
    <row r="4" spans="1:6" ht="15" thickBot="1"/>
    <row r="5" spans="1:6" ht="15" thickBot="1">
      <c r="A5" s="134"/>
      <c r="B5" s="393" t="s">
        <v>254</v>
      </c>
      <c r="C5" s="394"/>
      <c r="D5" s="394"/>
      <c r="E5" s="394"/>
      <c r="F5" s="395"/>
    </row>
    <row r="6" spans="1:6">
      <c r="A6" s="134"/>
      <c r="B6" s="135"/>
      <c r="C6" s="135"/>
      <c r="D6" s="135"/>
      <c r="E6" s="135"/>
      <c r="F6" s="135"/>
    </row>
    <row r="7" spans="1:6">
      <c r="A7" s="136" t="s">
        <v>1</v>
      </c>
      <c r="B7" s="136" t="s">
        <v>2</v>
      </c>
      <c r="C7" s="136" t="s">
        <v>3</v>
      </c>
      <c r="D7" s="137" t="s">
        <v>4</v>
      </c>
      <c r="E7" s="136" t="s">
        <v>5</v>
      </c>
      <c r="F7" s="136" t="s">
        <v>6</v>
      </c>
    </row>
    <row r="8" spans="1:6">
      <c r="A8" s="138" t="s">
        <v>7</v>
      </c>
      <c r="B8" s="139" t="s">
        <v>8</v>
      </c>
      <c r="C8" s="140"/>
      <c r="D8" s="141"/>
      <c r="E8" s="141"/>
      <c r="F8" s="142"/>
    </row>
    <row r="9" spans="1:6">
      <c r="A9" s="143">
        <v>1</v>
      </c>
      <c r="B9" s="144" t="s">
        <v>9</v>
      </c>
      <c r="C9" s="145" t="s">
        <v>10</v>
      </c>
      <c r="D9" s="146">
        <v>64.58</v>
      </c>
      <c r="E9" s="147"/>
      <c r="F9" s="148">
        <f>+D9*E9</f>
        <v>0</v>
      </c>
    </row>
    <row r="10" spans="1:6">
      <c r="A10" s="143">
        <v>2</v>
      </c>
      <c r="B10" s="149" t="s">
        <v>11</v>
      </c>
      <c r="C10" s="145" t="s">
        <v>12</v>
      </c>
      <c r="D10" s="146">
        <v>1</v>
      </c>
      <c r="E10" s="147"/>
      <c r="F10" s="148">
        <f t="shared" ref="F10:F49" si="0">+D10*E10</f>
        <v>0</v>
      </c>
    </row>
    <row r="11" spans="1:6">
      <c r="A11" s="143">
        <v>3</v>
      </c>
      <c r="B11" s="144" t="s">
        <v>102</v>
      </c>
      <c r="C11" s="145" t="s">
        <v>14</v>
      </c>
      <c r="D11" s="146">
        <v>37.436</v>
      </c>
      <c r="E11" s="147"/>
      <c r="F11" s="148">
        <f t="shared" si="0"/>
        <v>0</v>
      </c>
    </row>
    <row r="12" spans="1:6">
      <c r="A12" s="143">
        <v>4</v>
      </c>
      <c r="B12" s="149" t="s">
        <v>15</v>
      </c>
      <c r="C12" s="145" t="s">
        <v>14</v>
      </c>
      <c r="D12" s="146">
        <v>4.13</v>
      </c>
      <c r="E12" s="147"/>
      <c r="F12" s="148">
        <f t="shared" si="0"/>
        <v>0</v>
      </c>
    </row>
    <row r="13" spans="1:6">
      <c r="A13" s="143">
        <v>5</v>
      </c>
      <c r="B13" s="149" t="s">
        <v>16</v>
      </c>
      <c r="C13" s="145" t="s">
        <v>14</v>
      </c>
      <c r="D13" s="146">
        <v>3.78</v>
      </c>
      <c r="E13" s="147"/>
      <c r="F13" s="148">
        <f t="shared" si="0"/>
        <v>0</v>
      </c>
    </row>
    <row r="14" spans="1:6">
      <c r="A14" s="143">
        <v>6</v>
      </c>
      <c r="B14" s="149" t="s">
        <v>17</v>
      </c>
      <c r="C14" s="145" t="s">
        <v>14</v>
      </c>
      <c r="D14" s="146">
        <v>1.3320000000000001</v>
      </c>
      <c r="E14" s="147"/>
      <c r="F14" s="148">
        <f t="shared" si="0"/>
        <v>0</v>
      </c>
    </row>
    <row r="15" spans="1:6">
      <c r="A15" s="143">
        <v>7</v>
      </c>
      <c r="B15" s="149" t="s">
        <v>18</v>
      </c>
      <c r="C15" s="145" t="s">
        <v>12</v>
      </c>
      <c r="D15" s="146">
        <v>1</v>
      </c>
      <c r="E15" s="147"/>
      <c r="F15" s="148">
        <f t="shared" si="0"/>
        <v>0</v>
      </c>
    </row>
    <row r="16" spans="1:6">
      <c r="A16" s="150"/>
      <c r="B16" s="151" t="s">
        <v>19</v>
      </c>
      <c r="C16" s="152"/>
      <c r="D16" s="153"/>
      <c r="E16" s="154"/>
      <c r="F16" s="155">
        <f>SUM(F9:F15)</f>
        <v>0</v>
      </c>
    </row>
    <row r="17" spans="1:6">
      <c r="A17" s="138" t="s">
        <v>20</v>
      </c>
      <c r="B17" s="139" t="s">
        <v>21</v>
      </c>
      <c r="C17" s="141"/>
      <c r="D17" s="156"/>
      <c r="E17" s="157"/>
      <c r="F17" s="148"/>
    </row>
    <row r="18" spans="1:6" ht="24.6">
      <c r="A18" s="143">
        <v>1</v>
      </c>
      <c r="B18" s="158" t="s">
        <v>22</v>
      </c>
      <c r="C18" s="145" t="s">
        <v>14</v>
      </c>
      <c r="D18" s="159">
        <v>0.68899999999999995</v>
      </c>
      <c r="E18" s="147"/>
      <c r="F18" s="148">
        <f t="shared" si="0"/>
        <v>0</v>
      </c>
    </row>
    <row r="19" spans="1:6" ht="24.6">
      <c r="A19" s="143">
        <v>2</v>
      </c>
      <c r="B19" s="158" t="s">
        <v>23</v>
      </c>
      <c r="C19" s="145" t="s">
        <v>14</v>
      </c>
      <c r="D19" s="146">
        <v>2.754</v>
      </c>
      <c r="E19" s="147"/>
      <c r="F19" s="148">
        <f t="shared" si="0"/>
        <v>0</v>
      </c>
    </row>
    <row r="20" spans="1:6" ht="24.6">
      <c r="A20" s="143">
        <v>3</v>
      </c>
      <c r="B20" s="158" t="s">
        <v>24</v>
      </c>
      <c r="C20" s="145" t="s">
        <v>10</v>
      </c>
      <c r="D20" s="146">
        <v>57.84</v>
      </c>
      <c r="E20" s="147"/>
      <c r="F20" s="148">
        <f t="shared" si="0"/>
        <v>0</v>
      </c>
    </row>
    <row r="21" spans="1:6">
      <c r="A21" s="143">
        <v>4</v>
      </c>
      <c r="B21" s="144" t="s">
        <v>25</v>
      </c>
      <c r="C21" s="145" t="s">
        <v>14</v>
      </c>
      <c r="D21" s="160">
        <v>0.48599999999999999</v>
      </c>
      <c r="E21" s="147"/>
      <c r="F21" s="148">
        <f t="shared" si="0"/>
        <v>0</v>
      </c>
    </row>
    <row r="22" spans="1:6" ht="36">
      <c r="A22" s="143">
        <v>5</v>
      </c>
      <c r="B22" s="144" t="s">
        <v>26</v>
      </c>
      <c r="C22" s="145" t="s">
        <v>14</v>
      </c>
      <c r="D22" s="160">
        <v>1.085</v>
      </c>
      <c r="E22" s="147"/>
      <c r="F22" s="148">
        <f t="shared" si="0"/>
        <v>0</v>
      </c>
    </row>
    <row r="23" spans="1:6" ht="24">
      <c r="A23" s="143">
        <v>6</v>
      </c>
      <c r="B23" s="144" t="s">
        <v>27</v>
      </c>
      <c r="C23" s="145" t="s">
        <v>14</v>
      </c>
      <c r="D23" s="160">
        <v>2.08</v>
      </c>
      <c r="E23" s="147"/>
      <c r="F23" s="148">
        <f t="shared" si="0"/>
        <v>0</v>
      </c>
    </row>
    <row r="24" spans="1:6">
      <c r="A24" s="143">
        <v>7</v>
      </c>
      <c r="B24" s="161" t="s">
        <v>28</v>
      </c>
      <c r="C24" s="145" t="s">
        <v>10</v>
      </c>
      <c r="D24" s="146">
        <v>74</v>
      </c>
      <c r="E24" s="147"/>
      <c r="F24" s="148">
        <f t="shared" si="0"/>
        <v>0</v>
      </c>
    </row>
    <row r="25" spans="1:6" ht="36">
      <c r="A25" s="143">
        <v>8</v>
      </c>
      <c r="B25" s="144" t="s">
        <v>29</v>
      </c>
      <c r="C25" s="145" t="s">
        <v>30</v>
      </c>
      <c r="D25" s="146">
        <v>1</v>
      </c>
      <c r="E25" s="147"/>
      <c r="F25" s="148">
        <f t="shared" si="0"/>
        <v>0</v>
      </c>
    </row>
    <row r="26" spans="1:6">
      <c r="A26" s="150"/>
      <c r="B26" s="151" t="s">
        <v>31</v>
      </c>
      <c r="C26" s="152"/>
      <c r="D26" s="153"/>
      <c r="E26" s="154"/>
      <c r="F26" s="155">
        <f>SUM(F18:F25)</f>
        <v>0</v>
      </c>
    </row>
    <row r="27" spans="1:6">
      <c r="A27" s="138" t="s">
        <v>32</v>
      </c>
      <c r="B27" s="162" t="s">
        <v>33</v>
      </c>
      <c r="C27" s="141"/>
      <c r="D27" s="156"/>
      <c r="E27" s="157"/>
      <c r="F27" s="148"/>
    </row>
    <row r="28" spans="1:6" ht="24">
      <c r="A28" s="143">
        <v>1</v>
      </c>
      <c r="B28" s="144" t="s">
        <v>34</v>
      </c>
      <c r="C28" s="145" t="s">
        <v>14</v>
      </c>
      <c r="D28" s="159">
        <v>1.0940000000000001</v>
      </c>
      <c r="E28" s="147"/>
      <c r="F28" s="148">
        <f t="shared" si="0"/>
        <v>0</v>
      </c>
    </row>
    <row r="29" spans="1:6" ht="36">
      <c r="A29" s="143">
        <v>2</v>
      </c>
      <c r="B29" s="144" t="s">
        <v>255</v>
      </c>
      <c r="C29" s="145" t="s">
        <v>14</v>
      </c>
      <c r="D29" s="146">
        <v>1.056</v>
      </c>
      <c r="E29" s="147"/>
      <c r="F29" s="148">
        <f t="shared" si="0"/>
        <v>0</v>
      </c>
    </row>
    <row r="30" spans="1:6" ht="24">
      <c r="A30" s="143">
        <v>3</v>
      </c>
      <c r="B30" s="144" t="s">
        <v>36</v>
      </c>
      <c r="C30" s="145" t="s">
        <v>14</v>
      </c>
      <c r="D30" s="159">
        <v>0.25700000000000001</v>
      </c>
      <c r="E30" s="147"/>
      <c r="F30" s="148">
        <f t="shared" si="0"/>
        <v>0</v>
      </c>
    </row>
    <row r="31" spans="1:6" ht="24">
      <c r="A31" s="143">
        <v>4</v>
      </c>
      <c r="B31" s="144" t="s">
        <v>37</v>
      </c>
      <c r="C31" s="145" t="s">
        <v>10</v>
      </c>
      <c r="D31" s="146">
        <v>55.96</v>
      </c>
      <c r="E31" s="147"/>
      <c r="F31" s="148">
        <f t="shared" si="0"/>
        <v>0</v>
      </c>
    </row>
    <row r="32" spans="1:6" ht="36">
      <c r="A32" s="143">
        <v>5</v>
      </c>
      <c r="B32" s="144" t="s">
        <v>38</v>
      </c>
      <c r="C32" s="145" t="s">
        <v>10</v>
      </c>
      <c r="D32" s="146">
        <v>1.92</v>
      </c>
      <c r="E32" s="147"/>
      <c r="F32" s="148">
        <f t="shared" si="0"/>
        <v>0</v>
      </c>
    </row>
    <row r="33" spans="1:6" ht="24">
      <c r="A33" s="143">
        <v>6</v>
      </c>
      <c r="B33" s="144" t="s">
        <v>39</v>
      </c>
      <c r="C33" s="145" t="s">
        <v>40</v>
      </c>
      <c r="D33" s="146">
        <v>65</v>
      </c>
      <c r="E33" s="147"/>
      <c r="F33" s="148">
        <f t="shared" si="0"/>
        <v>0</v>
      </c>
    </row>
    <row r="34" spans="1:6">
      <c r="A34" s="143">
        <v>7</v>
      </c>
      <c r="B34" s="144" t="s">
        <v>41</v>
      </c>
      <c r="C34" s="145" t="s">
        <v>10</v>
      </c>
      <c r="D34" s="159">
        <v>112.65</v>
      </c>
      <c r="E34" s="147"/>
      <c r="F34" s="148">
        <f t="shared" si="0"/>
        <v>0</v>
      </c>
    </row>
    <row r="35" spans="1:6" ht="24">
      <c r="A35" s="143">
        <v>8</v>
      </c>
      <c r="B35" s="163" t="s">
        <v>42</v>
      </c>
      <c r="C35" s="145" t="s">
        <v>10</v>
      </c>
      <c r="D35" s="146">
        <v>67.319999999999993</v>
      </c>
      <c r="E35" s="147"/>
      <c r="F35" s="148">
        <f t="shared" si="0"/>
        <v>0</v>
      </c>
    </row>
    <row r="36" spans="1:6">
      <c r="A36" s="150"/>
      <c r="B36" s="151" t="s">
        <v>43</v>
      </c>
      <c r="C36" s="152"/>
      <c r="D36" s="153"/>
      <c r="E36" s="154"/>
      <c r="F36" s="155">
        <f>SUM(F28:F35)</f>
        <v>0</v>
      </c>
    </row>
    <row r="37" spans="1:6">
      <c r="A37" s="164" t="s">
        <v>44</v>
      </c>
      <c r="B37" s="165" t="s">
        <v>45</v>
      </c>
      <c r="C37" s="166"/>
      <c r="D37" s="167"/>
      <c r="E37" s="147"/>
      <c r="F37" s="148"/>
    </row>
    <row r="38" spans="1:6" ht="36">
      <c r="A38" s="143">
        <v>1</v>
      </c>
      <c r="B38" s="163" t="s">
        <v>46</v>
      </c>
      <c r="C38" s="145" t="s">
        <v>40</v>
      </c>
      <c r="D38" s="146">
        <v>4</v>
      </c>
      <c r="E38" s="147"/>
      <c r="F38" s="148">
        <f t="shared" si="0"/>
        <v>0</v>
      </c>
    </row>
    <row r="39" spans="1:6">
      <c r="A39" s="150"/>
      <c r="B39" s="151" t="s">
        <v>48</v>
      </c>
      <c r="C39" s="152"/>
      <c r="D39" s="153"/>
      <c r="E39" s="154"/>
      <c r="F39" s="155">
        <f>SUM(F38:F38)</f>
        <v>0</v>
      </c>
    </row>
    <row r="40" spans="1:6">
      <c r="A40" s="138" t="s">
        <v>49</v>
      </c>
      <c r="B40" s="165" t="s">
        <v>50</v>
      </c>
      <c r="C40" s="145"/>
      <c r="D40" s="146"/>
      <c r="E40" s="147"/>
      <c r="F40" s="148"/>
    </row>
    <row r="41" spans="1:6" ht="24">
      <c r="A41" s="143">
        <v>1</v>
      </c>
      <c r="B41" s="163" t="s">
        <v>51</v>
      </c>
      <c r="C41" s="145" t="s">
        <v>52</v>
      </c>
      <c r="D41" s="146">
        <v>10.9</v>
      </c>
      <c r="E41" s="147"/>
      <c r="F41" s="148">
        <f t="shared" si="0"/>
        <v>0</v>
      </c>
    </row>
    <row r="42" spans="1:6" ht="24">
      <c r="A42" s="143">
        <v>2</v>
      </c>
      <c r="B42" s="163" t="s">
        <v>53</v>
      </c>
      <c r="C42" s="145" t="s">
        <v>10</v>
      </c>
      <c r="D42" s="146">
        <v>9.44</v>
      </c>
      <c r="E42" s="147"/>
      <c r="F42" s="148">
        <f t="shared" si="0"/>
        <v>0</v>
      </c>
    </row>
    <row r="43" spans="1:6">
      <c r="A43" s="150"/>
      <c r="B43" s="151" t="s">
        <v>54</v>
      </c>
      <c r="C43" s="152"/>
      <c r="D43" s="153"/>
      <c r="E43" s="154"/>
      <c r="F43" s="155">
        <f>SUM(F41:F42)</f>
        <v>0</v>
      </c>
    </row>
    <row r="44" spans="1:6">
      <c r="A44" s="138" t="s">
        <v>55</v>
      </c>
      <c r="B44" s="165" t="s">
        <v>56</v>
      </c>
      <c r="C44" s="145"/>
      <c r="D44" s="146"/>
      <c r="E44" s="147"/>
      <c r="F44" s="148"/>
    </row>
    <row r="45" spans="1:6">
      <c r="A45" s="143">
        <v>1</v>
      </c>
      <c r="B45" s="168" t="s">
        <v>57</v>
      </c>
      <c r="C45" s="145" t="s">
        <v>10</v>
      </c>
      <c r="D45" s="146">
        <v>3.42</v>
      </c>
      <c r="E45" s="147"/>
      <c r="F45" s="148">
        <f t="shared" si="0"/>
        <v>0</v>
      </c>
    </row>
    <row r="46" spans="1:6">
      <c r="A46" s="150"/>
      <c r="B46" s="151" t="s">
        <v>58</v>
      </c>
      <c r="C46" s="152"/>
      <c r="D46" s="153"/>
      <c r="E46" s="154"/>
      <c r="F46" s="155">
        <f>F45</f>
        <v>0</v>
      </c>
    </row>
    <row r="47" spans="1:6">
      <c r="A47" s="138" t="s">
        <v>59</v>
      </c>
      <c r="B47" s="165" t="s">
        <v>60</v>
      </c>
      <c r="C47" s="145"/>
      <c r="D47" s="146"/>
      <c r="E47" s="147"/>
      <c r="F47" s="148"/>
    </row>
    <row r="48" spans="1:6" ht="24">
      <c r="A48" s="143">
        <v>1</v>
      </c>
      <c r="B48" s="163" t="s">
        <v>61</v>
      </c>
      <c r="C48" s="145" t="s">
        <v>10</v>
      </c>
      <c r="D48" s="146">
        <v>45.4</v>
      </c>
      <c r="E48" s="147"/>
      <c r="F48" s="148">
        <f t="shared" si="0"/>
        <v>0</v>
      </c>
    </row>
    <row r="49" spans="1:7" ht="24">
      <c r="A49" s="143">
        <v>2</v>
      </c>
      <c r="B49" s="163" t="s">
        <v>256</v>
      </c>
      <c r="C49" s="145" t="s">
        <v>10</v>
      </c>
      <c r="D49" s="146">
        <v>13.8</v>
      </c>
      <c r="E49" s="147"/>
      <c r="F49" s="148">
        <f t="shared" si="0"/>
        <v>0</v>
      </c>
    </row>
    <row r="50" spans="1:7">
      <c r="A50" s="150"/>
      <c r="B50" s="151" t="s">
        <v>63</v>
      </c>
      <c r="C50" s="152"/>
      <c r="D50" s="153"/>
      <c r="E50" s="154"/>
      <c r="F50" s="155">
        <f>SUM(F48:F49)</f>
        <v>0</v>
      </c>
    </row>
    <row r="51" spans="1:7">
      <c r="A51" s="138" t="s">
        <v>64</v>
      </c>
      <c r="B51" s="162" t="s">
        <v>105</v>
      </c>
      <c r="C51" s="161"/>
      <c r="D51" s="145"/>
      <c r="E51" s="147"/>
      <c r="F51" s="148"/>
    </row>
    <row r="52" spans="1:7" ht="36">
      <c r="A52" s="143">
        <v>1</v>
      </c>
      <c r="B52" s="144" t="s">
        <v>85</v>
      </c>
      <c r="C52" s="161" t="s">
        <v>86</v>
      </c>
      <c r="D52" s="145">
        <v>1.4</v>
      </c>
      <c r="E52" s="147"/>
      <c r="F52" s="148">
        <f t="shared" ref="F52:F62" si="1">+D52*E52</f>
        <v>0</v>
      </c>
    </row>
    <row r="53" spans="1:7" ht="36">
      <c r="A53" s="143">
        <v>2</v>
      </c>
      <c r="B53" s="144" t="s">
        <v>87</v>
      </c>
      <c r="C53" s="161" t="s">
        <v>88</v>
      </c>
      <c r="D53" s="145">
        <v>1</v>
      </c>
      <c r="E53" s="147"/>
      <c r="F53" s="148">
        <f t="shared" si="1"/>
        <v>0</v>
      </c>
    </row>
    <row r="54" spans="1:7" ht="36">
      <c r="A54" s="143">
        <v>3</v>
      </c>
      <c r="B54" s="144" t="s">
        <v>89</v>
      </c>
      <c r="C54" s="161" t="s">
        <v>90</v>
      </c>
      <c r="D54" s="145">
        <v>1</v>
      </c>
      <c r="E54" s="147"/>
      <c r="F54" s="148">
        <f t="shared" si="1"/>
        <v>0</v>
      </c>
    </row>
    <row r="55" spans="1:7" ht="24">
      <c r="A55" s="143">
        <v>4</v>
      </c>
      <c r="B55" s="144" t="s">
        <v>91</v>
      </c>
      <c r="C55" s="161" t="s">
        <v>90</v>
      </c>
      <c r="D55" s="145">
        <v>1</v>
      </c>
      <c r="E55" s="147"/>
      <c r="F55" s="148">
        <f t="shared" si="1"/>
        <v>0</v>
      </c>
    </row>
    <row r="56" spans="1:7" ht="36">
      <c r="A56" s="143">
        <v>5</v>
      </c>
      <c r="B56" s="144" t="s">
        <v>92</v>
      </c>
      <c r="C56" s="161" t="s">
        <v>90</v>
      </c>
      <c r="D56" s="145">
        <v>1</v>
      </c>
      <c r="E56" s="147"/>
      <c r="F56" s="148">
        <f t="shared" si="1"/>
        <v>0</v>
      </c>
    </row>
    <row r="57" spans="1:7" ht="48">
      <c r="A57" s="143">
        <v>6</v>
      </c>
      <c r="B57" s="144" t="s">
        <v>93</v>
      </c>
      <c r="C57" s="161" t="s">
        <v>86</v>
      </c>
      <c r="D57" s="169">
        <v>12.06</v>
      </c>
      <c r="E57" s="147"/>
      <c r="F57" s="148">
        <f t="shared" si="1"/>
        <v>0</v>
      </c>
    </row>
    <row r="58" spans="1:7" ht="48">
      <c r="A58" s="143">
        <v>7</v>
      </c>
      <c r="B58" s="144" t="s">
        <v>94</v>
      </c>
      <c r="C58" s="161" t="s">
        <v>30</v>
      </c>
      <c r="D58" s="145">
        <v>1</v>
      </c>
      <c r="E58" s="147"/>
      <c r="F58" s="148">
        <f t="shared" si="1"/>
        <v>0</v>
      </c>
    </row>
    <row r="59" spans="1:7" ht="28.8">
      <c r="A59" s="143">
        <v>8</v>
      </c>
      <c r="B59" s="45" t="s">
        <v>383</v>
      </c>
      <c r="C59" s="161" t="s">
        <v>88</v>
      </c>
      <c r="D59" s="145">
        <v>3</v>
      </c>
      <c r="E59" s="147"/>
      <c r="F59" s="148">
        <f t="shared" si="1"/>
        <v>0</v>
      </c>
    </row>
    <row r="60" spans="1:7">
      <c r="A60" s="143">
        <v>9</v>
      </c>
      <c r="B60" s="144" t="s">
        <v>96</v>
      </c>
      <c r="C60" s="161" t="s">
        <v>88</v>
      </c>
      <c r="D60" s="145">
        <v>3</v>
      </c>
      <c r="E60" s="147"/>
      <c r="F60" s="148">
        <f t="shared" si="1"/>
        <v>0</v>
      </c>
    </row>
    <row r="61" spans="1:7">
      <c r="A61" s="143">
        <v>10</v>
      </c>
      <c r="B61" s="144" t="s">
        <v>97</v>
      </c>
      <c r="C61" s="161" t="s">
        <v>88</v>
      </c>
      <c r="D61" s="145">
        <v>3</v>
      </c>
      <c r="E61" s="147"/>
      <c r="F61" s="148">
        <f t="shared" si="1"/>
        <v>0</v>
      </c>
    </row>
    <row r="62" spans="1:7">
      <c r="A62" s="143">
        <v>11</v>
      </c>
      <c r="B62" s="144" t="s">
        <v>98</v>
      </c>
      <c r="C62" s="161" t="s">
        <v>88</v>
      </c>
      <c r="D62" s="145">
        <v>4</v>
      </c>
      <c r="E62" s="147"/>
      <c r="F62" s="148">
        <f t="shared" si="1"/>
        <v>0</v>
      </c>
    </row>
    <row r="63" spans="1:7">
      <c r="A63" s="150"/>
      <c r="B63" s="151" t="s">
        <v>71</v>
      </c>
      <c r="C63" s="152"/>
      <c r="D63" s="153"/>
      <c r="E63" s="154"/>
      <c r="F63" s="155">
        <f>SUM(F52:F62)</f>
        <v>0</v>
      </c>
    </row>
    <row r="64" spans="1:7">
      <c r="A64" s="143"/>
      <c r="B64" s="162" t="s">
        <v>100</v>
      </c>
      <c r="C64" s="161"/>
      <c r="D64" s="145"/>
      <c r="E64" s="145"/>
      <c r="F64" s="170">
        <f>F63+F50+F46+F43+F39+F36+F26+F16</f>
        <v>0</v>
      </c>
      <c r="G64" s="54"/>
    </row>
    <row r="67" spans="1:6" ht="15" thickBot="1"/>
    <row r="68" spans="1:6" ht="18.600000000000001" customHeight="1" thickBot="1">
      <c r="A68" s="2"/>
      <c r="B68" s="369" t="s">
        <v>0</v>
      </c>
      <c r="C68" s="370"/>
      <c r="D68" s="370"/>
      <c r="E68" s="370"/>
      <c r="F68" s="371"/>
    </row>
    <row r="69" spans="1:6" ht="18">
      <c r="A69" s="2"/>
      <c r="B69" s="3"/>
      <c r="C69" s="3"/>
      <c r="D69" s="3"/>
      <c r="E69" s="3"/>
      <c r="F69" s="3"/>
    </row>
    <row r="70" spans="1:6" ht="31.2">
      <c r="A70" s="4" t="s">
        <v>1</v>
      </c>
      <c r="B70" s="4" t="s">
        <v>2</v>
      </c>
      <c r="C70" s="4" t="s">
        <v>3</v>
      </c>
      <c r="D70" s="5" t="s">
        <v>4</v>
      </c>
      <c r="E70" s="4" t="s">
        <v>5</v>
      </c>
      <c r="F70" s="4" t="s">
        <v>6</v>
      </c>
    </row>
    <row r="71" spans="1:6" ht="15.6">
      <c r="A71" s="6" t="s">
        <v>7</v>
      </c>
      <c r="B71" s="7" t="s">
        <v>8</v>
      </c>
      <c r="C71" s="8"/>
      <c r="D71" s="9"/>
      <c r="E71" s="9"/>
      <c r="F71" s="10"/>
    </row>
    <row r="72" spans="1:6" ht="27.6">
      <c r="A72" s="11">
        <v>1</v>
      </c>
      <c r="B72" s="12" t="s">
        <v>9</v>
      </c>
      <c r="C72" s="13" t="s">
        <v>10</v>
      </c>
      <c r="D72" s="14">
        <v>92.41</v>
      </c>
      <c r="E72" s="15"/>
      <c r="F72" s="16">
        <f>+D72*E72</f>
        <v>0</v>
      </c>
    </row>
    <row r="73" spans="1:6">
      <c r="A73" s="11">
        <v>2</v>
      </c>
      <c r="B73" s="17" t="s">
        <v>11</v>
      </c>
      <c r="C73" s="13" t="s">
        <v>12</v>
      </c>
      <c r="D73" s="14">
        <v>1</v>
      </c>
      <c r="E73" s="15"/>
      <c r="F73" s="16">
        <f t="shared" ref="F73:F130" si="2">+D73*E73</f>
        <v>0</v>
      </c>
    </row>
    <row r="74" spans="1:6">
      <c r="A74" s="11">
        <v>3</v>
      </c>
      <c r="B74" s="12" t="s">
        <v>13</v>
      </c>
      <c r="C74" s="13" t="s">
        <v>14</v>
      </c>
      <c r="D74" s="14">
        <f>41.1+2.261</f>
        <v>43.361000000000004</v>
      </c>
      <c r="E74" s="15"/>
      <c r="F74" s="16">
        <f t="shared" si="2"/>
        <v>0</v>
      </c>
    </row>
    <row r="75" spans="1:6">
      <c r="A75" s="11">
        <v>4</v>
      </c>
      <c r="B75" s="17" t="s">
        <v>15</v>
      </c>
      <c r="C75" s="13" t="s">
        <v>14</v>
      </c>
      <c r="D75" s="14">
        <v>5.0999999999999996</v>
      </c>
      <c r="E75" s="15"/>
      <c r="F75" s="16">
        <f t="shared" si="2"/>
        <v>0</v>
      </c>
    </row>
    <row r="76" spans="1:6">
      <c r="A76" s="11">
        <v>5</v>
      </c>
      <c r="B76" s="17" t="s">
        <v>16</v>
      </c>
      <c r="C76" s="13" t="s">
        <v>14</v>
      </c>
      <c r="D76" s="14">
        <v>3.78</v>
      </c>
      <c r="E76" s="15"/>
      <c r="F76" s="16">
        <f t="shared" si="2"/>
        <v>0</v>
      </c>
    </row>
    <row r="77" spans="1:6">
      <c r="A77" s="11">
        <v>6</v>
      </c>
      <c r="B77" s="17" t="s">
        <v>17</v>
      </c>
      <c r="C77" s="13" t="s">
        <v>14</v>
      </c>
      <c r="D77" s="14">
        <f>2.52+0.387</f>
        <v>2.907</v>
      </c>
      <c r="E77" s="15"/>
      <c r="F77" s="16">
        <f t="shared" si="2"/>
        <v>0</v>
      </c>
    </row>
    <row r="78" spans="1:6">
      <c r="A78" s="11">
        <v>7</v>
      </c>
      <c r="B78" s="17" t="s">
        <v>18</v>
      </c>
      <c r="C78" s="13" t="s">
        <v>12</v>
      </c>
      <c r="D78" s="14">
        <v>1</v>
      </c>
      <c r="E78" s="15"/>
      <c r="F78" s="16">
        <f t="shared" si="2"/>
        <v>0</v>
      </c>
    </row>
    <row r="79" spans="1:6">
      <c r="A79" s="18"/>
      <c r="B79" s="19" t="s">
        <v>19</v>
      </c>
      <c r="C79" s="20"/>
      <c r="D79" s="21"/>
      <c r="E79" s="22"/>
      <c r="F79" s="23">
        <f>SUM(F72:F78)</f>
        <v>0</v>
      </c>
    </row>
    <row r="80" spans="1:6" ht="15.6">
      <c r="A80" s="6" t="s">
        <v>20</v>
      </c>
      <c r="B80" s="7" t="s">
        <v>21</v>
      </c>
      <c r="C80" s="9"/>
      <c r="D80" s="24"/>
      <c r="E80" s="25"/>
      <c r="F80" s="16"/>
    </row>
    <row r="81" spans="1:6" ht="27.6">
      <c r="A81" s="11">
        <v>1</v>
      </c>
      <c r="B81" s="26" t="s">
        <v>22</v>
      </c>
      <c r="C81" s="13" t="s">
        <v>14</v>
      </c>
      <c r="D81" s="27">
        <f>0.851+0.064</f>
        <v>0.91500000000000004</v>
      </c>
      <c r="E81" s="15"/>
      <c r="F81" s="16">
        <f t="shared" si="2"/>
        <v>0</v>
      </c>
    </row>
    <row r="82" spans="1:6" ht="27.6">
      <c r="A82" s="11">
        <v>2</v>
      </c>
      <c r="B82" s="26" t="s">
        <v>23</v>
      </c>
      <c r="C82" s="13" t="s">
        <v>14</v>
      </c>
      <c r="D82" s="14">
        <v>2.5499999999999998</v>
      </c>
      <c r="E82" s="15"/>
      <c r="F82" s="16">
        <f t="shared" si="2"/>
        <v>0</v>
      </c>
    </row>
    <row r="83" spans="1:6" ht="27.6">
      <c r="A83" s="11">
        <v>3</v>
      </c>
      <c r="B83" s="26" t="s">
        <v>24</v>
      </c>
      <c r="C83" s="13" t="s">
        <v>10</v>
      </c>
      <c r="D83" s="14">
        <v>68.400000000000006</v>
      </c>
      <c r="E83" s="15"/>
      <c r="F83" s="16">
        <f t="shared" si="2"/>
        <v>0</v>
      </c>
    </row>
    <row r="84" spans="1:6">
      <c r="A84" s="11">
        <v>4</v>
      </c>
      <c r="B84" s="12" t="s">
        <v>25</v>
      </c>
      <c r="C84" s="13" t="s">
        <v>14</v>
      </c>
      <c r="D84" s="28">
        <v>0.51300000000000001</v>
      </c>
      <c r="E84" s="15"/>
      <c r="F84" s="16">
        <f t="shared" si="2"/>
        <v>0</v>
      </c>
    </row>
    <row r="85" spans="1:6" ht="41.4">
      <c r="A85" s="11">
        <v>5</v>
      </c>
      <c r="B85" s="12" t="s">
        <v>26</v>
      </c>
      <c r="C85" s="13" t="s">
        <v>14</v>
      </c>
      <c r="D85" s="28">
        <v>1.1240000000000001</v>
      </c>
      <c r="E85" s="15"/>
      <c r="F85" s="16">
        <f t="shared" si="2"/>
        <v>0</v>
      </c>
    </row>
    <row r="86" spans="1:6" ht="41.4">
      <c r="A86" s="11">
        <v>6</v>
      </c>
      <c r="B86" s="12" t="s">
        <v>27</v>
      </c>
      <c r="C86" s="13" t="s">
        <v>14</v>
      </c>
      <c r="D86" s="28">
        <v>1.83</v>
      </c>
      <c r="E86" s="15"/>
      <c r="F86" s="16">
        <f t="shared" si="2"/>
        <v>0</v>
      </c>
    </row>
    <row r="87" spans="1:6">
      <c r="A87" s="11">
        <v>7</v>
      </c>
      <c r="B87" s="29" t="s">
        <v>28</v>
      </c>
      <c r="C87" s="13" t="s">
        <v>10</v>
      </c>
      <c r="D87" s="14">
        <v>74</v>
      </c>
      <c r="E87" s="15"/>
      <c r="F87" s="16">
        <f t="shared" si="2"/>
        <v>0</v>
      </c>
    </row>
    <row r="88" spans="1:6" ht="41.4">
      <c r="A88" s="11">
        <v>8</v>
      </c>
      <c r="B88" s="12" t="s">
        <v>29</v>
      </c>
      <c r="C88" s="13" t="s">
        <v>30</v>
      </c>
      <c r="D88" s="14">
        <v>1</v>
      </c>
      <c r="E88" s="15"/>
      <c r="F88" s="16">
        <f t="shared" si="2"/>
        <v>0</v>
      </c>
    </row>
    <row r="89" spans="1:6">
      <c r="A89" s="18"/>
      <c r="B89" s="19" t="s">
        <v>31</v>
      </c>
      <c r="C89" s="20"/>
      <c r="D89" s="21"/>
      <c r="E89" s="22"/>
      <c r="F89" s="23">
        <f>SUM(F81:F88)</f>
        <v>0</v>
      </c>
    </row>
    <row r="90" spans="1:6" ht="15.6">
      <c r="A90" s="6" t="s">
        <v>32</v>
      </c>
      <c r="B90" s="30" t="s">
        <v>33</v>
      </c>
      <c r="C90" s="9"/>
      <c r="D90" s="24"/>
      <c r="E90" s="25"/>
      <c r="F90" s="16"/>
    </row>
    <row r="91" spans="1:6" ht="27.6">
      <c r="A91" s="11">
        <v>1</v>
      </c>
      <c r="B91" s="12" t="s">
        <v>34</v>
      </c>
      <c r="C91" s="13" t="s">
        <v>14</v>
      </c>
      <c r="D91" s="27">
        <v>1.139</v>
      </c>
      <c r="E91" s="15"/>
      <c r="F91" s="16">
        <f t="shared" si="2"/>
        <v>0</v>
      </c>
    </row>
    <row r="92" spans="1:6" ht="41.4">
      <c r="A92" s="11">
        <v>2</v>
      </c>
      <c r="B92" s="12" t="s">
        <v>35</v>
      </c>
      <c r="C92" s="13" t="s">
        <v>14</v>
      </c>
      <c r="D92" s="14">
        <v>2.66</v>
      </c>
      <c r="E92" s="15"/>
      <c r="F92" s="16">
        <f t="shared" si="2"/>
        <v>0</v>
      </c>
    </row>
    <row r="93" spans="1:6" ht="41.4">
      <c r="A93" s="11">
        <v>3</v>
      </c>
      <c r="B93" s="12" t="s">
        <v>36</v>
      </c>
      <c r="C93" s="13" t="s">
        <v>14</v>
      </c>
      <c r="D93" s="27">
        <v>0.53</v>
      </c>
      <c r="E93" s="15"/>
      <c r="F93" s="16">
        <f t="shared" si="2"/>
        <v>0</v>
      </c>
    </row>
    <row r="94" spans="1:6" ht="41.4">
      <c r="A94" s="11">
        <v>4</v>
      </c>
      <c r="B94" s="12" t="s">
        <v>37</v>
      </c>
      <c r="C94" s="13" t="s">
        <v>10</v>
      </c>
      <c r="D94" s="14">
        <v>61.96</v>
      </c>
      <c r="E94" s="15"/>
      <c r="F94" s="16">
        <f t="shared" si="2"/>
        <v>0</v>
      </c>
    </row>
    <row r="95" spans="1:6" ht="41.4">
      <c r="A95" s="11">
        <v>5</v>
      </c>
      <c r="B95" s="12" t="s">
        <v>38</v>
      </c>
      <c r="C95" s="13" t="s">
        <v>10</v>
      </c>
      <c r="D95" s="14">
        <v>2.4</v>
      </c>
      <c r="E95" s="15"/>
      <c r="F95" s="16">
        <f t="shared" si="2"/>
        <v>0</v>
      </c>
    </row>
    <row r="96" spans="1:6" ht="27.6">
      <c r="A96" s="11">
        <v>6</v>
      </c>
      <c r="B96" s="12" t="s">
        <v>39</v>
      </c>
      <c r="C96" s="13" t="s">
        <v>40</v>
      </c>
      <c r="D96" s="14">
        <v>65</v>
      </c>
      <c r="E96" s="15"/>
      <c r="F96" s="16">
        <f t="shared" si="2"/>
        <v>0</v>
      </c>
    </row>
    <row r="97" spans="1:6" ht="27.6">
      <c r="A97" s="11">
        <v>7</v>
      </c>
      <c r="B97" s="12" t="s">
        <v>41</v>
      </c>
      <c r="C97" s="13" t="s">
        <v>10</v>
      </c>
      <c r="D97" s="14">
        <v>149.59</v>
      </c>
      <c r="E97" s="15"/>
      <c r="F97" s="16">
        <f t="shared" si="2"/>
        <v>0</v>
      </c>
    </row>
    <row r="98" spans="1:6" ht="27.6">
      <c r="A98" s="11">
        <v>8</v>
      </c>
      <c r="B98" s="31" t="s">
        <v>42</v>
      </c>
      <c r="C98" s="13" t="s">
        <v>10</v>
      </c>
      <c r="D98" s="14">
        <v>80.78</v>
      </c>
      <c r="E98" s="15"/>
      <c r="F98" s="16">
        <f t="shared" si="2"/>
        <v>0</v>
      </c>
    </row>
    <row r="99" spans="1:6">
      <c r="A99" s="18"/>
      <c r="B99" s="19" t="s">
        <v>43</v>
      </c>
      <c r="C99" s="20"/>
      <c r="D99" s="21"/>
      <c r="E99" s="22"/>
      <c r="F99" s="23">
        <f>SUM(F91:F98)</f>
        <v>0</v>
      </c>
    </row>
    <row r="100" spans="1:6" ht="15.6">
      <c r="A100" s="32" t="s">
        <v>44</v>
      </c>
      <c r="B100" s="33" t="s">
        <v>45</v>
      </c>
      <c r="C100" s="34"/>
      <c r="D100" s="35"/>
      <c r="E100" s="15"/>
      <c r="F100" s="16"/>
    </row>
    <row r="101" spans="1:6" ht="41.4">
      <c r="A101" s="11">
        <v>1</v>
      </c>
      <c r="B101" s="31" t="s">
        <v>46</v>
      </c>
      <c r="C101" s="13" t="s">
        <v>40</v>
      </c>
      <c r="D101" s="14">
        <v>4</v>
      </c>
      <c r="E101" s="15"/>
      <c r="F101" s="16">
        <f t="shared" si="2"/>
        <v>0</v>
      </c>
    </row>
    <row r="102" spans="1:6" ht="41.4">
      <c r="A102" s="11">
        <v>2</v>
      </c>
      <c r="B102" s="31" t="s">
        <v>47</v>
      </c>
      <c r="C102" s="13" t="s">
        <v>40</v>
      </c>
      <c r="D102" s="14">
        <v>1</v>
      </c>
      <c r="E102" s="15"/>
      <c r="F102" s="16">
        <f t="shared" si="2"/>
        <v>0</v>
      </c>
    </row>
    <row r="103" spans="1:6">
      <c r="A103" s="18"/>
      <c r="B103" s="19" t="s">
        <v>48</v>
      </c>
      <c r="C103" s="20"/>
      <c r="D103" s="21"/>
      <c r="E103" s="22"/>
      <c r="F103" s="23">
        <f>SUM(F101:F102)</f>
        <v>0</v>
      </c>
    </row>
    <row r="104" spans="1:6">
      <c r="A104" s="36" t="s">
        <v>49</v>
      </c>
      <c r="B104" s="33" t="s">
        <v>50</v>
      </c>
      <c r="C104" s="13"/>
      <c r="D104" s="14"/>
      <c r="E104" s="15"/>
      <c r="F104" s="16"/>
    </row>
    <row r="105" spans="1:6" ht="41.4">
      <c r="A105" s="11">
        <v>1</v>
      </c>
      <c r="B105" s="31" t="s">
        <v>51</v>
      </c>
      <c r="C105" s="13" t="s">
        <v>52</v>
      </c>
      <c r="D105" s="14">
        <v>16.8</v>
      </c>
      <c r="E105" s="15"/>
      <c r="F105" s="16">
        <f t="shared" si="2"/>
        <v>0</v>
      </c>
    </row>
    <row r="106" spans="1:6" ht="27.6">
      <c r="A106" s="11">
        <v>2</v>
      </c>
      <c r="B106" s="31" t="s">
        <v>53</v>
      </c>
      <c r="C106" s="13" t="s">
        <v>10</v>
      </c>
      <c r="D106" s="14">
        <f>10.53+5.2</f>
        <v>15.73</v>
      </c>
      <c r="E106" s="15"/>
      <c r="F106" s="16">
        <f t="shared" si="2"/>
        <v>0</v>
      </c>
    </row>
    <row r="107" spans="1:6">
      <c r="A107" s="18"/>
      <c r="B107" s="19" t="s">
        <v>54</v>
      </c>
      <c r="C107" s="20"/>
      <c r="D107" s="21"/>
      <c r="E107" s="22"/>
      <c r="F107" s="23">
        <f>SUM(F105:F106)</f>
        <v>0</v>
      </c>
    </row>
    <row r="108" spans="1:6">
      <c r="A108" s="36" t="s">
        <v>55</v>
      </c>
      <c r="B108" s="33" t="s">
        <v>56</v>
      </c>
      <c r="C108" s="13"/>
      <c r="D108" s="14"/>
      <c r="E108" s="15"/>
      <c r="F108" s="16"/>
    </row>
    <row r="109" spans="1:6">
      <c r="A109" s="11">
        <v>1</v>
      </c>
      <c r="B109" s="37" t="s">
        <v>57</v>
      </c>
      <c r="C109" s="13" t="s">
        <v>10</v>
      </c>
      <c r="D109" s="14">
        <v>5.28</v>
      </c>
      <c r="E109" s="15"/>
      <c r="F109" s="16">
        <f t="shared" si="2"/>
        <v>0</v>
      </c>
    </row>
    <row r="110" spans="1:6">
      <c r="A110" s="18"/>
      <c r="B110" s="19" t="s">
        <v>58</v>
      </c>
      <c r="C110" s="20"/>
      <c r="D110" s="21"/>
      <c r="E110" s="22"/>
      <c r="F110" s="23">
        <f>F109</f>
        <v>0</v>
      </c>
    </row>
    <row r="111" spans="1:6">
      <c r="A111" s="36" t="s">
        <v>59</v>
      </c>
      <c r="B111" s="33" t="s">
        <v>60</v>
      </c>
      <c r="C111" s="13"/>
      <c r="D111" s="14"/>
      <c r="E111" s="15"/>
      <c r="F111" s="16"/>
    </row>
    <row r="112" spans="1:6" ht="27.6">
      <c r="A112" s="11">
        <v>1</v>
      </c>
      <c r="B112" s="31" t="s">
        <v>61</v>
      </c>
      <c r="C112" s="13" t="s">
        <v>10</v>
      </c>
      <c r="D112" s="14">
        <v>59.56</v>
      </c>
      <c r="E112" s="15"/>
      <c r="F112" s="16">
        <f t="shared" si="2"/>
        <v>0</v>
      </c>
    </row>
    <row r="113" spans="1:6" ht="27.6">
      <c r="A113" s="11">
        <v>2</v>
      </c>
      <c r="B113" s="31" t="s">
        <v>62</v>
      </c>
      <c r="C113" s="13" t="s">
        <v>10</v>
      </c>
      <c r="D113" s="14">
        <v>18.8</v>
      </c>
      <c r="E113" s="15"/>
      <c r="F113" s="16">
        <f t="shared" si="2"/>
        <v>0</v>
      </c>
    </row>
    <row r="114" spans="1:6">
      <c r="A114" s="18"/>
      <c r="B114" s="19" t="s">
        <v>63</v>
      </c>
      <c r="C114" s="20"/>
      <c r="D114" s="21"/>
      <c r="E114" s="22"/>
      <c r="F114" s="23">
        <f>SUM(F112:F113)</f>
        <v>0</v>
      </c>
    </row>
    <row r="115" spans="1:6">
      <c r="A115" s="36" t="s">
        <v>64</v>
      </c>
      <c r="B115" s="33" t="s">
        <v>65</v>
      </c>
      <c r="C115" s="13"/>
      <c r="D115" s="14"/>
      <c r="E115" s="15"/>
      <c r="F115" s="16"/>
    </row>
    <row r="116" spans="1:6" ht="27.6">
      <c r="A116" s="11">
        <v>1</v>
      </c>
      <c r="B116" s="38" t="s">
        <v>66</v>
      </c>
      <c r="C116" s="13" t="s">
        <v>40</v>
      </c>
      <c r="D116" s="14">
        <v>2</v>
      </c>
      <c r="E116" s="15"/>
      <c r="F116" s="16">
        <f t="shared" si="2"/>
        <v>0</v>
      </c>
    </row>
    <row r="117" spans="1:6" ht="27.6">
      <c r="A117" s="11">
        <v>2</v>
      </c>
      <c r="B117" s="38" t="s">
        <v>67</v>
      </c>
      <c r="C117" s="13" t="s">
        <v>40</v>
      </c>
      <c r="D117" s="14">
        <v>2</v>
      </c>
      <c r="E117" s="15"/>
      <c r="F117" s="16">
        <f t="shared" si="2"/>
        <v>0</v>
      </c>
    </row>
    <row r="118" spans="1:6" ht="27.6">
      <c r="A118" s="11">
        <v>3</v>
      </c>
      <c r="B118" s="26" t="s">
        <v>68</v>
      </c>
      <c r="C118" s="13" t="s">
        <v>40</v>
      </c>
      <c r="D118" s="14">
        <v>2</v>
      </c>
      <c r="E118" s="15"/>
      <c r="F118" s="16">
        <f t="shared" si="2"/>
        <v>0</v>
      </c>
    </row>
    <row r="119" spans="1:6" ht="27.6">
      <c r="A119" s="11">
        <v>4</v>
      </c>
      <c r="B119" s="26" t="s">
        <v>69</v>
      </c>
      <c r="C119" s="13" t="s">
        <v>52</v>
      </c>
      <c r="D119" s="14">
        <v>8.9</v>
      </c>
      <c r="E119" s="15"/>
      <c r="F119" s="16">
        <f t="shared" si="2"/>
        <v>0</v>
      </c>
    </row>
    <row r="120" spans="1:6" ht="27.6">
      <c r="A120" s="11">
        <v>5</v>
      </c>
      <c r="B120" s="26" t="s">
        <v>70</v>
      </c>
      <c r="C120" s="13" t="s">
        <v>52</v>
      </c>
      <c r="D120" s="14">
        <v>2.6</v>
      </c>
      <c r="E120" s="15"/>
      <c r="F120" s="16">
        <f t="shared" si="2"/>
        <v>0</v>
      </c>
    </row>
    <row r="121" spans="1:6">
      <c r="A121" s="18"/>
      <c r="B121" s="19" t="s">
        <v>71</v>
      </c>
      <c r="C121" s="20"/>
      <c r="D121" s="21"/>
      <c r="E121" s="22"/>
      <c r="F121" s="23">
        <f>SUM(F116:F120)</f>
        <v>0</v>
      </c>
    </row>
    <row r="122" spans="1:6">
      <c r="A122" s="36" t="s">
        <v>72</v>
      </c>
      <c r="B122" s="30" t="s">
        <v>73</v>
      </c>
      <c r="C122" s="13"/>
      <c r="D122" s="14"/>
      <c r="E122" s="15"/>
      <c r="F122" s="16"/>
    </row>
    <row r="123" spans="1:6" ht="41.4">
      <c r="A123" s="11">
        <v>1</v>
      </c>
      <c r="B123" s="12" t="s">
        <v>74</v>
      </c>
      <c r="C123" s="13" t="s">
        <v>30</v>
      </c>
      <c r="D123" s="39">
        <v>1</v>
      </c>
      <c r="E123" s="15"/>
      <c r="F123" s="16">
        <f t="shared" si="2"/>
        <v>0</v>
      </c>
    </row>
    <row r="124" spans="1:6" ht="27.6">
      <c r="A124" s="11">
        <v>2</v>
      </c>
      <c r="B124" s="12" t="s">
        <v>75</v>
      </c>
      <c r="C124" s="13" t="s">
        <v>52</v>
      </c>
      <c r="D124" s="14">
        <v>2</v>
      </c>
      <c r="E124" s="15"/>
      <c r="F124" s="16">
        <f t="shared" si="2"/>
        <v>0</v>
      </c>
    </row>
    <row r="125" spans="1:6" ht="41.4">
      <c r="A125" s="11">
        <v>3</v>
      </c>
      <c r="B125" s="12" t="s">
        <v>76</v>
      </c>
      <c r="C125" s="13" t="s">
        <v>10</v>
      </c>
      <c r="D125" s="14">
        <v>1.8</v>
      </c>
      <c r="E125" s="15"/>
      <c r="F125" s="16">
        <f t="shared" si="2"/>
        <v>0</v>
      </c>
    </row>
    <row r="126" spans="1:6" ht="41.4">
      <c r="A126" s="11">
        <v>4</v>
      </c>
      <c r="B126" s="12" t="s">
        <v>77</v>
      </c>
      <c r="C126" s="13" t="s">
        <v>10</v>
      </c>
      <c r="D126" s="14">
        <v>8.5</v>
      </c>
      <c r="E126" s="15"/>
      <c r="F126" s="16">
        <f t="shared" si="2"/>
        <v>0</v>
      </c>
    </row>
    <row r="127" spans="1:6" ht="27.6">
      <c r="A127" s="11">
        <v>5</v>
      </c>
      <c r="B127" s="40" t="s">
        <v>78</v>
      </c>
      <c r="C127" s="13" t="s">
        <v>30</v>
      </c>
      <c r="D127" s="14">
        <v>1</v>
      </c>
      <c r="E127" s="15"/>
      <c r="F127" s="16">
        <f t="shared" si="2"/>
        <v>0</v>
      </c>
    </row>
    <row r="128" spans="1:6" ht="55.2">
      <c r="A128" s="11">
        <v>6</v>
      </c>
      <c r="B128" s="12" t="s">
        <v>79</v>
      </c>
      <c r="C128" s="13" t="s">
        <v>30</v>
      </c>
      <c r="D128" s="14">
        <v>1</v>
      </c>
      <c r="E128" s="15"/>
      <c r="F128" s="16">
        <f t="shared" si="2"/>
        <v>0</v>
      </c>
    </row>
    <row r="129" spans="1:6" ht="55.2">
      <c r="A129" s="11">
        <v>7</v>
      </c>
      <c r="B129" s="12" t="s">
        <v>80</v>
      </c>
      <c r="C129" s="13" t="s">
        <v>30</v>
      </c>
      <c r="D129" s="14">
        <v>1</v>
      </c>
      <c r="E129" s="15"/>
      <c r="F129" s="16">
        <f t="shared" si="2"/>
        <v>0</v>
      </c>
    </row>
    <row r="130" spans="1:6" ht="27.6">
      <c r="A130" s="11">
        <v>8</v>
      </c>
      <c r="B130" s="12" t="s">
        <v>81</v>
      </c>
      <c r="C130" s="13" t="s">
        <v>30</v>
      </c>
      <c r="D130" s="14">
        <v>1</v>
      </c>
      <c r="E130" s="15"/>
      <c r="F130" s="16">
        <f t="shared" si="2"/>
        <v>0</v>
      </c>
    </row>
    <row r="131" spans="1:6">
      <c r="A131" s="18"/>
      <c r="B131" s="19" t="s">
        <v>82</v>
      </c>
      <c r="C131" s="20"/>
      <c r="D131" s="21"/>
      <c r="E131" s="22"/>
      <c r="F131" s="23">
        <f>SUM(F123:F130)</f>
        <v>0</v>
      </c>
    </row>
    <row r="132" spans="1:6">
      <c r="A132" s="36" t="s">
        <v>83</v>
      </c>
      <c r="B132" s="41" t="s">
        <v>84</v>
      </c>
      <c r="C132" s="42"/>
      <c r="D132" s="43"/>
      <c r="E132" s="44"/>
      <c r="F132" s="16"/>
    </row>
    <row r="133" spans="1:6" ht="57.6">
      <c r="A133" s="11">
        <v>1</v>
      </c>
      <c r="B133" s="45" t="s">
        <v>85</v>
      </c>
      <c r="C133" s="42" t="s">
        <v>86</v>
      </c>
      <c r="D133" s="43">
        <v>1.4</v>
      </c>
      <c r="E133" s="44"/>
      <c r="F133" s="16">
        <f t="shared" ref="F133:F143" si="3">+D133*E133</f>
        <v>0</v>
      </c>
    </row>
    <row r="134" spans="1:6" ht="43.2">
      <c r="A134" s="11">
        <v>2</v>
      </c>
      <c r="B134" s="45" t="s">
        <v>87</v>
      </c>
      <c r="C134" s="42" t="s">
        <v>88</v>
      </c>
      <c r="D134" s="43">
        <v>1</v>
      </c>
      <c r="E134" s="44"/>
      <c r="F134" s="16">
        <f t="shared" si="3"/>
        <v>0</v>
      </c>
    </row>
    <row r="135" spans="1:6" ht="43.2">
      <c r="A135" s="11">
        <v>3</v>
      </c>
      <c r="B135" s="45" t="s">
        <v>89</v>
      </c>
      <c r="C135" s="42" t="s">
        <v>90</v>
      </c>
      <c r="D135" s="43">
        <v>1</v>
      </c>
      <c r="E135" s="44"/>
      <c r="F135" s="16">
        <f t="shared" si="3"/>
        <v>0</v>
      </c>
    </row>
    <row r="136" spans="1:6" ht="43.2">
      <c r="A136" s="11">
        <v>4</v>
      </c>
      <c r="B136" s="45" t="s">
        <v>91</v>
      </c>
      <c r="C136" s="42" t="s">
        <v>90</v>
      </c>
      <c r="D136" s="43">
        <v>1</v>
      </c>
      <c r="E136" s="44"/>
      <c r="F136" s="16">
        <f t="shared" si="3"/>
        <v>0</v>
      </c>
    </row>
    <row r="137" spans="1:6" ht="43.2">
      <c r="A137" s="11">
        <v>5</v>
      </c>
      <c r="B137" s="45" t="s">
        <v>92</v>
      </c>
      <c r="C137" s="42" t="s">
        <v>90</v>
      </c>
      <c r="D137" s="43">
        <v>1</v>
      </c>
      <c r="E137" s="44"/>
      <c r="F137" s="16">
        <f t="shared" si="3"/>
        <v>0</v>
      </c>
    </row>
    <row r="138" spans="1:6" ht="72">
      <c r="A138" s="11">
        <v>6</v>
      </c>
      <c r="B138" s="45" t="s">
        <v>93</v>
      </c>
      <c r="C138" s="42" t="s">
        <v>86</v>
      </c>
      <c r="D138" s="43">
        <v>26.46</v>
      </c>
      <c r="E138" s="44"/>
      <c r="F138" s="16">
        <f t="shared" si="3"/>
        <v>0</v>
      </c>
    </row>
    <row r="139" spans="1:6" ht="57.6">
      <c r="A139" s="11">
        <v>7</v>
      </c>
      <c r="B139" s="45" t="s">
        <v>94</v>
      </c>
      <c r="C139" s="42" t="s">
        <v>30</v>
      </c>
      <c r="D139" s="43">
        <v>1</v>
      </c>
      <c r="E139" s="44"/>
      <c r="F139" s="16">
        <f t="shared" si="3"/>
        <v>0</v>
      </c>
    </row>
    <row r="140" spans="1:6" ht="28.8">
      <c r="A140" s="11">
        <v>8</v>
      </c>
      <c r="B140" s="45" t="s">
        <v>383</v>
      </c>
      <c r="C140" s="42" t="s">
        <v>88</v>
      </c>
      <c r="D140" s="43">
        <v>3</v>
      </c>
      <c r="E140" s="44"/>
      <c r="F140" s="16">
        <f t="shared" si="3"/>
        <v>0</v>
      </c>
    </row>
    <row r="141" spans="1:6">
      <c r="A141" s="11">
        <v>9</v>
      </c>
      <c r="B141" s="45" t="s">
        <v>96</v>
      </c>
      <c r="C141" s="42" t="s">
        <v>88</v>
      </c>
      <c r="D141" s="43">
        <v>3</v>
      </c>
      <c r="E141" s="44"/>
      <c r="F141" s="16">
        <f t="shared" si="3"/>
        <v>0</v>
      </c>
    </row>
    <row r="142" spans="1:6">
      <c r="A142" s="11">
        <v>10</v>
      </c>
      <c r="B142" s="45" t="s">
        <v>97</v>
      </c>
      <c r="C142" s="42" t="s">
        <v>88</v>
      </c>
      <c r="D142" s="43">
        <v>3</v>
      </c>
      <c r="E142" s="44"/>
      <c r="F142" s="16">
        <f t="shared" si="3"/>
        <v>0</v>
      </c>
    </row>
    <row r="143" spans="1:6">
      <c r="A143" s="11">
        <v>11</v>
      </c>
      <c r="B143" s="45" t="s">
        <v>98</v>
      </c>
      <c r="C143" s="42" t="s">
        <v>88</v>
      </c>
      <c r="D143" s="43">
        <v>5</v>
      </c>
      <c r="E143" s="44"/>
      <c r="F143" s="16">
        <f t="shared" si="3"/>
        <v>0</v>
      </c>
    </row>
    <row r="144" spans="1:6">
      <c r="A144" s="18"/>
      <c r="B144" s="19" t="s">
        <v>99</v>
      </c>
      <c r="C144" s="20"/>
      <c r="D144" s="21"/>
      <c r="E144" s="22"/>
      <c r="F144" s="23">
        <f>SUM(F133:F143)</f>
        <v>0</v>
      </c>
    </row>
    <row r="145" spans="1:7">
      <c r="A145" s="11"/>
      <c r="B145" s="41" t="s">
        <v>100</v>
      </c>
      <c r="C145" s="42"/>
      <c r="D145" s="43"/>
      <c r="E145" s="43"/>
      <c r="F145" s="46">
        <f>F144+F131+F121+F114+F110+F107+F103+F99+F89+F79</f>
        <v>0</v>
      </c>
      <c r="G145" s="54"/>
    </row>
    <row r="149" spans="1:7" ht="15" thickBot="1"/>
    <row r="150" spans="1:7" ht="18.600000000000001" thickBot="1">
      <c r="A150" s="2"/>
      <c r="B150" s="369" t="s">
        <v>101</v>
      </c>
      <c r="C150" s="370"/>
      <c r="D150" s="370"/>
      <c r="E150" s="370"/>
      <c r="F150" s="371"/>
    </row>
    <row r="151" spans="1:7" ht="18">
      <c r="A151" s="2"/>
      <c r="B151" s="3"/>
      <c r="C151" s="3"/>
      <c r="D151" s="3"/>
      <c r="E151" s="3"/>
      <c r="F151" s="3"/>
    </row>
    <row r="152" spans="1:7" ht="31.2">
      <c r="A152" s="4" t="s">
        <v>1</v>
      </c>
      <c r="B152" s="4" t="s">
        <v>2</v>
      </c>
      <c r="C152" s="4" t="s">
        <v>3</v>
      </c>
      <c r="D152" s="5" t="s">
        <v>4</v>
      </c>
      <c r="E152" s="4" t="s">
        <v>5</v>
      </c>
      <c r="F152" s="4" t="s">
        <v>6</v>
      </c>
    </row>
    <row r="153" spans="1:7" ht="15.6">
      <c r="A153" s="6" t="s">
        <v>7</v>
      </c>
      <c r="B153" s="7" t="s">
        <v>8</v>
      </c>
      <c r="C153" s="8"/>
      <c r="D153" s="9"/>
      <c r="E153" s="9"/>
      <c r="F153" s="10"/>
    </row>
    <row r="154" spans="1:7" ht="27.6">
      <c r="A154" s="11">
        <v>1</v>
      </c>
      <c r="B154" s="12" t="s">
        <v>9</v>
      </c>
      <c r="C154" s="13" t="s">
        <v>10</v>
      </c>
      <c r="D154" s="14">
        <v>38.130000000000003</v>
      </c>
      <c r="E154" s="15"/>
      <c r="F154" s="16">
        <f>+D154*E154</f>
        <v>0</v>
      </c>
    </row>
    <row r="155" spans="1:7">
      <c r="A155" s="11">
        <v>2</v>
      </c>
      <c r="B155" s="17" t="s">
        <v>11</v>
      </c>
      <c r="C155" s="13" t="s">
        <v>12</v>
      </c>
      <c r="D155" s="14">
        <v>1</v>
      </c>
      <c r="E155" s="15"/>
      <c r="F155" s="16">
        <f t="shared" ref="F155:F194" si="4">+D155*E155</f>
        <v>0</v>
      </c>
    </row>
    <row r="156" spans="1:7">
      <c r="A156" s="11">
        <v>3</v>
      </c>
      <c r="B156" s="12" t="s">
        <v>102</v>
      </c>
      <c r="C156" s="13" t="s">
        <v>14</v>
      </c>
      <c r="D156" s="14">
        <v>30.78</v>
      </c>
      <c r="E156" s="15"/>
      <c r="F156" s="16">
        <f t="shared" si="4"/>
        <v>0</v>
      </c>
    </row>
    <row r="157" spans="1:7">
      <c r="A157" s="11">
        <v>4</v>
      </c>
      <c r="B157" s="17" t="s">
        <v>15</v>
      </c>
      <c r="C157" s="13" t="s">
        <v>14</v>
      </c>
      <c r="D157" s="14">
        <v>2.7029999999999998</v>
      </c>
      <c r="E157" s="15"/>
      <c r="F157" s="16">
        <f t="shared" si="4"/>
        <v>0</v>
      </c>
    </row>
    <row r="158" spans="1:7">
      <c r="A158" s="11">
        <v>5</v>
      </c>
      <c r="B158" s="17" t="s">
        <v>16</v>
      </c>
      <c r="C158" s="13" t="s">
        <v>14</v>
      </c>
      <c r="D158" s="14">
        <v>3.1320000000000001</v>
      </c>
      <c r="E158" s="15"/>
      <c r="F158" s="16">
        <f t="shared" si="4"/>
        <v>0</v>
      </c>
    </row>
    <row r="159" spans="1:7">
      <c r="A159" s="11">
        <v>6</v>
      </c>
      <c r="B159" s="17" t="s">
        <v>17</v>
      </c>
      <c r="C159" s="13" t="s">
        <v>14</v>
      </c>
      <c r="D159" s="14">
        <v>0.96</v>
      </c>
      <c r="E159" s="15"/>
      <c r="F159" s="16">
        <f t="shared" si="4"/>
        <v>0</v>
      </c>
    </row>
    <row r="160" spans="1:7">
      <c r="A160" s="11">
        <v>7</v>
      </c>
      <c r="B160" s="17" t="s">
        <v>18</v>
      </c>
      <c r="C160" s="13" t="s">
        <v>12</v>
      </c>
      <c r="D160" s="14">
        <v>1</v>
      </c>
      <c r="E160" s="15"/>
      <c r="F160" s="16">
        <f t="shared" si="4"/>
        <v>0</v>
      </c>
    </row>
    <row r="161" spans="1:6">
      <c r="A161" s="18"/>
      <c r="B161" s="19" t="s">
        <v>19</v>
      </c>
      <c r="C161" s="20"/>
      <c r="D161" s="21"/>
      <c r="E161" s="22"/>
      <c r="F161" s="23">
        <f>SUM(F154:F160)</f>
        <v>0</v>
      </c>
    </row>
    <row r="162" spans="1:6" ht="15.6">
      <c r="A162" s="6" t="s">
        <v>20</v>
      </c>
      <c r="B162" s="7" t="s">
        <v>21</v>
      </c>
      <c r="C162" s="9"/>
      <c r="D162" s="24"/>
      <c r="E162" s="25"/>
      <c r="F162" s="16"/>
    </row>
    <row r="163" spans="1:6" ht="27.6">
      <c r="A163" s="11">
        <v>1</v>
      </c>
      <c r="B163" s="26" t="s">
        <v>103</v>
      </c>
      <c r="C163" s="13" t="s">
        <v>14</v>
      </c>
      <c r="D163" s="27">
        <v>0.45</v>
      </c>
      <c r="E163" s="15"/>
      <c r="F163" s="16">
        <f t="shared" si="4"/>
        <v>0</v>
      </c>
    </row>
    <row r="164" spans="1:6" ht="27.6">
      <c r="A164" s="11">
        <v>2</v>
      </c>
      <c r="B164" s="26" t="s">
        <v>104</v>
      </c>
      <c r="C164" s="13" t="s">
        <v>14</v>
      </c>
      <c r="D164" s="14">
        <v>1.802</v>
      </c>
      <c r="E164" s="15"/>
      <c r="F164" s="16">
        <f t="shared" si="4"/>
        <v>0</v>
      </c>
    </row>
    <row r="165" spans="1:6" ht="27.6">
      <c r="A165" s="11">
        <v>3</v>
      </c>
      <c r="B165" s="26" t="s">
        <v>24</v>
      </c>
      <c r="C165" s="13" t="s">
        <v>10</v>
      </c>
      <c r="D165" s="14">
        <v>45.05</v>
      </c>
      <c r="E165" s="15"/>
      <c r="F165" s="16">
        <f t="shared" si="4"/>
        <v>0</v>
      </c>
    </row>
    <row r="166" spans="1:6">
      <c r="A166" s="11">
        <v>4</v>
      </c>
      <c r="B166" s="12" t="s">
        <v>25</v>
      </c>
      <c r="C166" s="13" t="s">
        <v>14</v>
      </c>
      <c r="D166" s="28">
        <v>0.40500000000000003</v>
      </c>
      <c r="E166" s="15"/>
      <c r="F166" s="16">
        <f t="shared" si="4"/>
        <v>0</v>
      </c>
    </row>
    <row r="167" spans="1:6" ht="41.4">
      <c r="A167" s="11">
        <v>5</v>
      </c>
      <c r="B167" s="12" t="s">
        <v>26</v>
      </c>
      <c r="C167" s="13" t="s">
        <v>14</v>
      </c>
      <c r="D167" s="28">
        <v>0.88800000000000001</v>
      </c>
      <c r="E167" s="15"/>
      <c r="F167" s="16">
        <f t="shared" si="4"/>
        <v>0</v>
      </c>
    </row>
    <row r="168" spans="1:6" ht="41.4">
      <c r="A168" s="11">
        <v>6</v>
      </c>
      <c r="B168" s="12" t="s">
        <v>27</v>
      </c>
      <c r="C168" s="13" t="s">
        <v>14</v>
      </c>
      <c r="D168" s="28">
        <v>1.5680000000000001</v>
      </c>
      <c r="E168" s="15"/>
      <c r="F168" s="16">
        <f t="shared" si="4"/>
        <v>0</v>
      </c>
    </row>
    <row r="169" spans="1:6">
      <c r="A169" s="11">
        <v>7</v>
      </c>
      <c r="B169" s="29" t="s">
        <v>28</v>
      </c>
      <c r="C169" s="13" t="s">
        <v>10</v>
      </c>
      <c r="D169" s="14">
        <v>62.4</v>
      </c>
      <c r="E169" s="15"/>
      <c r="F169" s="16">
        <f t="shared" si="4"/>
        <v>0</v>
      </c>
    </row>
    <row r="170" spans="1:6">
      <c r="A170" s="18"/>
      <c r="B170" s="19" t="s">
        <v>31</v>
      </c>
      <c r="C170" s="20"/>
      <c r="D170" s="21"/>
      <c r="E170" s="22"/>
      <c r="F170" s="23">
        <f>SUM(F163:F169)</f>
        <v>0</v>
      </c>
    </row>
    <row r="171" spans="1:6" ht="15.6">
      <c r="A171" s="6" t="s">
        <v>32</v>
      </c>
      <c r="B171" s="30" t="s">
        <v>33</v>
      </c>
      <c r="C171" s="9"/>
      <c r="D171" s="24"/>
      <c r="E171" s="25"/>
      <c r="F171" s="16"/>
    </row>
    <row r="172" spans="1:6" ht="27.6">
      <c r="A172" s="11">
        <v>1</v>
      </c>
      <c r="B172" s="12" t="s">
        <v>34</v>
      </c>
      <c r="C172" s="13" t="s">
        <v>14</v>
      </c>
      <c r="D172" s="27">
        <v>0.82</v>
      </c>
      <c r="E172" s="15"/>
      <c r="F172" s="16">
        <f t="shared" si="4"/>
        <v>0</v>
      </c>
    </row>
    <row r="173" spans="1:6" ht="41.4">
      <c r="A173" s="11">
        <v>2</v>
      </c>
      <c r="B173" s="12" t="s">
        <v>35</v>
      </c>
      <c r="C173" s="13" t="s">
        <v>14</v>
      </c>
      <c r="D173" s="14">
        <v>0.73</v>
      </c>
      <c r="E173" s="15"/>
      <c r="F173" s="16">
        <f t="shared" si="4"/>
        <v>0</v>
      </c>
    </row>
    <row r="174" spans="1:6" ht="41.4">
      <c r="A174" s="11">
        <v>3</v>
      </c>
      <c r="B174" s="12" t="s">
        <v>36</v>
      </c>
      <c r="C174" s="13" t="s">
        <v>14</v>
      </c>
      <c r="D174" s="27">
        <v>0.33300000000000002</v>
      </c>
      <c r="E174" s="15"/>
      <c r="F174" s="16">
        <f t="shared" si="4"/>
        <v>0</v>
      </c>
    </row>
    <row r="175" spans="1:6" ht="41.4">
      <c r="A175" s="11">
        <v>4</v>
      </c>
      <c r="B175" s="12" t="s">
        <v>37</v>
      </c>
      <c r="C175" s="13" t="s">
        <v>10</v>
      </c>
      <c r="D175" s="14">
        <v>41.46</v>
      </c>
      <c r="E175" s="15"/>
      <c r="F175" s="16">
        <f t="shared" si="4"/>
        <v>0</v>
      </c>
    </row>
    <row r="176" spans="1:6" ht="41.4">
      <c r="A176" s="11">
        <v>5</v>
      </c>
      <c r="B176" s="12" t="s">
        <v>38</v>
      </c>
      <c r="C176" s="13" t="s">
        <v>10</v>
      </c>
      <c r="D176" s="14">
        <v>1.44</v>
      </c>
      <c r="E176" s="15"/>
      <c r="F176" s="16">
        <f t="shared" si="4"/>
        <v>0</v>
      </c>
    </row>
    <row r="177" spans="1:6" ht="27.6">
      <c r="A177" s="11">
        <v>6</v>
      </c>
      <c r="B177" s="12" t="s">
        <v>39</v>
      </c>
      <c r="C177" s="13" t="s">
        <v>40</v>
      </c>
      <c r="D177" s="14">
        <v>52</v>
      </c>
      <c r="E177" s="15"/>
      <c r="F177" s="16">
        <f t="shared" si="4"/>
        <v>0</v>
      </c>
    </row>
    <row r="178" spans="1:6" ht="27.6">
      <c r="A178" s="11">
        <v>7</v>
      </c>
      <c r="B178" s="12" t="s">
        <v>41</v>
      </c>
      <c r="C178" s="13" t="s">
        <v>10</v>
      </c>
      <c r="D178" s="14">
        <v>82.08</v>
      </c>
      <c r="E178" s="15"/>
      <c r="F178" s="16">
        <f t="shared" si="4"/>
        <v>0</v>
      </c>
    </row>
    <row r="179" spans="1:6" ht="27.6">
      <c r="A179" s="11">
        <v>8</v>
      </c>
      <c r="B179" s="31" t="s">
        <v>42</v>
      </c>
      <c r="C179" s="13" t="s">
        <v>10</v>
      </c>
      <c r="D179" s="14">
        <v>47.88</v>
      </c>
      <c r="E179" s="15"/>
      <c r="F179" s="16">
        <f t="shared" si="4"/>
        <v>0</v>
      </c>
    </row>
    <row r="180" spans="1:6">
      <c r="A180" s="18"/>
      <c r="B180" s="19" t="s">
        <v>43</v>
      </c>
      <c r="C180" s="20"/>
      <c r="D180" s="21"/>
      <c r="E180" s="22"/>
      <c r="F180" s="23">
        <f>SUM(F172:F179)</f>
        <v>0</v>
      </c>
    </row>
    <row r="181" spans="1:6" ht="15.6">
      <c r="A181" s="32" t="s">
        <v>44</v>
      </c>
      <c r="B181" s="33" t="s">
        <v>45</v>
      </c>
      <c r="C181" s="34"/>
      <c r="D181" s="35"/>
      <c r="E181" s="15"/>
      <c r="F181" s="16"/>
    </row>
    <row r="182" spans="1:6" ht="41.4">
      <c r="A182" s="11">
        <v>1</v>
      </c>
      <c r="B182" s="31" t="s">
        <v>46</v>
      </c>
      <c r="C182" s="13" t="s">
        <v>40</v>
      </c>
      <c r="D182" s="14">
        <v>2</v>
      </c>
      <c r="E182" s="15"/>
      <c r="F182" s="16">
        <f t="shared" si="4"/>
        <v>0</v>
      </c>
    </row>
    <row r="183" spans="1:6" ht="41.4">
      <c r="A183" s="11">
        <v>2</v>
      </c>
      <c r="B183" s="31" t="s">
        <v>47</v>
      </c>
      <c r="C183" s="13" t="s">
        <v>40</v>
      </c>
      <c r="D183" s="14">
        <v>1</v>
      </c>
      <c r="E183" s="15"/>
      <c r="F183" s="16">
        <f t="shared" si="4"/>
        <v>0</v>
      </c>
    </row>
    <row r="184" spans="1:6">
      <c r="A184" s="18"/>
      <c r="B184" s="19" t="s">
        <v>48</v>
      </c>
      <c r="C184" s="20"/>
      <c r="D184" s="21"/>
      <c r="E184" s="22"/>
      <c r="F184" s="23">
        <f>SUM(F182:F183)</f>
        <v>0</v>
      </c>
    </row>
    <row r="185" spans="1:6">
      <c r="A185" s="36" t="s">
        <v>49</v>
      </c>
      <c r="B185" s="33" t="s">
        <v>50</v>
      </c>
      <c r="C185" s="13"/>
      <c r="D185" s="14"/>
      <c r="E185" s="15"/>
      <c r="F185" s="16"/>
    </row>
    <row r="186" spans="1:6" ht="41.4">
      <c r="A186" s="11">
        <v>1</v>
      </c>
      <c r="B186" s="31" t="s">
        <v>51</v>
      </c>
      <c r="C186" s="13" t="s">
        <v>52</v>
      </c>
      <c r="D186" s="14">
        <v>8.1999999999999993</v>
      </c>
      <c r="E186" s="15"/>
      <c r="F186" s="16">
        <f t="shared" si="4"/>
        <v>0</v>
      </c>
    </row>
    <row r="187" spans="1:6" ht="27.6">
      <c r="A187" s="11">
        <v>2</v>
      </c>
      <c r="B187" s="31" t="s">
        <v>53</v>
      </c>
      <c r="C187" s="13" t="s">
        <v>10</v>
      </c>
      <c r="D187" s="14">
        <v>6.97</v>
      </c>
      <c r="E187" s="15"/>
      <c r="F187" s="16">
        <f t="shared" si="4"/>
        <v>0</v>
      </c>
    </row>
    <row r="188" spans="1:6">
      <c r="A188" s="18"/>
      <c r="B188" s="19" t="s">
        <v>54</v>
      </c>
      <c r="C188" s="20"/>
      <c r="D188" s="21"/>
      <c r="E188" s="22"/>
      <c r="F188" s="23">
        <f>SUM(F186:F187)</f>
        <v>0</v>
      </c>
    </row>
    <row r="189" spans="1:6">
      <c r="A189" s="36" t="s">
        <v>55</v>
      </c>
      <c r="B189" s="33" t="s">
        <v>56</v>
      </c>
      <c r="C189" s="13"/>
      <c r="D189" s="14"/>
      <c r="E189" s="15"/>
      <c r="F189" s="16"/>
    </row>
    <row r="190" spans="1:6">
      <c r="A190" s="11">
        <v>1</v>
      </c>
      <c r="B190" s="37" t="s">
        <v>57</v>
      </c>
      <c r="C190" s="13" t="s">
        <v>10</v>
      </c>
      <c r="D190" s="14">
        <v>2.64</v>
      </c>
      <c r="E190" s="15"/>
      <c r="F190" s="16">
        <f t="shared" si="4"/>
        <v>0</v>
      </c>
    </row>
    <row r="191" spans="1:6">
      <c r="A191" s="18"/>
      <c r="B191" s="19" t="s">
        <v>58</v>
      </c>
      <c r="C191" s="20"/>
      <c r="D191" s="21"/>
      <c r="E191" s="22"/>
      <c r="F191" s="23">
        <f>F190</f>
        <v>0</v>
      </c>
    </row>
    <row r="192" spans="1:6">
      <c r="A192" s="36" t="s">
        <v>59</v>
      </c>
      <c r="B192" s="33" t="s">
        <v>60</v>
      </c>
      <c r="C192" s="13"/>
      <c r="D192" s="14"/>
      <c r="E192" s="15"/>
      <c r="F192" s="16"/>
    </row>
    <row r="193" spans="1:6" ht="27.6">
      <c r="A193" s="11">
        <v>1</v>
      </c>
      <c r="B193" s="31" t="s">
        <v>61</v>
      </c>
      <c r="C193" s="13" t="s">
        <v>10</v>
      </c>
      <c r="D193" s="14">
        <v>43.45</v>
      </c>
      <c r="E193" s="15"/>
      <c r="F193" s="16">
        <f t="shared" si="4"/>
        <v>0</v>
      </c>
    </row>
    <row r="194" spans="1:6" ht="27.6">
      <c r="A194" s="11">
        <v>2</v>
      </c>
      <c r="B194" s="31" t="s">
        <v>62</v>
      </c>
      <c r="C194" s="13" t="s">
        <v>10</v>
      </c>
      <c r="D194" s="14">
        <v>9.6</v>
      </c>
      <c r="E194" s="15"/>
      <c r="F194" s="16">
        <f t="shared" si="4"/>
        <v>0</v>
      </c>
    </row>
    <row r="195" spans="1:6">
      <c r="A195" s="18"/>
      <c r="B195" s="19" t="s">
        <v>63</v>
      </c>
      <c r="C195" s="20"/>
      <c r="D195" s="21"/>
      <c r="E195" s="22"/>
      <c r="F195" s="23">
        <f>SUM(F193:F194)</f>
        <v>0</v>
      </c>
    </row>
    <row r="196" spans="1:6">
      <c r="A196" s="36" t="s">
        <v>64</v>
      </c>
      <c r="B196" s="41" t="s">
        <v>105</v>
      </c>
      <c r="C196" s="42"/>
      <c r="D196" s="43"/>
      <c r="E196" s="44"/>
      <c r="F196" s="16"/>
    </row>
    <row r="197" spans="1:6" ht="57.6">
      <c r="A197" s="11">
        <v>1</v>
      </c>
      <c r="B197" s="45" t="s">
        <v>85</v>
      </c>
      <c r="C197" s="42" t="s">
        <v>86</v>
      </c>
      <c r="D197" s="43">
        <v>1.4</v>
      </c>
      <c r="E197" s="44"/>
      <c r="F197" s="16">
        <f t="shared" ref="F197:F207" si="5">+D197*E197</f>
        <v>0</v>
      </c>
    </row>
    <row r="198" spans="1:6" ht="43.2">
      <c r="A198" s="11">
        <v>2</v>
      </c>
      <c r="B198" s="45" t="s">
        <v>87</v>
      </c>
      <c r="C198" s="42" t="s">
        <v>88</v>
      </c>
      <c r="D198" s="43">
        <v>1</v>
      </c>
      <c r="E198" s="44"/>
      <c r="F198" s="16">
        <f t="shared" si="5"/>
        <v>0</v>
      </c>
    </row>
    <row r="199" spans="1:6" ht="43.2">
      <c r="A199" s="11">
        <v>3</v>
      </c>
      <c r="B199" s="45" t="s">
        <v>89</v>
      </c>
      <c r="C199" s="42" t="s">
        <v>90</v>
      </c>
      <c r="D199" s="43">
        <v>1</v>
      </c>
      <c r="E199" s="44"/>
      <c r="F199" s="16">
        <f t="shared" si="5"/>
        <v>0</v>
      </c>
    </row>
    <row r="200" spans="1:6" ht="43.2">
      <c r="A200" s="11">
        <v>4</v>
      </c>
      <c r="B200" s="45" t="s">
        <v>91</v>
      </c>
      <c r="C200" s="42" t="s">
        <v>90</v>
      </c>
      <c r="D200" s="43">
        <v>1</v>
      </c>
      <c r="E200" s="44"/>
      <c r="F200" s="16">
        <f t="shared" si="5"/>
        <v>0</v>
      </c>
    </row>
    <row r="201" spans="1:6" ht="43.2">
      <c r="A201" s="11">
        <v>5</v>
      </c>
      <c r="B201" s="45" t="s">
        <v>92</v>
      </c>
      <c r="C201" s="42" t="s">
        <v>90</v>
      </c>
      <c r="D201" s="43">
        <v>1</v>
      </c>
      <c r="E201" s="44"/>
      <c r="F201" s="16">
        <f t="shared" si="5"/>
        <v>0</v>
      </c>
    </row>
    <row r="202" spans="1:6" ht="72">
      <c r="A202" s="11">
        <v>6</v>
      </c>
      <c r="B202" s="45" t="s">
        <v>93</v>
      </c>
      <c r="C202" s="42" t="s">
        <v>86</v>
      </c>
      <c r="D202" s="43">
        <v>10.44</v>
      </c>
      <c r="E202" s="44"/>
      <c r="F202" s="16">
        <f t="shared" si="5"/>
        <v>0</v>
      </c>
    </row>
    <row r="203" spans="1:6" ht="57.6">
      <c r="A203" s="11">
        <v>7</v>
      </c>
      <c r="B203" s="45" t="s">
        <v>94</v>
      </c>
      <c r="C203" s="42" t="s">
        <v>30</v>
      </c>
      <c r="D203" s="43">
        <v>1</v>
      </c>
      <c r="E203" s="44"/>
      <c r="F203" s="16">
        <f t="shared" si="5"/>
        <v>0</v>
      </c>
    </row>
    <row r="204" spans="1:6" ht="28.8">
      <c r="A204" s="11">
        <v>8</v>
      </c>
      <c r="B204" s="45" t="s">
        <v>383</v>
      </c>
      <c r="C204" s="42" t="s">
        <v>88</v>
      </c>
      <c r="D204" s="43">
        <v>3</v>
      </c>
      <c r="E204" s="44"/>
      <c r="F204" s="16">
        <f t="shared" si="5"/>
        <v>0</v>
      </c>
    </row>
    <row r="205" spans="1:6">
      <c r="A205" s="11">
        <v>9</v>
      </c>
      <c r="B205" s="45" t="s">
        <v>96</v>
      </c>
      <c r="C205" s="42" t="s">
        <v>88</v>
      </c>
      <c r="D205" s="43">
        <v>3</v>
      </c>
      <c r="E205" s="44"/>
      <c r="F205" s="16">
        <f t="shared" si="5"/>
        <v>0</v>
      </c>
    </row>
    <row r="206" spans="1:6">
      <c r="A206" s="11">
        <v>10</v>
      </c>
      <c r="B206" s="45" t="s">
        <v>97</v>
      </c>
      <c r="C206" s="42" t="s">
        <v>88</v>
      </c>
      <c r="D206" s="43">
        <v>3</v>
      </c>
      <c r="E206" s="44"/>
      <c r="F206" s="16">
        <f t="shared" si="5"/>
        <v>0</v>
      </c>
    </row>
    <row r="207" spans="1:6">
      <c r="A207" s="11">
        <v>11</v>
      </c>
      <c r="B207" s="45" t="s">
        <v>98</v>
      </c>
      <c r="C207" s="42" t="s">
        <v>88</v>
      </c>
      <c r="D207" s="43">
        <v>3</v>
      </c>
      <c r="E207" s="44"/>
      <c r="F207" s="16">
        <f t="shared" si="5"/>
        <v>0</v>
      </c>
    </row>
    <row r="208" spans="1:6">
      <c r="A208" s="18"/>
      <c r="B208" s="19" t="s">
        <v>71</v>
      </c>
      <c r="C208" s="20"/>
      <c r="D208" s="21"/>
      <c r="E208" s="22"/>
      <c r="F208" s="23">
        <f>SUM(F197:F207)</f>
        <v>0</v>
      </c>
    </row>
    <row r="209" spans="1:7">
      <c r="A209" s="11"/>
      <c r="B209" s="41" t="s">
        <v>100</v>
      </c>
      <c r="C209" s="42"/>
      <c r="D209" s="43"/>
      <c r="E209" s="43"/>
      <c r="F209" s="46">
        <f>F208+F195+F191+F188+F184+F180+F170+F161</f>
        <v>0</v>
      </c>
      <c r="G209" s="54"/>
    </row>
    <row r="213" spans="1:7" ht="15" thickBot="1"/>
    <row r="214" spans="1:7" ht="18.600000000000001" thickBot="1">
      <c r="A214" s="2"/>
      <c r="B214" s="369" t="s">
        <v>240</v>
      </c>
      <c r="C214" s="370"/>
      <c r="D214" s="370"/>
      <c r="E214" s="370"/>
      <c r="F214" s="371"/>
    </row>
    <row r="215" spans="1:7" ht="18">
      <c r="A215" s="2"/>
      <c r="B215" s="3"/>
      <c r="C215" s="3"/>
      <c r="D215" s="3"/>
      <c r="E215" s="3"/>
      <c r="F215" s="3"/>
    </row>
    <row r="216" spans="1:7" ht="31.2">
      <c r="A216" s="4" t="s">
        <v>1</v>
      </c>
      <c r="B216" s="4" t="s">
        <v>2</v>
      </c>
      <c r="C216" s="4" t="s">
        <v>3</v>
      </c>
      <c r="D216" s="5" t="s">
        <v>4</v>
      </c>
      <c r="E216" s="4" t="s">
        <v>5</v>
      </c>
      <c r="F216" s="4" t="s">
        <v>6</v>
      </c>
    </row>
    <row r="217" spans="1:7" ht="15.6">
      <c r="A217" s="6" t="s">
        <v>7</v>
      </c>
      <c r="B217" s="7" t="s">
        <v>8</v>
      </c>
      <c r="C217" s="8"/>
      <c r="D217" s="9"/>
      <c r="E217" s="9"/>
      <c r="F217" s="10"/>
    </row>
    <row r="218" spans="1:7" ht="27.6">
      <c r="A218" s="11">
        <v>1</v>
      </c>
      <c r="B218" s="12" t="s">
        <v>9</v>
      </c>
      <c r="C218" s="13" t="s">
        <v>10</v>
      </c>
      <c r="D218" s="14">
        <v>86.53</v>
      </c>
      <c r="E218" s="15"/>
      <c r="F218" s="16">
        <f>+D218*E218</f>
        <v>0</v>
      </c>
    </row>
    <row r="219" spans="1:7">
      <c r="A219" s="11">
        <v>2</v>
      </c>
      <c r="B219" s="17" t="s">
        <v>11</v>
      </c>
      <c r="C219" s="13" t="s">
        <v>12</v>
      </c>
      <c r="D219" s="14">
        <v>1</v>
      </c>
      <c r="E219" s="15"/>
      <c r="F219" s="16">
        <f t="shared" ref="F219:F265" si="6">+D219*E219</f>
        <v>0</v>
      </c>
    </row>
    <row r="220" spans="1:7">
      <c r="A220" s="11">
        <v>3</v>
      </c>
      <c r="B220" s="12" t="s">
        <v>102</v>
      </c>
      <c r="C220" s="13" t="s">
        <v>14</v>
      </c>
      <c r="D220" s="14">
        <v>36.801000000000002</v>
      </c>
      <c r="E220" s="15"/>
      <c r="F220" s="16">
        <f t="shared" si="6"/>
        <v>0</v>
      </c>
    </row>
    <row r="221" spans="1:7">
      <c r="A221" s="11">
        <v>4</v>
      </c>
      <c r="B221" s="17" t="s">
        <v>15</v>
      </c>
      <c r="C221" s="13" t="s">
        <v>14</v>
      </c>
      <c r="D221" s="14">
        <v>4.335</v>
      </c>
      <c r="E221" s="15"/>
      <c r="F221" s="16">
        <f t="shared" si="6"/>
        <v>0</v>
      </c>
    </row>
    <row r="222" spans="1:7">
      <c r="A222" s="11">
        <v>5</v>
      </c>
      <c r="B222" s="17" t="s">
        <v>16</v>
      </c>
      <c r="C222" s="13" t="s">
        <v>14</v>
      </c>
      <c r="D222" s="14">
        <v>3.5819999999999999</v>
      </c>
      <c r="E222" s="15"/>
      <c r="F222" s="16">
        <f t="shared" si="6"/>
        <v>0</v>
      </c>
    </row>
    <row r="223" spans="1:7">
      <c r="A223" s="11">
        <v>6</v>
      </c>
      <c r="B223" s="17" t="s">
        <v>17</v>
      </c>
      <c r="C223" s="13" t="s">
        <v>14</v>
      </c>
      <c r="D223" s="14">
        <v>2.2269999999999999</v>
      </c>
      <c r="E223" s="15"/>
      <c r="F223" s="16">
        <f t="shared" si="6"/>
        <v>0</v>
      </c>
    </row>
    <row r="224" spans="1:7">
      <c r="A224" s="11">
        <v>7</v>
      </c>
      <c r="B224" s="17" t="s">
        <v>18</v>
      </c>
      <c r="C224" s="13" t="s">
        <v>12</v>
      </c>
      <c r="D224" s="14">
        <v>1</v>
      </c>
      <c r="E224" s="15"/>
      <c r="F224" s="16">
        <f t="shared" si="6"/>
        <v>0</v>
      </c>
    </row>
    <row r="225" spans="1:6">
      <c r="A225" s="18"/>
      <c r="B225" s="19" t="s">
        <v>19</v>
      </c>
      <c r="C225" s="20"/>
      <c r="D225" s="21"/>
      <c r="E225" s="22"/>
      <c r="F225" s="23">
        <f>SUM(F218:F224)</f>
        <v>0</v>
      </c>
    </row>
    <row r="226" spans="1:6" ht="15.6">
      <c r="A226" s="6" t="s">
        <v>20</v>
      </c>
      <c r="B226" s="7" t="s">
        <v>21</v>
      </c>
      <c r="C226" s="9"/>
      <c r="D226" s="24"/>
      <c r="E226" s="25"/>
      <c r="F226" s="16"/>
    </row>
    <row r="227" spans="1:6" ht="27.6">
      <c r="A227" s="11">
        <v>1</v>
      </c>
      <c r="B227" s="26" t="s">
        <v>103</v>
      </c>
      <c r="C227" s="13" t="s">
        <v>14</v>
      </c>
      <c r="D227" s="27">
        <f>0.723</f>
        <v>0.72299999999999998</v>
      </c>
      <c r="E227" s="15"/>
      <c r="F227" s="16">
        <f t="shared" si="6"/>
        <v>0</v>
      </c>
    </row>
    <row r="228" spans="1:6" ht="27.6">
      <c r="A228" s="11">
        <v>2</v>
      </c>
      <c r="B228" s="26" t="s">
        <v>104</v>
      </c>
      <c r="C228" s="13" t="s">
        <v>14</v>
      </c>
      <c r="D228" s="14">
        <v>2.89</v>
      </c>
      <c r="E228" s="15"/>
      <c r="F228" s="16">
        <f t="shared" si="6"/>
        <v>0</v>
      </c>
    </row>
    <row r="229" spans="1:6" ht="27.6">
      <c r="A229" s="11">
        <v>3</v>
      </c>
      <c r="B229" s="26" t="s">
        <v>24</v>
      </c>
      <c r="C229" s="13" t="s">
        <v>10</v>
      </c>
      <c r="D229" s="14">
        <v>60</v>
      </c>
      <c r="E229" s="15"/>
      <c r="F229" s="16">
        <f t="shared" si="6"/>
        <v>0</v>
      </c>
    </row>
    <row r="230" spans="1:6">
      <c r="A230" s="11">
        <v>4</v>
      </c>
      <c r="B230" s="12" t="s">
        <v>25</v>
      </c>
      <c r="C230" s="13" t="s">
        <v>14</v>
      </c>
      <c r="D230" s="28">
        <v>0.40500000000000003</v>
      </c>
      <c r="E230" s="15"/>
      <c r="F230" s="16">
        <f t="shared" si="6"/>
        <v>0</v>
      </c>
    </row>
    <row r="231" spans="1:6" ht="41.4">
      <c r="A231" s="11">
        <v>5</v>
      </c>
      <c r="B231" s="12" t="s">
        <v>26</v>
      </c>
      <c r="C231" s="13" t="s">
        <v>14</v>
      </c>
      <c r="D231" s="28">
        <v>1.08</v>
      </c>
      <c r="E231" s="15"/>
      <c r="F231" s="16">
        <f t="shared" si="6"/>
        <v>0</v>
      </c>
    </row>
    <row r="232" spans="1:6" ht="41.4">
      <c r="A232" s="11">
        <v>6</v>
      </c>
      <c r="B232" s="12" t="s">
        <v>27</v>
      </c>
      <c r="C232" s="13" t="s">
        <v>14</v>
      </c>
      <c r="D232" s="28">
        <v>1.96</v>
      </c>
      <c r="E232" s="15"/>
      <c r="F232" s="16">
        <f t="shared" si="6"/>
        <v>0</v>
      </c>
    </row>
    <row r="233" spans="1:6">
      <c r="A233" s="11">
        <v>7</v>
      </c>
      <c r="B233" s="29" t="s">
        <v>28</v>
      </c>
      <c r="C233" s="13" t="s">
        <v>10</v>
      </c>
      <c r="D233" s="14">
        <v>74</v>
      </c>
      <c r="E233" s="15"/>
      <c r="F233" s="16">
        <f t="shared" si="6"/>
        <v>0</v>
      </c>
    </row>
    <row r="234" spans="1:6">
      <c r="A234" s="18"/>
      <c r="B234" s="19" t="s">
        <v>31</v>
      </c>
      <c r="C234" s="20"/>
      <c r="D234" s="21"/>
      <c r="E234" s="22"/>
      <c r="F234" s="23">
        <f>SUM(F227:F233)</f>
        <v>0</v>
      </c>
    </row>
    <row r="235" spans="1:6" ht="15.6">
      <c r="A235" s="6" t="s">
        <v>32</v>
      </c>
      <c r="B235" s="30" t="s">
        <v>33</v>
      </c>
      <c r="C235" s="9"/>
      <c r="D235" s="24"/>
      <c r="E235" s="25"/>
      <c r="F235" s="16"/>
    </row>
    <row r="236" spans="1:6" ht="27.6">
      <c r="A236" s="11">
        <v>1</v>
      </c>
      <c r="B236" s="12" t="s">
        <v>34</v>
      </c>
      <c r="C236" s="13" t="s">
        <v>14</v>
      </c>
      <c r="D236" s="27">
        <v>0.72299999999999998</v>
      </c>
      <c r="E236" s="15"/>
      <c r="F236" s="16">
        <f t="shared" si="6"/>
        <v>0</v>
      </c>
    </row>
    <row r="237" spans="1:6" ht="41.4">
      <c r="A237" s="11">
        <v>2</v>
      </c>
      <c r="B237" s="12" t="s">
        <v>35</v>
      </c>
      <c r="C237" s="13" t="s">
        <v>14</v>
      </c>
      <c r="D237" s="14">
        <v>1.7529999999999999</v>
      </c>
      <c r="E237" s="15"/>
      <c r="F237" s="16">
        <f t="shared" si="6"/>
        <v>0</v>
      </c>
    </row>
    <row r="238" spans="1:6" ht="41.4">
      <c r="A238" s="11">
        <v>3</v>
      </c>
      <c r="B238" s="12" t="s">
        <v>36</v>
      </c>
      <c r="C238" s="13" t="s">
        <v>14</v>
      </c>
      <c r="D238" s="27">
        <v>0.436</v>
      </c>
      <c r="E238" s="15"/>
      <c r="F238" s="16">
        <f t="shared" si="6"/>
        <v>0</v>
      </c>
    </row>
    <row r="239" spans="1:6" ht="41.4">
      <c r="A239" s="11">
        <v>4</v>
      </c>
      <c r="B239" s="12" t="s">
        <v>37</v>
      </c>
      <c r="C239" s="13" t="s">
        <v>10</v>
      </c>
      <c r="D239" s="14">
        <v>61.96</v>
      </c>
      <c r="E239" s="15"/>
      <c r="F239" s="16">
        <f t="shared" si="6"/>
        <v>0</v>
      </c>
    </row>
    <row r="240" spans="1:6" ht="41.4">
      <c r="A240" s="11">
        <v>5</v>
      </c>
      <c r="B240" s="12" t="s">
        <v>38</v>
      </c>
      <c r="C240" s="13" t="s">
        <v>10</v>
      </c>
      <c r="D240" s="14">
        <v>1.92</v>
      </c>
      <c r="E240" s="15"/>
      <c r="F240" s="16">
        <f t="shared" si="6"/>
        <v>0</v>
      </c>
    </row>
    <row r="241" spans="1:6" ht="27.6">
      <c r="A241" s="11">
        <v>6</v>
      </c>
      <c r="B241" s="12" t="s">
        <v>39</v>
      </c>
      <c r="C241" s="13" t="s">
        <v>40</v>
      </c>
      <c r="D241" s="14">
        <v>65</v>
      </c>
      <c r="E241" s="15"/>
      <c r="F241" s="16">
        <f t="shared" si="6"/>
        <v>0</v>
      </c>
    </row>
    <row r="242" spans="1:6" ht="27.6">
      <c r="A242" s="11">
        <v>7</v>
      </c>
      <c r="B242" s="12" t="s">
        <v>41</v>
      </c>
      <c r="C242" s="13" t="s">
        <v>10</v>
      </c>
      <c r="D242" s="14">
        <v>140.03</v>
      </c>
      <c r="E242" s="15"/>
      <c r="F242" s="16">
        <f t="shared" si="6"/>
        <v>0</v>
      </c>
    </row>
    <row r="243" spans="1:6" ht="27.6">
      <c r="A243" s="11">
        <v>8</v>
      </c>
      <c r="B243" s="31" t="s">
        <v>42</v>
      </c>
      <c r="C243" s="13" t="s">
        <v>10</v>
      </c>
      <c r="D243" s="14">
        <v>80.78</v>
      </c>
      <c r="E243" s="15"/>
      <c r="F243" s="16">
        <f t="shared" si="6"/>
        <v>0</v>
      </c>
    </row>
    <row r="244" spans="1:6">
      <c r="A244" s="18"/>
      <c r="B244" s="19" t="s">
        <v>43</v>
      </c>
      <c r="C244" s="20"/>
      <c r="D244" s="21"/>
      <c r="E244" s="22"/>
      <c r="F244" s="23">
        <f>SUM(F236:F243)</f>
        <v>0</v>
      </c>
    </row>
    <row r="245" spans="1:6" ht="15.6">
      <c r="A245" s="32" t="s">
        <v>44</v>
      </c>
      <c r="B245" s="33" t="s">
        <v>45</v>
      </c>
      <c r="C245" s="34"/>
      <c r="D245" s="35"/>
      <c r="E245" s="15"/>
      <c r="F245" s="16"/>
    </row>
    <row r="246" spans="1:6" ht="41.4">
      <c r="A246" s="11">
        <v>1</v>
      </c>
      <c r="B246" s="31" t="s">
        <v>46</v>
      </c>
      <c r="C246" s="13" t="s">
        <v>40</v>
      </c>
      <c r="D246" s="14">
        <v>3</v>
      </c>
      <c r="E246" s="15"/>
      <c r="F246" s="16">
        <f t="shared" si="6"/>
        <v>0</v>
      </c>
    </row>
    <row r="247" spans="1:6" ht="41.4">
      <c r="A247" s="11">
        <v>2</v>
      </c>
      <c r="B247" s="31" t="s">
        <v>47</v>
      </c>
      <c r="C247" s="13" t="s">
        <v>40</v>
      </c>
      <c r="D247" s="14">
        <v>1</v>
      </c>
      <c r="E247" s="15"/>
      <c r="F247" s="16">
        <f t="shared" si="6"/>
        <v>0</v>
      </c>
    </row>
    <row r="248" spans="1:6">
      <c r="A248" s="18"/>
      <c r="B248" s="19" t="s">
        <v>48</v>
      </c>
      <c r="C248" s="20"/>
      <c r="D248" s="21"/>
      <c r="E248" s="22"/>
      <c r="F248" s="23">
        <f>SUM(F246:F247)</f>
        <v>0</v>
      </c>
    </row>
    <row r="249" spans="1:6">
      <c r="A249" s="36" t="s">
        <v>49</v>
      </c>
      <c r="B249" s="33" t="s">
        <v>50</v>
      </c>
      <c r="C249" s="13"/>
      <c r="D249" s="14"/>
      <c r="E249" s="15"/>
      <c r="F249" s="16"/>
    </row>
    <row r="250" spans="1:6" ht="41.4">
      <c r="A250" s="11">
        <v>1</v>
      </c>
      <c r="B250" s="31" t="s">
        <v>51</v>
      </c>
      <c r="C250" s="13" t="s">
        <v>52</v>
      </c>
      <c r="D250" s="14">
        <v>15.3</v>
      </c>
      <c r="E250" s="15"/>
      <c r="F250" s="16">
        <f t="shared" si="6"/>
        <v>0</v>
      </c>
    </row>
    <row r="251" spans="1:6" ht="27.6">
      <c r="A251" s="11">
        <v>2</v>
      </c>
      <c r="B251" s="31" t="s">
        <v>53</v>
      </c>
      <c r="C251" s="13" t="s">
        <v>10</v>
      </c>
      <c r="D251" s="14">
        <v>11.75</v>
      </c>
      <c r="E251" s="15"/>
      <c r="F251" s="16">
        <f t="shared" si="6"/>
        <v>0</v>
      </c>
    </row>
    <row r="252" spans="1:6">
      <c r="A252" s="18"/>
      <c r="B252" s="19" t="s">
        <v>54</v>
      </c>
      <c r="C252" s="20"/>
      <c r="D252" s="21"/>
      <c r="E252" s="22"/>
      <c r="F252" s="23">
        <f>SUM(F250:F251)</f>
        <v>0</v>
      </c>
    </row>
    <row r="253" spans="1:6">
      <c r="A253" s="36" t="s">
        <v>55</v>
      </c>
      <c r="B253" s="33" t="s">
        <v>56</v>
      </c>
      <c r="C253" s="13"/>
      <c r="D253" s="14"/>
      <c r="E253" s="15"/>
      <c r="F253" s="16"/>
    </row>
    <row r="254" spans="1:6">
      <c r="A254" s="11">
        <v>1</v>
      </c>
      <c r="B254" s="37" t="s">
        <v>57</v>
      </c>
      <c r="C254" s="13" t="s">
        <v>10</v>
      </c>
      <c r="D254" s="14">
        <v>4.68</v>
      </c>
      <c r="E254" s="15"/>
      <c r="F254" s="16">
        <f t="shared" si="6"/>
        <v>0</v>
      </c>
    </row>
    <row r="255" spans="1:6">
      <c r="A255" s="18"/>
      <c r="B255" s="19" t="s">
        <v>58</v>
      </c>
      <c r="C255" s="20"/>
      <c r="D255" s="21"/>
      <c r="E255" s="22"/>
      <c r="F255" s="23">
        <f>F254</f>
        <v>0</v>
      </c>
    </row>
    <row r="256" spans="1:6">
      <c r="A256" s="36" t="s">
        <v>59</v>
      </c>
      <c r="B256" s="33" t="s">
        <v>60</v>
      </c>
      <c r="C256" s="13"/>
      <c r="D256" s="14"/>
      <c r="E256" s="15"/>
      <c r="F256" s="16"/>
    </row>
    <row r="257" spans="1:6" ht="27.6">
      <c r="A257" s="11">
        <v>1</v>
      </c>
      <c r="B257" s="31" t="s">
        <v>61</v>
      </c>
      <c r="C257" s="13" t="s">
        <v>10</v>
      </c>
      <c r="D257" s="14">
        <v>52.65</v>
      </c>
      <c r="E257" s="15"/>
      <c r="F257" s="16">
        <f t="shared" si="6"/>
        <v>0</v>
      </c>
    </row>
    <row r="258" spans="1:6" ht="27.6">
      <c r="A258" s="11">
        <v>2</v>
      </c>
      <c r="B258" s="31" t="s">
        <v>62</v>
      </c>
      <c r="C258" s="13" t="s">
        <v>10</v>
      </c>
      <c r="D258" s="14">
        <v>13.2</v>
      </c>
      <c r="E258" s="15"/>
      <c r="F258" s="16">
        <f t="shared" si="6"/>
        <v>0</v>
      </c>
    </row>
    <row r="259" spans="1:6">
      <c r="A259" s="18"/>
      <c r="B259" s="19" t="s">
        <v>63</v>
      </c>
      <c r="C259" s="20"/>
      <c r="D259" s="21"/>
      <c r="E259" s="22"/>
      <c r="F259" s="23">
        <f>SUM(F257:F258)</f>
        <v>0</v>
      </c>
    </row>
    <row r="260" spans="1:6">
      <c r="A260" s="36" t="s">
        <v>64</v>
      </c>
      <c r="B260" s="33" t="s">
        <v>65</v>
      </c>
      <c r="C260" s="13"/>
      <c r="D260" s="14"/>
      <c r="E260" s="15"/>
      <c r="F260" s="16"/>
    </row>
    <row r="261" spans="1:6" ht="27.6">
      <c r="A261" s="11">
        <v>1</v>
      </c>
      <c r="B261" s="38" t="s">
        <v>66</v>
      </c>
      <c r="C261" s="13" t="s">
        <v>40</v>
      </c>
      <c r="D261" s="14">
        <v>2</v>
      </c>
      <c r="E261" s="15"/>
      <c r="F261" s="16">
        <f t="shared" si="6"/>
        <v>0</v>
      </c>
    </row>
    <row r="262" spans="1:6" ht="27.6">
      <c r="A262" s="11">
        <v>2</v>
      </c>
      <c r="B262" s="38" t="s">
        <v>67</v>
      </c>
      <c r="C262" s="13" t="s">
        <v>40</v>
      </c>
      <c r="D262" s="14">
        <v>2</v>
      </c>
      <c r="E262" s="15"/>
      <c r="F262" s="16">
        <f t="shared" si="6"/>
        <v>0</v>
      </c>
    </row>
    <row r="263" spans="1:6" ht="27.6">
      <c r="A263" s="11">
        <v>3</v>
      </c>
      <c r="B263" s="26" t="s">
        <v>68</v>
      </c>
      <c r="C263" s="13" t="s">
        <v>40</v>
      </c>
      <c r="D263" s="14">
        <v>2</v>
      </c>
      <c r="E263" s="15"/>
      <c r="F263" s="16">
        <f t="shared" si="6"/>
        <v>0</v>
      </c>
    </row>
    <row r="264" spans="1:6" ht="27.6">
      <c r="A264" s="11">
        <v>4</v>
      </c>
      <c r="B264" s="26" t="s">
        <v>69</v>
      </c>
      <c r="C264" s="13" t="s">
        <v>52</v>
      </c>
      <c r="D264" s="14">
        <v>8.9</v>
      </c>
      <c r="E264" s="15"/>
      <c r="F264" s="16">
        <f t="shared" si="6"/>
        <v>0</v>
      </c>
    </row>
    <row r="265" spans="1:6" ht="27.6">
      <c r="A265" s="11">
        <v>5</v>
      </c>
      <c r="B265" s="26" t="s">
        <v>70</v>
      </c>
      <c r="C265" s="13" t="s">
        <v>52</v>
      </c>
      <c r="D265" s="14">
        <v>2.6</v>
      </c>
      <c r="E265" s="15"/>
      <c r="F265" s="16">
        <f t="shared" si="6"/>
        <v>0</v>
      </c>
    </row>
    <row r="266" spans="1:6">
      <c r="A266" s="18"/>
      <c r="B266" s="19" t="s">
        <v>71</v>
      </c>
      <c r="C266" s="20"/>
      <c r="D266" s="21"/>
      <c r="E266" s="22"/>
      <c r="F266" s="23">
        <f>SUM(F261:F265)</f>
        <v>0</v>
      </c>
    </row>
    <row r="267" spans="1:6">
      <c r="A267" s="36" t="s">
        <v>72</v>
      </c>
      <c r="B267" s="41" t="s">
        <v>115</v>
      </c>
      <c r="C267" s="42"/>
      <c r="D267" s="43"/>
      <c r="E267" s="44"/>
      <c r="F267" s="16"/>
    </row>
    <row r="268" spans="1:6" ht="57.6">
      <c r="A268" s="11">
        <v>1</v>
      </c>
      <c r="B268" s="45" t="s">
        <v>85</v>
      </c>
      <c r="C268" s="42" t="s">
        <v>86</v>
      </c>
      <c r="D268" s="43">
        <v>1.4</v>
      </c>
      <c r="E268" s="44"/>
      <c r="F268" s="16">
        <f t="shared" ref="F268:F278" si="7">+D268*E268</f>
        <v>0</v>
      </c>
    </row>
    <row r="269" spans="1:6" ht="43.2">
      <c r="A269" s="11">
        <v>2</v>
      </c>
      <c r="B269" s="45" t="s">
        <v>87</v>
      </c>
      <c r="C269" s="42" t="s">
        <v>88</v>
      </c>
      <c r="D269" s="43">
        <v>1</v>
      </c>
      <c r="E269" s="44"/>
      <c r="F269" s="16">
        <f t="shared" si="7"/>
        <v>0</v>
      </c>
    </row>
    <row r="270" spans="1:6" ht="43.2">
      <c r="A270" s="11">
        <v>3</v>
      </c>
      <c r="B270" s="45" t="s">
        <v>89</v>
      </c>
      <c r="C270" s="42" t="s">
        <v>90</v>
      </c>
      <c r="D270" s="43">
        <v>1</v>
      </c>
      <c r="E270" s="44"/>
      <c r="F270" s="16">
        <f t="shared" si="7"/>
        <v>0</v>
      </c>
    </row>
    <row r="271" spans="1:6" ht="43.2">
      <c r="A271" s="11">
        <v>4</v>
      </c>
      <c r="B271" s="45" t="s">
        <v>91</v>
      </c>
      <c r="C271" s="42" t="s">
        <v>90</v>
      </c>
      <c r="D271" s="43">
        <v>1</v>
      </c>
      <c r="E271" s="44"/>
      <c r="F271" s="16">
        <f t="shared" si="7"/>
        <v>0</v>
      </c>
    </row>
    <row r="272" spans="1:6" ht="43.2">
      <c r="A272" s="11">
        <v>5</v>
      </c>
      <c r="B272" s="45" t="s">
        <v>92</v>
      </c>
      <c r="C272" s="42" t="s">
        <v>90</v>
      </c>
      <c r="D272" s="43">
        <v>1</v>
      </c>
      <c r="E272" s="44"/>
      <c r="F272" s="16">
        <f t="shared" si="7"/>
        <v>0</v>
      </c>
    </row>
    <row r="273" spans="1:6" ht="72">
      <c r="A273" s="11">
        <v>6</v>
      </c>
      <c r="B273" s="45" t="s">
        <v>93</v>
      </c>
      <c r="C273" s="42" t="s">
        <v>86</v>
      </c>
      <c r="D273" s="43">
        <v>22.6</v>
      </c>
      <c r="E273" s="44"/>
      <c r="F273" s="16">
        <f t="shared" si="7"/>
        <v>0</v>
      </c>
    </row>
    <row r="274" spans="1:6" ht="57.6">
      <c r="A274" s="11">
        <v>7</v>
      </c>
      <c r="B274" s="45" t="s">
        <v>94</v>
      </c>
      <c r="C274" s="42" t="s">
        <v>30</v>
      </c>
      <c r="D274" s="43">
        <v>1</v>
      </c>
      <c r="E274" s="44"/>
      <c r="F274" s="16">
        <f t="shared" si="7"/>
        <v>0</v>
      </c>
    </row>
    <row r="275" spans="1:6">
      <c r="A275" s="11">
        <v>8</v>
      </c>
      <c r="B275" s="45" t="s">
        <v>95</v>
      </c>
      <c r="C275" s="42" t="s">
        <v>88</v>
      </c>
      <c r="D275" s="43">
        <v>3</v>
      </c>
      <c r="E275" s="44"/>
      <c r="F275" s="16">
        <f t="shared" si="7"/>
        <v>0</v>
      </c>
    </row>
    <row r="276" spans="1:6">
      <c r="A276" s="11">
        <v>9</v>
      </c>
      <c r="B276" s="45" t="s">
        <v>96</v>
      </c>
      <c r="C276" s="42" t="s">
        <v>88</v>
      </c>
      <c r="D276" s="43">
        <v>3</v>
      </c>
      <c r="E276" s="44"/>
      <c r="F276" s="16">
        <f t="shared" si="7"/>
        <v>0</v>
      </c>
    </row>
    <row r="277" spans="1:6">
      <c r="A277" s="11">
        <v>10</v>
      </c>
      <c r="B277" s="45" t="s">
        <v>97</v>
      </c>
      <c r="C277" s="42" t="s">
        <v>88</v>
      </c>
      <c r="D277" s="43">
        <v>3</v>
      </c>
      <c r="E277" s="44"/>
      <c r="F277" s="16">
        <f t="shared" si="7"/>
        <v>0</v>
      </c>
    </row>
    <row r="278" spans="1:6">
      <c r="A278" s="11">
        <v>11</v>
      </c>
      <c r="B278" s="45" t="s">
        <v>98</v>
      </c>
      <c r="C278" s="42" t="s">
        <v>88</v>
      </c>
      <c r="D278" s="43">
        <v>4</v>
      </c>
      <c r="E278" s="44"/>
      <c r="F278" s="16">
        <f t="shared" si="7"/>
        <v>0</v>
      </c>
    </row>
    <row r="279" spans="1:6">
      <c r="A279" s="18"/>
      <c r="B279" s="19" t="s">
        <v>82</v>
      </c>
      <c r="C279" s="20"/>
      <c r="D279" s="21"/>
      <c r="E279" s="22"/>
      <c r="F279" s="23">
        <f>SUM(F268:F278)</f>
        <v>0</v>
      </c>
    </row>
    <row r="280" spans="1:6">
      <c r="A280" s="18" t="s">
        <v>72</v>
      </c>
      <c r="B280" s="19" t="s">
        <v>106</v>
      </c>
      <c r="C280" s="20"/>
      <c r="D280" s="21"/>
      <c r="E280" s="22"/>
      <c r="F280" s="23"/>
    </row>
    <row r="281" spans="1:6" ht="27.6">
      <c r="A281" s="47">
        <v>1</v>
      </c>
      <c r="B281" s="26" t="s">
        <v>103</v>
      </c>
      <c r="C281" s="13" t="s">
        <v>14</v>
      </c>
      <c r="D281" s="27">
        <v>0.14299999999999999</v>
      </c>
      <c r="E281" s="15"/>
      <c r="F281" s="53">
        <f>+D281*E281</f>
        <v>0</v>
      </c>
    </row>
    <row r="282" spans="1:6" ht="27.6">
      <c r="A282" s="47">
        <v>2</v>
      </c>
      <c r="B282" s="26" t="s">
        <v>107</v>
      </c>
      <c r="C282" s="13" t="s">
        <v>14</v>
      </c>
      <c r="D282" s="14">
        <v>0.56999999999999995</v>
      </c>
      <c r="E282" s="15"/>
      <c r="F282" s="53">
        <f t="shared" ref="F282:F290" si="8">+D282*E282</f>
        <v>0</v>
      </c>
    </row>
    <row r="283" spans="1:6">
      <c r="A283" s="47">
        <v>3</v>
      </c>
      <c r="B283" s="26" t="s">
        <v>108</v>
      </c>
      <c r="C283" s="13" t="s">
        <v>10</v>
      </c>
      <c r="D283" s="14">
        <v>1.9</v>
      </c>
      <c r="E283" s="15"/>
      <c r="F283" s="53">
        <f t="shared" si="8"/>
        <v>0</v>
      </c>
    </row>
    <row r="284" spans="1:6" ht="27.6">
      <c r="A284" s="47">
        <v>4</v>
      </c>
      <c r="B284" s="26" t="s">
        <v>109</v>
      </c>
      <c r="C284" s="13" t="s">
        <v>10</v>
      </c>
      <c r="D284" s="14">
        <v>8.32</v>
      </c>
      <c r="E284" s="15"/>
      <c r="F284" s="53">
        <f t="shared" si="8"/>
        <v>0</v>
      </c>
    </row>
    <row r="285" spans="1:6">
      <c r="A285" s="47">
        <v>5</v>
      </c>
      <c r="B285" s="26" t="s">
        <v>184</v>
      </c>
      <c r="C285" s="13" t="s">
        <v>86</v>
      </c>
      <c r="D285" s="14">
        <v>6</v>
      </c>
      <c r="E285" s="15"/>
      <c r="F285" s="53">
        <f t="shared" si="8"/>
        <v>0</v>
      </c>
    </row>
    <row r="286" spans="1:6" ht="27.6">
      <c r="A286" s="47">
        <v>6</v>
      </c>
      <c r="B286" s="26" t="s">
        <v>110</v>
      </c>
      <c r="C286" s="13" t="s">
        <v>10</v>
      </c>
      <c r="D286" s="28">
        <v>3.75</v>
      </c>
      <c r="E286" s="15"/>
      <c r="F286" s="53">
        <f t="shared" si="8"/>
        <v>0</v>
      </c>
    </row>
    <row r="287" spans="1:6" ht="41.4">
      <c r="A287" s="47">
        <v>7</v>
      </c>
      <c r="B287" s="26" t="s">
        <v>77</v>
      </c>
      <c r="C287" s="13" t="s">
        <v>10</v>
      </c>
      <c r="D287" s="28">
        <v>17.760000000000002</v>
      </c>
      <c r="E287" s="15"/>
      <c r="F287" s="53">
        <f t="shared" si="8"/>
        <v>0</v>
      </c>
    </row>
    <row r="288" spans="1:6" ht="43.2">
      <c r="A288" s="47">
        <v>8</v>
      </c>
      <c r="B288" s="45" t="s">
        <v>187</v>
      </c>
      <c r="C288" s="42" t="s">
        <v>30</v>
      </c>
      <c r="D288" s="43">
        <v>1</v>
      </c>
      <c r="E288" s="50"/>
      <c r="F288" s="53">
        <f t="shared" si="8"/>
        <v>0</v>
      </c>
    </row>
    <row r="289" spans="1:7" ht="27.6">
      <c r="A289" s="47">
        <v>9</v>
      </c>
      <c r="B289" s="26" t="s">
        <v>112</v>
      </c>
      <c r="C289" s="13" t="s">
        <v>30</v>
      </c>
      <c r="D289" s="28">
        <v>1</v>
      </c>
      <c r="E289" s="15"/>
      <c r="F289" s="53">
        <f t="shared" si="8"/>
        <v>0</v>
      </c>
    </row>
    <row r="290" spans="1:7" ht="27.6">
      <c r="A290" s="47">
        <v>10</v>
      </c>
      <c r="B290" s="26" t="s">
        <v>185</v>
      </c>
      <c r="C290" s="13" t="s">
        <v>14</v>
      </c>
      <c r="D290" s="28">
        <v>0.56999999999999995</v>
      </c>
      <c r="E290" s="15"/>
      <c r="F290" s="53">
        <f t="shared" si="8"/>
        <v>0</v>
      </c>
    </row>
    <row r="291" spans="1:7">
      <c r="A291" s="18"/>
      <c r="B291" s="7" t="s">
        <v>82</v>
      </c>
      <c r="C291" s="9"/>
      <c r="D291" s="52"/>
      <c r="E291" s="25"/>
      <c r="F291" s="23">
        <f>+SUM(F281:F290)</f>
        <v>0</v>
      </c>
    </row>
    <row r="292" spans="1:7">
      <c r="A292" s="11"/>
      <c r="B292" s="41" t="s">
        <v>100</v>
      </c>
      <c r="C292" s="42"/>
      <c r="D292" s="43"/>
      <c r="E292" s="43"/>
      <c r="F292" s="46">
        <f>F279+F266+F259+F255+F252+F248+F244+F234+F225+F291</f>
        <v>0</v>
      </c>
      <c r="G292" s="54"/>
    </row>
    <row r="296" spans="1:7" ht="15" thickBot="1"/>
    <row r="297" spans="1:7" ht="18.600000000000001" thickBot="1">
      <c r="A297" s="2"/>
      <c r="B297" s="369" t="s">
        <v>101</v>
      </c>
      <c r="C297" s="370"/>
      <c r="D297" s="370"/>
      <c r="E297" s="370"/>
      <c r="F297" s="371"/>
    </row>
    <row r="298" spans="1:7" ht="18">
      <c r="A298" s="2"/>
      <c r="B298" s="3"/>
      <c r="C298" s="3"/>
      <c r="D298" s="3"/>
      <c r="E298" s="3"/>
      <c r="F298" s="3"/>
    </row>
    <row r="299" spans="1:7" ht="31.2">
      <c r="A299" s="4" t="s">
        <v>1</v>
      </c>
      <c r="B299" s="4" t="s">
        <v>2</v>
      </c>
      <c r="C299" s="4" t="s">
        <v>3</v>
      </c>
      <c r="D299" s="5" t="s">
        <v>4</v>
      </c>
      <c r="E299" s="4" t="s">
        <v>5</v>
      </c>
      <c r="F299" s="4" t="s">
        <v>6</v>
      </c>
    </row>
    <row r="300" spans="1:7" ht="15.6">
      <c r="A300" s="6" t="s">
        <v>7</v>
      </c>
      <c r="B300" s="7" t="s">
        <v>8</v>
      </c>
      <c r="C300" s="8"/>
      <c r="D300" s="9"/>
      <c r="E300" s="9"/>
      <c r="F300" s="10"/>
    </row>
    <row r="301" spans="1:7" ht="27.6">
      <c r="A301" s="11">
        <v>1</v>
      </c>
      <c r="B301" s="12" t="s">
        <v>9</v>
      </c>
      <c r="C301" s="13" t="s">
        <v>10</v>
      </c>
      <c r="D301" s="14">
        <v>38.130000000000003</v>
      </c>
      <c r="E301" s="15"/>
      <c r="F301" s="16">
        <f>+D301*E301</f>
        <v>0</v>
      </c>
    </row>
    <row r="302" spans="1:7">
      <c r="A302" s="11">
        <v>2</v>
      </c>
      <c r="B302" s="17" t="s">
        <v>11</v>
      </c>
      <c r="C302" s="13" t="s">
        <v>12</v>
      </c>
      <c r="D302" s="14">
        <v>1</v>
      </c>
      <c r="E302" s="15"/>
      <c r="F302" s="16">
        <f t="shared" ref="F302:F341" si="9">+D302*E302</f>
        <v>0</v>
      </c>
    </row>
    <row r="303" spans="1:7">
      <c r="A303" s="11">
        <v>3</v>
      </c>
      <c r="B303" s="12" t="s">
        <v>102</v>
      </c>
      <c r="C303" s="13" t="s">
        <v>14</v>
      </c>
      <c r="D303" s="14">
        <v>30.78</v>
      </c>
      <c r="E303" s="15"/>
      <c r="F303" s="16">
        <f t="shared" si="9"/>
        <v>0</v>
      </c>
    </row>
    <row r="304" spans="1:7">
      <c r="A304" s="11">
        <v>4</v>
      </c>
      <c r="B304" s="17" t="s">
        <v>15</v>
      </c>
      <c r="C304" s="13" t="s">
        <v>14</v>
      </c>
      <c r="D304" s="14">
        <v>2.7029999999999998</v>
      </c>
      <c r="E304" s="15"/>
      <c r="F304" s="16">
        <f t="shared" si="9"/>
        <v>0</v>
      </c>
    </row>
    <row r="305" spans="1:6">
      <c r="A305" s="11">
        <v>5</v>
      </c>
      <c r="B305" s="17" t="s">
        <v>16</v>
      </c>
      <c r="C305" s="13" t="s">
        <v>14</v>
      </c>
      <c r="D305" s="14">
        <v>3.1320000000000001</v>
      </c>
      <c r="E305" s="15"/>
      <c r="F305" s="16">
        <f t="shared" si="9"/>
        <v>0</v>
      </c>
    </row>
    <row r="306" spans="1:6">
      <c r="A306" s="11">
        <v>6</v>
      </c>
      <c r="B306" s="17" t="s">
        <v>17</v>
      </c>
      <c r="C306" s="13" t="s">
        <v>14</v>
      </c>
      <c r="D306" s="14">
        <v>0.96</v>
      </c>
      <c r="E306" s="15"/>
      <c r="F306" s="16">
        <f t="shared" si="9"/>
        <v>0</v>
      </c>
    </row>
    <row r="307" spans="1:6">
      <c r="A307" s="11">
        <v>7</v>
      </c>
      <c r="B307" s="17" t="s">
        <v>18</v>
      </c>
      <c r="C307" s="13" t="s">
        <v>12</v>
      </c>
      <c r="D307" s="14">
        <v>1</v>
      </c>
      <c r="E307" s="15"/>
      <c r="F307" s="16">
        <f t="shared" si="9"/>
        <v>0</v>
      </c>
    </row>
    <row r="308" spans="1:6">
      <c r="A308" s="18"/>
      <c r="B308" s="19" t="s">
        <v>19</v>
      </c>
      <c r="C308" s="20"/>
      <c r="D308" s="21"/>
      <c r="E308" s="22"/>
      <c r="F308" s="23">
        <f>SUM(F301:F307)</f>
        <v>0</v>
      </c>
    </row>
    <row r="309" spans="1:6" ht="15.6">
      <c r="A309" s="6" t="s">
        <v>20</v>
      </c>
      <c r="B309" s="7" t="s">
        <v>21</v>
      </c>
      <c r="C309" s="9"/>
      <c r="D309" s="24"/>
      <c r="E309" s="25"/>
      <c r="F309" s="16"/>
    </row>
    <row r="310" spans="1:6" ht="27.6">
      <c r="A310" s="11">
        <v>1</v>
      </c>
      <c r="B310" s="26" t="s">
        <v>103</v>
      </c>
      <c r="C310" s="13" t="s">
        <v>14</v>
      </c>
      <c r="D310" s="27">
        <v>0.45</v>
      </c>
      <c r="E310" s="15"/>
      <c r="F310" s="16">
        <f t="shared" si="9"/>
        <v>0</v>
      </c>
    </row>
    <row r="311" spans="1:6" ht="27.6">
      <c r="A311" s="11">
        <v>2</v>
      </c>
      <c r="B311" s="26" t="s">
        <v>104</v>
      </c>
      <c r="C311" s="13" t="s">
        <v>14</v>
      </c>
      <c r="D311" s="14">
        <v>1.802</v>
      </c>
      <c r="E311" s="15"/>
      <c r="F311" s="16">
        <f t="shared" si="9"/>
        <v>0</v>
      </c>
    </row>
    <row r="312" spans="1:6" ht="27.6">
      <c r="A312" s="11">
        <v>3</v>
      </c>
      <c r="B312" s="26" t="s">
        <v>24</v>
      </c>
      <c r="C312" s="13" t="s">
        <v>10</v>
      </c>
      <c r="D312" s="14">
        <v>45.05</v>
      </c>
      <c r="E312" s="15"/>
      <c r="F312" s="16">
        <f t="shared" si="9"/>
        <v>0</v>
      </c>
    </row>
    <row r="313" spans="1:6">
      <c r="A313" s="11">
        <v>4</v>
      </c>
      <c r="B313" s="12" t="s">
        <v>25</v>
      </c>
      <c r="C313" s="13" t="s">
        <v>14</v>
      </c>
      <c r="D313" s="28">
        <v>0.40500000000000003</v>
      </c>
      <c r="E313" s="15"/>
      <c r="F313" s="16">
        <f t="shared" si="9"/>
        <v>0</v>
      </c>
    </row>
    <row r="314" spans="1:6" ht="41.4">
      <c r="A314" s="11">
        <v>5</v>
      </c>
      <c r="B314" s="12" t="s">
        <v>26</v>
      </c>
      <c r="C314" s="13" t="s">
        <v>14</v>
      </c>
      <c r="D314" s="28">
        <v>0.88800000000000001</v>
      </c>
      <c r="E314" s="15"/>
      <c r="F314" s="16">
        <f t="shared" si="9"/>
        <v>0</v>
      </c>
    </row>
    <row r="315" spans="1:6" ht="41.4">
      <c r="A315" s="11">
        <v>6</v>
      </c>
      <c r="B315" s="12" t="s">
        <v>27</v>
      </c>
      <c r="C315" s="13" t="s">
        <v>14</v>
      </c>
      <c r="D315" s="28">
        <v>1.5680000000000001</v>
      </c>
      <c r="E315" s="15"/>
      <c r="F315" s="16">
        <f t="shared" si="9"/>
        <v>0</v>
      </c>
    </row>
    <row r="316" spans="1:6">
      <c r="A316" s="11">
        <v>7</v>
      </c>
      <c r="B316" s="29" t="s">
        <v>28</v>
      </c>
      <c r="C316" s="13" t="s">
        <v>10</v>
      </c>
      <c r="D316" s="14">
        <v>62.4</v>
      </c>
      <c r="E316" s="15"/>
      <c r="F316" s="16">
        <f t="shared" si="9"/>
        <v>0</v>
      </c>
    </row>
    <row r="317" spans="1:6">
      <c r="A317" s="18"/>
      <c r="B317" s="19" t="s">
        <v>31</v>
      </c>
      <c r="C317" s="20"/>
      <c r="D317" s="21"/>
      <c r="E317" s="22"/>
      <c r="F317" s="23">
        <f>SUM(F310:F316)</f>
        <v>0</v>
      </c>
    </row>
    <row r="318" spans="1:6" ht="15.6">
      <c r="A318" s="6" t="s">
        <v>32</v>
      </c>
      <c r="B318" s="30" t="s">
        <v>33</v>
      </c>
      <c r="C318" s="9"/>
      <c r="D318" s="24"/>
      <c r="E318" s="25"/>
      <c r="F318" s="16"/>
    </row>
    <row r="319" spans="1:6" ht="27.6">
      <c r="A319" s="11">
        <v>1</v>
      </c>
      <c r="B319" s="12" t="s">
        <v>34</v>
      </c>
      <c r="C319" s="13" t="s">
        <v>14</v>
      </c>
      <c r="D319" s="27">
        <v>0.82</v>
      </c>
      <c r="E319" s="15"/>
      <c r="F319" s="16">
        <f t="shared" si="9"/>
        <v>0</v>
      </c>
    </row>
    <row r="320" spans="1:6" ht="41.4">
      <c r="A320" s="11">
        <v>2</v>
      </c>
      <c r="B320" s="12" t="s">
        <v>35</v>
      </c>
      <c r="C320" s="13" t="s">
        <v>14</v>
      </c>
      <c r="D320" s="14">
        <v>0.73</v>
      </c>
      <c r="E320" s="15"/>
      <c r="F320" s="16">
        <f t="shared" si="9"/>
        <v>0</v>
      </c>
    </row>
    <row r="321" spans="1:6" ht="41.4">
      <c r="A321" s="11">
        <v>3</v>
      </c>
      <c r="B321" s="12" t="s">
        <v>36</v>
      </c>
      <c r="C321" s="13" t="s">
        <v>14</v>
      </c>
      <c r="D321" s="27">
        <v>0.33300000000000002</v>
      </c>
      <c r="E321" s="15"/>
      <c r="F321" s="16">
        <f t="shared" si="9"/>
        <v>0</v>
      </c>
    </row>
    <row r="322" spans="1:6" ht="41.4">
      <c r="A322" s="11">
        <v>4</v>
      </c>
      <c r="B322" s="12" t="s">
        <v>37</v>
      </c>
      <c r="C322" s="13" t="s">
        <v>10</v>
      </c>
      <c r="D322" s="14">
        <v>41.46</v>
      </c>
      <c r="E322" s="15"/>
      <c r="F322" s="16">
        <f t="shared" si="9"/>
        <v>0</v>
      </c>
    </row>
    <row r="323" spans="1:6" ht="41.4">
      <c r="A323" s="11">
        <v>5</v>
      </c>
      <c r="B323" s="12" t="s">
        <v>38</v>
      </c>
      <c r="C323" s="13" t="s">
        <v>10</v>
      </c>
      <c r="D323" s="14">
        <v>1.44</v>
      </c>
      <c r="E323" s="15"/>
      <c r="F323" s="16">
        <f t="shared" si="9"/>
        <v>0</v>
      </c>
    </row>
    <row r="324" spans="1:6" ht="27.6">
      <c r="A324" s="11">
        <v>6</v>
      </c>
      <c r="B324" s="12" t="s">
        <v>39</v>
      </c>
      <c r="C324" s="13" t="s">
        <v>40</v>
      </c>
      <c r="D324" s="14">
        <v>52</v>
      </c>
      <c r="E324" s="15"/>
      <c r="F324" s="16">
        <f t="shared" si="9"/>
        <v>0</v>
      </c>
    </row>
    <row r="325" spans="1:6" ht="27.6">
      <c r="A325" s="11">
        <v>7</v>
      </c>
      <c r="B325" s="12" t="s">
        <v>41</v>
      </c>
      <c r="C325" s="13" t="s">
        <v>10</v>
      </c>
      <c r="D325" s="14">
        <v>82.08</v>
      </c>
      <c r="E325" s="15"/>
      <c r="F325" s="16">
        <f t="shared" si="9"/>
        <v>0</v>
      </c>
    </row>
    <row r="326" spans="1:6" ht="27.6">
      <c r="A326" s="11">
        <v>8</v>
      </c>
      <c r="B326" s="31" t="s">
        <v>42</v>
      </c>
      <c r="C326" s="13" t="s">
        <v>10</v>
      </c>
      <c r="D326" s="14">
        <v>47.88</v>
      </c>
      <c r="E326" s="15"/>
      <c r="F326" s="16">
        <f t="shared" si="9"/>
        <v>0</v>
      </c>
    </row>
    <row r="327" spans="1:6">
      <c r="A327" s="18"/>
      <c r="B327" s="19" t="s">
        <v>43</v>
      </c>
      <c r="C327" s="20"/>
      <c r="D327" s="21"/>
      <c r="E327" s="22"/>
      <c r="F327" s="23">
        <f>SUM(F319:F326)</f>
        <v>0</v>
      </c>
    </row>
    <row r="328" spans="1:6" ht="15.6">
      <c r="A328" s="32" t="s">
        <v>44</v>
      </c>
      <c r="B328" s="33" t="s">
        <v>45</v>
      </c>
      <c r="C328" s="34"/>
      <c r="D328" s="35"/>
      <c r="E328" s="15"/>
      <c r="F328" s="16"/>
    </row>
    <row r="329" spans="1:6" ht="41.4">
      <c r="A329" s="11">
        <v>1</v>
      </c>
      <c r="B329" s="31" t="s">
        <v>46</v>
      </c>
      <c r="C329" s="13" t="s">
        <v>40</v>
      </c>
      <c r="D329" s="14">
        <v>2</v>
      </c>
      <c r="E329" s="15"/>
      <c r="F329" s="16">
        <f t="shared" si="9"/>
        <v>0</v>
      </c>
    </row>
    <row r="330" spans="1:6" ht="41.4">
      <c r="A330" s="11">
        <v>2</v>
      </c>
      <c r="B330" s="31" t="s">
        <v>47</v>
      </c>
      <c r="C330" s="13" t="s">
        <v>40</v>
      </c>
      <c r="D330" s="14">
        <v>1</v>
      </c>
      <c r="E330" s="15"/>
      <c r="F330" s="16">
        <f t="shared" si="9"/>
        <v>0</v>
      </c>
    </row>
    <row r="331" spans="1:6">
      <c r="A331" s="18"/>
      <c r="B331" s="19" t="s">
        <v>48</v>
      </c>
      <c r="C331" s="20"/>
      <c r="D331" s="21"/>
      <c r="E331" s="22"/>
      <c r="F331" s="23">
        <f>SUM(F329:F330)</f>
        <v>0</v>
      </c>
    </row>
    <row r="332" spans="1:6">
      <c r="A332" s="36" t="s">
        <v>49</v>
      </c>
      <c r="B332" s="33" t="s">
        <v>50</v>
      </c>
      <c r="C332" s="13"/>
      <c r="D332" s="14"/>
      <c r="E332" s="15"/>
      <c r="F332" s="16"/>
    </row>
    <row r="333" spans="1:6" ht="41.4">
      <c r="A333" s="11">
        <v>1</v>
      </c>
      <c r="B333" s="31" t="s">
        <v>51</v>
      </c>
      <c r="C333" s="13" t="s">
        <v>52</v>
      </c>
      <c r="D333" s="14">
        <v>8.1999999999999993</v>
      </c>
      <c r="E333" s="15"/>
      <c r="F333" s="16">
        <f t="shared" si="9"/>
        <v>0</v>
      </c>
    </row>
    <row r="334" spans="1:6" ht="27.6">
      <c r="A334" s="11">
        <v>2</v>
      </c>
      <c r="B334" s="31" t="s">
        <v>53</v>
      </c>
      <c r="C334" s="13" t="s">
        <v>10</v>
      </c>
      <c r="D334" s="14">
        <v>6.97</v>
      </c>
      <c r="E334" s="15"/>
      <c r="F334" s="16">
        <f t="shared" si="9"/>
        <v>0</v>
      </c>
    </row>
    <row r="335" spans="1:6">
      <c r="A335" s="18"/>
      <c r="B335" s="19" t="s">
        <v>54</v>
      </c>
      <c r="C335" s="20"/>
      <c r="D335" s="21"/>
      <c r="E335" s="22"/>
      <c r="F335" s="23">
        <f>SUM(F333:F334)</f>
        <v>0</v>
      </c>
    </row>
    <row r="336" spans="1:6">
      <c r="A336" s="36" t="s">
        <v>55</v>
      </c>
      <c r="B336" s="33" t="s">
        <v>56</v>
      </c>
      <c r="C336" s="13"/>
      <c r="D336" s="14"/>
      <c r="E336" s="15"/>
      <c r="F336" s="16"/>
    </row>
    <row r="337" spans="1:6">
      <c r="A337" s="11">
        <v>1</v>
      </c>
      <c r="B337" s="37" t="s">
        <v>57</v>
      </c>
      <c r="C337" s="13" t="s">
        <v>10</v>
      </c>
      <c r="D337" s="14">
        <v>2.64</v>
      </c>
      <c r="E337" s="15"/>
      <c r="F337" s="16">
        <f t="shared" si="9"/>
        <v>0</v>
      </c>
    </row>
    <row r="338" spans="1:6">
      <c r="A338" s="18"/>
      <c r="B338" s="19" t="s">
        <v>58</v>
      </c>
      <c r="C338" s="20"/>
      <c r="D338" s="21"/>
      <c r="E338" s="22"/>
      <c r="F338" s="23">
        <f>F337</f>
        <v>0</v>
      </c>
    </row>
    <row r="339" spans="1:6">
      <c r="A339" s="36" t="s">
        <v>59</v>
      </c>
      <c r="B339" s="33" t="s">
        <v>60</v>
      </c>
      <c r="C339" s="13"/>
      <c r="D339" s="14"/>
      <c r="E339" s="15"/>
      <c r="F339" s="16"/>
    </row>
    <row r="340" spans="1:6" ht="27.6">
      <c r="A340" s="11">
        <v>1</v>
      </c>
      <c r="B340" s="31" t="s">
        <v>61</v>
      </c>
      <c r="C340" s="13" t="s">
        <v>10</v>
      </c>
      <c r="D340" s="14">
        <v>43.45</v>
      </c>
      <c r="E340" s="15"/>
      <c r="F340" s="16">
        <f t="shared" si="9"/>
        <v>0</v>
      </c>
    </row>
    <row r="341" spans="1:6" ht="27.6">
      <c r="A341" s="11">
        <v>2</v>
      </c>
      <c r="B341" s="31" t="s">
        <v>62</v>
      </c>
      <c r="C341" s="13" t="s">
        <v>10</v>
      </c>
      <c r="D341" s="14">
        <v>9.6</v>
      </c>
      <c r="E341" s="15"/>
      <c r="F341" s="16">
        <f t="shared" si="9"/>
        <v>0</v>
      </c>
    </row>
    <row r="342" spans="1:6">
      <c r="A342" s="18"/>
      <c r="B342" s="19" t="s">
        <v>63</v>
      </c>
      <c r="C342" s="20"/>
      <c r="D342" s="21"/>
      <c r="E342" s="22"/>
      <c r="F342" s="23">
        <f>SUM(F340:F341)</f>
        <v>0</v>
      </c>
    </row>
    <row r="343" spans="1:6">
      <c r="A343" s="36" t="s">
        <v>64</v>
      </c>
      <c r="B343" s="41" t="s">
        <v>105</v>
      </c>
      <c r="C343" s="42"/>
      <c r="D343" s="43"/>
      <c r="E343" s="44"/>
      <c r="F343" s="16"/>
    </row>
    <row r="344" spans="1:6" ht="57.6">
      <c r="A344" s="11">
        <v>1</v>
      </c>
      <c r="B344" s="45" t="s">
        <v>85</v>
      </c>
      <c r="C344" s="42" t="s">
        <v>86</v>
      </c>
      <c r="D344" s="43">
        <v>1.4</v>
      </c>
      <c r="E344" s="44"/>
      <c r="F344" s="16">
        <f t="shared" ref="F344:F354" si="10">+D344*E344</f>
        <v>0</v>
      </c>
    </row>
    <row r="345" spans="1:6" ht="43.2">
      <c r="A345" s="11">
        <v>2</v>
      </c>
      <c r="B345" s="45" t="s">
        <v>87</v>
      </c>
      <c r="C345" s="42" t="s">
        <v>88</v>
      </c>
      <c r="D345" s="43">
        <v>1</v>
      </c>
      <c r="E345" s="44"/>
      <c r="F345" s="16">
        <f t="shared" si="10"/>
        <v>0</v>
      </c>
    </row>
    <row r="346" spans="1:6" ht="43.2">
      <c r="A346" s="11">
        <v>3</v>
      </c>
      <c r="B346" s="45" t="s">
        <v>89</v>
      </c>
      <c r="C346" s="42" t="s">
        <v>90</v>
      </c>
      <c r="D346" s="43">
        <v>1</v>
      </c>
      <c r="E346" s="44"/>
      <c r="F346" s="16">
        <f t="shared" si="10"/>
        <v>0</v>
      </c>
    </row>
    <row r="347" spans="1:6" ht="43.2">
      <c r="A347" s="11">
        <v>4</v>
      </c>
      <c r="B347" s="45" t="s">
        <v>91</v>
      </c>
      <c r="C347" s="42" t="s">
        <v>90</v>
      </c>
      <c r="D347" s="43">
        <v>1</v>
      </c>
      <c r="E347" s="44"/>
      <c r="F347" s="16">
        <f t="shared" si="10"/>
        <v>0</v>
      </c>
    </row>
    <row r="348" spans="1:6" ht="43.2">
      <c r="A348" s="11">
        <v>5</v>
      </c>
      <c r="B348" s="45" t="s">
        <v>92</v>
      </c>
      <c r="C348" s="42" t="s">
        <v>90</v>
      </c>
      <c r="D348" s="43">
        <v>1</v>
      </c>
      <c r="E348" s="44"/>
      <c r="F348" s="16">
        <f t="shared" si="10"/>
        <v>0</v>
      </c>
    </row>
    <row r="349" spans="1:6" ht="72">
      <c r="A349" s="11">
        <v>6</v>
      </c>
      <c r="B349" s="45" t="s">
        <v>93</v>
      </c>
      <c r="C349" s="42" t="s">
        <v>86</v>
      </c>
      <c r="D349" s="43">
        <v>10.44</v>
      </c>
      <c r="E349" s="44"/>
      <c r="F349" s="16">
        <f t="shared" si="10"/>
        <v>0</v>
      </c>
    </row>
    <row r="350" spans="1:6" ht="57.6">
      <c r="A350" s="11">
        <v>7</v>
      </c>
      <c r="B350" s="45" t="s">
        <v>94</v>
      </c>
      <c r="C350" s="42" t="s">
        <v>30</v>
      </c>
      <c r="D350" s="43">
        <v>1</v>
      </c>
      <c r="E350" s="44"/>
      <c r="F350" s="16">
        <f t="shared" si="10"/>
        <v>0</v>
      </c>
    </row>
    <row r="351" spans="1:6" ht="28.8">
      <c r="A351" s="11">
        <v>8</v>
      </c>
      <c r="B351" s="45" t="s">
        <v>383</v>
      </c>
      <c r="C351" s="42" t="s">
        <v>88</v>
      </c>
      <c r="D351" s="43">
        <v>3</v>
      </c>
      <c r="E351" s="44"/>
      <c r="F351" s="16">
        <f t="shared" si="10"/>
        <v>0</v>
      </c>
    </row>
    <row r="352" spans="1:6">
      <c r="A352" s="11">
        <v>9</v>
      </c>
      <c r="B352" s="45" t="s">
        <v>96</v>
      </c>
      <c r="C352" s="42" t="s">
        <v>88</v>
      </c>
      <c r="D352" s="43">
        <v>3</v>
      </c>
      <c r="E352" s="44"/>
      <c r="F352" s="16">
        <f t="shared" si="10"/>
        <v>0</v>
      </c>
    </row>
    <row r="353" spans="1:7">
      <c r="A353" s="11">
        <v>10</v>
      </c>
      <c r="B353" s="45" t="s">
        <v>97</v>
      </c>
      <c r="C353" s="42" t="s">
        <v>88</v>
      </c>
      <c r="D353" s="43">
        <v>3</v>
      </c>
      <c r="E353" s="44"/>
      <c r="F353" s="16">
        <f t="shared" si="10"/>
        <v>0</v>
      </c>
    </row>
    <row r="354" spans="1:7">
      <c r="A354" s="11">
        <v>11</v>
      </c>
      <c r="B354" s="45" t="s">
        <v>98</v>
      </c>
      <c r="C354" s="42" t="s">
        <v>88</v>
      </c>
      <c r="D354" s="43">
        <v>3</v>
      </c>
      <c r="E354" s="44"/>
      <c r="F354" s="16">
        <f t="shared" si="10"/>
        <v>0</v>
      </c>
    </row>
    <row r="355" spans="1:7">
      <c r="A355" s="18"/>
      <c r="B355" s="19" t="s">
        <v>71</v>
      </c>
      <c r="C355" s="20"/>
      <c r="D355" s="21"/>
      <c r="E355" s="22"/>
      <c r="F355" s="23">
        <f>SUM(F344:F354)</f>
        <v>0</v>
      </c>
    </row>
    <row r="356" spans="1:7">
      <c r="A356" s="18" t="s">
        <v>72</v>
      </c>
      <c r="B356" s="19" t="s">
        <v>106</v>
      </c>
      <c r="C356" s="20"/>
      <c r="D356" s="21"/>
      <c r="E356" s="22"/>
      <c r="F356" s="23"/>
    </row>
    <row r="357" spans="1:7" ht="27.6">
      <c r="A357" s="47">
        <v>1</v>
      </c>
      <c r="B357" s="26" t="s">
        <v>103</v>
      </c>
      <c r="C357" s="13" t="s">
        <v>14</v>
      </c>
      <c r="D357" s="27">
        <v>0.14299999999999999</v>
      </c>
      <c r="E357" s="15"/>
      <c r="F357" s="16">
        <f>E357*D357</f>
        <v>0</v>
      </c>
    </row>
    <row r="358" spans="1:7" ht="27.6">
      <c r="A358" s="47">
        <v>2</v>
      </c>
      <c r="B358" s="26" t="s">
        <v>107</v>
      </c>
      <c r="C358" s="13" t="s">
        <v>14</v>
      </c>
      <c r="D358" s="14">
        <v>0.56999999999999995</v>
      </c>
      <c r="E358" s="15"/>
      <c r="F358" s="16">
        <f t="shared" ref="F358:F366" si="11">E358*D358</f>
        <v>0</v>
      </c>
    </row>
    <row r="359" spans="1:7">
      <c r="A359" s="47">
        <v>3</v>
      </c>
      <c r="B359" s="26" t="s">
        <v>108</v>
      </c>
      <c r="C359" s="13" t="s">
        <v>10</v>
      </c>
      <c r="D359" s="14">
        <v>1.9</v>
      </c>
      <c r="E359" s="15"/>
      <c r="F359" s="16">
        <f t="shared" si="11"/>
        <v>0</v>
      </c>
    </row>
    <row r="360" spans="1:7" ht="27.6">
      <c r="A360" s="47">
        <v>4</v>
      </c>
      <c r="B360" s="26" t="s">
        <v>109</v>
      </c>
      <c r="C360" s="13" t="s">
        <v>10</v>
      </c>
      <c r="D360" s="14">
        <v>8.32</v>
      </c>
      <c r="E360" s="15"/>
      <c r="F360" s="16">
        <f t="shared" si="11"/>
        <v>0</v>
      </c>
    </row>
    <row r="361" spans="1:7">
      <c r="A361" s="47">
        <v>5</v>
      </c>
      <c r="B361" s="26" t="s">
        <v>184</v>
      </c>
      <c r="C361" s="13" t="s">
        <v>86</v>
      </c>
      <c r="D361" s="14">
        <v>6</v>
      </c>
      <c r="E361" s="15"/>
      <c r="F361" s="16"/>
    </row>
    <row r="362" spans="1:7" ht="27.6">
      <c r="A362" s="47">
        <v>6</v>
      </c>
      <c r="B362" s="26" t="s">
        <v>110</v>
      </c>
      <c r="C362" s="13" t="s">
        <v>10</v>
      </c>
      <c r="D362" s="28">
        <v>3.75</v>
      </c>
      <c r="E362" s="15"/>
      <c r="F362" s="16">
        <f t="shared" si="11"/>
        <v>0</v>
      </c>
    </row>
    <row r="363" spans="1:7" ht="41.4">
      <c r="A363" s="47">
        <v>7</v>
      </c>
      <c r="B363" s="26" t="s">
        <v>77</v>
      </c>
      <c r="C363" s="13" t="s">
        <v>10</v>
      </c>
      <c r="D363" s="28">
        <v>17.760000000000002</v>
      </c>
      <c r="E363" s="15"/>
      <c r="F363" s="16">
        <f t="shared" si="11"/>
        <v>0</v>
      </c>
    </row>
    <row r="364" spans="1:7" ht="43.2">
      <c r="A364" s="47">
        <v>8</v>
      </c>
      <c r="B364" s="45" t="s">
        <v>187</v>
      </c>
      <c r="C364" s="42" t="s">
        <v>30</v>
      </c>
      <c r="D364" s="43">
        <v>1</v>
      </c>
      <c r="E364" s="50"/>
      <c r="F364" s="16">
        <f t="shared" si="11"/>
        <v>0</v>
      </c>
    </row>
    <row r="365" spans="1:7" ht="27.6">
      <c r="A365" s="47">
        <v>9</v>
      </c>
      <c r="B365" s="26" t="s">
        <v>112</v>
      </c>
      <c r="C365" s="13" t="s">
        <v>30</v>
      </c>
      <c r="D365" s="28">
        <v>1</v>
      </c>
      <c r="E365" s="15"/>
      <c r="F365" s="16">
        <f t="shared" si="11"/>
        <v>0</v>
      </c>
    </row>
    <row r="366" spans="1:7" ht="27.6">
      <c r="A366" s="47">
        <v>10</v>
      </c>
      <c r="B366" s="26" t="s">
        <v>185</v>
      </c>
      <c r="C366" s="13" t="s">
        <v>14</v>
      </c>
      <c r="D366" s="28">
        <v>0.56999999999999995</v>
      </c>
      <c r="E366" s="15"/>
      <c r="F366" s="16">
        <f t="shared" si="11"/>
        <v>0</v>
      </c>
    </row>
    <row r="367" spans="1:7">
      <c r="A367" s="18"/>
      <c r="B367" s="7" t="s">
        <v>82</v>
      </c>
      <c r="C367" s="9"/>
      <c r="D367" s="52"/>
      <c r="E367" s="25"/>
      <c r="F367" s="23">
        <f>SUM(F357:F366)</f>
        <v>0</v>
      </c>
    </row>
    <row r="368" spans="1:7">
      <c r="A368" s="11"/>
      <c r="B368" s="41" t="s">
        <v>100</v>
      </c>
      <c r="C368" s="42"/>
      <c r="D368" s="43"/>
      <c r="E368" s="43"/>
      <c r="F368" s="46">
        <f>F355+F342+F338+F335+F331+F327+F317+F308+F367</f>
        <v>0</v>
      </c>
      <c r="G368" s="54"/>
    </row>
    <row r="372" spans="1:6">
      <c r="A372" s="1"/>
      <c r="B372" s="381" t="s">
        <v>269</v>
      </c>
      <c r="C372" s="382"/>
      <c r="D372" s="383"/>
      <c r="E372" s="1"/>
      <c r="F372" s="119">
        <f>F64+F145+F209+F292+F368</f>
        <v>0</v>
      </c>
    </row>
    <row r="373" spans="1:6">
      <c r="A373" s="1"/>
      <c r="B373" s="381" t="s">
        <v>270</v>
      </c>
      <c r="C373" s="382"/>
      <c r="D373" s="383"/>
      <c r="E373" s="1"/>
      <c r="F373" s="119">
        <f>(F372*18)/100</f>
        <v>0</v>
      </c>
    </row>
    <row r="374" spans="1:6">
      <c r="A374" s="1"/>
      <c r="B374" s="381" t="s">
        <v>271</v>
      </c>
      <c r="C374" s="382"/>
      <c r="D374" s="383"/>
      <c r="E374" s="1"/>
      <c r="F374" s="119">
        <f>+F372+F373</f>
        <v>0</v>
      </c>
    </row>
    <row r="378" spans="1:6" ht="23.4">
      <c r="B378" s="83" t="s">
        <v>257</v>
      </c>
    </row>
    <row r="381" spans="1:6" ht="15" thickBot="1"/>
    <row r="382" spans="1:6" ht="18.600000000000001" thickBot="1">
      <c r="A382" s="2"/>
      <c r="B382" s="369" t="s">
        <v>0</v>
      </c>
      <c r="C382" s="370"/>
      <c r="D382" s="370"/>
      <c r="E382" s="370"/>
      <c r="F382" s="371"/>
    </row>
    <row r="383" spans="1:6" ht="18">
      <c r="A383" s="2"/>
      <c r="B383" s="3"/>
      <c r="C383" s="3"/>
      <c r="D383" s="3"/>
      <c r="E383" s="3"/>
      <c r="F383" s="3"/>
    </row>
    <row r="384" spans="1:6" ht="31.2">
      <c r="A384" s="4" t="s">
        <v>1</v>
      </c>
      <c r="B384" s="4" t="s">
        <v>2</v>
      </c>
      <c r="C384" s="4" t="s">
        <v>3</v>
      </c>
      <c r="D384" s="5" t="s">
        <v>4</v>
      </c>
      <c r="E384" s="4" t="s">
        <v>5</v>
      </c>
      <c r="F384" s="4" t="s">
        <v>6</v>
      </c>
    </row>
    <row r="385" spans="1:6" ht="15.6">
      <c r="A385" s="6" t="s">
        <v>7</v>
      </c>
      <c r="B385" s="7" t="s">
        <v>8</v>
      </c>
      <c r="C385" s="8"/>
      <c r="D385" s="9"/>
      <c r="E385" s="9"/>
      <c r="F385" s="10"/>
    </row>
    <row r="386" spans="1:6" ht="27.6">
      <c r="A386" s="11">
        <v>1</v>
      </c>
      <c r="B386" s="12" t="s">
        <v>9</v>
      </c>
      <c r="C386" s="13" t="s">
        <v>10</v>
      </c>
      <c r="D386" s="14">
        <v>92.41</v>
      </c>
      <c r="E386" s="15"/>
      <c r="F386" s="16">
        <f>+D386*E386</f>
        <v>0</v>
      </c>
    </row>
    <row r="387" spans="1:6">
      <c r="A387" s="11">
        <v>2</v>
      </c>
      <c r="B387" s="17" t="s">
        <v>11</v>
      </c>
      <c r="C387" s="13" t="s">
        <v>12</v>
      </c>
      <c r="D387" s="14">
        <v>1</v>
      </c>
      <c r="E387" s="15"/>
      <c r="F387" s="16">
        <f t="shared" ref="F387:F444" si="12">+D387*E387</f>
        <v>0</v>
      </c>
    </row>
    <row r="388" spans="1:6">
      <c r="A388" s="11">
        <v>3</v>
      </c>
      <c r="B388" s="12" t="s">
        <v>13</v>
      </c>
      <c r="C388" s="13" t="s">
        <v>14</v>
      </c>
      <c r="D388" s="14">
        <f>41.1+2.261</f>
        <v>43.361000000000004</v>
      </c>
      <c r="E388" s="15"/>
      <c r="F388" s="16">
        <f t="shared" si="12"/>
        <v>0</v>
      </c>
    </row>
    <row r="389" spans="1:6">
      <c r="A389" s="11">
        <v>4</v>
      </c>
      <c r="B389" s="17" t="s">
        <v>15</v>
      </c>
      <c r="C389" s="13" t="s">
        <v>14</v>
      </c>
      <c r="D389" s="14">
        <v>5.0999999999999996</v>
      </c>
      <c r="E389" s="15"/>
      <c r="F389" s="16">
        <f t="shared" si="12"/>
        <v>0</v>
      </c>
    </row>
    <row r="390" spans="1:6">
      <c r="A390" s="11">
        <v>5</v>
      </c>
      <c r="B390" s="17" t="s">
        <v>16</v>
      </c>
      <c r="C390" s="13" t="s">
        <v>14</v>
      </c>
      <c r="D390" s="14">
        <v>3.78</v>
      </c>
      <c r="E390" s="15"/>
      <c r="F390" s="16">
        <f t="shared" si="12"/>
        <v>0</v>
      </c>
    </row>
    <row r="391" spans="1:6">
      <c r="A391" s="11">
        <v>6</v>
      </c>
      <c r="B391" s="17" t="s">
        <v>17</v>
      </c>
      <c r="C391" s="13" t="s">
        <v>14</v>
      </c>
      <c r="D391" s="14">
        <f>2.52+0.387</f>
        <v>2.907</v>
      </c>
      <c r="E391" s="15"/>
      <c r="F391" s="16">
        <f t="shared" si="12"/>
        <v>0</v>
      </c>
    </row>
    <row r="392" spans="1:6">
      <c r="A392" s="11">
        <v>7</v>
      </c>
      <c r="B392" s="17" t="s">
        <v>18</v>
      </c>
      <c r="C392" s="13" t="s">
        <v>12</v>
      </c>
      <c r="D392" s="14">
        <v>1</v>
      </c>
      <c r="E392" s="15"/>
      <c r="F392" s="16">
        <f t="shared" si="12"/>
        <v>0</v>
      </c>
    </row>
    <row r="393" spans="1:6">
      <c r="A393" s="18"/>
      <c r="B393" s="19" t="s">
        <v>19</v>
      </c>
      <c r="C393" s="20"/>
      <c r="D393" s="21"/>
      <c r="E393" s="22"/>
      <c r="F393" s="23">
        <f>SUM(F386:F392)</f>
        <v>0</v>
      </c>
    </row>
    <row r="394" spans="1:6" ht="15.6">
      <c r="A394" s="6" t="s">
        <v>20</v>
      </c>
      <c r="B394" s="7" t="s">
        <v>21</v>
      </c>
      <c r="C394" s="9"/>
      <c r="D394" s="24"/>
      <c r="E394" s="25"/>
      <c r="F394" s="16"/>
    </row>
    <row r="395" spans="1:6" ht="27.6">
      <c r="A395" s="11">
        <v>1</v>
      </c>
      <c r="B395" s="26" t="s">
        <v>22</v>
      </c>
      <c r="C395" s="13" t="s">
        <v>14</v>
      </c>
      <c r="D395" s="27">
        <f>0.851+0.064</f>
        <v>0.91500000000000004</v>
      </c>
      <c r="E395" s="15"/>
      <c r="F395" s="16">
        <f t="shared" si="12"/>
        <v>0</v>
      </c>
    </row>
    <row r="396" spans="1:6" ht="27.6">
      <c r="A396" s="11">
        <v>2</v>
      </c>
      <c r="B396" s="26" t="s">
        <v>23</v>
      </c>
      <c r="C396" s="13" t="s">
        <v>14</v>
      </c>
      <c r="D396" s="14">
        <v>2.5499999999999998</v>
      </c>
      <c r="E396" s="15"/>
      <c r="F396" s="16">
        <f t="shared" si="12"/>
        <v>0</v>
      </c>
    </row>
    <row r="397" spans="1:6" ht="27.6">
      <c r="A397" s="11">
        <v>3</v>
      </c>
      <c r="B397" s="26" t="s">
        <v>24</v>
      </c>
      <c r="C397" s="13" t="s">
        <v>10</v>
      </c>
      <c r="D397" s="14">
        <v>68.400000000000006</v>
      </c>
      <c r="E397" s="15"/>
      <c r="F397" s="16">
        <f t="shared" si="12"/>
        <v>0</v>
      </c>
    </row>
    <row r="398" spans="1:6">
      <c r="A398" s="11">
        <v>4</v>
      </c>
      <c r="B398" s="12" t="s">
        <v>25</v>
      </c>
      <c r="C398" s="13" t="s">
        <v>14</v>
      </c>
      <c r="D398" s="28">
        <v>0.51300000000000001</v>
      </c>
      <c r="E398" s="15"/>
      <c r="F398" s="16">
        <f t="shared" si="12"/>
        <v>0</v>
      </c>
    </row>
    <row r="399" spans="1:6" ht="41.4">
      <c r="A399" s="11">
        <v>5</v>
      </c>
      <c r="B399" s="12" t="s">
        <v>26</v>
      </c>
      <c r="C399" s="13" t="s">
        <v>14</v>
      </c>
      <c r="D399" s="28">
        <v>1.1240000000000001</v>
      </c>
      <c r="E399" s="15"/>
      <c r="F399" s="16">
        <f t="shared" si="12"/>
        <v>0</v>
      </c>
    </row>
    <row r="400" spans="1:6" ht="41.4">
      <c r="A400" s="11">
        <v>6</v>
      </c>
      <c r="B400" s="12" t="s">
        <v>27</v>
      </c>
      <c r="C400" s="13" t="s">
        <v>14</v>
      </c>
      <c r="D400" s="28">
        <v>1.83</v>
      </c>
      <c r="E400" s="15"/>
      <c r="F400" s="16">
        <f t="shared" si="12"/>
        <v>0</v>
      </c>
    </row>
    <row r="401" spans="1:6">
      <c r="A401" s="11">
        <v>7</v>
      </c>
      <c r="B401" s="29" t="s">
        <v>28</v>
      </c>
      <c r="C401" s="13" t="s">
        <v>10</v>
      </c>
      <c r="D401" s="14">
        <v>74</v>
      </c>
      <c r="E401" s="15"/>
      <c r="F401" s="16">
        <f t="shared" si="12"/>
        <v>0</v>
      </c>
    </row>
    <row r="402" spans="1:6" ht="41.4">
      <c r="A402" s="11">
        <v>8</v>
      </c>
      <c r="B402" s="12" t="s">
        <v>29</v>
      </c>
      <c r="C402" s="13" t="s">
        <v>30</v>
      </c>
      <c r="D402" s="14">
        <v>1</v>
      </c>
      <c r="E402" s="15"/>
      <c r="F402" s="16">
        <f t="shared" si="12"/>
        <v>0</v>
      </c>
    </row>
    <row r="403" spans="1:6">
      <c r="A403" s="18"/>
      <c r="B403" s="19" t="s">
        <v>31</v>
      </c>
      <c r="C403" s="20"/>
      <c r="D403" s="21"/>
      <c r="E403" s="22"/>
      <c r="F403" s="23">
        <f>SUM(F395:F402)</f>
        <v>0</v>
      </c>
    </row>
    <row r="404" spans="1:6" ht="15.6">
      <c r="A404" s="6" t="s">
        <v>32</v>
      </c>
      <c r="B404" s="30" t="s">
        <v>33</v>
      </c>
      <c r="C404" s="9"/>
      <c r="D404" s="24"/>
      <c r="E404" s="25"/>
      <c r="F404" s="16"/>
    </row>
    <row r="405" spans="1:6" ht="27.6">
      <c r="A405" s="11">
        <v>1</v>
      </c>
      <c r="B405" s="12" t="s">
        <v>34</v>
      </c>
      <c r="C405" s="13" t="s">
        <v>14</v>
      </c>
      <c r="D405" s="27">
        <v>1.139</v>
      </c>
      <c r="E405" s="15"/>
      <c r="F405" s="16">
        <f t="shared" si="12"/>
        <v>0</v>
      </c>
    </row>
    <row r="406" spans="1:6" ht="41.4">
      <c r="A406" s="11">
        <v>2</v>
      </c>
      <c r="B406" s="12" t="s">
        <v>35</v>
      </c>
      <c r="C406" s="13" t="s">
        <v>14</v>
      </c>
      <c r="D406" s="14">
        <v>2.66</v>
      </c>
      <c r="E406" s="15"/>
      <c r="F406" s="16">
        <f t="shared" si="12"/>
        <v>0</v>
      </c>
    </row>
    <row r="407" spans="1:6" ht="41.4">
      <c r="A407" s="11">
        <v>3</v>
      </c>
      <c r="B407" s="12" t="s">
        <v>36</v>
      </c>
      <c r="C407" s="13" t="s">
        <v>14</v>
      </c>
      <c r="D407" s="27">
        <v>0.53</v>
      </c>
      <c r="E407" s="15"/>
      <c r="F407" s="16">
        <f t="shared" si="12"/>
        <v>0</v>
      </c>
    </row>
    <row r="408" spans="1:6" ht="41.4">
      <c r="A408" s="11">
        <v>4</v>
      </c>
      <c r="B408" s="12" t="s">
        <v>37</v>
      </c>
      <c r="C408" s="13" t="s">
        <v>10</v>
      </c>
      <c r="D408" s="14">
        <v>61.96</v>
      </c>
      <c r="E408" s="15"/>
      <c r="F408" s="16">
        <f t="shared" si="12"/>
        <v>0</v>
      </c>
    </row>
    <row r="409" spans="1:6" ht="41.4">
      <c r="A409" s="11">
        <v>5</v>
      </c>
      <c r="B409" s="12" t="s">
        <v>38</v>
      </c>
      <c r="C409" s="13" t="s">
        <v>10</v>
      </c>
      <c r="D409" s="14">
        <v>2.4</v>
      </c>
      <c r="E409" s="15"/>
      <c r="F409" s="16">
        <f t="shared" si="12"/>
        <v>0</v>
      </c>
    </row>
    <row r="410" spans="1:6" ht="27.6">
      <c r="A410" s="11">
        <v>6</v>
      </c>
      <c r="B410" s="12" t="s">
        <v>39</v>
      </c>
      <c r="C410" s="13" t="s">
        <v>40</v>
      </c>
      <c r="D410" s="14">
        <v>65</v>
      </c>
      <c r="E410" s="15"/>
      <c r="F410" s="16">
        <f t="shared" si="12"/>
        <v>0</v>
      </c>
    </row>
    <row r="411" spans="1:6" ht="27.6">
      <c r="A411" s="11">
        <v>7</v>
      </c>
      <c r="B411" s="12" t="s">
        <v>41</v>
      </c>
      <c r="C411" s="13" t="s">
        <v>10</v>
      </c>
      <c r="D411" s="14">
        <v>149.59</v>
      </c>
      <c r="E411" s="15"/>
      <c r="F411" s="16">
        <f t="shared" si="12"/>
        <v>0</v>
      </c>
    </row>
    <row r="412" spans="1:6" ht="27.6">
      <c r="A412" s="11">
        <v>8</v>
      </c>
      <c r="B412" s="31" t="s">
        <v>42</v>
      </c>
      <c r="C412" s="13" t="s">
        <v>10</v>
      </c>
      <c r="D412" s="14">
        <v>80.78</v>
      </c>
      <c r="E412" s="15"/>
      <c r="F412" s="16">
        <f t="shared" si="12"/>
        <v>0</v>
      </c>
    </row>
    <row r="413" spans="1:6">
      <c r="A413" s="18"/>
      <c r="B413" s="19" t="s">
        <v>43</v>
      </c>
      <c r="C413" s="20"/>
      <c r="D413" s="21"/>
      <c r="E413" s="22"/>
      <c r="F413" s="23">
        <f>SUM(F405:F412)</f>
        <v>0</v>
      </c>
    </row>
    <row r="414" spans="1:6" ht="15.6">
      <c r="A414" s="32" t="s">
        <v>44</v>
      </c>
      <c r="B414" s="33" t="s">
        <v>45</v>
      </c>
      <c r="C414" s="34"/>
      <c r="D414" s="35"/>
      <c r="E414" s="15"/>
      <c r="F414" s="16"/>
    </row>
    <row r="415" spans="1:6" ht="41.4">
      <c r="A415" s="11">
        <v>1</v>
      </c>
      <c r="B415" s="31" t="s">
        <v>46</v>
      </c>
      <c r="C415" s="13" t="s">
        <v>40</v>
      </c>
      <c r="D415" s="14">
        <v>4</v>
      </c>
      <c r="E415" s="15"/>
      <c r="F415" s="16">
        <f t="shared" si="12"/>
        <v>0</v>
      </c>
    </row>
    <row r="416" spans="1:6" ht="41.4">
      <c r="A416" s="11">
        <v>2</v>
      </c>
      <c r="B416" s="31" t="s">
        <v>47</v>
      </c>
      <c r="C416" s="13" t="s">
        <v>40</v>
      </c>
      <c r="D416" s="14">
        <v>1</v>
      </c>
      <c r="E416" s="15"/>
      <c r="F416" s="16">
        <f t="shared" si="12"/>
        <v>0</v>
      </c>
    </row>
    <row r="417" spans="1:6">
      <c r="A417" s="18"/>
      <c r="B417" s="19" t="s">
        <v>48</v>
      </c>
      <c r="C417" s="20"/>
      <c r="D417" s="21"/>
      <c r="E417" s="22"/>
      <c r="F417" s="23">
        <f>SUM(F415:F416)</f>
        <v>0</v>
      </c>
    </row>
    <row r="418" spans="1:6">
      <c r="A418" s="36" t="s">
        <v>49</v>
      </c>
      <c r="B418" s="33" t="s">
        <v>50</v>
      </c>
      <c r="C418" s="13"/>
      <c r="D418" s="14"/>
      <c r="E418" s="15"/>
      <c r="F418" s="16"/>
    </row>
    <row r="419" spans="1:6" ht="41.4">
      <c r="A419" s="11">
        <v>1</v>
      </c>
      <c r="B419" s="31" t="s">
        <v>51</v>
      </c>
      <c r="C419" s="13" t="s">
        <v>52</v>
      </c>
      <c r="D419" s="14">
        <v>16.8</v>
      </c>
      <c r="E419" s="15"/>
      <c r="F419" s="16">
        <f t="shared" si="12"/>
        <v>0</v>
      </c>
    </row>
    <row r="420" spans="1:6" ht="27.6">
      <c r="A420" s="11">
        <v>2</v>
      </c>
      <c r="B420" s="31" t="s">
        <v>53</v>
      </c>
      <c r="C420" s="13" t="s">
        <v>10</v>
      </c>
      <c r="D420" s="14">
        <f>10.53+5.2</f>
        <v>15.73</v>
      </c>
      <c r="E420" s="15"/>
      <c r="F420" s="16">
        <f t="shared" si="12"/>
        <v>0</v>
      </c>
    </row>
    <row r="421" spans="1:6">
      <c r="A421" s="18"/>
      <c r="B421" s="19" t="s">
        <v>54</v>
      </c>
      <c r="C421" s="20"/>
      <c r="D421" s="21"/>
      <c r="E421" s="22"/>
      <c r="F421" s="23">
        <f>SUM(F419:F420)</f>
        <v>0</v>
      </c>
    </row>
    <row r="422" spans="1:6">
      <c r="A422" s="36" t="s">
        <v>55</v>
      </c>
      <c r="B422" s="33" t="s">
        <v>56</v>
      </c>
      <c r="C422" s="13"/>
      <c r="D422" s="14"/>
      <c r="E422" s="15"/>
      <c r="F422" s="16"/>
    </row>
    <row r="423" spans="1:6">
      <c r="A423" s="11">
        <v>1</v>
      </c>
      <c r="B423" s="37" t="s">
        <v>57</v>
      </c>
      <c r="C423" s="13" t="s">
        <v>10</v>
      </c>
      <c r="D423" s="14">
        <v>5.28</v>
      </c>
      <c r="E423" s="15"/>
      <c r="F423" s="16">
        <f t="shared" si="12"/>
        <v>0</v>
      </c>
    </row>
    <row r="424" spans="1:6">
      <c r="A424" s="18"/>
      <c r="B424" s="19" t="s">
        <v>58</v>
      </c>
      <c r="C424" s="20"/>
      <c r="D424" s="21"/>
      <c r="E424" s="22"/>
      <c r="F424" s="23">
        <f>F423</f>
        <v>0</v>
      </c>
    </row>
    <row r="425" spans="1:6">
      <c r="A425" s="36" t="s">
        <v>59</v>
      </c>
      <c r="B425" s="33" t="s">
        <v>60</v>
      </c>
      <c r="C425" s="13"/>
      <c r="D425" s="14"/>
      <c r="E425" s="15"/>
      <c r="F425" s="16"/>
    </row>
    <row r="426" spans="1:6" ht="27.6">
      <c r="A426" s="11">
        <v>1</v>
      </c>
      <c r="B426" s="31" t="s">
        <v>61</v>
      </c>
      <c r="C426" s="13" t="s">
        <v>10</v>
      </c>
      <c r="D426" s="14">
        <v>59.56</v>
      </c>
      <c r="E426" s="15"/>
      <c r="F426" s="16">
        <f t="shared" si="12"/>
        <v>0</v>
      </c>
    </row>
    <row r="427" spans="1:6" ht="27.6">
      <c r="A427" s="11">
        <v>2</v>
      </c>
      <c r="B427" s="31" t="s">
        <v>62</v>
      </c>
      <c r="C427" s="13" t="s">
        <v>10</v>
      </c>
      <c r="D427" s="14">
        <v>18.8</v>
      </c>
      <c r="E427" s="15"/>
      <c r="F427" s="16">
        <f t="shared" si="12"/>
        <v>0</v>
      </c>
    </row>
    <row r="428" spans="1:6">
      <c r="A428" s="18"/>
      <c r="B428" s="19" t="s">
        <v>63</v>
      </c>
      <c r="C428" s="20"/>
      <c r="D428" s="21"/>
      <c r="E428" s="22"/>
      <c r="F428" s="23">
        <f>SUM(F426:F427)</f>
        <v>0</v>
      </c>
    </row>
    <row r="429" spans="1:6">
      <c r="A429" s="36" t="s">
        <v>64</v>
      </c>
      <c r="B429" s="33" t="s">
        <v>65</v>
      </c>
      <c r="C429" s="13"/>
      <c r="D429" s="14"/>
      <c r="E429" s="15"/>
      <c r="F429" s="16"/>
    </row>
    <row r="430" spans="1:6" ht="27.6">
      <c r="A430" s="11">
        <v>1</v>
      </c>
      <c r="B430" s="38" t="s">
        <v>66</v>
      </c>
      <c r="C430" s="13" t="s">
        <v>40</v>
      </c>
      <c r="D430" s="14">
        <v>2</v>
      </c>
      <c r="E430" s="15"/>
      <c r="F430" s="16">
        <f t="shared" si="12"/>
        <v>0</v>
      </c>
    </row>
    <row r="431" spans="1:6" ht="27.6">
      <c r="A431" s="11">
        <v>2</v>
      </c>
      <c r="B431" s="38" t="s">
        <v>67</v>
      </c>
      <c r="C431" s="13" t="s">
        <v>40</v>
      </c>
      <c r="D431" s="14">
        <v>2</v>
      </c>
      <c r="E431" s="15"/>
      <c r="F431" s="16">
        <f t="shared" si="12"/>
        <v>0</v>
      </c>
    </row>
    <row r="432" spans="1:6" ht="27.6">
      <c r="A432" s="11">
        <v>3</v>
      </c>
      <c r="B432" s="26" t="s">
        <v>68</v>
      </c>
      <c r="C432" s="13" t="s">
        <v>40</v>
      </c>
      <c r="D432" s="14">
        <v>2</v>
      </c>
      <c r="E432" s="15"/>
      <c r="F432" s="16">
        <f t="shared" si="12"/>
        <v>0</v>
      </c>
    </row>
    <row r="433" spans="1:6" ht="27.6">
      <c r="A433" s="11">
        <v>4</v>
      </c>
      <c r="B433" s="26" t="s">
        <v>69</v>
      </c>
      <c r="C433" s="13" t="s">
        <v>52</v>
      </c>
      <c r="D433" s="14">
        <v>8.9</v>
      </c>
      <c r="E433" s="15"/>
      <c r="F433" s="16">
        <f t="shared" si="12"/>
        <v>0</v>
      </c>
    </row>
    <row r="434" spans="1:6" ht="27.6">
      <c r="A434" s="11">
        <v>5</v>
      </c>
      <c r="B434" s="26" t="s">
        <v>70</v>
      </c>
      <c r="C434" s="13" t="s">
        <v>52</v>
      </c>
      <c r="D434" s="14">
        <v>2.6</v>
      </c>
      <c r="E434" s="15"/>
      <c r="F434" s="16">
        <f t="shared" si="12"/>
        <v>0</v>
      </c>
    </row>
    <row r="435" spans="1:6">
      <c r="A435" s="18"/>
      <c r="B435" s="19" t="s">
        <v>71</v>
      </c>
      <c r="C435" s="20"/>
      <c r="D435" s="21"/>
      <c r="E435" s="22"/>
      <c r="F435" s="23">
        <f>SUM(F430:F434)</f>
        <v>0</v>
      </c>
    </row>
    <row r="436" spans="1:6">
      <c r="A436" s="36" t="s">
        <v>72</v>
      </c>
      <c r="B436" s="30" t="s">
        <v>73</v>
      </c>
      <c r="C436" s="13"/>
      <c r="D436" s="14"/>
      <c r="E436" s="15"/>
      <c r="F436" s="16"/>
    </row>
    <row r="437" spans="1:6" ht="41.4">
      <c r="A437" s="11">
        <v>1</v>
      </c>
      <c r="B437" s="12" t="s">
        <v>74</v>
      </c>
      <c r="C437" s="13" t="s">
        <v>30</v>
      </c>
      <c r="D437" s="39">
        <v>1</v>
      </c>
      <c r="E437" s="15"/>
      <c r="F437" s="16">
        <f t="shared" si="12"/>
        <v>0</v>
      </c>
    </row>
    <row r="438" spans="1:6" ht="27.6">
      <c r="A438" s="11">
        <v>2</v>
      </c>
      <c r="B438" s="12" t="s">
        <v>75</v>
      </c>
      <c r="C438" s="13" t="s">
        <v>52</v>
      </c>
      <c r="D438" s="14">
        <v>2</v>
      </c>
      <c r="E438" s="15"/>
      <c r="F438" s="16">
        <f t="shared" si="12"/>
        <v>0</v>
      </c>
    </row>
    <row r="439" spans="1:6" ht="41.4">
      <c r="A439" s="11">
        <v>3</v>
      </c>
      <c r="B439" s="12" t="s">
        <v>76</v>
      </c>
      <c r="C439" s="13" t="s">
        <v>10</v>
      </c>
      <c r="D439" s="14">
        <v>1.8</v>
      </c>
      <c r="E439" s="15"/>
      <c r="F439" s="16">
        <f t="shared" si="12"/>
        <v>0</v>
      </c>
    </row>
    <row r="440" spans="1:6" ht="41.4">
      <c r="A440" s="11">
        <v>4</v>
      </c>
      <c r="B440" s="12" t="s">
        <v>77</v>
      </c>
      <c r="C440" s="13" t="s">
        <v>10</v>
      </c>
      <c r="D440" s="14">
        <v>8.5</v>
      </c>
      <c r="E440" s="15"/>
      <c r="F440" s="16">
        <f t="shared" si="12"/>
        <v>0</v>
      </c>
    </row>
    <row r="441" spans="1:6" ht="27.6">
      <c r="A441" s="11">
        <v>5</v>
      </c>
      <c r="B441" s="40" t="s">
        <v>78</v>
      </c>
      <c r="C441" s="13" t="s">
        <v>30</v>
      </c>
      <c r="D441" s="14">
        <v>1</v>
      </c>
      <c r="E441" s="15"/>
      <c r="F441" s="16">
        <f t="shared" si="12"/>
        <v>0</v>
      </c>
    </row>
    <row r="442" spans="1:6" ht="55.2">
      <c r="A442" s="11">
        <v>6</v>
      </c>
      <c r="B442" s="12" t="s">
        <v>79</v>
      </c>
      <c r="C442" s="13" t="s">
        <v>30</v>
      </c>
      <c r="D442" s="14">
        <v>1</v>
      </c>
      <c r="E442" s="15"/>
      <c r="F442" s="16">
        <f t="shared" si="12"/>
        <v>0</v>
      </c>
    </row>
    <row r="443" spans="1:6" ht="55.2">
      <c r="A443" s="11">
        <v>7</v>
      </c>
      <c r="B443" s="12" t="s">
        <v>80</v>
      </c>
      <c r="C443" s="13" t="s">
        <v>30</v>
      </c>
      <c r="D443" s="14">
        <v>1</v>
      </c>
      <c r="E443" s="15"/>
      <c r="F443" s="16">
        <f t="shared" si="12"/>
        <v>0</v>
      </c>
    </row>
    <row r="444" spans="1:6" ht="27.6">
      <c r="A444" s="11">
        <v>8</v>
      </c>
      <c r="B444" s="12" t="s">
        <v>81</v>
      </c>
      <c r="C444" s="13" t="s">
        <v>30</v>
      </c>
      <c r="D444" s="14">
        <v>1</v>
      </c>
      <c r="E444" s="15"/>
      <c r="F444" s="16">
        <f t="shared" si="12"/>
        <v>0</v>
      </c>
    </row>
    <row r="445" spans="1:6">
      <c r="A445" s="18"/>
      <c r="B445" s="19" t="s">
        <v>82</v>
      </c>
      <c r="C445" s="20"/>
      <c r="D445" s="21"/>
      <c r="E445" s="22"/>
      <c r="F445" s="23">
        <f>SUM(F437:F444)</f>
        <v>0</v>
      </c>
    </row>
    <row r="446" spans="1:6">
      <c r="A446" s="36" t="s">
        <v>83</v>
      </c>
      <c r="B446" s="41" t="s">
        <v>84</v>
      </c>
      <c r="C446" s="42"/>
      <c r="D446" s="43"/>
      <c r="E446" s="44"/>
      <c r="F446" s="16"/>
    </row>
    <row r="447" spans="1:6" ht="57.6">
      <c r="A447" s="11">
        <v>1</v>
      </c>
      <c r="B447" s="45" t="s">
        <v>85</v>
      </c>
      <c r="C447" s="42" t="s">
        <v>86</v>
      </c>
      <c r="D447" s="43">
        <v>1.4</v>
      </c>
      <c r="E447" s="44"/>
      <c r="F447" s="16">
        <f t="shared" ref="F447:F457" si="13">+D447*E447</f>
        <v>0</v>
      </c>
    </row>
    <row r="448" spans="1:6" ht="43.2">
      <c r="A448" s="11">
        <v>2</v>
      </c>
      <c r="B448" s="45" t="s">
        <v>87</v>
      </c>
      <c r="C448" s="42" t="s">
        <v>88</v>
      </c>
      <c r="D448" s="43">
        <v>1</v>
      </c>
      <c r="E448" s="44"/>
      <c r="F448" s="16">
        <f t="shared" si="13"/>
        <v>0</v>
      </c>
    </row>
    <row r="449" spans="1:7" ht="43.2">
      <c r="A449" s="11">
        <v>3</v>
      </c>
      <c r="B449" s="45" t="s">
        <v>89</v>
      </c>
      <c r="C449" s="42" t="s">
        <v>90</v>
      </c>
      <c r="D449" s="43">
        <v>1</v>
      </c>
      <c r="E449" s="44"/>
      <c r="F449" s="16">
        <f t="shared" si="13"/>
        <v>0</v>
      </c>
    </row>
    <row r="450" spans="1:7" ht="43.2">
      <c r="A450" s="11">
        <v>4</v>
      </c>
      <c r="B450" s="45" t="s">
        <v>91</v>
      </c>
      <c r="C450" s="42" t="s">
        <v>90</v>
      </c>
      <c r="D450" s="43">
        <v>1</v>
      </c>
      <c r="E450" s="44"/>
      <c r="F450" s="16">
        <f t="shared" si="13"/>
        <v>0</v>
      </c>
    </row>
    <row r="451" spans="1:7" ht="43.2">
      <c r="A451" s="11">
        <v>5</v>
      </c>
      <c r="B451" s="45" t="s">
        <v>92</v>
      </c>
      <c r="C451" s="42" t="s">
        <v>90</v>
      </c>
      <c r="D451" s="43">
        <v>1</v>
      </c>
      <c r="E451" s="44"/>
      <c r="F451" s="16">
        <f t="shared" si="13"/>
        <v>0</v>
      </c>
    </row>
    <row r="452" spans="1:7" ht="72">
      <c r="A452" s="11">
        <v>6</v>
      </c>
      <c r="B452" s="45" t="s">
        <v>93</v>
      </c>
      <c r="C452" s="42" t="s">
        <v>86</v>
      </c>
      <c r="D452" s="43">
        <v>26.46</v>
      </c>
      <c r="E452" s="44"/>
      <c r="F452" s="16">
        <f t="shared" si="13"/>
        <v>0</v>
      </c>
    </row>
    <row r="453" spans="1:7" ht="57.6">
      <c r="A453" s="11">
        <v>7</v>
      </c>
      <c r="B453" s="45" t="s">
        <v>94</v>
      </c>
      <c r="C453" s="42" t="s">
        <v>30</v>
      </c>
      <c r="D453" s="43">
        <v>1</v>
      </c>
      <c r="E453" s="44"/>
      <c r="F453" s="16">
        <f t="shared" si="13"/>
        <v>0</v>
      </c>
    </row>
    <row r="454" spans="1:7" ht="28.8">
      <c r="A454" s="11">
        <v>8</v>
      </c>
      <c r="B454" s="45" t="s">
        <v>383</v>
      </c>
      <c r="C454" s="42" t="s">
        <v>88</v>
      </c>
      <c r="D454" s="43">
        <v>3</v>
      </c>
      <c r="E454" s="44"/>
      <c r="F454" s="16">
        <f t="shared" si="13"/>
        <v>0</v>
      </c>
    </row>
    <row r="455" spans="1:7">
      <c r="A455" s="11">
        <v>9</v>
      </c>
      <c r="B455" s="45" t="s">
        <v>96</v>
      </c>
      <c r="C455" s="42" t="s">
        <v>88</v>
      </c>
      <c r="D455" s="43">
        <v>3</v>
      </c>
      <c r="E455" s="44"/>
      <c r="F455" s="16">
        <f t="shared" si="13"/>
        <v>0</v>
      </c>
    </row>
    <row r="456" spans="1:7">
      <c r="A456" s="11">
        <v>10</v>
      </c>
      <c r="B456" s="45" t="s">
        <v>97</v>
      </c>
      <c r="C456" s="42" t="s">
        <v>88</v>
      </c>
      <c r="D456" s="43">
        <v>3</v>
      </c>
      <c r="E456" s="44"/>
      <c r="F456" s="16">
        <f t="shared" si="13"/>
        <v>0</v>
      </c>
    </row>
    <row r="457" spans="1:7">
      <c r="A457" s="11">
        <v>11</v>
      </c>
      <c r="B457" s="45" t="s">
        <v>98</v>
      </c>
      <c r="C457" s="42" t="s">
        <v>88</v>
      </c>
      <c r="D457" s="43">
        <v>5</v>
      </c>
      <c r="E457" s="44"/>
      <c r="F457" s="16">
        <f t="shared" si="13"/>
        <v>0</v>
      </c>
    </row>
    <row r="458" spans="1:7">
      <c r="A458" s="18"/>
      <c r="B458" s="19" t="s">
        <v>99</v>
      </c>
      <c r="C458" s="20"/>
      <c r="D458" s="21"/>
      <c r="E458" s="22"/>
      <c r="F458" s="23">
        <f>SUM(F447:F457)</f>
        <v>0</v>
      </c>
    </row>
    <row r="459" spans="1:7">
      <c r="A459" s="11"/>
      <c r="B459" s="41" t="s">
        <v>100</v>
      </c>
      <c r="C459" s="42"/>
      <c r="D459" s="43"/>
      <c r="E459" s="43"/>
      <c r="F459" s="46">
        <f>F458+F445+F435+F428+F424+F421+F417+F413+F403+F393</f>
        <v>0</v>
      </c>
      <c r="G459" s="54"/>
    </row>
    <row r="463" spans="1:7" ht="15" thickBot="1"/>
    <row r="464" spans="1:7" ht="18.600000000000001" thickBot="1">
      <c r="A464" s="2"/>
      <c r="B464" s="369" t="s">
        <v>116</v>
      </c>
      <c r="C464" s="370"/>
      <c r="D464" s="370"/>
      <c r="E464" s="370"/>
      <c r="F464" s="371"/>
    </row>
    <row r="465" spans="1:6" ht="18">
      <c r="A465" s="2"/>
      <c r="B465" s="3"/>
      <c r="C465" s="3"/>
      <c r="D465" s="3"/>
      <c r="E465" s="3"/>
      <c r="F465" s="3"/>
    </row>
    <row r="466" spans="1:6" ht="31.2">
      <c r="A466" s="4" t="s">
        <v>1</v>
      </c>
      <c r="B466" s="4" t="s">
        <v>2</v>
      </c>
      <c r="C466" s="4" t="s">
        <v>3</v>
      </c>
      <c r="D466" s="5" t="s">
        <v>4</v>
      </c>
      <c r="E466" s="4" t="s">
        <v>5</v>
      </c>
      <c r="F466" s="4" t="s">
        <v>6</v>
      </c>
    </row>
    <row r="467" spans="1:6" ht="15.6">
      <c r="A467" s="6" t="s">
        <v>7</v>
      </c>
      <c r="B467" s="7" t="s">
        <v>8</v>
      </c>
      <c r="C467" s="8"/>
      <c r="D467" s="9"/>
      <c r="E467" s="9"/>
      <c r="F467" s="10"/>
    </row>
    <row r="468" spans="1:6" ht="27.6">
      <c r="A468" s="11">
        <v>1</v>
      </c>
      <c r="B468" s="12" t="s">
        <v>9</v>
      </c>
      <c r="C468" s="13" t="s">
        <v>10</v>
      </c>
      <c r="D468" s="14">
        <v>38.130000000000003</v>
      </c>
      <c r="E468" s="15"/>
      <c r="F468" s="16">
        <f>+D468*E468</f>
        <v>0</v>
      </c>
    </row>
    <row r="469" spans="1:6">
      <c r="A469" s="11">
        <v>2</v>
      </c>
      <c r="B469" s="17" t="s">
        <v>11</v>
      </c>
      <c r="C469" s="13" t="s">
        <v>12</v>
      </c>
      <c r="D469" s="14">
        <v>1</v>
      </c>
      <c r="E469" s="15"/>
      <c r="F469" s="16">
        <f t="shared" ref="F469:F507" si="14">+D469*E469</f>
        <v>0</v>
      </c>
    </row>
    <row r="470" spans="1:6">
      <c r="A470" s="11">
        <v>3</v>
      </c>
      <c r="B470" s="12" t="s">
        <v>102</v>
      </c>
      <c r="C470" s="13" t="s">
        <v>14</v>
      </c>
      <c r="D470" s="14">
        <v>30.78</v>
      </c>
      <c r="E470" s="15"/>
      <c r="F470" s="16">
        <f t="shared" si="14"/>
        <v>0</v>
      </c>
    </row>
    <row r="471" spans="1:6">
      <c r="A471" s="11">
        <v>4</v>
      </c>
      <c r="B471" s="17" t="s">
        <v>15</v>
      </c>
      <c r="C471" s="13" t="s">
        <v>14</v>
      </c>
      <c r="D471" s="14">
        <v>2.7029999999999998</v>
      </c>
      <c r="E471" s="15"/>
      <c r="F471" s="16">
        <f t="shared" si="14"/>
        <v>0</v>
      </c>
    </row>
    <row r="472" spans="1:6">
      <c r="A472" s="11">
        <v>5</v>
      </c>
      <c r="B472" s="17" t="s">
        <v>16</v>
      </c>
      <c r="C472" s="13" t="s">
        <v>14</v>
      </c>
      <c r="D472" s="14">
        <v>3.1320000000000001</v>
      </c>
      <c r="E472" s="15"/>
      <c r="F472" s="16">
        <f t="shared" si="14"/>
        <v>0</v>
      </c>
    </row>
    <row r="473" spans="1:6">
      <c r="A473" s="11">
        <v>6</v>
      </c>
      <c r="B473" s="17" t="s">
        <v>17</v>
      </c>
      <c r="C473" s="13" t="s">
        <v>14</v>
      </c>
      <c r="D473" s="14">
        <v>0.96</v>
      </c>
      <c r="E473" s="15"/>
      <c r="F473" s="16">
        <f t="shared" si="14"/>
        <v>0</v>
      </c>
    </row>
    <row r="474" spans="1:6">
      <c r="A474" s="11">
        <v>7</v>
      </c>
      <c r="B474" s="17" t="s">
        <v>18</v>
      </c>
      <c r="C474" s="13" t="s">
        <v>12</v>
      </c>
      <c r="D474" s="14">
        <v>1</v>
      </c>
      <c r="E474" s="15"/>
      <c r="F474" s="16">
        <f t="shared" si="14"/>
        <v>0</v>
      </c>
    </row>
    <row r="475" spans="1:6">
      <c r="A475" s="18"/>
      <c r="B475" s="19" t="s">
        <v>19</v>
      </c>
      <c r="C475" s="20"/>
      <c r="D475" s="21"/>
      <c r="E475" s="22"/>
      <c r="F475" s="23">
        <f>SUM(F468:F474)</f>
        <v>0</v>
      </c>
    </row>
    <row r="476" spans="1:6" ht="15.6">
      <c r="A476" s="6" t="s">
        <v>20</v>
      </c>
      <c r="B476" s="7" t="s">
        <v>21</v>
      </c>
      <c r="C476" s="9"/>
      <c r="D476" s="24"/>
      <c r="E476" s="25"/>
      <c r="F476" s="16"/>
    </row>
    <row r="477" spans="1:6" ht="27.6">
      <c r="A477" s="11">
        <v>1</v>
      </c>
      <c r="B477" s="26" t="s">
        <v>103</v>
      </c>
      <c r="C477" s="13" t="s">
        <v>14</v>
      </c>
      <c r="D477" s="27">
        <v>0.56799999999999995</v>
      </c>
      <c r="E477" s="15"/>
      <c r="F477" s="16">
        <f t="shared" si="14"/>
        <v>0</v>
      </c>
    </row>
    <row r="478" spans="1:6" ht="27.6">
      <c r="A478" s="11">
        <v>2</v>
      </c>
      <c r="B478" s="26" t="s">
        <v>117</v>
      </c>
      <c r="C478" s="13" t="s">
        <v>14</v>
      </c>
      <c r="D478" s="14">
        <v>2.2709999999999999</v>
      </c>
      <c r="E478" s="15"/>
      <c r="F478" s="16">
        <f t="shared" si="14"/>
        <v>0</v>
      </c>
    </row>
    <row r="479" spans="1:6" ht="27.6">
      <c r="A479" s="11">
        <v>3</v>
      </c>
      <c r="B479" s="26" t="s">
        <v>24</v>
      </c>
      <c r="C479" s="13" t="s">
        <v>10</v>
      </c>
      <c r="D479" s="14">
        <v>41.32</v>
      </c>
      <c r="E479" s="15"/>
      <c r="F479" s="16">
        <f t="shared" si="14"/>
        <v>0</v>
      </c>
    </row>
    <row r="480" spans="1:6">
      <c r="A480" s="11">
        <v>4</v>
      </c>
      <c r="B480" s="12" t="s">
        <v>25</v>
      </c>
      <c r="C480" s="13" t="s">
        <v>14</v>
      </c>
      <c r="D480" s="28">
        <v>0.32400000000000001</v>
      </c>
      <c r="E480" s="15"/>
      <c r="F480" s="16">
        <f t="shared" si="14"/>
        <v>0</v>
      </c>
    </row>
    <row r="481" spans="1:6" ht="41.4">
      <c r="A481" s="11">
        <v>5</v>
      </c>
      <c r="B481" s="12" t="s">
        <v>26</v>
      </c>
      <c r="C481" s="13" t="s">
        <v>14</v>
      </c>
      <c r="D481" s="28">
        <v>0.68100000000000005</v>
      </c>
      <c r="E481" s="15"/>
      <c r="F481" s="16">
        <f t="shared" si="14"/>
        <v>0</v>
      </c>
    </row>
    <row r="482" spans="1:6" ht="41.4">
      <c r="A482" s="11">
        <v>6</v>
      </c>
      <c r="B482" s="12" t="s">
        <v>27</v>
      </c>
      <c r="C482" s="13" t="s">
        <v>14</v>
      </c>
      <c r="D482" s="28">
        <v>1.1759999999999999</v>
      </c>
      <c r="E482" s="15"/>
      <c r="F482" s="16">
        <f t="shared" si="14"/>
        <v>0</v>
      </c>
    </row>
    <row r="483" spans="1:6">
      <c r="A483" s="11">
        <v>7</v>
      </c>
      <c r="B483" s="29" t="s">
        <v>28</v>
      </c>
      <c r="C483" s="13" t="s">
        <v>10</v>
      </c>
      <c r="D483" s="14">
        <v>46</v>
      </c>
      <c r="E483" s="15"/>
      <c r="F483" s="16">
        <f t="shared" si="14"/>
        <v>0</v>
      </c>
    </row>
    <row r="484" spans="1:6">
      <c r="A484" s="18"/>
      <c r="B484" s="19" t="s">
        <v>31</v>
      </c>
      <c r="C484" s="20"/>
      <c r="D484" s="21"/>
      <c r="E484" s="22"/>
      <c r="F484" s="23">
        <f>SUM(F477:F483)</f>
        <v>0</v>
      </c>
    </row>
    <row r="485" spans="1:6" ht="15.6">
      <c r="A485" s="6" t="s">
        <v>32</v>
      </c>
      <c r="B485" s="30" t="s">
        <v>33</v>
      </c>
      <c r="C485" s="9"/>
      <c r="D485" s="24"/>
      <c r="E485" s="25"/>
      <c r="F485" s="16"/>
    </row>
    <row r="486" spans="1:6" ht="27.6">
      <c r="A486" s="11">
        <v>1</v>
      </c>
      <c r="B486" s="12" t="s">
        <v>34</v>
      </c>
      <c r="C486" s="13" t="s">
        <v>14</v>
      </c>
      <c r="D486" s="27">
        <v>0.61899999999999999</v>
      </c>
      <c r="E486" s="15"/>
      <c r="F486" s="16">
        <f t="shared" si="14"/>
        <v>0</v>
      </c>
    </row>
    <row r="487" spans="1:6" ht="41.4">
      <c r="A487" s="11">
        <v>2</v>
      </c>
      <c r="B487" s="12" t="s">
        <v>35</v>
      </c>
      <c r="C487" s="13" t="s">
        <v>14</v>
      </c>
      <c r="D487" s="14">
        <v>0.5</v>
      </c>
      <c r="E487" s="15"/>
      <c r="F487" s="16">
        <f t="shared" si="14"/>
        <v>0</v>
      </c>
    </row>
    <row r="488" spans="1:6" ht="41.4">
      <c r="A488" s="11">
        <v>3</v>
      </c>
      <c r="B488" s="12" t="s">
        <v>36</v>
      </c>
      <c r="C488" s="13" t="s">
        <v>14</v>
      </c>
      <c r="D488" s="27">
        <v>0.18099999999999999</v>
      </c>
      <c r="E488" s="15"/>
      <c r="F488" s="16">
        <f t="shared" si="14"/>
        <v>0</v>
      </c>
    </row>
    <row r="489" spans="1:6" ht="41.4">
      <c r="A489" s="11">
        <v>4</v>
      </c>
      <c r="B489" s="12" t="s">
        <v>37</v>
      </c>
      <c r="C489" s="13" t="s">
        <v>10</v>
      </c>
      <c r="D489" s="14">
        <v>25</v>
      </c>
      <c r="E489" s="15"/>
      <c r="F489" s="16">
        <f t="shared" si="14"/>
        <v>0</v>
      </c>
    </row>
    <row r="490" spans="1:6" ht="41.4">
      <c r="A490" s="11">
        <v>5</v>
      </c>
      <c r="B490" s="12" t="s">
        <v>38</v>
      </c>
      <c r="C490" s="13" t="s">
        <v>10</v>
      </c>
      <c r="D490" s="14">
        <v>0.96</v>
      </c>
      <c r="E490" s="15"/>
      <c r="F490" s="16">
        <f t="shared" si="14"/>
        <v>0</v>
      </c>
    </row>
    <row r="491" spans="1:6" ht="27.6">
      <c r="A491" s="11">
        <v>6</v>
      </c>
      <c r="B491" s="12" t="s">
        <v>39</v>
      </c>
      <c r="C491" s="13" t="s">
        <v>40</v>
      </c>
      <c r="D491" s="14">
        <v>39</v>
      </c>
      <c r="E491" s="15"/>
      <c r="F491" s="16">
        <f t="shared" si="14"/>
        <v>0</v>
      </c>
    </row>
    <row r="492" spans="1:6" ht="27.6">
      <c r="A492" s="11">
        <v>7</v>
      </c>
      <c r="B492" s="12" t="s">
        <v>41</v>
      </c>
      <c r="C492" s="13" t="s">
        <v>10</v>
      </c>
      <c r="D492" s="14">
        <v>55.2</v>
      </c>
      <c r="E492" s="15"/>
      <c r="F492" s="16">
        <f t="shared" si="14"/>
        <v>0</v>
      </c>
    </row>
    <row r="493" spans="1:6">
      <c r="A493" s="11">
        <v>8</v>
      </c>
      <c r="B493" s="31" t="s">
        <v>118</v>
      </c>
      <c r="C493" s="13" t="s">
        <v>10</v>
      </c>
      <c r="D493" s="14">
        <v>34.409999999999997</v>
      </c>
      <c r="E493" s="15"/>
      <c r="F493" s="16">
        <f t="shared" si="14"/>
        <v>0</v>
      </c>
    </row>
    <row r="494" spans="1:6">
      <c r="A494" s="18"/>
      <c r="B494" s="19" t="s">
        <v>43</v>
      </c>
      <c r="C494" s="20"/>
      <c r="D494" s="21"/>
      <c r="E494" s="22"/>
      <c r="F494" s="23">
        <f>SUM(F486:F493)</f>
        <v>0</v>
      </c>
    </row>
    <row r="495" spans="1:6" ht="15.6">
      <c r="A495" s="32" t="s">
        <v>44</v>
      </c>
      <c r="B495" s="33" t="s">
        <v>45</v>
      </c>
      <c r="C495" s="34"/>
      <c r="D495" s="35"/>
      <c r="E495" s="15"/>
      <c r="F495" s="16"/>
    </row>
    <row r="496" spans="1:6" ht="41.4">
      <c r="A496" s="11">
        <v>1</v>
      </c>
      <c r="B496" s="31" t="s">
        <v>46</v>
      </c>
      <c r="C496" s="13" t="s">
        <v>40</v>
      </c>
      <c r="D496" s="14">
        <v>2</v>
      </c>
      <c r="E496" s="15"/>
      <c r="F496" s="16">
        <f t="shared" si="14"/>
        <v>0</v>
      </c>
    </row>
    <row r="497" spans="1:6">
      <c r="A497" s="18"/>
      <c r="B497" s="19" t="s">
        <v>48</v>
      </c>
      <c r="C497" s="20"/>
      <c r="D497" s="21"/>
      <c r="E497" s="22"/>
      <c r="F497" s="23">
        <f>SUM(F496:F496)</f>
        <v>0</v>
      </c>
    </row>
    <row r="498" spans="1:6">
      <c r="A498" s="36" t="s">
        <v>49</v>
      </c>
      <c r="B498" s="33" t="s">
        <v>50</v>
      </c>
      <c r="C498" s="13"/>
      <c r="D498" s="14"/>
      <c r="E498" s="15"/>
      <c r="F498" s="16"/>
    </row>
    <row r="499" spans="1:6" ht="41.4">
      <c r="A499" s="11">
        <v>1</v>
      </c>
      <c r="B499" s="31" t="s">
        <v>51</v>
      </c>
      <c r="C499" s="13" t="s">
        <v>52</v>
      </c>
      <c r="D499" s="14">
        <v>5.7</v>
      </c>
      <c r="E499" s="15"/>
      <c r="F499" s="16">
        <f t="shared" si="14"/>
        <v>0</v>
      </c>
    </row>
    <row r="500" spans="1:6" ht="27.6">
      <c r="A500" s="11">
        <v>2</v>
      </c>
      <c r="B500" s="31" t="s">
        <v>53</v>
      </c>
      <c r="C500" s="13" t="s">
        <v>10</v>
      </c>
      <c r="D500" s="14">
        <v>4.8499999999999996</v>
      </c>
      <c r="E500" s="15"/>
      <c r="F500" s="16">
        <f t="shared" si="14"/>
        <v>0</v>
      </c>
    </row>
    <row r="501" spans="1:6">
      <c r="A501" s="18"/>
      <c r="B501" s="19" t="s">
        <v>54</v>
      </c>
      <c r="C501" s="20"/>
      <c r="D501" s="21"/>
      <c r="E501" s="22"/>
      <c r="F501" s="23">
        <f>SUM(F499:F500)</f>
        <v>0</v>
      </c>
    </row>
    <row r="502" spans="1:6">
      <c r="A502" s="36" t="s">
        <v>55</v>
      </c>
      <c r="B502" s="33" t="s">
        <v>56</v>
      </c>
      <c r="C502" s="13"/>
      <c r="D502" s="14"/>
      <c r="E502" s="15"/>
      <c r="F502" s="16"/>
    </row>
    <row r="503" spans="1:6">
      <c r="A503" s="11">
        <v>1</v>
      </c>
      <c r="B503" s="37" t="s">
        <v>57</v>
      </c>
      <c r="C503" s="13" t="s">
        <v>10</v>
      </c>
      <c r="D503" s="14">
        <v>2.34</v>
      </c>
      <c r="E503" s="15"/>
      <c r="F503" s="16">
        <f t="shared" si="14"/>
        <v>0</v>
      </c>
    </row>
    <row r="504" spans="1:6">
      <c r="A504" s="18"/>
      <c r="B504" s="19" t="s">
        <v>58</v>
      </c>
      <c r="C504" s="20"/>
      <c r="D504" s="21"/>
      <c r="E504" s="22"/>
      <c r="F504" s="23">
        <f>F503</f>
        <v>0</v>
      </c>
    </row>
    <row r="505" spans="1:6">
      <c r="A505" s="36" t="s">
        <v>59</v>
      </c>
      <c r="B505" s="33" t="s">
        <v>60</v>
      </c>
      <c r="C505" s="13"/>
      <c r="D505" s="14"/>
      <c r="E505" s="15"/>
      <c r="F505" s="16"/>
    </row>
    <row r="506" spans="1:6" ht="27.6">
      <c r="A506" s="11">
        <v>1</v>
      </c>
      <c r="B506" s="31" t="s">
        <v>61</v>
      </c>
      <c r="C506" s="13" t="s">
        <v>10</v>
      </c>
      <c r="D506" s="14">
        <v>20.8</v>
      </c>
      <c r="E506" s="15"/>
      <c r="F506" s="16">
        <f t="shared" si="14"/>
        <v>0</v>
      </c>
    </row>
    <row r="507" spans="1:6" ht="27.6">
      <c r="A507" s="11">
        <v>2</v>
      </c>
      <c r="B507" s="31" t="s">
        <v>62</v>
      </c>
      <c r="C507" s="13" t="s">
        <v>10</v>
      </c>
      <c r="D507" s="14">
        <v>6.4</v>
      </c>
      <c r="E507" s="15"/>
      <c r="F507" s="16">
        <f t="shared" si="14"/>
        <v>0</v>
      </c>
    </row>
    <row r="508" spans="1:6">
      <c r="A508" s="18"/>
      <c r="B508" s="19" t="s">
        <v>63</v>
      </c>
      <c r="C508" s="20"/>
      <c r="D508" s="21"/>
      <c r="E508" s="22"/>
      <c r="F508" s="23">
        <f>SUM(F506:F507)</f>
        <v>0</v>
      </c>
    </row>
    <row r="509" spans="1:6">
      <c r="A509" s="36" t="s">
        <v>64</v>
      </c>
      <c r="B509" s="41" t="s">
        <v>105</v>
      </c>
      <c r="C509" s="42"/>
      <c r="D509" s="43"/>
      <c r="E509" s="44"/>
      <c r="F509" s="16"/>
    </row>
    <row r="510" spans="1:6" ht="57.6">
      <c r="A510" s="11">
        <v>1</v>
      </c>
      <c r="B510" s="45" t="s">
        <v>85</v>
      </c>
      <c r="C510" s="42" t="s">
        <v>86</v>
      </c>
      <c r="D510" s="43">
        <v>1.4</v>
      </c>
      <c r="E510" s="44"/>
      <c r="F510" s="16">
        <f t="shared" ref="F510:F520" si="15">+D510*E510</f>
        <v>0</v>
      </c>
    </row>
    <row r="511" spans="1:6" ht="43.2">
      <c r="A511" s="11">
        <v>2</v>
      </c>
      <c r="B511" s="45" t="s">
        <v>87</v>
      </c>
      <c r="C511" s="42" t="s">
        <v>88</v>
      </c>
      <c r="D511" s="43">
        <v>1</v>
      </c>
      <c r="E511" s="44"/>
      <c r="F511" s="16">
        <f t="shared" si="15"/>
        <v>0</v>
      </c>
    </row>
    <row r="512" spans="1:6" ht="43.2">
      <c r="A512" s="11">
        <v>3</v>
      </c>
      <c r="B512" s="45" t="s">
        <v>89</v>
      </c>
      <c r="C512" s="42" t="s">
        <v>90</v>
      </c>
      <c r="D512" s="43">
        <v>1</v>
      </c>
      <c r="E512" s="44"/>
      <c r="F512" s="16">
        <f t="shared" si="15"/>
        <v>0</v>
      </c>
    </row>
    <row r="513" spans="1:7" ht="43.2">
      <c r="A513" s="11">
        <v>4</v>
      </c>
      <c r="B513" s="45" t="s">
        <v>91</v>
      </c>
      <c r="C513" s="42" t="s">
        <v>90</v>
      </c>
      <c r="D513" s="43">
        <v>1</v>
      </c>
      <c r="E513" s="44"/>
      <c r="F513" s="16">
        <f t="shared" si="15"/>
        <v>0</v>
      </c>
    </row>
    <row r="514" spans="1:7" ht="43.2">
      <c r="A514" s="11">
        <v>5</v>
      </c>
      <c r="B514" s="45" t="s">
        <v>92</v>
      </c>
      <c r="C514" s="42" t="s">
        <v>90</v>
      </c>
      <c r="D514" s="43">
        <v>1</v>
      </c>
      <c r="E514" s="44"/>
      <c r="F514" s="16">
        <f t="shared" si="15"/>
        <v>0</v>
      </c>
    </row>
    <row r="515" spans="1:7" ht="72">
      <c r="A515" s="11">
        <v>6</v>
      </c>
      <c r="B515" s="45" t="s">
        <v>93</v>
      </c>
      <c r="C515" s="42" t="s">
        <v>86</v>
      </c>
      <c r="D515" s="43">
        <v>8.82</v>
      </c>
      <c r="E515" s="44"/>
      <c r="F515" s="16">
        <f t="shared" si="15"/>
        <v>0</v>
      </c>
    </row>
    <row r="516" spans="1:7" ht="57.6">
      <c r="A516" s="11">
        <v>7</v>
      </c>
      <c r="B516" s="45" t="s">
        <v>94</v>
      </c>
      <c r="C516" s="42" t="s">
        <v>30</v>
      </c>
      <c r="D516" s="43">
        <v>1</v>
      </c>
      <c r="E516" s="44"/>
      <c r="F516" s="16">
        <f t="shared" si="15"/>
        <v>0</v>
      </c>
    </row>
    <row r="517" spans="1:7" ht="28.8">
      <c r="A517" s="11">
        <v>8</v>
      </c>
      <c r="B517" s="45" t="s">
        <v>383</v>
      </c>
      <c r="C517" s="42" t="s">
        <v>88</v>
      </c>
      <c r="D517" s="43">
        <v>2</v>
      </c>
      <c r="E517" s="44"/>
      <c r="F517" s="16">
        <f t="shared" si="15"/>
        <v>0</v>
      </c>
    </row>
    <row r="518" spans="1:7">
      <c r="A518" s="11">
        <v>9</v>
      </c>
      <c r="B518" s="45" t="s">
        <v>96</v>
      </c>
      <c r="C518" s="42" t="s">
        <v>88</v>
      </c>
      <c r="D518" s="43">
        <v>2</v>
      </c>
      <c r="E518" s="44"/>
      <c r="F518" s="16">
        <f t="shared" si="15"/>
        <v>0</v>
      </c>
    </row>
    <row r="519" spans="1:7">
      <c r="A519" s="11">
        <v>10</v>
      </c>
      <c r="B519" s="45" t="s">
        <v>97</v>
      </c>
      <c r="C519" s="42" t="s">
        <v>88</v>
      </c>
      <c r="D519" s="43">
        <v>2</v>
      </c>
      <c r="E519" s="44"/>
      <c r="F519" s="16">
        <f t="shared" si="15"/>
        <v>0</v>
      </c>
    </row>
    <row r="520" spans="1:7">
      <c r="A520" s="11">
        <v>11</v>
      </c>
      <c r="B520" s="45" t="s">
        <v>98</v>
      </c>
      <c r="C520" s="42" t="s">
        <v>88</v>
      </c>
      <c r="D520" s="43">
        <v>2</v>
      </c>
      <c r="E520" s="44"/>
      <c r="F520" s="16">
        <f t="shared" si="15"/>
        <v>0</v>
      </c>
    </row>
    <row r="521" spans="1:7">
      <c r="A521" s="18"/>
      <c r="B521" s="19" t="s">
        <v>71</v>
      </c>
      <c r="C521" s="20"/>
      <c r="D521" s="21"/>
      <c r="E521" s="22"/>
      <c r="F521" s="23">
        <f>SUM(F510:F520)</f>
        <v>0</v>
      </c>
    </row>
    <row r="522" spans="1:7">
      <c r="A522" s="11"/>
      <c r="B522" s="41" t="s">
        <v>100</v>
      </c>
      <c r="C522" s="42"/>
      <c r="D522" s="43"/>
      <c r="E522" s="43"/>
      <c r="F522" s="46">
        <f>F521+F508+F504+F501+F497+F494+F484+F475</f>
        <v>0</v>
      </c>
      <c r="G522" s="54"/>
    </row>
    <row r="526" spans="1:7" ht="15" thickBot="1"/>
    <row r="527" spans="1:7" ht="18.600000000000001" thickBot="1">
      <c r="A527" s="2"/>
      <c r="B527" s="369" t="s">
        <v>114</v>
      </c>
      <c r="C527" s="370"/>
      <c r="D527" s="370"/>
      <c r="E527" s="370"/>
      <c r="F527" s="371"/>
    </row>
    <row r="528" spans="1:7" ht="18">
      <c r="A528" s="2"/>
      <c r="B528" s="3"/>
      <c r="C528" s="3"/>
      <c r="D528" s="3"/>
      <c r="E528" s="3"/>
      <c r="F528" s="3"/>
    </row>
    <row r="529" spans="1:6" ht="31.2">
      <c r="A529" s="4" t="s">
        <v>1</v>
      </c>
      <c r="B529" s="4" t="s">
        <v>2</v>
      </c>
      <c r="C529" s="4" t="s">
        <v>3</v>
      </c>
      <c r="D529" s="5" t="s">
        <v>4</v>
      </c>
      <c r="E529" s="4" t="s">
        <v>5</v>
      </c>
      <c r="F529" s="4" t="s">
        <v>6</v>
      </c>
    </row>
    <row r="530" spans="1:6" ht="15.6">
      <c r="A530" s="6" t="s">
        <v>7</v>
      </c>
      <c r="B530" s="7" t="s">
        <v>8</v>
      </c>
      <c r="C530" s="8"/>
      <c r="D530" s="9"/>
      <c r="E530" s="9"/>
      <c r="F530" s="10"/>
    </row>
    <row r="531" spans="1:6" ht="27.6">
      <c r="A531" s="11">
        <v>1</v>
      </c>
      <c r="B531" s="12" t="s">
        <v>9</v>
      </c>
      <c r="C531" s="13" t="s">
        <v>10</v>
      </c>
      <c r="D531" s="14">
        <v>87.6</v>
      </c>
      <c r="E531" s="15"/>
      <c r="F531" s="16">
        <f>+D531*E531</f>
        <v>0</v>
      </c>
    </row>
    <row r="532" spans="1:6">
      <c r="A532" s="11">
        <v>2</v>
      </c>
      <c r="B532" s="17" t="s">
        <v>11</v>
      </c>
      <c r="C532" s="13" t="s">
        <v>12</v>
      </c>
      <c r="D532" s="14">
        <v>1</v>
      </c>
      <c r="E532" s="15"/>
      <c r="F532" s="16">
        <f t="shared" ref="F532:F578" si="16">+D532*E532</f>
        <v>0</v>
      </c>
    </row>
    <row r="533" spans="1:6">
      <c r="A533" s="11">
        <v>3</v>
      </c>
      <c r="B533" s="12" t="s">
        <v>102</v>
      </c>
      <c r="C533" s="13" t="s">
        <v>14</v>
      </c>
      <c r="D533" s="14">
        <v>45.134999999999998</v>
      </c>
      <c r="E533" s="15"/>
      <c r="F533" s="16">
        <f t="shared" si="16"/>
        <v>0</v>
      </c>
    </row>
    <row r="534" spans="1:6">
      <c r="A534" s="11">
        <v>4</v>
      </c>
      <c r="B534" s="17" t="s">
        <v>15</v>
      </c>
      <c r="C534" s="13" t="s">
        <v>14</v>
      </c>
      <c r="D534" s="14">
        <v>4.8150000000000004</v>
      </c>
      <c r="E534" s="15"/>
      <c r="F534" s="16">
        <f t="shared" si="16"/>
        <v>0</v>
      </c>
    </row>
    <row r="535" spans="1:6">
      <c r="A535" s="11">
        <v>5</v>
      </c>
      <c r="B535" s="17" t="s">
        <v>16</v>
      </c>
      <c r="C535" s="13" t="s">
        <v>14</v>
      </c>
      <c r="D535" s="14">
        <v>4.1040000000000001</v>
      </c>
      <c r="E535" s="15"/>
      <c r="F535" s="16">
        <f t="shared" si="16"/>
        <v>0</v>
      </c>
    </row>
    <row r="536" spans="1:6">
      <c r="A536" s="11">
        <v>6</v>
      </c>
      <c r="B536" s="17" t="s">
        <v>17</v>
      </c>
      <c r="C536" s="13" t="s">
        <v>14</v>
      </c>
      <c r="D536" s="14">
        <f>2.52+0.387</f>
        <v>2.907</v>
      </c>
      <c r="E536" s="15"/>
      <c r="F536" s="16">
        <f t="shared" si="16"/>
        <v>0</v>
      </c>
    </row>
    <row r="537" spans="1:6">
      <c r="A537" s="11">
        <v>7</v>
      </c>
      <c r="B537" s="17" t="s">
        <v>18</v>
      </c>
      <c r="C537" s="13" t="s">
        <v>12</v>
      </c>
      <c r="D537" s="14">
        <v>1</v>
      </c>
      <c r="E537" s="15"/>
      <c r="F537" s="16">
        <f t="shared" si="16"/>
        <v>0</v>
      </c>
    </row>
    <row r="538" spans="1:6">
      <c r="A538" s="18"/>
      <c r="B538" s="19" t="s">
        <v>19</v>
      </c>
      <c r="C538" s="20"/>
      <c r="D538" s="21"/>
      <c r="E538" s="22"/>
      <c r="F538" s="23">
        <f>SUM(F531:F537)</f>
        <v>0</v>
      </c>
    </row>
    <row r="539" spans="1:6" ht="15.6">
      <c r="A539" s="6" t="s">
        <v>20</v>
      </c>
      <c r="B539" s="7" t="s">
        <v>21</v>
      </c>
      <c r="C539" s="9"/>
      <c r="D539" s="24"/>
      <c r="E539" s="25"/>
      <c r="F539" s="16"/>
    </row>
    <row r="540" spans="1:6" ht="27.6">
      <c r="A540" s="11">
        <v>1</v>
      </c>
      <c r="B540" s="26" t="s">
        <v>103</v>
      </c>
      <c r="C540" s="13" t="s">
        <v>14</v>
      </c>
      <c r="D540" s="27">
        <f>0.851</f>
        <v>0.85099999999999998</v>
      </c>
      <c r="E540" s="15"/>
      <c r="F540" s="16">
        <f t="shared" si="16"/>
        <v>0</v>
      </c>
    </row>
    <row r="541" spans="1:6" ht="27.6">
      <c r="A541" s="11">
        <v>2</v>
      </c>
      <c r="B541" s="26" t="s">
        <v>104</v>
      </c>
      <c r="C541" s="13" t="s">
        <v>14</v>
      </c>
      <c r="D541" s="14">
        <v>2.5499999999999998</v>
      </c>
      <c r="E541" s="15"/>
      <c r="F541" s="16">
        <f t="shared" si="16"/>
        <v>0</v>
      </c>
    </row>
    <row r="542" spans="1:6" ht="27.6">
      <c r="A542" s="11">
        <v>3</v>
      </c>
      <c r="B542" s="26" t="s">
        <v>24</v>
      </c>
      <c r="C542" s="13" t="s">
        <v>10</v>
      </c>
      <c r="D542" s="14">
        <v>68.400000000000006</v>
      </c>
      <c r="E542" s="15"/>
      <c r="F542" s="16">
        <f t="shared" si="16"/>
        <v>0</v>
      </c>
    </row>
    <row r="543" spans="1:6">
      <c r="A543" s="11">
        <v>4</v>
      </c>
      <c r="B543" s="12" t="s">
        <v>25</v>
      </c>
      <c r="C543" s="13" t="s">
        <v>14</v>
      </c>
      <c r="D543" s="28">
        <v>0.51300000000000001</v>
      </c>
      <c r="E543" s="15"/>
      <c r="F543" s="16">
        <f t="shared" si="16"/>
        <v>0</v>
      </c>
    </row>
    <row r="544" spans="1:6" ht="41.4">
      <c r="A544" s="11">
        <v>5</v>
      </c>
      <c r="B544" s="12" t="s">
        <v>26</v>
      </c>
      <c r="C544" s="13" t="s">
        <v>14</v>
      </c>
      <c r="D544" s="28">
        <v>1.1240000000000001</v>
      </c>
      <c r="E544" s="15"/>
      <c r="F544" s="16">
        <f t="shared" si="16"/>
        <v>0</v>
      </c>
    </row>
    <row r="545" spans="1:6" ht="41.4">
      <c r="A545" s="11">
        <v>6</v>
      </c>
      <c r="B545" s="12" t="s">
        <v>27</v>
      </c>
      <c r="C545" s="13" t="s">
        <v>14</v>
      </c>
      <c r="D545" s="28">
        <v>2.3370000000000002</v>
      </c>
      <c r="E545" s="15"/>
      <c r="F545" s="16">
        <f t="shared" si="16"/>
        <v>0</v>
      </c>
    </row>
    <row r="546" spans="1:6">
      <c r="A546" s="11">
        <v>7</v>
      </c>
      <c r="B546" s="29" t="s">
        <v>28</v>
      </c>
      <c r="C546" s="13" t="s">
        <v>10</v>
      </c>
      <c r="D546" s="14">
        <v>74</v>
      </c>
      <c r="E546" s="15"/>
      <c r="F546" s="16">
        <f t="shared" si="16"/>
        <v>0</v>
      </c>
    </row>
    <row r="547" spans="1:6">
      <c r="A547" s="18"/>
      <c r="B547" s="19" t="s">
        <v>31</v>
      </c>
      <c r="C547" s="20"/>
      <c r="D547" s="21"/>
      <c r="E547" s="22"/>
      <c r="F547" s="23">
        <f>SUM(F540:F546)</f>
        <v>0</v>
      </c>
    </row>
    <row r="548" spans="1:6" ht="15.6">
      <c r="A548" s="6" t="s">
        <v>32</v>
      </c>
      <c r="B548" s="30" t="s">
        <v>33</v>
      </c>
      <c r="C548" s="9"/>
      <c r="D548" s="24"/>
      <c r="E548" s="25"/>
      <c r="F548" s="16"/>
    </row>
    <row r="549" spans="1:6" ht="27.6">
      <c r="A549" s="11">
        <v>1</v>
      </c>
      <c r="B549" s="12" t="s">
        <v>34</v>
      </c>
      <c r="C549" s="13" t="s">
        <v>14</v>
      </c>
      <c r="D549" s="27">
        <v>1.139</v>
      </c>
      <c r="E549" s="15"/>
      <c r="F549" s="16">
        <f t="shared" si="16"/>
        <v>0</v>
      </c>
    </row>
    <row r="550" spans="1:6" ht="41.4">
      <c r="A550" s="11">
        <v>2</v>
      </c>
      <c r="B550" s="12" t="s">
        <v>35</v>
      </c>
      <c r="C550" s="13" t="s">
        <v>14</v>
      </c>
      <c r="D550" s="14">
        <v>2.66</v>
      </c>
      <c r="E550" s="15"/>
      <c r="F550" s="16">
        <f t="shared" si="16"/>
        <v>0</v>
      </c>
    </row>
    <row r="551" spans="1:6" ht="41.4">
      <c r="A551" s="11">
        <v>3</v>
      </c>
      <c r="B551" s="12" t="s">
        <v>36</v>
      </c>
      <c r="C551" s="13" t="s">
        <v>14</v>
      </c>
      <c r="D551" s="27">
        <v>0.53</v>
      </c>
      <c r="E551" s="15"/>
      <c r="F551" s="16">
        <f t="shared" si="16"/>
        <v>0</v>
      </c>
    </row>
    <row r="552" spans="1:6" ht="41.4">
      <c r="A552" s="11">
        <v>4</v>
      </c>
      <c r="B552" s="12" t="s">
        <v>37</v>
      </c>
      <c r="C552" s="13" t="s">
        <v>10</v>
      </c>
      <c r="D552" s="14">
        <v>61.96</v>
      </c>
      <c r="E552" s="15"/>
      <c r="F552" s="16">
        <f t="shared" si="16"/>
        <v>0</v>
      </c>
    </row>
    <row r="553" spans="1:6" ht="41.4">
      <c r="A553" s="11">
        <v>5</v>
      </c>
      <c r="B553" s="12" t="s">
        <v>38</v>
      </c>
      <c r="C553" s="13" t="s">
        <v>10</v>
      </c>
      <c r="D553" s="14">
        <v>2.4</v>
      </c>
      <c r="E553" s="15"/>
      <c r="F553" s="16">
        <f t="shared" si="16"/>
        <v>0</v>
      </c>
    </row>
    <row r="554" spans="1:6" ht="27.6">
      <c r="A554" s="11">
        <v>6</v>
      </c>
      <c r="B554" s="12" t="s">
        <v>39</v>
      </c>
      <c r="C554" s="13" t="s">
        <v>40</v>
      </c>
      <c r="D554" s="14">
        <v>78</v>
      </c>
      <c r="E554" s="15"/>
      <c r="F554" s="16">
        <f t="shared" si="16"/>
        <v>0</v>
      </c>
    </row>
    <row r="555" spans="1:6" ht="27.6">
      <c r="A555" s="11">
        <v>7</v>
      </c>
      <c r="B555" s="12" t="s">
        <v>41</v>
      </c>
      <c r="C555" s="13" t="s">
        <v>10</v>
      </c>
      <c r="D555" s="14">
        <v>149.59</v>
      </c>
      <c r="E555" s="15"/>
      <c r="F555" s="16">
        <f t="shared" si="16"/>
        <v>0</v>
      </c>
    </row>
    <row r="556" spans="1:6" ht="27.6">
      <c r="A556" s="11">
        <v>8</v>
      </c>
      <c r="B556" s="31" t="s">
        <v>42</v>
      </c>
      <c r="C556" s="13" t="s">
        <v>10</v>
      </c>
      <c r="D556" s="14">
        <v>80.78</v>
      </c>
      <c r="E556" s="15"/>
      <c r="F556" s="16">
        <f t="shared" si="16"/>
        <v>0</v>
      </c>
    </row>
    <row r="557" spans="1:6">
      <c r="A557" s="18"/>
      <c r="B557" s="19" t="s">
        <v>43</v>
      </c>
      <c r="C557" s="20"/>
      <c r="D557" s="21"/>
      <c r="E557" s="22"/>
      <c r="F557" s="23">
        <f>SUM(F549:F556)</f>
        <v>0</v>
      </c>
    </row>
    <row r="558" spans="1:6" ht="15.6">
      <c r="A558" s="32" t="s">
        <v>44</v>
      </c>
      <c r="B558" s="33" t="s">
        <v>45</v>
      </c>
      <c r="C558" s="34"/>
      <c r="D558" s="35"/>
      <c r="E558" s="15"/>
      <c r="F558" s="16"/>
    </row>
    <row r="559" spans="1:6" ht="41.4">
      <c r="A559" s="11">
        <v>1</v>
      </c>
      <c r="B559" s="31" t="s">
        <v>46</v>
      </c>
      <c r="C559" s="13" t="s">
        <v>40</v>
      </c>
      <c r="D559" s="14">
        <v>4</v>
      </c>
      <c r="E559" s="15"/>
      <c r="F559" s="16">
        <f t="shared" si="16"/>
        <v>0</v>
      </c>
    </row>
    <row r="560" spans="1:6" ht="41.4">
      <c r="A560" s="11">
        <v>2</v>
      </c>
      <c r="B560" s="31" t="s">
        <v>47</v>
      </c>
      <c r="C560" s="13" t="s">
        <v>40</v>
      </c>
      <c r="D560" s="14">
        <v>1</v>
      </c>
      <c r="E560" s="15"/>
      <c r="F560" s="16">
        <f t="shared" si="16"/>
        <v>0</v>
      </c>
    </row>
    <row r="561" spans="1:6">
      <c r="A561" s="18"/>
      <c r="B561" s="19" t="s">
        <v>48</v>
      </c>
      <c r="C561" s="20"/>
      <c r="D561" s="21"/>
      <c r="E561" s="22"/>
      <c r="F561" s="23">
        <f>SUM(F559:F560)</f>
        <v>0</v>
      </c>
    </row>
    <row r="562" spans="1:6">
      <c r="A562" s="36" t="s">
        <v>49</v>
      </c>
      <c r="B562" s="33" t="s">
        <v>50</v>
      </c>
      <c r="C562" s="13"/>
      <c r="D562" s="14"/>
      <c r="E562" s="15"/>
      <c r="F562" s="16"/>
    </row>
    <row r="563" spans="1:6" ht="41.4">
      <c r="A563" s="11">
        <v>1</v>
      </c>
      <c r="B563" s="31" t="s">
        <v>51</v>
      </c>
      <c r="C563" s="13" t="s">
        <v>52</v>
      </c>
      <c r="D563" s="14">
        <v>16.8</v>
      </c>
      <c r="E563" s="15"/>
      <c r="F563" s="16">
        <f t="shared" si="16"/>
        <v>0</v>
      </c>
    </row>
    <row r="564" spans="1:6" ht="27.6">
      <c r="A564" s="11">
        <v>2</v>
      </c>
      <c r="B564" s="31" t="s">
        <v>53</v>
      </c>
      <c r="C564" s="13" t="s">
        <v>10</v>
      </c>
      <c r="D564" s="14">
        <f>10.53+5.2</f>
        <v>15.73</v>
      </c>
      <c r="E564" s="15"/>
      <c r="F564" s="16">
        <f t="shared" si="16"/>
        <v>0</v>
      </c>
    </row>
    <row r="565" spans="1:6">
      <c r="A565" s="18"/>
      <c r="B565" s="19" t="s">
        <v>54</v>
      </c>
      <c r="C565" s="20"/>
      <c r="D565" s="21"/>
      <c r="E565" s="22"/>
      <c r="F565" s="23">
        <f>SUM(F563:F564)</f>
        <v>0</v>
      </c>
    </row>
    <row r="566" spans="1:6">
      <c r="A566" s="36" t="s">
        <v>55</v>
      </c>
      <c r="B566" s="33" t="s">
        <v>56</v>
      </c>
      <c r="C566" s="13"/>
      <c r="D566" s="14"/>
      <c r="E566" s="15"/>
      <c r="F566" s="16"/>
    </row>
    <row r="567" spans="1:6">
      <c r="A567" s="11">
        <v>1</v>
      </c>
      <c r="B567" s="37" t="s">
        <v>57</v>
      </c>
      <c r="C567" s="13" t="s">
        <v>10</v>
      </c>
      <c r="D567" s="14">
        <v>5.28</v>
      </c>
      <c r="E567" s="15"/>
      <c r="F567" s="16">
        <f t="shared" si="16"/>
        <v>0</v>
      </c>
    </row>
    <row r="568" spans="1:6">
      <c r="A568" s="18"/>
      <c r="B568" s="19" t="s">
        <v>58</v>
      </c>
      <c r="C568" s="20"/>
      <c r="D568" s="21"/>
      <c r="E568" s="22"/>
      <c r="F568" s="23">
        <f>F567</f>
        <v>0</v>
      </c>
    </row>
    <row r="569" spans="1:6">
      <c r="A569" s="36" t="s">
        <v>59</v>
      </c>
      <c r="B569" s="33" t="s">
        <v>60</v>
      </c>
      <c r="C569" s="13"/>
      <c r="D569" s="14"/>
      <c r="E569" s="15"/>
      <c r="F569" s="16"/>
    </row>
    <row r="570" spans="1:6" ht="27.6">
      <c r="A570" s="11">
        <v>1</v>
      </c>
      <c r="B570" s="31" t="s">
        <v>61</v>
      </c>
      <c r="C570" s="13" t="s">
        <v>10</v>
      </c>
      <c r="D570" s="14">
        <v>59.56</v>
      </c>
      <c r="E570" s="15"/>
      <c r="F570" s="16">
        <f t="shared" si="16"/>
        <v>0</v>
      </c>
    </row>
    <row r="571" spans="1:6" ht="27.6">
      <c r="A571" s="11">
        <v>2</v>
      </c>
      <c r="B571" s="31" t="s">
        <v>62</v>
      </c>
      <c r="C571" s="13" t="s">
        <v>10</v>
      </c>
      <c r="D571" s="14">
        <v>18.8</v>
      </c>
      <c r="E571" s="15"/>
      <c r="F571" s="16">
        <f t="shared" si="16"/>
        <v>0</v>
      </c>
    </row>
    <row r="572" spans="1:6">
      <c r="A572" s="18"/>
      <c r="B572" s="19" t="s">
        <v>63</v>
      </c>
      <c r="C572" s="20"/>
      <c r="D572" s="21"/>
      <c r="E572" s="22"/>
      <c r="F572" s="23">
        <f>SUM(F570:F571)</f>
        <v>0</v>
      </c>
    </row>
    <row r="573" spans="1:6">
      <c r="A573" s="36" t="s">
        <v>64</v>
      </c>
      <c r="B573" s="33" t="s">
        <v>65</v>
      </c>
      <c r="C573" s="13"/>
      <c r="D573" s="14"/>
      <c r="E573" s="15"/>
      <c r="F573" s="16"/>
    </row>
    <row r="574" spans="1:6" ht="27.6">
      <c r="A574" s="11">
        <v>1</v>
      </c>
      <c r="B574" s="38" t="s">
        <v>66</v>
      </c>
      <c r="C574" s="13" t="s">
        <v>40</v>
      </c>
      <c r="D574" s="14">
        <v>2</v>
      </c>
      <c r="E574" s="15"/>
      <c r="F574" s="16">
        <f t="shared" si="16"/>
        <v>0</v>
      </c>
    </row>
    <row r="575" spans="1:6" ht="27.6">
      <c r="A575" s="11">
        <v>2</v>
      </c>
      <c r="B575" s="38" t="s">
        <v>67</v>
      </c>
      <c r="C575" s="13" t="s">
        <v>40</v>
      </c>
      <c r="D575" s="14">
        <v>2</v>
      </c>
      <c r="E575" s="15"/>
      <c r="F575" s="16">
        <f t="shared" si="16"/>
        <v>0</v>
      </c>
    </row>
    <row r="576" spans="1:6" ht="27.6">
      <c r="A576" s="11">
        <v>3</v>
      </c>
      <c r="B576" s="26" t="s">
        <v>68</v>
      </c>
      <c r="C576" s="13" t="s">
        <v>40</v>
      </c>
      <c r="D576" s="14">
        <v>2</v>
      </c>
      <c r="E576" s="15"/>
      <c r="F576" s="16">
        <f t="shared" si="16"/>
        <v>0</v>
      </c>
    </row>
    <row r="577" spans="1:6" ht="27.6">
      <c r="A577" s="11">
        <v>4</v>
      </c>
      <c r="B577" s="26" t="s">
        <v>69</v>
      </c>
      <c r="C577" s="13" t="s">
        <v>52</v>
      </c>
      <c r="D577" s="14">
        <v>8.9</v>
      </c>
      <c r="E577" s="15"/>
      <c r="F577" s="16">
        <f t="shared" si="16"/>
        <v>0</v>
      </c>
    </row>
    <row r="578" spans="1:6" ht="27.6">
      <c r="A578" s="11">
        <v>5</v>
      </c>
      <c r="B578" s="26" t="s">
        <v>70</v>
      </c>
      <c r="C578" s="13" t="s">
        <v>52</v>
      </c>
      <c r="D578" s="14">
        <v>2.6</v>
      </c>
      <c r="E578" s="15"/>
      <c r="F578" s="16">
        <f t="shared" si="16"/>
        <v>0</v>
      </c>
    </row>
    <row r="579" spans="1:6">
      <c r="A579" s="18"/>
      <c r="B579" s="19" t="s">
        <v>71</v>
      </c>
      <c r="C579" s="20"/>
      <c r="D579" s="21"/>
      <c r="E579" s="22"/>
      <c r="F579" s="23">
        <f>SUM(F574:F578)</f>
        <v>0</v>
      </c>
    </row>
    <row r="580" spans="1:6">
      <c r="A580" s="36" t="s">
        <v>72</v>
      </c>
      <c r="B580" s="41" t="s">
        <v>115</v>
      </c>
      <c r="C580" s="42"/>
      <c r="D580" s="43"/>
      <c r="E580" s="44"/>
      <c r="F580" s="16"/>
    </row>
    <row r="581" spans="1:6" ht="57.6">
      <c r="A581" s="11">
        <v>1</v>
      </c>
      <c r="B581" s="45" t="s">
        <v>85</v>
      </c>
      <c r="C581" s="42" t="s">
        <v>86</v>
      </c>
      <c r="D581" s="43">
        <v>1.4</v>
      </c>
      <c r="E581" s="44"/>
      <c r="F581" s="16">
        <f t="shared" ref="F581:F591" si="17">+D581*E581</f>
        <v>0</v>
      </c>
    </row>
    <row r="582" spans="1:6" ht="43.2">
      <c r="A582" s="11">
        <v>2</v>
      </c>
      <c r="B582" s="45" t="s">
        <v>87</v>
      </c>
      <c r="C582" s="42" t="s">
        <v>88</v>
      </c>
      <c r="D582" s="43">
        <v>1</v>
      </c>
      <c r="E582" s="44"/>
      <c r="F582" s="16">
        <f t="shared" si="17"/>
        <v>0</v>
      </c>
    </row>
    <row r="583" spans="1:6" ht="43.2">
      <c r="A583" s="11">
        <v>3</v>
      </c>
      <c r="B583" s="45" t="s">
        <v>89</v>
      </c>
      <c r="C583" s="42" t="s">
        <v>90</v>
      </c>
      <c r="D583" s="43">
        <v>1</v>
      </c>
      <c r="E583" s="44"/>
      <c r="F583" s="16">
        <f t="shared" si="17"/>
        <v>0</v>
      </c>
    </row>
    <row r="584" spans="1:6" ht="43.2">
      <c r="A584" s="11">
        <v>4</v>
      </c>
      <c r="B584" s="45" t="s">
        <v>91</v>
      </c>
      <c r="C584" s="42" t="s">
        <v>90</v>
      </c>
      <c r="D584" s="43">
        <v>1</v>
      </c>
      <c r="E584" s="44"/>
      <c r="F584" s="16">
        <f t="shared" si="17"/>
        <v>0</v>
      </c>
    </row>
    <row r="585" spans="1:6" ht="43.2">
      <c r="A585" s="11">
        <v>5</v>
      </c>
      <c r="B585" s="45" t="s">
        <v>92</v>
      </c>
      <c r="C585" s="42" t="s">
        <v>90</v>
      </c>
      <c r="D585" s="43">
        <v>1</v>
      </c>
      <c r="E585" s="44"/>
      <c r="F585" s="16">
        <f t="shared" si="17"/>
        <v>0</v>
      </c>
    </row>
    <row r="586" spans="1:6" ht="72">
      <c r="A586" s="11">
        <v>6</v>
      </c>
      <c r="B586" s="45" t="s">
        <v>93</v>
      </c>
      <c r="C586" s="42" t="s">
        <v>86</v>
      </c>
      <c r="D586" s="43">
        <v>26.46</v>
      </c>
      <c r="E586" s="44"/>
      <c r="F586" s="16">
        <f t="shared" si="17"/>
        <v>0</v>
      </c>
    </row>
    <row r="587" spans="1:6" ht="57.6">
      <c r="A587" s="11">
        <v>7</v>
      </c>
      <c r="B587" s="45" t="s">
        <v>94</v>
      </c>
      <c r="C587" s="42" t="s">
        <v>30</v>
      </c>
      <c r="D587" s="43">
        <v>1</v>
      </c>
      <c r="E587" s="44"/>
      <c r="F587" s="16">
        <f t="shared" si="17"/>
        <v>0</v>
      </c>
    </row>
    <row r="588" spans="1:6" ht="28.8">
      <c r="A588" s="11">
        <v>8</v>
      </c>
      <c r="B588" s="45" t="s">
        <v>383</v>
      </c>
      <c r="C588" s="42" t="s">
        <v>88</v>
      </c>
      <c r="D588" s="43">
        <v>3</v>
      </c>
      <c r="E588" s="44"/>
      <c r="F588" s="16">
        <f t="shared" si="17"/>
        <v>0</v>
      </c>
    </row>
    <row r="589" spans="1:6">
      <c r="A589" s="11">
        <v>9</v>
      </c>
      <c r="B589" s="45" t="s">
        <v>96</v>
      </c>
      <c r="C589" s="42" t="s">
        <v>88</v>
      </c>
      <c r="D589" s="43">
        <v>3</v>
      </c>
      <c r="E589" s="44"/>
      <c r="F589" s="16">
        <f t="shared" si="17"/>
        <v>0</v>
      </c>
    </row>
    <row r="590" spans="1:6">
      <c r="A590" s="11">
        <v>10</v>
      </c>
      <c r="B590" s="45" t="s">
        <v>97</v>
      </c>
      <c r="C590" s="42" t="s">
        <v>88</v>
      </c>
      <c r="D590" s="43">
        <v>3</v>
      </c>
      <c r="E590" s="44"/>
      <c r="F590" s="16">
        <f t="shared" si="17"/>
        <v>0</v>
      </c>
    </row>
    <row r="591" spans="1:6">
      <c r="A591" s="11">
        <v>11</v>
      </c>
      <c r="B591" s="45" t="s">
        <v>98</v>
      </c>
      <c r="C591" s="42" t="s">
        <v>88</v>
      </c>
      <c r="D591" s="43">
        <v>5</v>
      </c>
      <c r="E591" s="44"/>
      <c r="F591" s="16">
        <f t="shared" si="17"/>
        <v>0</v>
      </c>
    </row>
    <row r="592" spans="1:6">
      <c r="A592" s="18"/>
      <c r="B592" s="19" t="s">
        <v>82</v>
      </c>
      <c r="C592" s="20"/>
      <c r="D592" s="21"/>
      <c r="E592" s="22"/>
      <c r="F592" s="23">
        <f>SUM(F581:F591)</f>
        <v>0</v>
      </c>
    </row>
    <row r="593" spans="1:7">
      <c r="A593" s="18" t="s">
        <v>72</v>
      </c>
      <c r="B593" s="19" t="s">
        <v>106</v>
      </c>
      <c r="C593" s="20"/>
      <c r="D593" s="21"/>
      <c r="E593" s="22"/>
      <c r="F593" s="23"/>
    </row>
    <row r="594" spans="1:7" ht="27.6">
      <c r="A594" s="47">
        <v>1</v>
      </c>
      <c r="B594" s="26" t="s">
        <v>103</v>
      </c>
      <c r="C594" s="13" t="s">
        <v>14</v>
      </c>
      <c r="D594" s="27">
        <v>0.14299999999999999</v>
      </c>
      <c r="E594" s="15"/>
      <c r="F594" s="16">
        <f>E594*D594</f>
        <v>0</v>
      </c>
    </row>
    <row r="595" spans="1:7" ht="27.6">
      <c r="A595" s="47">
        <v>2</v>
      </c>
      <c r="B595" s="26" t="s">
        <v>107</v>
      </c>
      <c r="C595" s="13" t="s">
        <v>14</v>
      </c>
      <c r="D595" s="14">
        <v>0.56999999999999995</v>
      </c>
      <c r="E595" s="15"/>
      <c r="F595" s="16">
        <f t="shared" ref="F595:F603" si="18">E595*D595</f>
        <v>0</v>
      </c>
    </row>
    <row r="596" spans="1:7">
      <c r="A596" s="47">
        <v>3</v>
      </c>
      <c r="B596" s="26" t="s">
        <v>108</v>
      </c>
      <c r="C596" s="13" t="s">
        <v>10</v>
      </c>
      <c r="D596" s="14">
        <v>1.9</v>
      </c>
      <c r="E596" s="15"/>
      <c r="F596" s="16">
        <f t="shared" si="18"/>
        <v>0</v>
      </c>
    </row>
    <row r="597" spans="1:7" ht="27.6">
      <c r="A597" s="47">
        <v>4</v>
      </c>
      <c r="B597" s="26" t="s">
        <v>109</v>
      </c>
      <c r="C597" s="13" t="s">
        <v>10</v>
      </c>
      <c r="D597" s="14">
        <v>8.32</v>
      </c>
      <c r="E597" s="15"/>
      <c r="F597" s="16">
        <f t="shared" si="18"/>
        <v>0</v>
      </c>
    </row>
    <row r="598" spans="1:7">
      <c r="A598" s="47">
        <v>5</v>
      </c>
      <c r="B598" s="26" t="s">
        <v>184</v>
      </c>
      <c r="C598" s="13" t="s">
        <v>86</v>
      </c>
      <c r="D598" s="14">
        <v>6</v>
      </c>
      <c r="E598" s="15"/>
      <c r="F598" s="16"/>
    </row>
    <row r="599" spans="1:7" ht="27.6">
      <c r="A599" s="47">
        <v>6</v>
      </c>
      <c r="B599" s="26" t="s">
        <v>110</v>
      </c>
      <c r="C599" s="13" t="s">
        <v>10</v>
      </c>
      <c r="D599" s="28">
        <v>3.75</v>
      </c>
      <c r="E599" s="15"/>
      <c r="F599" s="16">
        <f t="shared" si="18"/>
        <v>0</v>
      </c>
    </row>
    <row r="600" spans="1:7" ht="41.4">
      <c r="A600" s="47">
        <v>7</v>
      </c>
      <c r="B600" s="26" t="s">
        <v>77</v>
      </c>
      <c r="C600" s="13" t="s">
        <v>10</v>
      </c>
      <c r="D600" s="28">
        <v>17.760000000000002</v>
      </c>
      <c r="E600" s="15"/>
      <c r="F600" s="16">
        <f t="shared" si="18"/>
        <v>0</v>
      </c>
    </row>
    <row r="601" spans="1:7" ht="43.2">
      <c r="A601" s="47">
        <v>8</v>
      </c>
      <c r="B601" s="45" t="s">
        <v>187</v>
      </c>
      <c r="C601" s="42" t="s">
        <v>30</v>
      </c>
      <c r="D601" s="43">
        <v>1</v>
      </c>
      <c r="E601" s="50"/>
      <c r="F601" s="16">
        <f t="shared" si="18"/>
        <v>0</v>
      </c>
    </row>
    <row r="602" spans="1:7" ht="27.6">
      <c r="A602" s="47">
        <v>9</v>
      </c>
      <c r="B602" s="26" t="s">
        <v>112</v>
      </c>
      <c r="C602" s="13" t="s">
        <v>30</v>
      </c>
      <c r="D602" s="28">
        <v>1</v>
      </c>
      <c r="E602" s="15"/>
      <c r="F602" s="16">
        <f t="shared" si="18"/>
        <v>0</v>
      </c>
    </row>
    <row r="603" spans="1:7" ht="27.6">
      <c r="A603" s="47">
        <v>10</v>
      </c>
      <c r="B603" s="26" t="s">
        <v>185</v>
      </c>
      <c r="C603" s="13" t="s">
        <v>14</v>
      </c>
      <c r="D603" s="28">
        <v>0.56999999999999995</v>
      </c>
      <c r="E603" s="15"/>
      <c r="F603" s="16">
        <f t="shared" si="18"/>
        <v>0</v>
      </c>
    </row>
    <row r="604" spans="1:7">
      <c r="A604" s="18"/>
      <c r="B604" s="7" t="s">
        <v>82</v>
      </c>
      <c r="C604" s="9"/>
      <c r="D604" s="52"/>
      <c r="E604" s="25"/>
      <c r="F604" s="23">
        <f>SUM(F594:F603)</f>
        <v>0</v>
      </c>
    </row>
    <row r="605" spans="1:7">
      <c r="A605" s="11"/>
      <c r="B605" s="41" t="s">
        <v>100</v>
      </c>
      <c r="C605" s="42"/>
      <c r="D605" s="43"/>
      <c r="E605" s="43"/>
      <c r="F605" s="46">
        <f>F592+F579+F572+F568+F565+F561+F557+F547+F538+F604</f>
        <v>0</v>
      </c>
      <c r="G605" s="54"/>
    </row>
    <row r="609" spans="1:6" ht="15" thickBot="1"/>
    <row r="610" spans="1:6" ht="18.600000000000001" thickBot="1">
      <c r="A610" s="2"/>
      <c r="B610" s="369" t="s">
        <v>116</v>
      </c>
      <c r="C610" s="370"/>
      <c r="D610" s="370"/>
      <c r="E610" s="370"/>
      <c r="F610" s="371"/>
    </row>
    <row r="611" spans="1:6" ht="18">
      <c r="A611" s="2"/>
      <c r="B611" s="3"/>
      <c r="C611" s="3"/>
      <c r="D611" s="3"/>
      <c r="E611" s="3"/>
      <c r="F611" s="3"/>
    </row>
    <row r="612" spans="1:6" ht="31.2">
      <c r="A612" s="4" t="s">
        <v>1</v>
      </c>
      <c r="B612" s="4" t="s">
        <v>2</v>
      </c>
      <c r="C612" s="4" t="s">
        <v>3</v>
      </c>
      <c r="D612" s="5" t="s">
        <v>4</v>
      </c>
      <c r="E612" s="4" t="s">
        <v>5</v>
      </c>
      <c r="F612" s="4" t="s">
        <v>6</v>
      </c>
    </row>
    <row r="613" spans="1:6" ht="15.6">
      <c r="A613" s="6" t="s">
        <v>7</v>
      </c>
      <c r="B613" s="7" t="s">
        <v>8</v>
      </c>
      <c r="C613" s="8"/>
      <c r="D613" s="9"/>
      <c r="E613" s="9"/>
      <c r="F613" s="10"/>
    </row>
    <row r="614" spans="1:6" ht="27.6">
      <c r="A614" s="11">
        <v>1</v>
      </c>
      <c r="B614" s="12" t="s">
        <v>9</v>
      </c>
      <c r="C614" s="13" t="s">
        <v>10</v>
      </c>
      <c r="D614" s="14">
        <v>38.130000000000003</v>
      </c>
      <c r="E614" s="15"/>
      <c r="F614" s="16">
        <f>+D614*E614</f>
        <v>0</v>
      </c>
    </row>
    <row r="615" spans="1:6">
      <c r="A615" s="11">
        <v>2</v>
      </c>
      <c r="B615" s="17" t="s">
        <v>11</v>
      </c>
      <c r="C615" s="13" t="s">
        <v>12</v>
      </c>
      <c r="D615" s="14">
        <v>1</v>
      </c>
      <c r="E615" s="15"/>
      <c r="F615" s="16">
        <f t="shared" ref="F615:F653" si="19">+D615*E615</f>
        <v>0</v>
      </c>
    </row>
    <row r="616" spans="1:6">
      <c r="A616" s="11">
        <v>3</v>
      </c>
      <c r="B616" s="12" t="s">
        <v>102</v>
      </c>
      <c r="C616" s="13" t="s">
        <v>14</v>
      </c>
      <c r="D616" s="14">
        <v>30.78</v>
      </c>
      <c r="E616" s="15"/>
      <c r="F616" s="16">
        <f t="shared" si="19"/>
        <v>0</v>
      </c>
    </row>
    <row r="617" spans="1:6">
      <c r="A617" s="11">
        <v>4</v>
      </c>
      <c r="B617" s="17" t="s">
        <v>15</v>
      </c>
      <c r="C617" s="13" t="s">
        <v>14</v>
      </c>
      <c r="D617" s="14">
        <v>2.7029999999999998</v>
      </c>
      <c r="E617" s="15"/>
      <c r="F617" s="16">
        <f t="shared" si="19"/>
        <v>0</v>
      </c>
    </row>
    <row r="618" spans="1:6">
      <c r="A618" s="11">
        <v>5</v>
      </c>
      <c r="B618" s="17" t="s">
        <v>16</v>
      </c>
      <c r="C618" s="13" t="s">
        <v>14</v>
      </c>
      <c r="D618" s="14">
        <v>3.1320000000000001</v>
      </c>
      <c r="E618" s="15"/>
      <c r="F618" s="16">
        <f t="shared" si="19"/>
        <v>0</v>
      </c>
    </row>
    <row r="619" spans="1:6">
      <c r="A619" s="11">
        <v>6</v>
      </c>
      <c r="B619" s="17" t="s">
        <v>17</v>
      </c>
      <c r="C619" s="13" t="s">
        <v>14</v>
      </c>
      <c r="D619" s="14">
        <v>0.96</v>
      </c>
      <c r="E619" s="15"/>
      <c r="F619" s="16">
        <f t="shared" si="19"/>
        <v>0</v>
      </c>
    </row>
    <row r="620" spans="1:6">
      <c r="A620" s="11">
        <v>7</v>
      </c>
      <c r="B620" s="17" t="s">
        <v>18</v>
      </c>
      <c r="C620" s="13" t="s">
        <v>12</v>
      </c>
      <c r="D620" s="14">
        <v>1</v>
      </c>
      <c r="E620" s="15"/>
      <c r="F620" s="16">
        <f t="shared" si="19"/>
        <v>0</v>
      </c>
    </row>
    <row r="621" spans="1:6">
      <c r="A621" s="18"/>
      <c r="B621" s="19" t="s">
        <v>19</v>
      </c>
      <c r="C621" s="20"/>
      <c r="D621" s="21"/>
      <c r="E621" s="22"/>
      <c r="F621" s="23">
        <f>SUM(F614:F620)</f>
        <v>0</v>
      </c>
    </row>
    <row r="622" spans="1:6" ht="15.6">
      <c r="A622" s="6" t="s">
        <v>20</v>
      </c>
      <c r="B622" s="7" t="s">
        <v>21</v>
      </c>
      <c r="C622" s="9"/>
      <c r="D622" s="24"/>
      <c r="E622" s="25"/>
      <c r="F622" s="16"/>
    </row>
    <row r="623" spans="1:6" ht="27.6">
      <c r="A623" s="11">
        <v>1</v>
      </c>
      <c r="B623" s="26" t="s">
        <v>103</v>
      </c>
      <c r="C623" s="13" t="s">
        <v>14</v>
      </c>
      <c r="D623" s="27">
        <v>0.56799999999999995</v>
      </c>
      <c r="E623" s="15"/>
      <c r="F623" s="16">
        <f t="shared" si="19"/>
        <v>0</v>
      </c>
    </row>
    <row r="624" spans="1:6" ht="27.6">
      <c r="A624" s="11">
        <v>2</v>
      </c>
      <c r="B624" s="26" t="s">
        <v>117</v>
      </c>
      <c r="C624" s="13" t="s">
        <v>14</v>
      </c>
      <c r="D624" s="14">
        <v>2.2709999999999999</v>
      </c>
      <c r="E624" s="15"/>
      <c r="F624" s="16">
        <f t="shared" si="19"/>
        <v>0</v>
      </c>
    </row>
    <row r="625" spans="1:6" ht="27.6">
      <c r="A625" s="11">
        <v>3</v>
      </c>
      <c r="B625" s="26" t="s">
        <v>24</v>
      </c>
      <c r="C625" s="13" t="s">
        <v>10</v>
      </c>
      <c r="D625" s="14">
        <v>41.32</v>
      </c>
      <c r="E625" s="15"/>
      <c r="F625" s="16">
        <f t="shared" si="19"/>
        <v>0</v>
      </c>
    </row>
    <row r="626" spans="1:6">
      <c r="A626" s="11">
        <v>4</v>
      </c>
      <c r="B626" s="12" t="s">
        <v>25</v>
      </c>
      <c r="C626" s="13" t="s">
        <v>14</v>
      </c>
      <c r="D626" s="28">
        <v>0.32400000000000001</v>
      </c>
      <c r="E626" s="15"/>
      <c r="F626" s="16">
        <f t="shared" si="19"/>
        <v>0</v>
      </c>
    </row>
    <row r="627" spans="1:6" ht="41.4">
      <c r="A627" s="11">
        <v>5</v>
      </c>
      <c r="B627" s="12" t="s">
        <v>26</v>
      </c>
      <c r="C627" s="13" t="s">
        <v>14</v>
      </c>
      <c r="D627" s="28">
        <v>0.68100000000000005</v>
      </c>
      <c r="E627" s="15"/>
      <c r="F627" s="16">
        <f t="shared" si="19"/>
        <v>0</v>
      </c>
    </row>
    <row r="628" spans="1:6" ht="41.4">
      <c r="A628" s="11">
        <v>6</v>
      </c>
      <c r="B628" s="12" t="s">
        <v>27</v>
      </c>
      <c r="C628" s="13" t="s">
        <v>14</v>
      </c>
      <c r="D628" s="28">
        <v>1.1759999999999999</v>
      </c>
      <c r="E628" s="15"/>
      <c r="F628" s="16">
        <f t="shared" si="19"/>
        <v>0</v>
      </c>
    </row>
    <row r="629" spans="1:6">
      <c r="A629" s="11">
        <v>7</v>
      </c>
      <c r="B629" s="29" t="s">
        <v>28</v>
      </c>
      <c r="C629" s="13" t="s">
        <v>10</v>
      </c>
      <c r="D629" s="14">
        <v>46</v>
      </c>
      <c r="E629" s="15"/>
      <c r="F629" s="16">
        <f t="shared" si="19"/>
        <v>0</v>
      </c>
    </row>
    <row r="630" spans="1:6">
      <c r="A630" s="18"/>
      <c r="B630" s="19" t="s">
        <v>31</v>
      </c>
      <c r="C630" s="20"/>
      <c r="D630" s="21"/>
      <c r="E630" s="22"/>
      <c r="F630" s="23">
        <f>SUM(F623:F629)</f>
        <v>0</v>
      </c>
    </row>
    <row r="631" spans="1:6" ht="15.6">
      <c r="A631" s="6" t="s">
        <v>32</v>
      </c>
      <c r="B631" s="30" t="s">
        <v>33</v>
      </c>
      <c r="C631" s="9"/>
      <c r="D631" s="24"/>
      <c r="E631" s="25"/>
      <c r="F631" s="16"/>
    </row>
    <row r="632" spans="1:6" ht="27.6">
      <c r="A632" s="11">
        <v>1</v>
      </c>
      <c r="B632" s="12" t="s">
        <v>34</v>
      </c>
      <c r="C632" s="13" t="s">
        <v>14</v>
      </c>
      <c r="D632" s="27">
        <v>0.61899999999999999</v>
      </c>
      <c r="E632" s="15"/>
      <c r="F632" s="16">
        <f t="shared" si="19"/>
        <v>0</v>
      </c>
    </row>
    <row r="633" spans="1:6" ht="41.4">
      <c r="A633" s="11">
        <v>2</v>
      </c>
      <c r="B633" s="12" t="s">
        <v>35</v>
      </c>
      <c r="C633" s="13" t="s">
        <v>14</v>
      </c>
      <c r="D633" s="14">
        <v>0.5</v>
      </c>
      <c r="E633" s="15"/>
      <c r="F633" s="16">
        <f t="shared" si="19"/>
        <v>0</v>
      </c>
    </row>
    <row r="634" spans="1:6" ht="41.4">
      <c r="A634" s="11">
        <v>3</v>
      </c>
      <c r="B634" s="12" t="s">
        <v>36</v>
      </c>
      <c r="C634" s="13" t="s">
        <v>14</v>
      </c>
      <c r="D634" s="27">
        <v>0.18099999999999999</v>
      </c>
      <c r="E634" s="15"/>
      <c r="F634" s="16">
        <f t="shared" si="19"/>
        <v>0</v>
      </c>
    </row>
    <row r="635" spans="1:6" ht="41.4">
      <c r="A635" s="11">
        <v>4</v>
      </c>
      <c r="B635" s="12" t="s">
        <v>37</v>
      </c>
      <c r="C635" s="13" t="s">
        <v>10</v>
      </c>
      <c r="D635" s="14">
        <v>25</v>
      </c>
      <c r="E635" s="15"/>
      <c r="F635" s="16">
        <f t="shared" si="19"/>
        <v>0</v>
      </c>
    </row>
    <row r="636" spans="1:6" ht="41.4">
      <c r="A636" s="11">
        <v>5</v>
      </c>
      <c r="B636" s="12" t="s">
        <v>38</v>
      </c>
      <c r="C636" s="13" t="s">
        <v>10</v>
      </c>
      <c r="D636" s="14">
        <v>0.96</v>
      </c>
      <c r="E636" s="15"/>
      <c r="F636" s="16">
        <f t="shared" si="19"/>
        <v>0</v>
      </c>
    </row>
    <row r="637" spans="1:6" ht="27.6">
      <c r="A637" s="11">
        <v>6</v>
      </c>
      <c r="B637" s="12" t="s">
        <v>39</v>
      </c>
      <c r="C637" s="13" t="s">
        <v>40</v>
      </c>
      <c r="D637" s="14">
        <v>39</v>
      </c>
      <c r="E637" s="15"/>
      <c r="F637" s="16">
        <f t="shared" si="19"/>
        <v>0</v>
      </c>
    </row>
    <row r="638" spans="1:6" ht="27.6">
      <c r="A638" s="11">
        <v>7</v>
      </c>
      <c r="B638" s="12" t="s">
        <v>41</v>
      </c>
      <c r="C638" s="13" t="s">
        <v>10</v>
      </c>
      <c r="D638" s="14">
        <v>55.2</v>
      </c>
      <c r="E638" s="15"/>
      <c r="F638" s="16">
        <f t="shared" si="19"/>
        <v>0</v>
      </c>
    </row>
    <row r="639" spans="1:6">
      <c r="A639" s="11">
        <v>8</v>
      </c>
      <c r="B639" s="31" t="s">
        <v>118</v>
      </c>
      <c r="C639" s="13" t="s">
        <v>10</v>
      </c>
      <c r="D639" s="14">
        <v>34.409999999999997</v>
      </c>
      <c r="E639" s="15"/>
      <c r="F639" s="16">
        <f t="shared" si="19"/>
        <v>0</v>
      </c>
    </row>
    <row r="640" spans="1:6">
      <c r="A640" s="18"/>
      <c r="B640" s="19" t="s">
        <v>43</v>
      </c>
      <c r="C640" s="20"/>
      <c r="D640" s="21"/>
      <c r="E640" s="22"/>
      <c r="F640" s="23">
        <f>SUM(F632:F639)</f>
        <v>0</v>
      </c>
    </row>
    <row r="641" spans="1:6" ht="15.6">
      <c r="A641" s="32" t="s">
        <v>44</v>
      </c>
      <c r="B641" s="33" t="s">
        <v>45</v>
      </c>
      <c r="C641" s="34"/>
      <c r="D641" s="35"/>
      <c r="E641" s="15"/>
      <c r="F641" s="16"/>
    </row>
    <row r="642" spans="1:6" ht="41.4">
      <c r="A642" s="11">
        <v>1</v>
      </c>
      <c r="B642" s="31" t="s">
        <v>46</v>
      </c>
      <c r="C642" s="13" t="s">
        <v>40</v>
      </c>
      <c r="D642" s="14">
        <v>2</v>
      </c>
      <c r="E642" s="15"/>
      <c r="F642" s="16">
        <f t="shared" si="19"/>
        <v>0</v>
      </c>
    </row>
    <row r="643" spans="1:6">
      <c r="A643" s="18"/>
      <c r="B643" s="19" t="s">
        <v>48</v>
      </c>
      <c r="C643" s="20"/>
      <c r="D643" s="21"/>
      <c r="E643" s="22"/>
      <c r="F643" s="23">
        <f>SUM(F642:F642)</f>
        <v>0</v>
      </c>
    </row>
    <row r="644" spans="1:6">
      <c r="A644" s="36" t="s">
        <v>49</v>
      </c>
      <c r="B644" s="33" t="s">
        <v>50</v>
      </c>
      <c r="C644" s="13"/>
      <c r="D644" s="14"/>
      <c r="E644" s="15"/>
      <c r="F644" s="16"/>
    </row>
    <row r="645" spans="1:6" ht="41.4">
      <c r="A645" s="11">
        <v>1</v>
      </c>
      <c r="B645" s="31" t="s">
        <v>51</v>
      </c>
      <c r="C645" s="13" t="s">
        <v>52</v>
      </c>
      <c r="D645" s="14">
        <v>5.7</v>
      </c>
      <c r="E645" s="15"/>
      <c r="F645" s="16">
        <f t="shared" si="19"/>
        <v>0</v>
      </c>
    </row>
    <row r="646" spans="1:6" ht="27.6">
      <c r="A646" s="11">
        <v>2</v>
      </c>
      <c r="B646" s="31" t="s">
        <v>53</v>
      </c>
      <c r="C646" s="13" t="s">
        <v>10</v>
      </c>
      <c r="D646" s="14">
        <v>4.8499999999999996</v>
      </c>
      <c r="E646" s="15"/>
      <c r="F646" s="16">
        <f t="shared" si="19"/>
        <v>0</v>
      </c>
    </row>
    <row r="647" spans="1:6">
      <c r="A647" s="18"/>
      <c r="B647" s="19" t="s">
        <v>54</v>
      </c>
      <c r="C647" s="20"/>
      <c r="D647" s="21"/>
      <c r="E647" s="22"/>
      <c r="F647" s="23">
        <f>SUM(F645:F646)</f>
        <v>0</v>
      </c>
    </row>
    <row r="648" spans="1:6">
      <c r="A648" s="36" t="s">
        <v>55</v>
      </c>
      <c r="B648" s="33" t="s">
        <v>56</v>
      </c>
      <c r="C648" s="13"/>
      <c r="D648" s="14"/>
      <c r="E648" s="15"/>
      <c r="F648" s="16"/>
    </row>
    <row r="649" spans="1:6">
      <c r="A649" s="11">
        <v>1</v>
      </c>
      <c r="B649" s="37" t="s">
        <v>57</v>
      </c>
      <c r="C649" s="13" t="s">
        <v>10</v>
      </c>
      <c r="D649" s="14">
        <v>2.34</v>
      </c>
      <c r="E649" s="15"/>
      <c r="F649" s="16">
        <f t="shared" si="19"/>
        <v>0</v>
      </c>
    </row>
    <row r="650" spans="1:6">
      <c r="A650" s="18"/>
      <c r="B650" s="19" t="s">
        <v>58</v>
      </c>
      <c r="C650" s="20"/>
      <c r="D650" s="21"/>
      <c r="E650" s="22"/>
      <c r="F650" s="23">
        <f>F649</f>
        <v>0</v>
      </c>
    </row>
    <row r="651" spans="1:6">
      <c r="A651" s="36" t="s">
        <v>59</v>
      </c>
      <c r="B651" s="33" t="s">
        <v>60</v>
      </c>
      <c r="C651" s="13"/>
      <c r="D651" s="14"/>
      <c r="E651" s="15"/>
      <c r="F651" s="16"/>
    </row>
    <row r="652" spans="1:6" ht="27.6">
      <c r="A652" s="11">
        <v>1</v>
      </c>
      <c r="B652" s="31" t="s">
        <v>61</v>
      </c>
      <c r="C652" s="13" t="s">
        <v>10</v>
      </c>
      <c r="D652" s="14">
        <v>20.8</v>
      </c>
      <c r="E652" s="15"/>
      <c r="F652" s="16">
        <f t="shared" si="19"/>
        <v>0</v>
      </c>
    </row>
    <row r="653" spans="1:6" ht="27.6">
      <c r="A653" s="11">
        <v>2</v>
      </c>
      <c r="B653" s="31" t="s">
        <v>62</v>
      </c>
      <c r="C653" s="13" t="s">
        <v>10</v>
      </c>
      <c r="D653" s="14">
        <v>6.4</v>
      </c>
      <c r="E653" s="15"/>
      <c r="F653" s="16">
        <f t="shared" si="19"/>
        <v>0</v>
      </c>
    </row>
    <row r="654" spans="1:6">
      <c r="A654" s="18"/>
      <c r="B654" s="19" t="s">
        <v>63</v>
      </c>
      <c r="C654" s="20"/>
      <c r="D654" s="21"/>
      <c r="E654" s="22"/>
      <c r="F654" s="23">
        <f>SUM(F652:F653)</f>
        <v>0</v>
      </c>
    </row>
    <row r="655" spans="1:6">
      <c r="A655" s="36" t="s">
        <v>64</v>
      </c>
      <c r="B655" s="41" t="s">
        <v>105</v>
      </c>
      <c r="C655" s="42"/>
      <c r="D655" s="43"/>
      <c r="E655" s="44"/>
      <c r="F655" s="16"/>
    </row>
    <row r="656" spans="1:6" ht="57.6">
      <c r="A656" s="11">
        <v>1</v>
      </c>
      <c r="B656" s="45" t="s">
        <v>85</v>
      </c>
      <c r="C656" s="42" t="s">
        <v>86</v>
      </c>
      <c r="D656" s="43">
        <v>1.4</v>
      </c>
      <c r="E656" s="44"/>
      <c r="F656" s="16">
        <f t="shared" ref="F656:F666" si="20">+D656*E656</f>
        <v>0</v>
      </c>
    </row>
    <row r="657" spans="1:6" ht="43.2">
      <c r="A657" s="11">
        <v>2</v>
      </c>
      <c r="B657" s="45" t="s">
        <v>87</v>
      </c>
      <c r="C657" s="42" t="s">
        <v>88</v>
      </c>
      <c r="D657" s="43">
        <v>1</v>
      </c>
      <c r="E657" s="44"/>
      <c r="F657" s="16">
        <f t="shared" si="20"/>
        <v>0</v>
      </c>
    </row>
    <row r="658" spans="1:6" ht="43.2">
      <c r="A658" s="11">
        <v>3</v>
      </c>
      <c r="B658" s="45" t="s">
        <v>89</v>
      </c>
      <c r="C658" s="42" t="s">
        <v>90</v>
      </c>
      <c r="D658" s="43">
        <v>1</v>
      </c>
      <c r="E658" s="44"/>
      <c r="F658" s="16">
        <f t="shared" si="20"/>
        <v>0</v>
      </c>
    </row>
    <row r="659" spans="1:6" ht="43.2">
      <c r="A659" s="11">
        <v>4</v>
      </c>
      <c r="B659" s="45" t="s">
        <v>91</v>
      </c>
      <c r="C659" s="42" t="s">
        <v>90</v>
      </c>
      <c r="D659" s="43">
        <v>1</v>
      </c>
      <c r="E659" s="44"/>
      <c r="F659" s="16">
        <f t="shared" si="20"/>
        <v>0</v>
      </c>
    </row>
    <row r="660" spans="1:6" ht="43.2">
      <c r="A660" s="11">
        <v>5</v>
      </c>
      <c r="B660" s="45" t="s">
        <v>92</v>
      </c>
      <c r="C660" s="42" t="s">
        <v>90</v>
      </c>
      <c r="D660" s="43">
        <v>1</v>
      </c>
      <c r="E660" s="44"/>
      <c r="F660" s="16">
        <f t="shared" si="20"/>
        <v>0</v>
      </c>
    </row>
    <row r="661" spans="1:6" ht="72">
      <c r="A661" s="11">
        <v>6</v>
      </c>
      <c r="B661" s="45" t="s">
        <v>93</v>
      </c>
      <c r="C661" s="42" t="s">
        <v>86</v>
      </c>
      <c r="D661" s="43">
        <v>8.82</v>
      </c>
      <c r="E661" s="44"/>
      <c r="F661" s="16">
        <f t="shared" si="20"/>
        <v>0</v>
      </c>
    </row>
    <row r="662" spans="1:6" ht="57.6">
      <c r="A662" s="11">
        <v>7</v>
      </c>
      <c r="B662" s="45" t="s">
        <v>94</v>
      </c>
      <c r="C662" s="42" t="s">
        <v>30</v>
      </c>
      <c r="D662" s="43">
        <v>1</v>
      </c>
      <c r="E662" s="44"/>
      <c r="F662" s="16">
        <f t="shared" si="20"/>
        <v>0</v>
      </c>
    </row>
    <row r="663" spans="1:6" ht="28.8">
      <c r="A663" s="11">
        <v>8</v>
      </c>
      <c r="B663" s="45" t="s">
        <v>383</v>
      </c>
      <c r="C663" s="42" t="s">
        <v>88</v>
      </c>
      <c r="D663" s="43">
        <v>2</v>
      </c>
      <c r="E663" s="44"/>
      <c r="F663" s="16">
        <f t="shared" si="20"/>
        <v>0</v>
      </c>
    </row>
    <row r="664" spans="1:6">
      <c r="A664" s="11">
        <v>9</v>
      </c>
      <c r="B664" s="45" t="s">
        <v>96</v>
      </c>
      <c r="C664" s="42" t="s">
        <v>88</v>
      </c>
      <c r="D664" s="43">
        <v>2</v>
      </c>
      <c r="E664" s="44"/>
      <c r="F664" s="16">
        <f t="shared" si="20"/>
        <v>0</v>
      </c>
    </row>
    <row r="665" spans="1:6">
      <c r="A665" s="11">
        <v>10</v>
      </c>
      <c r="B665" s="45" t="s">
        <v>97</v>
      </c>
      <c r="C665" s="42" t="s">
        <v>88</v>
      </c>
      <c r="D665" s="43">
        <v>2</v>
      </c>
      <c r="E665" s="44"/>
      <c r="F665" s="16">
        <f t="shared" si="20"/>
        <v>0</v>
      </c>
    </row>
    <row r="666" spans="1:6">
      <c r="A666" s="11">
        <v>11</v>
      </c>
      <c r="B666" s="45" t="s">
        <v>98</v>
      </c>
      <c r="C666" s="42" t="s">
        <v>88</v>
      </c>
      <c r="D666" s="43">
        <v>2</v>
      </c>
      <c r="E666" s="44"/>
      <c r="F666" s="16">
        <f t="shared" si="20"/>
        <v>0</v>
      </c>
    </row>
    <row r="667" spans="1:6">
      <c r="A667" s="18"/>
      <c r="B667" s="19" t="s">
        <v>71</v>
      </c>
      <c r="C667" s="20"/>
      <c r="D667" s="21"/>
      <c r="E667" s="22"/>
      <c r="F667" s="23">
        <f>SUM(F656:F666)</f>
        <v>0</v>
      </c>
    </row>
    <row r="668" spans="1:6">
      <c r="A668" s="18" t="s">
        <v>72</v>
      </c>
      <c r="B668" s="19" t="s">
        <v>106</v>
      </c>
      <c r="C668" s="20"/>
      <c r="D668" s="21"/>
      <c r="E668" s="22"/>
      <c r="F668" s="23"/>
    </row>
    <row r="669" spans="1:6" ht="27.6">
      <c r="A669" s="47">
        <v>1</v>
      </c>
      <c r="B669" s="26" t="s">
        <v>103</v>
      </c>
      <c r="C669" s="13" t="s">
        <v>14</v>
      </c>
      <c r="D669" s="27">
        <v>0.14299999999999999</v>
      </c>
      <c r="E669" s="15"/>
      <c r="F669" s="16">
        <f>E669*D669</f>
        <v>0</v>
      </c>
    </row>
    <row r="670" spans="1:6" ht="27.6">
      <c r="A670" s="47">
        <v>2</v>
      </c>
      <c r="B670" s="26" t="s">
        <v>107</v>
      </c>
      <c r="C670" s="13" t="s">
        <v>14</v>
      </c>
      <c r="D670" s="14">
        <v>0.56999999999999995</v>
      </c>
      <c r="E670" s="15"/>
      <c r="F670" s="16">
        <f t="shared" ref="F670:F678" si="21">E670*D670</f>
        <v>0</v>
      </c>
    </row>
    <row r="671" spans="1:6">
      <c r="A671" s="47">
        <v>3</v>
      </c>
      <c r="B671" s="26" t="s">
        <v>108</v>
      </c>
      <c r="C671" s="13" t="s">
        <v>10</v>
      </c>
      <c r="D671" s="14">
        <v>1.9</v>
      </c>
      <c r="E671" s="15"/>
      <c r="F671" s="16">
        <f t="shared" si="21"/>
        <v>0</v>
      </c>
    </row>
    <row r="672" spans="1:6" ht="27.6">
      <c r="A672" s="47">
        <v>4</v>
      </c>
      <c r="B672" s="26" t="s">
        <v>109</v>
      </c>
      <c r="C672" s="13" t="s">
        <v>10</v>
      </c>
      <c r="D672" s="14">
        <v>8.32</v>
      </c>
      <c r="E672" s="15"/>
      <c r="F672" s="16">
        <f t="shared" si="21"/>
        <v>0</v>
      </c>
    </row>
    <row r="673" spans="1:7">
      <c r="A673" s="47">
        <v>5</v>
      </c>
      <c r="B673" s="26" t="s">
        <v>184</v>
      </c>
      <c r="C673" s="13" t="s">
        <v>86</v>
      </c>
      <c r="D673" s="14">
        <v>6</v>
      </c>
      <c r="E673" s="15"/>
      <c r="F673" s="16"/>
    </row>
    <row r="674" spans="1:7" ht="27.6">
      <c r="A674" s="47">
        <v>6</v>
      </c>
      <c r="B674" s="26" t="s">
        <v>110</v>
      </c>
      <c r="C674" s="13" t="s">
        <v>10</v>
      </c>
      <c r="D674" s="28">
        <v>3.75</v>
      </c>
      <c r="E674" s="15"/>
      <c r="F674" s="16">
        <f t="shared" si="21"/>
        <v>0</v>
      </c>
    </row>
    <row r="675" spans="1:7" ht="41.4">
      <c r="A675" s="47">
        <v>7</v>
      </c>
      <c r="B675" s="26" t="s">
        <v>77</v>
      </c>
      <c r="C675" s="13" t="s">
        <v>10</v>
      </c>
      <c r="D675" s="28">
        <v>17.760000000000002</v>
      </c>
      <c r="E675" s="15"/>
      <c r="F675" s="16">
        <f t="shared" si="21"/>
        <v>0</v>
      </c>
    </row>
    <row r="676" spans="1:7" ht="43.2">
      <c r="A676" s="47">
        <v>8</v>
      </c>
      <c r="B676" s="45" t="s">
        <v>187</v>
      </c>
      <c r="C676" s="42" t="s">
        <v>30</v>
      </c>
      <c r="D676" s="43">
        <v>1</v>
      </c>
      <c r="E676" s="50"/>
      <c r="F676" s="16">
        <f t="shared" si="21"/>
        <v>0</v>
      </c>
    </row>
    <row r="677" spans="1:7" ht="27.6">
      <c r="A677" s="47">
        <v>9</v>
      </c>
      <c r="B677" s="26" t="s">
        <v>112</v>
      </c>
      <c r="C677" s="13" t="s">
        <v>30</v>
      </c>
      <c r="D677" s="28">
        <v>1</v>
      </c>
      <c r="E677" s="15"/>
      <c r="F677" s="16">
        <f t="shared" si="21"/>
        <v>0</v>
      </c>
    </row>
    <row r="678" spans="1:7" ht="27.6">
      <c r="A678" s="47">
        <v>10</v>
      </c>
      <c r="B678" s="26" t="s">
        <v>185</v>
      </c>
      <c r="C678" s="13" t="s">
        <v>14</v>
      </c>
      <c r="D678" s="28">
        <v>0.56999999999999995</v>
      </c>
      <c r="E678" s="15"/>
      <c r="F678" s="16">
        <f t="shared" si="21"/>
        <v>0</v>
      </c>
    </row>
    <row r="679" spans="1:7">
      <c r="A679" s="18"/>
      <c r="B679" s="7" t="s">
        <v>82</v>
      </c>
      <c r="C679" s="9"/>
      <c r="D679" s="52"/>
      <c r="E679" s="25"/>
      <c r="F679" s="23">
        <f>SUM(F669:F678)</f>
        <v>0</v>
      </c>
    </row>
    <row r="680" spans="1:7">
      <c r="A680" s="11"/>
      <c r="B680" s="41" t="s">
        <v>100</v>
      </c>
      <c r="C680" s="42"/>
      <c r="D680" s="43"/>
      <c r="E680" s="43"/>
      <c r="F680" s="46">
        <f>F667+F654+F650+F647+F643+F640+F630+F621+F679</f>
        <v>0</v>
      </c>
      <c r="G680" s="54"/>
    </row>
    <row r="685" spans="1:7" ht="15" thickBot="1"/>
    <row r="686" spans="1:7" ht="18.600000000000001" thickBot="1">
      <c r="A686" s="2"/>
      <c r="B686" s="369" t="s">
        <v>116</v>
      </c>
      <c r="C686" s="370"/>
      <c r="D686" s="370"/>
      <c r="E686" s="370"/>
      <c r="F686" s="371"/>
    </row>
    <row r="687" spans="1:7" ht="18">
      <c r="A687" s="2"/>
      <c r="B687" s="3"/>
      <c r="C687" s="3"/>
      <c r="D687" s="3"/>
      <c r="E687" s="3"/>
      <c r="F687" s="3"/>
    </row>
    <row r="688" spans="1:7" ht="31.2">
      <c r="A688" s="4" t="s">
        <v>1</v>
      </c>
      <c r="B688" s="4" t="s">
        <v>2</v>
      </c>
      <c r="C688" s="4" t="s">
        <v>3</v>
      </c>
      <c r="D688" s="5" t="s">
        <v>4</v>
      </c>
      <c r="E688" s="4" t="s">
        <v>5</v>
      </c>
      <c r="F688" s="4" t="s">
        <v>6</v>
      </c>
    </row>
    <row r="689" spans="1:6" ht="15.6">
      <c r="A689" s="6" t="s">
        <v>7</v>
      </c>
      <c r="B689" s="7" t="s">
        <v>8</v>
      </c>
      <c r="C689" s="8"/>
      <c r="D689" s="9"/>
      <c r="E689" s="9"/>
      <c r="F689" s="10"/>
    </row>
    <row r="690" spans="1:6" ht="27.6">
      <c r="A690" s="11">
        <v>1</v>
      </c>
      <c r="B690" s="12" t="s">
        <v>9</v>
      </c>
      <c r="C690" s="13" t="s">
        <v>10</v>
      </c>
      <c r="D690" s="14">
        <v>38.130000000000003</v>
      </c>
      <c r="E690" s="15"/>
      <c r="F690" s="16">
        <f>+D690*E690</f>
        <v>0</v>
      </c>
    </row>
    <row r="691" spans="1:6">
      <c r="A691" s="11">
        <v>2</v>
      </c>
      <c r="B691" s="17" t="s">
        <v>11</v>
      </c>
      <c r="C691" s="13" t="s">
        <v>12</v>
      </c>
      <c r="D691" s="14">
        <v>1</v>
      </c>
      <c r="E691" s="15"/>
      <c r="F691" s="16">
        <f t="shared" ref="F691:F729" si="22">+D691*E691</f>
        <v>0</v>
      </c>
    </row>
    <row r="692" spans="1:6">
      <c r="A692" s="11">
        <v>3</v>
      </c>
      <c r="B692" s="12" t="s">
        <v>102</v>
      </c>
      <c r="C692" s="13" t="s">
        <v>14</v>
      </c>
      <c r="D692" s="14">
        <v>30.78</v>
      </c>
      <c r="E692" s="15"/>
      <c r="F692" s="16">
        <f t="shared" si="22"/>
        <v>0</v>
      </c>
    </row>
    <row r="693" spans="1:6">
      <c r="A693" s="11">
        <v>4</v>
      </c>
      <c r="B693" s="17" t="s">
        <v>15</v>
      </c>
      <c r="C693" s="13" t="s">
        <v>14</v>
      </c>
      <c r="D693" s="14">
        <v>2.7029999999999998</v>
      </c>
      <c r="E693" s="15"/>
      <c r="F693" s="16">
        <f t="shared" si="22"/>
        <v>0</v>
      </c>
    </row>
    <row r="694" spans="1:6">
      <c r="A694" s="11">
        <v>5</v>
      </c>
      <c r="B694" s="17" t="s">
        <v>16</v>
      </c>
      <c r="C694" s="13" t="s">
        <v>14</v>
      </c>
      <c r="D694" s="14">
        <v>3.1320000000000001</v>
      </c>
      <c r="E694" s="15"/>
      <c r="F694" s="16">
        <f t="shared" si="22"/>
        <v>0</v>
      </c>
    </row>
    <row r="695" spans="1:6">
      <c r="A695" s="11">
        <v>6</v>
      </c>
      <c r="B695" s="17" t="s">
        <v>17</v>
      </c>
      <c r="C695" s="13" t="s">
        <v>14</v>
      </c>
      <c r="D695" s="14">
        <v>0.96</v>
      </c>
      <c r="E695" s="15"/>
      <c r="F695" s="16">
        <f t="shared" si="22"/>
        <v>0</v>
      </c>
    </row>
    <row r="696" spans="1:6">
      <c r="A696" s="11">
        <v>7</v>
      </c>
      <c r="B696" s="17" t="s">
        <v>18</v>
      </c>
      <c r="C696" s="13" t="s">
        <v>12</v>
      </c>
      <c r="D696" s="14">
        <v>1</v>
      </c>
      <c r="E696" s="15"/>
      <c r="F696" s="16">
        <f t="shared" si="22"/>
        <v>0</v>
      </c>
    </row>
    <row r="697" spans="1:6">
      <c r="A697" s="18"/>
      <c r="B697" s="19" t="s">
        <v>19</v>
      </c>
      <c r="C697" s="20"/>
      <c r="D697" s="21"/>
      <c r="E697" s="22"/>
      <c r="F697" s="23">
        <f>SUM(F690:F696)</f>
        <v>0</v>
      </c>
    </row>
    <row r="698" spans="1:6" ht="15.6">
      <c r="A698" s="6" t="s">
        <v>20</v>
      </c>
      <c r="B698" s="7" t="s">
        <v>21</v>
      </c>
      <c r="C698" s="9"/>
      <c r="D698" s="24"/>
      <c r="E698" s="25"/>
      <c r="F698" s="16"/>
    </row>
    <row r="699" spans="1:6" ht="27.6">
      <c r="A699" s="11">
        <v>1</v>
      </c>
      <c r="B699" s="26" t="s">
        <v>103</v>
      </c>
      <c r="C699" s="13" t="s">
        <v>14</v>
      </c>
      <c r="D699" s="27">
        <v>0.56799999999999995</v>
      </c>
      <c r="E699" s="15"/>
      <c r="F699" s="16">
        <f t="shared" si="22"/>
        <v>0</v>
      </c>
    </row>
    <row r="700" spans="1:6" ht="27.6">
      <c r="A700" s="11">
        <v>2</v>
      </c>
      <c r="B700" s="26" t="s">
        <v>117</v>
      </c>
      <c r="C700" s="13" t="s">
        <v>14</v>
      </c>
      <c r="D700" s="14">
        <v>2.2709999999999999</v>
      </c>
      <c r="E700" s="15"/>
      <c r="F700" s="16">
        <f t="shared" si="22"/>
        <v>0</v>
      </c>
    </row>
    <row r="701" spans="1:6" ht="27.6">
      <c r="A701" s="11">
        <v>3</v>
      </c>
      <c r="B701" s="26" t="s">
        <v>24</v>
      </c>
      <c r="C701" s="13" t="s">
        <v>10</v>
      </c>
      <c r="D701" s="14">
        <v>41.32</v>
      </c>
      <c r="E701" s="15"/>
      <c r="F701" s="16">
        <f t="shared" si="22"/>
        <v>0</v>
      </c>
    </row>
    <row r="702" spans="1:6">
      <c r="A702" s="11">
        <v>4</v>
      </c>
      <c r="B702" s="12" t="s">
        <v>25</v>
      </c>
      <c r="C702" s="13" t="s">
        <v>14</v>
      </c>
      <c r="D702" s="28">
        <v>0.32400000000000001</v>
      </c>
      <c r="E702" s="15"/>
      <c r="F702" s="16">
        <f t="shared" si="22"/>
        <v>0</v>
      </c>
    </row>
    <row r="703" spans="1:6" ht="41.4">
      <c r="A703" s="11">
        <v>5</v>
      </c>
      <c r="B703" s="12" t="s">
        <v>26</v>
      </c>
      <c r="C703" s="13" t="s">
        <v>14</v>
      </c>
      <c r="D703" s="28">
        <v>0.68100000000000005</v>
      </c>
      <c r="E703" s="15"/>
      <c r="F703" s="16">
        <f t="shared" si="22"/>
        <v>0</v>
      </c>
    </row>
    <row r="704" spans="1:6" ht="41.4">
      <c r="A704" s="11">
        <v>6</v>
      </c>
      <c r="B704" s="12" t="s">
        <v>27</v>
      </c>
      <c r="C704" s="13" t="s">
        <v>14</v>
      </c>
      <c r="D704" s="28">
        <v>1.1759999999999999</v>
      </c>
      <c r="E704" s="15"/>
      <c r="F704" s="16">
        <f t="shared" si="22"/>
        <v>0</v>
      </c>
    </row>
    <row r="705" spans="1:6">
      <c r="A705" s="11">
        <v>7</v>
      </c>
      <c r="B705" s="29" t="s">
        <v>28</v>
      </c>
      <c r="C705" s="13" t="s">
        <v>10</v>
      </c>
      <c r="D705" s="14">
        <v>46</v>
      </c>
      <c r="E705" s="15"/>
      <c r="F705" s="16">
        <f t="shared" si="22"/>
        <v>0</v>
      </c>
    </row>
    <row r="706" spans="1:6">
      <c r="A706" s="18"/>
      <c r="B706" s="19" t="s">
        <v>31</v>
      </c>
      <c r="C706" s="20"/>
      <c r="D706" s="21"/>
      <c r="E706" s="22"/>
      <c r="F706" s="23">
        <f>SUM(F699:F705)</f>
        <v>0</v>
      </c>
    </row>
    <row r="707" spans="1:6" ht="15.6">
      <c r="A707" s="6" t="s">
        <v>32</v>
      </c>
      <c r="B707" s="30" t="s">
        <v>33</v>
      </c>
      <c r="C707" s="9"/>
      <c r="D707" s="24"/>
      <c r="E707" s="25"/>
      <c r="F707" s="16"/>
    </row>
    <row r="708" spans="1:6" ht="27.6">
      <c r="A708" s="11">
        <v>1</v>
      </c>
      <c r="B708" s="12" t="s">
        <v>34</v>
      </c>
      <c r="C708" s="13" t="s">
        <v>14</v>
      </c>
      <c r="D708" s="27">
        <v>0.61899999999999999</v>
      </c>
      <c r="E708" s="15"/>
      <c r="F708" s="16">
        <f t="shared" si="22"/>
        <v>0</v>
      </c>
    </row>
    <row r="709" spans="1:6" ht="41.4">
      <c r="A709" s="11">
        <v>2</v>
      </c>
      <c r="B709" s="12" t="s">
        <v>35</v>
      </c>
      <c r="C709" s="13" t="s">
        <v>14</v>
      </c>
      <c r="D709" s="14">
        <v>0.5</v>
      </c>
      <c r="E709" s="15"/>
      <c r="F709" s="16">
        <f t="shared" si="22"/>
        <v>0</v>
      </c>
    </row>
    <row r="710" spans="1:6" ht="41.4">
      <c r="A710" s="11">
        <v>3</v>
      </c>
      <c r="B710" s="12" t="s">
        <v>36</v>
      </c>
      <c r="C710" s="13" t="s">
        <v>14</v>
      </c>
      <c r="D710" s="27">
        <v>0.18099999999999999</v>
      </c>
      <c r="E710" s="15"/>
      <c r="F710" s="16">
        <f t="shared" si="22"/>
        <v>0</v>
      </c>
    </row>
    <row r="711" spans="1:6" ht="41.4">
      <c r="A711" s="11">
        <v>4</v>
      </c>
      <c r="B711" s="12" t="s">
        <v>37</v>
      </c>
      <c r="C711" s="13" t="s">
        <v>10</v>
      </c>
      <c r="D711" s="14">
        <v>25</v>
      </c>
      <c r="E711" s="15"/>
      <c r="F711" s="16">
        <f t="shared" si="22"/>
        <v>0</v>
      </c>
    </row>
    <row r="712" spans="1:6" ht="41.4">
      <c r="A712" s="11">
        <v>5</v>
      </c>
      <c r="B712" s="12" t="s">
        <v>38</v>
      </c>
      <c r="C712" s="13" t="s">
        <v>10</v>
      </c>
      <c r="D712" s="14">
        <v>0.96</v>
      </c>
      <c r="E712" s="15"/>
      <c r="F712" s="16">
        <f t="shared" si="22"/>
        <v>0</v>
      </c>
    </row>
    <row r="713" spans="1:6" ht="27.6">
      <c r="A713" s="11">
        <v>6</v>
      </c>
      <c r="B713" s="12" t="s">
        <v>39</v>
      </c>
      <c r="C713" s="13" t="s">
        <v>40</v>
      </c>
      <c r="D713" s="14">
        <v>39</v>
      </c>
      <c r="E713" s="15"/>
      <c r="F713" s="16">
        <f t="shared" si="22"/>
        <v>0</v>
      </c>
    </row>
    <row r="714" spans="1:6" ht="27.6">
      <c r="A714" s="11">
        <v>7</v>
      </c>
      <c r="B714" s="12" t="s">
        <v>41</v>
      </c>
      <c r="C714" s="13" t="s">
        <v>10</v>
      </c>
      <c r="D714" s="14">
        <v>55.2</v>
      </c>
      <c r="E714" s="15"/>
      <c r="F714" s="16">
        <f t="shared" si="22"/>
        <v>0</v>
      </c>
    </row>
    <row r="715" spans="1:6">
      <c r="A715" s="11">
        <v>8</v>
      </c>
      <c r="B715" s="31" t="s">
        <v>118</v>
      </c>
      <c r="C715" s="13" t="s">
        <v>10</v>
      </c>
      <c r="D715" s="14">
        <v>34.409999999999997</v>
      </c>
      <c r="E715" s="15"/>
      <c r="F715" s="16">
        <f t="shared" si="22"/>
        <v>0</v>
      </c>
    </row>
    <row r="716" spans="1:6">
      <c r="A716" s="18"/>
      <c r="B716" s="19" t="s">
        <v>43</v>
      </c>
      <c r="C716" s="20"/>
      <c r="D716" s="21"/>
      <c r="E716" s="22"/>
      <c r="F716" s="23">
        <f>SUM(F708:F715)</f>
        <v>0</v>
      </c>
    </row>
    <row r="717" spans="1:6" ht="15.6">
      <c r="A717" s="32" t="s">
        <v>44</v>
      </c>
      <c r="B717" s="33" t="s">
        <v>45</v>
      </c>
      <c r="C717" s="34"/>
      <c r="D717" s="35"/>
      <c r="E717" s="15"/>
      <c r="F717" s="16"/>
    </row>
    <row r="718" spans="1:6" ht="41.4">
      <c r="A718" s="11">
        <v>1</v>
      </c>
      <c r="B718" s="31" t="s">
        <v>46</v>
      </c>
      <c r="C718" s="13" t="s">
        <v>40</v>
      </c>
      <c r="D718" s="14">
        <v>2</v>
      </c>
      <c r="E718" s="15"/>
      <c r="F718" s="16">
        <f t="shared" si="22"/>
        <v>0</v>
      </c>
    </row>
    <row r="719" spans="1:6">
      <c r="A719" s="18"/>
      <c r="B719" s="19" t="s">
        <v>48</v>
      </c>
      <c r="C719" s="20"/>
      <c r="D719" s="21"/>
      <c r="E719" s="22"/>
      <c r="F719" s="23">
        <f>SUM(F718:F718)</f>
        <v>0</v>
      </c>
    </row>
    <row r="720" spans="1:6">
      <c r="A720" s="36" t="s">
        <v>49</v>
      </c>
      <c r="B720" s="33" t="s">
        <v>50</v>
      </c>
      <c r="C720" s="13"/>
      <c r="D720" s="14"/>
      <c r="E720" s="15"/>
      <c r="F720" s="16"/>
    </row>
    <row r="721" spans="1:6" ht="41.4">
      <c r="A721" s="11">
        <v>1</v>
      </c>
      <c r="B721" s="31" t="s">
        <v>51</v>
      </c>
      <c r="C721" s="13" t="s">
        <v>52</v>
      </c>
      <c r="D721" s="14">
        <v>5.7</v>
      </c>
      <c r="E721" s="15"/>
      <c r="F721" s="16">
        <f t="shared" si="22"/>
        <v>0</v>
      </c>
    </row>
    <row r="722" spans="1:6" ht="27.6">
      <c r="A722" s="11">
        <v>2</v>
      </c>
      <c r="B722" s="31" t="s">
        <v>53</v>
      </c>
      <c r="C722" s="13" t="s">
        <v>10</v>
      </c>
      <c r="D722" s="14">
        <v>4.8499999999999996</v>
      </c>
      <c r="E722" s="15"/>
      <c r="F722" s="16">
        <f t="shared" si="22"/>
        <v>0</v>
      </c>
    </row>
    <row r="723" spans="1:6">
      <c r="A723" s="18"/>
      <c r="B723" s="19" t="s">
        <v>54</v>
      </c>
      <c r="C723" s="20"/>
      <c r="D723" s="21"/>
      <c r="E723" s="22"/>
      <c r="F723" s="23">
        <f>SUM(F721:F722)</f>
        <v>0</v>
      </c>
    </row>
    <row r="724" spans="1:6">
      <c r="A724" s="36" t="s">
        <v>55</v>
      </c>
      <c r="B724" s="33" t="s">
        <v>56</v>
      </c>
      <c r="C724" s="13"/>
      <c r="D724" s="14"/>
      <c r="E724" s="15"/>
      <c r="F724" s="16"/>
    </row>
    <row r="725" spans="1:6">
      <c r="A725" s="11">
        <v>1</v>
      </c>
      <c r="B725" s="37" t="s">
        <v>57</v>
      </c>
      <c r="C725" s="13" t="s">
        <v>10</v>
      </c>
      <c r="D725" s="14">
        <v>2.34</v>
      </c>
      <c r="E725" s="15"/>
      <c r="F725" s="16">
        <f t="shared" si="22"/>
        <v>0</v>
      </c>
    </row>
    <row r="726" spans="1:6">
      <c r="A726" s="18"/>
      <c r="B726" s="19" t="s">
        <v>58</v>
      </c>
      <c r="C726" s="20"/>
      <c r="D726" s="21"/>
      <c r="E726" s="22"/>
      <c r="F726" s="23">
        <f>F725</f>
        <v>0</v>
      </c>
    </row>
    <row r="727" spans="1:6">
      <c r="A727" s="36" t="s">
        <v>59</v>
      </c>
      <c r="B727" s="33" t="s">
        <v>60</v>
      </c>
      <c r="C727" s="13"/>
      <c r="D727" s="14"/>
      <c r="E727" s="15"/>
      <c r="F727" s="16"/>
    </row>
    <row r="728" spans="1:6" ht="27.6">
      <c r="A728" s="11">
        <v>1</v>
      </c>
      <c r="B728" s="31" t="s">
        <v>61</v>
      </c>
      <c r="C728" s="13" t="s">
        <v>10</v>
      </c>
      <c r="D728" s="14">
        <v>20.8</v>
      </c>
      <c r="E728" s="15"/>
      <c r="F728" s="16">
        <f t="shared" si="22"/>
        <v>0</v>
      </c>
    </row>
    <row r="729" spans="1:6" ht="27.6">
      <c r="A729" s="11">
        <v>2</v>
      </c>
      <c r="B729" s="31" t="s">
        <v>62</v>
      </c>
      <c r="C729" s="13" t="s">
        <v>10</v>
      </c>
      <c r="D729" s="14">
        <v>6.4</v>
      </c>
      <c r="E729" s="15"/>
      <c r="F729" s="16">
        <f t="shared" si="22"/>
        <v>0</v>
      </c>
    </row>
    <row r="730" spans="1:6">
      <c r="A730" s="18"/>
      <c r="B730" s="19" t="s">
        <v>63</v>
      </c>
      <c r="C730" s="20"/>
      <c r="D730" s="21"/>
      <c r="E730" s="22"/>
      <c r="F730" s="23">
        <f>SUM(F728:F729)</f>
        <v>0</v>
      </c>
    </row>
    <row r="731" spans="1:6">
      <c r="A731" s="36" t="s">
        <v>64</v>
      </c>
      <c r="B731" s="41" t="s">
        <v>105</v>
      </c>
      <c r="C731" s="42"/>
      <c r="D731" s="43"/>
      <c r="E731" s="44"/>
      <c r="F731" s="16"/>
    </row>
    <row r="732" spans="1:6" ht="57.6">
      <c r="A732" s="11">
        <v>1</v>
      </c>
      <c r="B732" s="45" t="s">
        <v>85</v>
      </c>
      <c r="C732" s="42" t="s">
        <v>86</v>
      </c>
      <c r="D732" s="43">
        <v>1.4</v>
      </c>
      <c r="E732" s="44"/>
      <c r="F732" s="16">
        <f t="shared" ref="F732:F742" si="23">+D732*E732</f>
        <v>0</v>
      </c>
    </row>
    <row r="733" spans="1:6" ht="43.2">
      <c r="A733" s="11">
        <v>2</v>
      </c>
      <c r="B733" s="45" t="s">
        <v>87</v>
      </c>
      <c r="C733" s="42" t="s">
        <v>88</v>
      </c>
      <c r="D733" s="43">
        <v>1</v>
      </c>
      <c r="E733" s="44"/>
      <c r="F733" s="16">
        <f t="shared" si="23"/>
        <v>0</v>
      </c>
    </row>
    <row r="734" spans="1:6" ht="43.2">
      <c r="A734" s="11">
        <v>3</v>
      </c>
      <c r="B734" s="45" t="s">
        <v>89</v>
      </c>
      <c r="C734" s="42" t="s">
        <v>90</v>
      </c>
      <c r="D734" s="43">
        <v>1</v>
      </c>
      <c r="E734" s="44"/>
      <c r="F734" s="16">
        <f t="shared" si="23"/>
        <v>0</v>
      </c>
    </row>
    <row r="735" spans="1:6" ht="43.2">
      <c r="A735" s="11">
        <v>4</v>
      </c>
      <c r="B735" s="45" t="s">
        <v>91</v>
      </c>
      <c r="C735" s="42" t="s">
        <v>90</v>
      </c>
      <c r="D735" s="43">
        <v>1</v>
      </c>
      <c r="E735" s="44"/>
      <c r="F735" s="16">
        <f t="shared" si="23"/>
        <v>0</v>
      </c>
    </row>
    <row r="736" spans="1:6" ht="43.2">
      <c r="A736" s="11">
        <v>5</v>
      </c>
      <c r="B736" s="45" t="s">
        <v>92</v>
      </c>
      <c r="C736" s="42" t="s">
        <v>90</v>
      </c>
      <c r="D736" s="43">
        <v>1</v>
      </c>
      <c r="E736" s="44"/>
      <c r="F736" s="16">
        <f t="shared" si="23"/>
        <v>0</v>
      </c>
    </row>
    <row r="737" spans="1:6" ht="72">
      <c r="A737" s="11">
        <v>6</v>
      </c>
      <c r="B737" s="45" t="s">
        <v>93</v>
      </c>
      <c r="C737" s="42" t="s">
        <v>86</v>
      </c>
      <c r="D737" s="43">
        <v>8.82</v>
      </c>
      <c r="E737" s="44"/>
      <c r="F737" s="16">
        <f t="shared" si="23"/>
        <v>0</v>
      </c>
    </row>
    <row r="738" spans="1:6" ht="57.6">
      <c r="A738" s="11">
        <v>7</v>
      </c>
      <c r="B738" s="45" t="s">
        <v>94</v>
      </c>
      <c r="C738" s="42" t="s">
        <v>30</v>
      </c>
      <c r="D738" s="43">
        <v>1</v>
      </c>
      <c r="E738" s="44"/>
      <c r="F738" s="16">
        <f t="shared" si="23"/>
        <v>0</v>
      </c>
    </row>
    <row r="739" spans="1:6" ht="28.8">
      <c r="A739" s="11">
        <v>8</v>
      </c>
      <c r="B739" s="45" t="s">
        <v>383</v>
      </c>
      <c r="C739" s="42" t="s">
        <v>88</v>
      </c>
      <c r="D739" s="43">
        <v>2</v>
      </c>
      <c r="E739" s="44"/>
      <c r="F739" s="16">
        <f t="shared" si="23"/>
        <v>0</v>
      </c>
    </row>
    <row r="740" spans="1:6">
      <c r="A740" s="11">
        <v>9</v>
      </c>
      <c r="B740" s="45" t="s">
        <v>96</v>
      </c>
      <c r="C740" s="42" t="s">
        <v>88</v>
      </c>
      <c r="D740" s="43">
        <v>2</v>
      </c>
      <c r="E740" s="44"/>
      <c r="F740" s="16">
        <f t="shared" si="23"/>
        <v>0</v>
      </c>
    </row>
    <row r="741" spans="1:6">
      <c r="A741" s="11">
        <v>10</v>
      </c>
      <c r="B741" s="45" t="s">
        <v>97</v>
      </c>
      <c r="C741" s="42" t="s">
        <v>88</v>
      </c>
      <c r="D741" s="43">
        <v>2</v>
      </c>
      <c r="E741" s="44"/>
      <c r="F741" s="16">
        <f t="shared" si="23"/>
        <v>0</v>
      </c>
    </row>
    <row r="742" spans="1:6">
      <c r="A742" s="11">
        <v>11</v>
      </c>
      <c r="B742" s="45" t="s">
        <v>98</v>
      </c>
      <c r="C742" s="42" t="s">
        <v>88</v>
      </c>
      <c r="D742" s="43">
        <v>2</v>
      </c>
      <c r="E742" s="44"/>
      <c r="F742" s="16">
        <f t="shared" si="23"/>
        <v>0</v>
      </c>
    </row>
    <row r="743" spans="1:6">
      <c r="A743" s="18"/>
      <c r="B743" s="19" t="s">
        <v>71</v>
      </c>
      <c r="C743" s="20"/>
      <c r="D743" s="21"/>
      <c r="E743" s="22"/>
      <c r="F743" s="23">
        <f>SUM(F732:F742)</f>
        <v>0</v>
      </c>
    </row>
    <row r="744" spans="1:6">
      <c r="A744" s="18" t="s">
        <v>72</v>
      </c>
      <c r="B744" s="19" t="s">
        <v>106</v>
      </c>
      <c r="C744" s="20"/>
      <c r="D744" s="21"/>
      <c r="E744" s="22"/>
      <c r="F744" s="23"/>
    </row>
    <row r="745" spans="1:6" ht="27.6">
      <c r="A745" s="47">
        <v>1</v>
      </c>
      <c r="B745" s="26" t="s">
        <v>103</v>
      </c>
      <c r="C745" s="13" t="s">
        <v>14</v>
      </c>
      <c r="D745" s="27">
        <v>0.14299999999999999</v>
      </c>
      <c r="E745" s="15"/>
      <c r="F745" s="16">
        <f>E745*D745</f>
        <v>0</v>
      </c>
    </row>
    <row r="746" spans="1:6" ht="27.6">
      <c r="A746" s="47">
        <v>2</v>
      </c>
      <c r="B746" s="26" t="s">
        <v>107</v>
      </c>
      <c r="C746" s="13" t="s">
        <v>14</v>
      </c>
      <c r="D746" s="14">
        <v>0.56999999999999995</v>
      </c>
      <c r="E746" s="15"/>
      <c r="F746" s="16">
        <f t="shared" ref="F746:F754" si="24">E746*D746</f>
        <v>0</v>
      </c>
    </row>
    <row r="747" spans="1:6">
      <c r="A747" s="47">
        <v>3</v>
      </c>
      <c r="B747" s="26" t="s">
        <v>108</v>
      </c>
      <c r="C747" s="13" t="s">
        <v>10</v>
      </c>
      <c r="D747" s="14">
        <v>1.9</v>
      </c>
      <c r="E747" s="15"/>
      <c r="F747" s="16">
        <f t="shared" si="24"/>
        <v>0</v>
      </c>
    </row>
    <row r="748" spans="1:6" ht="27.6">
      <c r="A748" s="47">
        <v>4</v>
      </c>
      <c r="B748" s="26" t="s">
        <v>109</v>
      </c>
      <c r="C748" s="13" t="s">
        <v>10</v>
      </c>
      <c r="D748" s="14">
        <v>8.32</v>
      </c>
      <c r="E748" s="15"/>
      <c r="F748" s="16">
        <f t="shared" si="24"/>
        <v>0</v>
      </c>
    </row>
    <row r="749" spans="1:6">
      <c r="A749" s="47">
        <v>5</v>
      </c>
      <c r="B749" s="26" t="s">
        <v>184</v>
      </c>
      <c r="C749" s="13" t="s">
        <v>86</v>
      </c>
      <c r="D749" s="14">
        <v>6</v>
      </c>
      <c r="E749" s="15"/>
      <c r="F749" s="16"/>
    </row>
    <row r="750" spans="1:6" ht="27.6">
      <c r="A750" s="47">
        <v>6</v>
      </c>
      <c r="B750" s="26" t="s">
        <v>110</v>
      </c>
      <c r="C750" s="13" t="s">
        <v>10</v>
      </c>
      <c r="D750" s="28">
        <v>3.75</v>
      </c>
      <c r="E750" s="15"/>
      <c r="F750" s="16">
        <f t="shared" si="24"/>
        <v>0</v>
      </c>
    </row>
    <row r="751" spans="1:6" ht="41.4">
      <c r="A751" s="47">
        <v>7</v>
      </c>
      <c r="B751" s="26" t="s">
        <v>77</v>
      </c>
      <c r="C751" s="13" t="s">
        <v>10</v>
      </c>
      <c r="D751" s="28">
        <v>17.760000000000002</v>
      </c>
      <c r="E751" s="15"/>
      <c r="F751" s="16">
        <f t="shared" si="24"/>
        <v>0</v>
      </c>
    </row>
    <row r="752" spans="1:6" ht="43.2">
      <c r="A752" s="47">
        <v>8</v>
      </c>
      <c r="B752" s="45" t="s">
        <v>187</v>
      </c>
      <c r="C752" s="42" t="s">
        <v>30</v>
      </c>
      <c r="D752" s="43">
        <v>1</v>
      </c>
      <c r="E752" s="50"/>
      <c r="F752" s="16">
        <f t="shared" si="24"/>
        <v>0</v>
      </c>
    </row>
    <row r="753" spans="1:7" ht="27.6">
      <c r="A753" s="47">
        <v>9</v>
      </c>
      <c r="B753" s="26" t="s">
        <v>112</v>
      </c>
      <c r="C753" s="13" t="s">
        <v>30</v>
      </c>
      <c r="D753" s="28">
        <v>1</v>
      </c>
      <c r="E753" s="15"/>
      <c r="F753" s="16">
        <f t="shared" si="24"/>
        <v>0</v>
      </c>
    </row>
    <row r="754" spans="1:7" ht="27.6">
      <c r="A754" s="47">
        <v>10</v>
      </c>
      <c r="B754" s="26" t="s">
        <v>185</v>
      </c>
      <c r="C754" s="13" t="s">
        <v>14</v>
      </c>
      <c r="D754" s="28">
        <v>0.56999999999999995</v>
      </c>
      <c r="E754" s="15"/>
      <c r="F754" s="16">
        <f t="shared" si="24"/>
        <v>0</v>
      </c>
    </row>
    <row r="755" spans="1:7">
      <c r="A755" s="18"/>
      <c r="B755" s="7" t="s">
        <v>82</v>
      </c>
      <c r="C755" s="9"/>
      <c r="D755" s="52"/>
      <c r="E755" s="25"/>
      <c r="F755" s="23">
        <f>SUM(F745:F754)</f>
        <v>0</v>
      </c>
    </row>
    <row r="756" spans="1:7">
      <c r="A756" s="11"/>
      <c r="B756" s="41" t="s">
        <v>100</v>
      </c>
      <c r="C756" s="42"/>
      <c r="D756" s="43"/>
      <c r="E756" s="43"/>
      <c r="F756" s="46">
        <f>F743+F730+F726+F723+F719+F716+F706+F697+F755</f>
        <v>0</v>
      </c>
      <c r="G756" s="54"/>
    </row>
    <row r="760" spans="1:7">
      <c r="A760" s="1"/>
      <c r="B760" s="381" t="s">
        <v>266</v>
      </c>
      <c r="C760" s="382"/>
      <c r="D760" s="383"/>
      <c r="E760" s="384">
        <f>F459+F522+F605+F680+F756</f>
        <v>0</v>
      </c>
      <c r="F760" s="385"/>
    </row>
    <row r="761" spans="1:7">
      <c r="A761" s="1"/>
      <c r="B761" s="381" t="s">
        <v>267</v>
      </c>
      <c r="C761" s="382"/>
      <c r="D761" s="383"/>
      <c r="E761" s="384">
        <f>(E760*18)/100</f>
        <v>0</v>
      </c>
      <c r="F761" s="385"/>
    </row>
    <row r="762" spans="1:7">
      <c r="A762" s="1"/>
      <c r="B762" s="381" t="s">
        <v>268</v>
      </c>
      <c r="C762" s="382"/>
      <c r="D762" s="383"/>
      <c r="E762" s="384">
        <f>+E760+E761</f>
        <v>0</v>
      </c>
      <c r="F762" s="385"/>
    </row>
    <row r="768" spans="1:7" ht="23.4">
      <c r="B768" s="83" t="s">
        <v>258</v>
      </c>
    </row>
    <row r="771" spans="1:6" ht="15" thickBot="1"/>
    <row r="772" spans="1:6" ht="18.600000000000001" thickBot="1">
      <c r="A772" s="2"/>
      <c r="B772" s="369" t="s">
        <v>259</v>
      </c>
      <c r="C772" s="370"/>
      <c r="D772" s="370"/>
      <c r="E772" s="370"/>
      <c r="F772" s="371"/>
    </row>
    <row r="773" spans="1:6" ht="18">
      <c r="A773" s="2"/>
      <c r="B773" s="3"/>
      <c r="C773" s="3"/>
      <c r="D773" s="3"/>
      <c r="E773" s="3"/>
      <c r="F773" s="3"/>
    </row>
    <row r="774" spans="1:6" ht="31.2">
      <c r="A774" s="4" t="s">
        <v>1</v>
      </c>
      <c r="B774" s="4" t="s">
        <v>2</v>
      </c>
      <c r="C774" s="4" t="s">
        <v>3</v>
      </c>
      <c r="D774" s="5" t="s">
        <v>4</v>
      </c>
      <c r="E774" s="4" t="s">
        <v>5</v>
      </c>
      <c r="F774" s="4" t="s">
        <v>6</v>
      </c>
    </row>
    <row r="775" spans="1:6" ht="15.6">
      <c r="A775" s="6" t="s">
        <v>7</v>
      </c>
      <c r="B775" s="7" t="s">
        <v>8</v>
      </c>
      <c r="C775" s="8"/>
      <c r="D775" s="9"/>
      <c r="E775" s="9"/>
      <c r="F775" s="10"/>
    </row>
    <row r="776" spans="1:6" ht="27.6">
      <c r="A776" s="11">
        <v>1</v>
      </c>
      <c r="B776" s="12" t="s">
        <v>9</v>
      </c>
      <c r="C776" s="13" t="s">
        <v>10</v>
      </c>
      <c r="D776" s="14">
        <v>60.76</v>
      </c>
      <c r="E776" s="15"/>
      <c r="F776" s="16">
        <f>+D776*E776</f>
        <v>0</v>
      </c>
    </row>
    <row r="777" spans="1:6">
      <c r="A777" s="11">
        <v>2</v>
      </c>
      <c r="B777" s="17" t="s">
        <v>11</v>
      </c>
      <c r="C777" s="13" t="s">
        <v>12</v>
      </c>
      <c r="D777" s="14">
        <v>1</v>
      </c>
      <c r="E777" s="15"/>
      <c r="F777" s="16">
        <f t="shared" ref="F777:F826" si="25">+D777*E777</f>
        <v>0</v>
      </c>
    </row>
    <row r="778" spans="1:6">
      <c r="A778" s="11">
        <v>3</v>
      </c>
      <c r="B778" s="12" t="s">
        <v>13</v>
      </c>
      <c r="C778" s="13" t="s">
        <v>14</v>
      </c>
      <c r="D778" s="14">
        <f>41.1+2.261</f>
        <v>43.361000000000004</v>
      </c>
      <c r="E778" s="15"/>
      <c r="F778" s="16">
        <f t="shared" si="25"/>
        <v>0</v>
      </c>
    </row>
    <row r="779" spans="1:6">
      <c r="A779" s="11">
        <v>4</v>
      </c>
      <c r="B779" s="17" t="s">
        <v>15</v>
      </c>
      <c r="C779" s="13" t="s">
        <v>14</v>
      </c>
      <c r="D779" s="14">
        <v>5.0999999999999996</v>
      </c>
      <c r="E779" s="15"/>
      <c r="F779" s="16">
        <f t="shared" si="25"/>
        <v>0</v>
      </c>
    </row>
    <row r="780" spans="1:6">
      <c r="A780" s="11">
        <v>5</v>
      </c>
      <c r="B780" s="17" t="s">
        <v>16</v>
      </c>
      <c r="C780" s="13" t="s">
        <v>14</v>
      </c>
      <c r="D780" s="14">
        <v>3.78</v>
      </c>
      <c r="E780" s="15"/>
      <c r="F780" s="16">
        <f t="shared" si="25"/>
        <v>0</v>
      </c>
    </row>
    <row r="781" spans="1:6">
      <c r="A781" s="11">
        <v>6</v>
      </c>
      <c r="B781" s="17" t="s">
        <v>17</v>
      </c>
      <c r="C781" s="13" t="s">
        <v>14</v>
      </c>
      <c r="D781" s="14">
        <f>2.52+0.387</f>
        <v>2.907</v>
      </c>
      <c r="E781" s="15"/>
      <c r="F781" s="16">
        <f t="shared" si="25"/>
        <v>0</v>
      </c>
    </row>
    <row r="782" spans="1:6">
      <c r="A782" s="11">
        <v>7</v>
      </c>
      <c r="B782" s="17" t="s">
        <v>18</v>
      </c>
      <c r="C782" s="13" t="s">
        <v>12</v>
      </c>
      <c r="D782" s="14">
        <v>1</v>
      </c>
      <c r="E782" s="15"/>
      <c r="F782" s="16">
        <f t="shared" si="25"/>
        <v>0</v>
      </c>
    </row>
    <row r="783" spans="1:6">
      <c r="A783" s="18"/>
      <c r="B783" s="19" t="s">
        <v>19</v>
      </c>
      <c r="C783" s="20"/>
      <c r="D783" s="21"/>
      <c r="E783" s="22"/>
      <c r="F783" s="23">
        <f>SUM(F776:F782)</f>
        <v>0</v>
      </c>
    </row>
    <row r="784" spans="1:6" ht="15.6">
      <c r="A784" s="6" t="s">
        <v>20</v>
      </c>
      <c r="B784" s="7" t="s">
        <v>21</v>
      </c>
      <c r="C784" s="9"/>
      <c r="D784" s="24"/>
      <c r="E784" s="25"/>
      <c r="F784" s="16"/>
    </row>
    <row r="785" spans="1:6" ht="27.6">
      <c r="A785" s="11">
        <v>1</v>
      </c>
      <c r="B785" s="26" t="s">
        <v>22</v>
      </c>
      <c r="C785" s="13" t="s">
        <v>14</v>
      </c>
      <c r="D785" s="27">
        <f>0.851+0.064</f>
        <v>0.91500000000000004</v>
      </c>
      <c r="E785" s="15"/>
      <c r="F785" s="16">
        <f t="shared" si="25"/>
        <v>0</v>
      </c>
    </row>
    <row r="786" spans="1:6" ht="27.6">
      <c r="A786" s="11">
        <v>2</v>
      </c>
      <c r="B786" s="26" t="s">
        <v>23</v>
      </c>
      <c r="C786" s="13" t="s">
        <v>14</v>
      </c>
      <c r="D786" s="14">
        <v>2.5499999999999998</v>
      </c>
      <c r="E786" s="15"/>
      <c r="F786" s="16">
        <f t="shared" si="25"/>
        <v>0</v>
      </c>
    </row>
    <row r="787" spans="1:6" ht="27.6">
      <c r="A787" s="11">
        <v>3</v>
      </c>
      <c r="B787" s="26" t="s">
        <v>24</v>
      </c>
      <c r="C787" s="13" t="s">
        <v>10</v>
      </c>
      <c r="D787" s="14">
        <v>68.400000000000006</v>
      </c>
      <c r="E787" s="15"/>
      <c r="F787" s="16">
        <f t="shared" si="25"/>
        <v>0</v>
      </c>
    </row>
    <row r="788" spans="1:6">
      <c r="A788" s="11">
        <v>4</v>
      </c>
      <c r="B788" s="12" t="s">
        <v>25</v>
      </c>
      <c r="C788" s="13" t="s">
        <v>14</v>
      </c>
      <c r="D788" s="28">
        <v>0.51300000000000001</v>
      </c>
      <c r="E788" s="15"/>
      <c r="F788" s="16">
        <f t="shared" si="25"/>
        <v>0</v>
      </c>
    </row>
    <row r="789" spans="1:6" ht="41.4">
      <c r="A789" s="11">
        <v>5</v>
      </c>
      <c r="B789" s="12" t="s">
        <v>26</v>
      </c>
      <c r="C789" s="13" t="s">
        <v>14</v>
      </c>
      <c r="D789" s="28">
        <v>1.42</v>
      </c>
      <c r="E789" s="15"/>
      <c r="F789" s="16">
        <f t="shared" si="25"/>
        <v>0</v>
      </c>
    </row>
    <row r="790" spans="1:6" ht="41.4">
      <c r="A790" s="11">
        <v>6</v>
      </c>
      <c r="B790" s="12" t="s">
        <v>27</v>
      </c>
      <c r="C790" s="13" t="s">
        <v>14</v>
      </c>
      <c r="D790" s="28">
        <v>1.83</v>
      </c>
      <c r="E790" s="15"/>
      <c r="F790" s="16">
        <f t="shared" si="25"/>
        <v>0</v>
      </c>
    </row>
    <row r="791" spans="1:6">
      <c r="A791" s="11">
        <v>7</v>
      </c>
      <c r="B791" s="29" t="s">
        <v>28</v>
      </c>
      <c r="C791" s="13" t="s">
        <v>10</v>
      </c>
      <c r="D791" s="14">
        <v>74</v>
      </c>
      <c r="E791" s="15"/>
      <c r="F791" s="16">
        <f t="shared" si="25"/>
        <v>0</v>
      </c>
    </row>
    <row r="792" spans="1:6" ht="41.4">
      <c r="A792" s="11">
        <v>8</v>
      </c>
      <c r="B792" s="12" t="s">
        <v>29</v>
      </c>
      <c r="C792" s="13" t="s">
        <v>30</v>
      </c>
      <c r="D792" s="14">
        <v>1</v>
      </c>
      <c r="E792" s="15"/>
      <c r="F792" s="16">
        <f t="shared" si="25"/>
        <v>0</v>
      </c>
    </row>
    <row r="793" spans="1:6">
      <c r="A793" s="18"/>
      <c r="B793" s="19" t="s">
        <v>31</v>
      </c>
      <c r="C793" s="20"/>
      <c r="D793" s="21"/>
      <c r="E793" s="22"/>
      <c r="F793" s="23">
        <f>SUM(F785:F792)</f>
        <v>0</v>
      </c>
    </row>
    <row r="794" spans="1:6" ht="15.6">
      <c r="A794" s="6" t="s">
        <v>32</v>
      </c>
      <c r="B794" s="30" t="s">
        <v>33</v>
      </c>
      <c r="C794" s="9"/>
      <c r="D794" s="24"/>
      <c r="E794" s="25"/>
      <c r="F794" s="16"/>
    </row>
    <row r="795" spans="1:6" ht="27.6">
      <c r="A795" s="11">
        <v>1</v>
      </c>
      <c r="B795" s="12" t="s">
        <v>34</v>
      </c>
      <c r="C795" s="13" t="s">
        <v>14</v>
      </c>
      <c r="D795" s="27">
        <v>1.139</v>
      </c>
      <c r="E795" s="15"/>
      <c r="F795" s="16">
        <f t="shared" si="25"/>
        <v>0</v>
      </c>
    </row>
    <row r="796" spans="1:6" ht="41.4">
      <c r="A796" s="11">
        <v>2</v>
      </c>
      <c r="B796" s="12" t="s">
        <v>260</v>
      </c>
      <c r="C796" s="13" t="s">
        <v>14</v>
      </c>
      <c r="D796" s="14">
        <v>2.66</v>
      </c>
      <c r="E796" s="15"/>
      <c r="F796" s="16">
        <f t="shared" si="25"/>
        <v>0</v>
      </c>
    </row>
    <row r="797" spans="1:6" ht="41.4">
      <c r="A797" s="11">
        <v>3</v>
      </c>
      <c r="B797" s="12" t="s">
        <v>36</v>
      </c>
      <c r="C797" s="13" t="s">
        <v>14</v>
      </c>
      <c r="D797" s="27">
        <v>0.53</v>
      </c>
      <c r="E797" s="15"/>
      <c r="F797" s="16">
        <f t="shared" si="25"/>
        <v>0</v>
      </c>
    </row>
    <row r="798" spans="1:6" ht="41.4">
      <c r="A798" s="11">
        <v>4</v>
      </c>
      <c r="B798" s="12" t="s">
        <v>37</v>
      </c>
      <c r="C798" s="13" t="s">
        <v>10</v>
      </c>
      <c r="D798" s="14">
        <v>55.96</v>
      </c>
      <c r="E798" s="15"/>
      <c r="F798" s="16">
        <f t="shared" si="25"/>
        <v>0</v>
      </c>
    </row>
    <row r="799" spans="1:6" ht="41.4">
      <c r="A799" s="11">
        <v>5</v>
      </c>
      <c r="B799" s="12" t="s">
        <v>38</v>
      </c>
      <c r="C799" s="13" t="s">
        <v>10</v>
      </c>
      <c r="D799" s="14">
        <v>2.4</v>
      </c>
      <c r="E799" s="15"/>
      <c r="F799" s="16">
        <f t="shared" si="25"/>
        <v>0</v>
      </c>
    </row>
    <row r="800" spans="1:6" ht="27.6">
      <c r="A800" s="11">
        <v>6</v>
      </c>
      <c r="B800" s="12" t="s">
        <v>39</v>
      </c>
      <c r="C800" s="13" t="s">
        <v>40</v>
      </c>
      <c r="D800" s="14">
        <v>65</v>
      </c>
      <c r="E800" s="15"/>
      <c r="F800" s="16">
        <f t="shared" si="25"/>
        <v>0</v>
      </c>
    </row>
    <row r="801" spans="1:6" ht="27.6">
      <c r="A801" s="11">
        <v>7</v>
      </c>
      <c r="B801" s="12" t="s">
        <v>41</v>
      </c>
      <c r="C801" s="13" t="s">
        <v>10</v>
      </c>
      <c r="D801" s="171">
        <v>149.59</v>
      </c>
      <c r="E801" s="15"/>
      <c r="F801" s="16">
        <f t="shared" si="25"/>
        <v>0</v>
      </c>
    </row>
    <row r="802" spans="1:6" ht="27.6">
      <c r="A802" s="11">
        <v>8</v>
      </c>
      <c r="B802" s="31" t="s">
        <v>42</v>
      </c>
      <c r="C802" s="13" t="s">
        <v>10</v>
      </c>
      <c r="D802" s="14">
        <v>80.78</v>
      </c>
      <c r="E802" s="15"/>
      <c r="F802" s="16">
        <f t="shared" si="25"/>
        <v>0</v>
      </c>
    </row>
    <row r="803" spans="1:6">
      <c r="A803" s="18"/>
      <c r="B803" s="19" t="s">
        <v>43</v>
      </c>
      <c r="C803" s="20"/>
      <c r="D803" s="21"/>
      <c r="E803" s="22"/>
      <c r="F803" s="23">
        <f>SUM(F795:F802)</f>
        <v>0</v>
      </c>
    </row>
    <row r="804" spans="1:6" ht="15.6">
      <c r="A804" s="32" t="s">
        <v>44</v>
      </c>
      <c r="B804" s="33" t="s">
        <v>45</v>
      </c>
      <c r="C804" s="34"/>
      <c r="D804" s="35"/>
      <c r="E804" s="15"/>
      <c r="F804" s="16"/>
    </row>
    <row r="805" spans="1:6" ht="41.4">
      <c r="A805" s="11">
        <v>1</v>
      </c>
      <c r="B805" s="31" t="s">
        <v>46</v>
      </c>
      <c r="C805" s="13" t="s">
        <v>40</v>
      </c>
      <c r="D805" s="14">
        <v>5</v>
      </c>
      <c r="E805" s="15"/>
      <c r="F805" s="16">
        <f t="shared" si="25"/>
        <v>0</v>
      </c>
    </row>
    <row r="806" spans="1:6">
      <c r="A806" s="18"/>
      <c r="B806" s="19" t="s">
        <v>48</v>
      </c>
      <c r="C806" s="20"/>
      <c r="D806" s="21"/>
      <c r="E806" s="22"/>
      <c r="F806" s="23">
        <f>SUM(F805:F805)</f>
        <v>0</v>
      </c>
    </row>
    <row r="807" spans="1:6">
      <c r="A807" s="36" t="s">
        <v>49</v>
      </c>
      <c r="B807" s="33" t="s">
        <v>50</v>
      </c>
      <c r="C807" s="13"/>
      <c r="D807" s="14"/>
      <c r="E807" s="15"/>
      <c r="F807" s="16"/>
    </row>
    <row r="808" spans="1:6" ht="41.4">
      <c r="A808" s="11">
        <v>1</v>
      </c>
      <c r="B808" s="31" t="s">
        <v>51</v>
      </c>
      <c r="C808" s="13" t="s">
        <v>52</v>
      </c>
      <c r="D808" s="14">
        <v>14.2</v>
      </c>
      <c r="E808" s="15"/>
      <c r="F808" s="16">
        <f t="shared" si="25"/>
        <v>0</v>
      </c>
    </row>
    <row r="809" spans="1:6" ht="27.6">
      <c r="A809" s="11">
        <v>2</v>
      </c>
      <c r="B809" s="31" t="s">
        <v>53</v>
      </c>
      <c r="C809" s="13" t="s">
        <v>10</v>
      </c>
      <c r="D809" s="14">
        <v>12.42</v>
      </c>
      <c r="E809" s="15"/>
      <c r="F809" s="16">
        <f t="shared" si="25"/>
        <v>0</v>
      </c>
    </row>
    <row r="810" spans="1:6">
      <c r="A810" s="18"/>
      <c r="B810" s="19" t="s">
        <v>54</v>
      </c>
      <c r="C810" s="20"/>
      <c r="D810" s="21"/>
      <c r="E810" s="22"/>
      <c r="F810" s="23">
        <f>SUM(F808:F809)</f>
        <v>0</v>
      </c>
    </row>
    <row r="811" spans="1:6">
      <c r="A811" s="36" t="s">
        <v>55</v>
      </c>
      <c r="B811" s="33" t="s">
        <v>56</v>
      </c>
      <c r="C811" s="13"/>
      <c r="D811" s="14"/>
      <c r="E811" s="15"/>
      <c r="F811" s="16"/>
    </row>
    <row r="812" spans="1:6">
      <c r="A812" s="11">
        <v>1</v>
      </c>
      <c r="B812" s="37" t="s">
        <v>57</v>
      </c>
      <c r="C812" s="13" t="s">
        <v>10</v>
      </c>
      <c r="D812" s="14">
        <v>3.96</v>
      </c>
      <c r="E812" s="15"/>
      <c r="F812" s="16">
        <f t="shared" si="25"/>
        <v>0</v>
      </c>
    </row>
    <row r="813" spans="1:6">
      <c r="A813" s="18"/>
      <c r="B813" s="19" t="s">
        <v>58</v>
      </c>
      <c r="C813" s="20"/>
      <c r="D813" s="21"/>
      <c r="E813" s="22"/>
      <c r="F813" s="23">
        <f>F812</f>
        <v>0</v>
      </c>
    </row>
    <row r="814" spans="1:6">
      <c r="A814" s="36" t="s">
        <v>59</v>
      </c>
      <c r="B814" s="33" t="s">
        <v>60</v>
      </c>
      <c r="C814" s="13"/>
      <c r="D814" s="14"/>
      <c r="E814" s="15"/>
      <c r="F814" s="16"/>
    </row>
    <row r="815" spans="1:6" ht="27.6">
      <c r="A815" s="11">
        <v>1</v>
      </c>
      <c r="B815" s="31" t="s">
        <v>61</v>
      </c>
      <c r="C815" s="13" t="s">
        <v>10</v>
      </c>
      <c r="D815" s="14">
        <v>53.36</v>
      </c>
      <c r="E815" s="15"/>
      <c r="F815" s="16">
        <f t="shared" si="25"/>
        <v>0</v>
      </c>
    </row>
    <row r="816" spans="1:6" ht="27.6">
      <c r="A816" s="11">
        <v>2</v>
      </c>
      <c r="B816" s="31" t="s">
        <v>62</v>
      </c>
      <c r="C816" s="13" t="s">
        <v>10</v>
      </c>
      <c r="D816" s="14">
        <v>17</v>
      </c>
      <c r="E816" s="15"/>
      <c r="F816" s="16">
        <f t="shared" si="25"/>
        <v>0</v>
      </c>
    </row>
    <row r="817" spans="1:6">
      <c r="A817" s="18"/>
      <c r="B817" s="19" t="s">
        <v>63</v>
      </c>
      <c r="C817" s="20"/>
      <c r="D817" s="21"/>
      <c r="E817" s="22"/>
      <c r="F817" s="23">
        <f>SUM(F815:F816)</f>
        <v>0</v>
      </c>
    </row>
    <row r="818" spans="1:6">
      <c r="A818" s="36" t="s">
        <v>64</v>
      </c>
      <c r="B818" s="30" t="s">
        <v>261</v>
      </c>
      <c r="C818" s="13"/>
      <c r="D818" s="14"/>
      <c r="E818" s="15"/>
      <c r="F818" s="16"/>
    </row>
    <row r="819" spans="1:6" ht="41.4">
      <c r="A819" s="11">
        <v>1</v>
      </c>
      <c r="B819" s="12" t="s">
        <v>74</v>
      </c>
      <c r="C819" s="13" t="s">
        <v>30</v>
      </c>
      <c r="D819" s="39">
        <v>1</v>
      </c>
      <c r="E819" s="15"/>
      <c r="F819" s="16">
        <f t="shared" si="25"/>
        <v>0</v>
      </c>
    </row>
    <row r="820" spans="1:6" ht="27.6">
      <c r="A820" s="11">
        <v>2</v>
      </c>
      <c r="B820" s="12" t="s">
        <v>75</v>
      </c>
      <c r="C820" s="13" t="s">
        <v>52</v>
      </c>
      <c r="D820" s="14">
        <v>2</v>
      </c>
      <c r="E820" s="15"/>
      <c r="F820" s="16">
        <f t="shared" si="25"/>
        <v>0</v>
      </c>
    </row>
    <row r="821" spans="1:6" ht="41.4">
      <c r="A821" s="11">
        <v>3</v>
      </c>
      <c r="B821" s="12" t="s">
        <v>76</v>
      </c>
      <c r="C821" s="13" t="s">
        <v>10</v>
      </c>
      <c r="D821" s="14">
        <v>1.8</v>
      </c>
      <c r="E821" s="15"/>
      <c r="F821" s="16">
        <f t="shared" si="25"/>
        <v>0</v>
      </c>
    </row>
    <row r="822" spans="1:6" ht="41.4">
      <c r="A822" s="11">
        <v>4</v>
      </c>
      <c r="B822" s="12" t="s">
        <v>77</v>
      </c>
      <c r="C822" s="13" t="s">
        <v>10</v>
      </c>
      <c r="D822" s="14">
        <v>8.5</v>
      </c>
      <c r="E822" s="15"/>
      <c r="F822" s="16">
        <f t="shared" si="25"/>
        <v>0</v>
      </c>
    </row>
    <row r="823" spans="1:6" ht="27.6">
      <c r="A823" s="11">
        <v>5</v>
      </c>
      <c r="B823" s="40" t="s">
        <v>78</v>
      </c>
      <c r="C823" s="13" t="s">
        <v>30</v>
      </c>
      <c r="D823" s="14">
        <v>1</v>
      </c>
      <c r="E823" s="15"/>
      <c r="F823" s="16">
        <f t="shared" si="25"/>
        <v>0</v>
      </c>
    </row>
    <row r="824" spans="1:6" ht="55.2">
      <c r="A824" s="11">
        <v>6</v>
      </c>
      <c r="B824" s="12" t="s">
        <v>79</v>
      </c>
      <c r="C824" s="13" t="s">
        <v>30</v>
      </c>
      <c r="D824" s="14">
        <v>1</v>
      </c>
      <c r="E824" s="15"/>
      <c r="F824" s="16">
        <f t="shared" si="25"/>
        <v>0</v>
      </c>
    </row>
    <row r="825" spans="1:6" ht="55.2">
      <c r="A825" s="11">
        <v>7</v>
      </c>
      <c r="B825" s="12" t="s">
        <v>80</v>
      </c>
      <c r="C825" s="13" t="s">
        <v>30</v>
      </c>
      <c r="D825" s="14">
        <v>1</v>
      </c>
      <c r="E825" s="15"/>
      <c r="F825" s="16">
        <f t="shared" si="25"/>
        <v>0</v>
      </c>
    </row>
    <row r="826" spans="1:6" ht="27.6">
      <c r="A826" s="11">
        <v>8</v>
      </c>
      <c r="B826" s="12" t="s">
        <v>81</v>
      </c>
      <c r="C826" s="13" t="s">
        <v>30</v>
      </c>
      <c r="D826" s="14">
        <v>1</v>
      </c>
      <c r="E826" s="15"/>
      <c r="F826" s="16">
        <f t="shared" si="25"/>
        <v>0</v>
      </c>
    </row>
    <row r="827" spans="1:6">
      <c r="A827" s="18"/>
      <c r="B827" s="19" t="s">
        <v>71</v>
      </c>
      <c r="C827" s="20"/>
      <c r="D827" s="21"/>
      <c r="E827" s="22"/>
      <c r="F827" s="23">
        <f>SUM(F819:F826)</f>
        <v>0</v>
      </c>
    </row>
    <row r="828" spans="1:6">
      <c r="A828" s="36" t="s">
        <v>72</v>
      </c>
      <c r="B828" s="41" t="s">
        <v>115</v>
      </c>
      <c r="C828" s="42"/>
      <c r="D828" s="43"/>
      <c r="E828" s="44"/>
      <c r="F828" s="16"/>
    </row>
    <row r="829" spans="1:6" ht="57.6">
      <c r="A829" s="11">
        <v>1</v>
      </c>
      <c r="B829" s="45" t="s">
        <v>85</v>
      </c>
      <c r="C829" s="42" t="s">
        <v>86</v>
      </c>
      <c r="D829" s="43">
        <v>1.4</v>
      </c>
      <c r="E829" s="44"/>
      <c r="F829" s="16">
        <f t="shared" ref="F829:F839" si="26">+D829*E829</f>
        <v>0</v>
      </c>
    </row>
    <row r="830" spans="1:6" ht="43.2">
      <c r="A830" s="11">
        <v>2</v>
      </c>
      <c r="B830" s="45" t="s">
        <v>87</v>
      </c>
      <c r="C830" s="42" t="s">
        <v>88</v>
      </c>
      <c r="D830" s="43">
        <v>1</v>
      </c>
      <c r="E830" s="44"/>
      <c r="F830" s="16">
        <f t="shared" si="26"/>
        <v>0</v>
      </c>
    </row>
    <row r="831" spans="1:6" ht="43.2">
      <c r="A831" s="11">
        <v>3</v>
      </c>
      <c r="B831" s="45" t="s">
        <v>89</v>
      </c>
      <c r="C831" s="42" t="s">
        <v>90</v>
      </c>
      <c r="D831" s="43">
        <v>1</v>
      </c>
      <c r="E831" s="44"/>
      <c r="F831" s="16">
        <f t="shared" si="26"/>
        <v>0</v>
      </c>
    </row>
    <row r="832" spans="1:6" ht="43.2">
      <c r="A832" s="11">
        <v>4</v>
      </c>
      <c r="B832" s="45" t="s">
        <v>91</v>
      </c>
      <c r="C832" s="42" t="s">
        <v>90</v>
      </c>
      <c r="D832" s="43">
        <v>1</v>
      </c>
      <c r="E832" s="44"/>
      <c r="F832" s="16">
        <f t="shared" si="26"/>
        <v>0</v>
      </c>
    </row>
    <row r="833" spans="1:7" ht="43.2">
      <c r="A833" s="11">
        <v>5</v>
      </c>
      <c r="B833" s="45" t="s">
        <v>92</v>
      </c>
      <c r="C833" s="42" t="s">
        <v>90</v>
      </c>
      <c r="D833" s="43">
        <v>1</v>
      </c>
      <c r="E833" s="44"/>
      <c r="F833" s="16">
        <f t="shared" si="26"/>
        <v>0</v>
      </c>
    </row>
    <row r="834" spans="1:7" ht="72">
      <c r="A834" s="11">
        <v>6</v>
      </c>
      <c r="B834" s="45" t="s">
        <v>93</v>
      </c>
      <c r="C834" s="42" t="s">
        <v>86</v>
      </c>
      <c r="D834" s="130">
        <v>16.59</v>
      </c>
      <c r="E834" s="44"/>
      <c r="F834" s="16">
        <f t="shared" si="26"/>
        <v>0</v>
      </c>
    </row>
    <row r="835" spans="1:7" ht="57.6">
      <c r="A835" s="11">
        <v>7</v>
      </c>
      <c r="B835" s="45" t="s">
        <v>94</v>
      </c>
      <c r="C835" s="42" t="s">
        <v>30</v>
      </c>
      <c r="D835" s="43">
        <v>1</v>
      </c>
      <c r="E835" s="44"/>
      <c r="F835" s="16">
        <f t="shared" si="26"/>
        <v>0</v>
      </c>
    </row>
    <row r="836" spans="1:7" ht="28.8">
      <c r="A836" s="11">
        <v>8</v>
      </c>
      <c r="B836" s="45" t="s">
        <v>383</v>
      </c>
      <c r="C836" s="42" t="s">
        <v>88</v>
      </c>
      <c r="D836" s="43">
        <v>3</v>
      </c>
      <c r="E836" s="44"/>
      <c r="F836" s="16">
        <f t="shared" si="26"/>
        <v>0</v>
      </c>
    </row>
    <row r="837" spans="1:7">
      <c r="A837" s="11">
        <v>9</v>
      </c>
      <c r="B837" s="45" t="s">
        <v>96</v>
      </c>
      <c r="C837" s="42" t="s">
        <v>88</v>
      </c>
      <c r="D837" s="43">
        <v>3</v>
      </c>
      <c r="E837" s="44"/>
      <c r="F837" s="16">
        <f t="shared" si="26"/>
        <v>0</v>
      </c>
    </row>
    <row r="838" spans="1:7">
      <c r="A838" s="11">
        <v>10</v>
      </c>
      <c r="B838" s="45" t="s">
        <v>97</v>
      </c>
      <c r="C838" s="42" t="s">
        <v>88</v>
      </c>
      <c r="D838" s="43">
        <v>3</v>
      </c>
      <c r="E838" s="44"/>
      <c r="F838" s="16">
        <f t="shared" si="26"/>
        <v>0</v>
      </c>
    </row>
    <row r="839" spans="1:7">
      <c r="A839" s="11">
        <v>11</v>
      </c>
      <c r="B839" s="45" t="s">
        <v>98</v>
      </c>
      <c r="C839" s="42" t="s">
        <v>88</v>
      </c>
      <c r="D839" s="43">
        <v>5</v>
      </c>
      <c r="E839" s="44"/>
      <c r="F839" s="16">
        <f t="shared" si="26"/>
        <v>0</v>
      </c>
    </row>
    <row r="840" spans="1:7">
      <c r="A840" s="18"/>
      <c r="B840" s="19" t="s">
        <v>82</v>
      </c>
      <c r="C840" s="20"/>
      <c r="D840" s="21"/>
      <c r="E840" s="22"/>
      <c r="F840" s="23">
        <f>SUM(F829:F839)</f>
        <v>0</v>
      </c>
    </row>
    <row r="841" spans="1:7">
      <c r="A841" s="11"/>
      <c r="B841" s="41" t="s">
        <v>100</v>
      </c>
      <c r="C841" s="42"/>
      <c r="D841" s="43"/>
      <c r="E841" s="43"/>
      <c r="F841" s="46">
        <f>F840+F827+F817+F813+F810+F806+F803+F793+F783</f>
        <v>0</v>
      </c>
      <c r="G841" s="54"/>
    </row>
    <row r="845" spans="1:7" ht="15" thickBot="1"/>
    <row r="846" spans="1:7" ht="18.600000000000001" thickBot="1">
      <c r="A846" s="2"/>
      <c r="B846" s="369" t="s">
        <v>254</v>
      </c>
      <c r="C846" s="370"/>
      <c r="D846" s="370"/>
      <c r="E846" s="370"/>
      <c r="F846" s="371"/>
    </row>
    <row r="847" spans="1:7" ht="18">
      <c r="A847" s="2"/>
      <c r="B847" s="3"/>
      <c r="C847" s="3"/>
      <c r="D847" s="3"/>
      <c r="E847" s="3"/>
      <c r="F847" s="3"/>
    </row>
    <row r="848" spans="1:7" ht="31.2">
      <c r="A848" s="4" t="s">
        <v>1</v>
      </c>
      <c r="B848" s="4" t="s">
        <v>2</v>
      </c>
      <c r="C848" s="4" t="s">
        <v>3</v>
      </c>
      <c r="D848" s="5" t="s">
        <v>4</v>
      </c>
      <c r="E848" s="4" t="s">
        <v>5</v>
      </c>
      <c r="F848" s="4" t="s">
        <v>6</v>
      </c>
    </row>
    <row r="849" spans="1:6" ht="15.6">
      <c r="A849" s="6" t="s">
        <v>7</v>
      </c>
      <c r="B849" s="7" t="s">
        <v>8</v>
      </c>
      <c r="C849" s="8"/>
      <c r="D849" s="9"/>
      <c r="E849" s="9"/>
      <c r="F849" s="10"/>
    </row>
    <row r="850" spans="1:6" ht="27.6">
      <c r="A850" s="11">
        <v>1</v>
      </c>
      <c r="B850" s="12" t="s">
        <v>9</v>
      </c>
      <c r="C850" s="13" t="s">
        <v>10</v>
      </c>
      <c r="D850" s="14">
        <v>64.58</v>
      </c>
      <c r="E850" s="15"/>
      <c r="F850" s="16">
        <f>+D850*E850</f>
        <v>0</v>
      </c>
    </row>
    <row r="851" spans="1:6">
      <c r="A851" s="11">
        <v>2</v>
      </c>
      <c r="B851" s="17" t="s">
        <v>11</v>
      </c>
      <c r="C851" s="13" t="s">
        <v>12</v>
      </c>
      <c r="D851" s="14">
        <v>1</v>
      </c>
      <c r="E851" s="15"/>
      <c r="F851" s="16">
        <f t="shared" ref="F851:F890" si="27">+D851*E851</f>
        <v>0</v>
      </c>
    </row>
    <row r="852" spans="1:6">
      <c r="A852" s="11">
        <v>3</v>
      </c>
      <c r="B852" s="12" t="s">
        <v>102</v>
      </c>
      <c r="C852" s="13" t="s">
        <v>14</v>
      </c>
      <c r="D852" s="14">
        <v>37.436</v>
      </c>
      <c r="E852" s="15"/>
      <c r="F852" s="16">
        <f t="shared" si="27"/>
        <v>0</v>
      </c>
    </row>
    <row r="853" spans="1:6">
      <c r="A853" s="11">
        <v>4</v>
      </c>
      <c r="B853" s="17" t="s">
        <v>15</v>
      </c>
      <c r="C853" s="13" t="s">
        <v>14</v>
      </c>
      <c r="D853" s="14">
        <v>4.13</v>
      </c>
      <c r="E853" s="15"/>
      <c r="F853" s="16">
        <f t="shared" si="27"/>
        <v>0</v>
      </c>
    </row>
    <row r="854" spans="1:6">
      <c r="A854" s="11">
        <v>5</v>
      </c>
      <c r="B854" s="17" t="s">
        <v>16</v>
      </c>
      <c r="C854" s="13" t="s">
        <v>14</v>
      </c>
      <c r="D854" s="14">
        <v>3.78</v>
      </c>
      <c r="E854" s="15"/>
      <c r="F854" s="16">
        <f t="shared" si="27"/>
        <v>0</v>
      </c>
    </row>
    <row r="855" spans="1:6">
      <c r="A855" s="11">
        <v>6</v>
      </c>
      <c r="B855" s="17" t="s">
        <v>17</v>
      </c>
      <c r="C855" s="13" t="s">
        <v>14</v>
      </c>
      <c r="D855" s="14">
        <v>1.3320000000000001</v>
      </c>
      <c r="E855" s="15"/>
      <c r="F855" s="16">
        <f t="shared" si="27"/>
        <v>0</v>
      </c>
    </row>
    <row r="856" spans="1:6">
      <c r="A856" s="11">
        <v>7</v>
      </c>
      <c r="B856" s="17" t="s">
        <v>18</v>
      </c>
      <c r="C856" s="13" t="s">
        <v>12</v>
      </c>
      <c r="D856" s="14">
        <v>1</v>
      </c>
      <c r="E856" s="15"/>
      <c r="F856" s="16">
        <f t="shared" si="27"/>
        <v>0</v>
      </c>
    </row>
    <row r="857" spans="1:6">
      <c r="A857" s="18"/>
      <c r="B857" s="19" t="s">
        <v>19</v>
      </c>
      <c r="C857" s="20"/>
      <c r="D857" s="21"/>
      <c r="E857" s="22"/>
      <c r="F857" s="23">
        <f>SUM(F850:F856)</f>
        <v>0</v>
      </c>
    </row>
    <row r="858" spans="1:6" ht="15.6">
      <c r="A858" s="6" t="s">
        <v>20</v>
      </c>
      <c r="B858" s="7" t="s">
        <v>21</v>
      </c>
      <c r="C858" s="9"/>
      <c r="D858" s="24"/>
      <c r="E858" s="25"/>
      <c r="F858" s="16"/>
    </row>
    <row r="859" spans="1:6" ht="27.6">
      <c r="A859" s="11">
        <v>1</v>
      </c>
      <c r="B859" s="26" t="s">
        <v>22</v>
      </c>
      <c r="C859" s="13" t="s">
        <v>14</v>
      </c>
      <c r="D859" s="27">
        <v>0.68899999999999995</v>
      </c>
      <c r="E859" s="15"/>
      <c r="F859" s="16">
        <f t="shared" si="27"/>
        <v>0</v>
      </c>
    </row>
    <row r="860" spans="1:6" ht="27.6">
      <c r="A860" s="11">
        <v>2</v>
      </c>
      <c r="B860" s="26" t="s">
        <v>23</v>
      </c>
      <c r="C860" s="13" t="s">
        <v>14</v>
      </c>
      <c r="D860" s="14">
        <v>2.754</v>
      </c>
      <c r="E860" s="15"/>
      <c r="F860" s="16">
        <f t="shared" si="27"/>
        <v>0</v>
      </c>
    </row>
    <row r="861" spans="1:6" ht="27.6">
      <c r="A861" s="11">
        <v>3</v>
      </c>
      <c r="B861" s="26" t="s">
        <v>24</v>
      </c>
      <c r="C861" s="13" t="s">
        <v>10</v>
      </c>
      <c r="D861" s="14">
        <v>57.84</v>
      </c>
      <c r="E861" s="15"/>
      <c r="F861" s="16">
        <f t="shared" si="27"/>
        <v>0</v>
      </c>
    </row>
    <row r="862" spans="1:6">
      <c r="A862" s="11">
        <v>4</v>
      </c>
      <c r="B862" s="12" t="s">
        <v>25</v>
      </c>
      <c r="C862" s="13" t="s">
        <v>14</v>
      </c>
      <c r="D862" s="28">
        <v>0.48599999999999999</v>
      </c>
      <c r="E862" s="15"/>
      <c r="F862" s="16">
        <f t="shared" si="27"/>
        <v>0</v>
      </c>
    </row>
    <row r="863" spans="1:6" ht="41.4">
      <c r="A863" s="11">
        <v>5</v>
      </c>
      <c r="B863" s="12" t="s">
        <v>26</v>
      </c>
      <c r="C863" s="13" t="s">
        <v>14</v>
      </c>
      <c r="D863" s="28">
        <v>1.085</v>
      </c>
      <c r="E863" s="15"/>
      <c r="F863" s="16">
        <f t="shared" si="27"/>
        <v>0</v>
      </c>
    </row>
    <row r="864" spans="1:6" ht="41.4">
      <c r="A864" s="11">
        <v>6</v>
      </c>
      <c r="B864" s="12" t="s">
        <v>27</v>
      </c>
      <c r="C864" s="13" t="s">
        <v>14</v>
      </c>
      <c r="D864" s="28">
        <v>2.08</v>
      </c>
      <c r="E864" s="15"/>
      <c r="F864" s="16">
        <f t="shared" si="27"/>
        <v>0</v>
      </c>
    </row>
    <row r="865" spans="1:6">
      <c r="A865" s="11">
        <v>7</v>
      </c>
      <c r="B865" s="29" t="s">
        <v>28</v>
      </c>
      <c r="C865" s="13" t="s">
        <v>10</v>
      </c>
      <c r="D865" s="14">
        <v>74</v>
      </c>
      <c r="E865" s="15"/>
      <c r="F865" s="16">
        <f t="shared" si="27"/>
        <v>0</v>
      </c>
    </row>
    <row r="866" spans="1:6" ht="41.4">
      <c r="A866" s="11">
        <v>8</v>
      </c>
      <c r="B866" s="12" t="s">
        <v>29</v>
      </c>
      <c r="C866" s="13" t="s">
        <v>30</v>
      </c>
      <c r="D866" s="14">
        <v>1</v>
      </c>
      <c r="E866" s="15"/>
      <c r="F866" s="16">
        <f t="shared" si="27"/>
        <v>0</v>
      </c>
    </row>
    <row r="867" spans="1:6">
      <c r="A867" s="18"/>
      <c r="B867" s="19" t="s">
        <v>31</v>
      </c>
      <c r="C867" s="20"/>
      <c r="D867" s="21"/>
      <c r="E867" s="22"/>
      <c r="F867" s="23">
        <f>SUM(F859:F866)</f>
        <v>0</v>
      </c>
    </row>
    <row r="868" spans="1:6" ht="15.6">
      <c r="A868" s="6" t="s">
        <v>32</v>
      </c>
      <c r="B868" s="30" t="s">
        <v>33</v>
      </c>
      <c r="C868" s="9"/>
      <c r="D868" s="24"/>
      <c r="E868" s="25"/>
      <c r="F868" s="16"/>
    </row>
    <row r="869" spans="1:6" ht="27.6">
      <c r="A869" s="11">
        <v>1</v>
      </c>
      <c r="B869" s="12" t="s">
        <v>34</v>
      </c>
      <c r="C869" s="13" t="s">
        <v>14</v>
      </c>
      <c r="D869" s="27">
        <v>1.0940000000000001</v>
      </c>
      <c r="E869" s="15"/>
      <c r="F869" s="16">
        <f t="shared" si="27"/>
        <v>0</v>
      </c>
    </row>
    <row r="870" spans="1:6" ht="41.4">
      <c r="A870" s="11">
        <v>2</v>
      </c>
      <c r="B870" s="12" t="s">
        <v>255</v>
      </c>
      <c r="C870" s="13" t="s">
        <v>14</v>
      </c>
      <c r="D870" s="14">
        <v>1.056</v>
      </c>
      <c r="E870" s="15"/>
      <c r="F870" s="16">
        <f t="shared" si="27"/>
        <v>0</v>
      </c>
    </row>
    <row r="871" spans="1:6" ht="41.4">
      <c r="A871" s="11">
        <v>3</v>
      </c>
      <c r="B871" s="12" t="s">
        <v>36</v>
      </c>
      <c r="C871" s="13" t="s">
        <v>14</v>
      </c>
      <c r="D871" s="27">
        <v>0.25700000000000001</v>
      </c>
      <c r="E871" s="15"/>
      <c r="F871" s="16">
        <f t="shared" si="27"/>
        <v>0</v>
      </c>
    </row>
    <row r="872" spans="1:6" ht="41.4">
      <c r="A872" s="11">
        <v>4</v>
      </c>
      <c r="B872" s="12" t="s">
        <v>37</v>
      </c>
      <c r="C872" s="13" t="s">
        <v>10</v>
      </c>
      <c r="D872" s="14">
        <v>55.96</v>
      </c>
      <c r="E872" s="15"/>
      <c r="F872" s="16">
        <f t="shared" si="27"/>
        <v>0</v>
      </c>
    </row>
    <row r="873" spans="1:6" ht="41.4">
      <c r="A873" s="11">
        <v>5</v>
      </c>
      <c r="B873" s="12" t="s">
        <v>38</v>
      </c>
      <c r="C873" s="13" t="s">
        <v>10</v>
      </c>
      <c r="D873" s="14">
        <v>1.92</v>
      </c>
      <c r="E873" s="15"/>
      <c r="F873" s="16">
        <f t="shared" si="27"/>
        <v>0</v>
      </c>
    </row>
    <row r="874" spans="1:6" ht="27.6">
      <c r="A874" s="11">
        <v>6</v>
      </c>
      <c r="B874" s="12" t="s">
        <v>39</v>
      </c>
      <c r="C874" s="13" t="s">
        <v>40</v>
      </c>
      <c r="D874" s="14">
        <v>65</v>
      </c>
      <c r="E874" s="15"/>
      <c r="F874" s="16">
        <f t="shared" si="27"/>
        <v>0</v>
      </c>
    </row>
    <row r="875" spans="1:6" ht="27.6">
      <c r="A875" s="11">
        <v>7</v>
      </c>
      <c r="B875" s="12" t="s">
        <v>41</v>
      </c>
      <c r="C875" s="13" t="s">
        <v>10</v>
      </c>
      <c r="D875" s="27">
        <v>112.65</v>
      </c>
      <c r="E875" s="15"/>
      <c r="F875" s="16">
        <f t="shared" si="27"/>
        <v>0</v>
      </c>
    </row>
    <row r="876" spans="1:6" ht="27.6">
      <c r="A876" s="11">
        <v>8</v>
      </c>
      <c r="B876" s="31" t="s">
        <v>42</v>
      </c>
      <c r="C876" s="13" t="s">
        <v>10</v>
      </c>
      <c r="D876" s="14">
        <v>67.319999999999993</v>
      </c>
      <c r="E876" s="15"/>
      <c r="F876" s="16">
        <f t="shared" si="27"/>
        <v>0</v>
      </c>
    </row>
    <row r="877" spans="1:6">
      <c r="A877" s="18"/>
      <c r="B877" s="19" t="s">
        <v>43</v>
      </c>
      <c r="C877" s="20"/>
      <c r="D877" s="21"/>
      <c r="E877" s="22"/>
      <c r="F877" s="23">
        <f>SUM(F869:F876)</f>
        <v>0</v>
      </c>
    </row>
    <row r="878" spans="1:6" ht="15.6">
      <c r="A878" s="32" t="s">
        <v>44</v>
      </c>
      <c r="B878" s="33" t="s">
        <v>45</v>
      </c>
      <c r="C878" s="34"/>
      <c r="D878" s="35"/>
      <c r="E878" s="15"/>
      <c r="F878" s="16"/>
    </row>
    <row r="879" spans="1:6" ht="41.4">
      <c r="A879" s="11">
        <v>1</v>
      </c>
      <c r="B879" s="31" t="s">
        <v>46</v>
      </c>
      <c r="C879" s="13" t="s">
        <v>40</v>
      </c>
      <c r="D879" s="14">
        <v>4</v>
      </c>
      <c r="E879" s="15"/>
      <c r="F879" s="16">
        <f t="shared" si="27"/>
        <v>0</v>
      </c>
    </row>
    <row r="880" spans="1:6">
      <c r="A880" s="18"/>
      <c r="B880" s="19" t="s">
        <v>48</v>
      </c>
      <c r="C880" s="20"/>
      <c r="D880" s="21"/>
      <c r="E880" s="22"/>
      <c r="F880" s="23">
        <f>SUM(F879:F879)</f>
        <v>0</v>
      </c>
    </row>
    <row r="881" spans="1:6">
      <c r="A881" s="36" t="s">
        <v>49</v>
      </c>
      <c r="B881" s="33" t="s">
        <v>50</v>
      </c>
      <c r="C881" s="13"/>
      <c r="D881" s="14"/>
      <c r="E881" s="15"/>
      <c r="F881" s="16"/>
    </row>
    <row r="882" spans="1:6" ht="41.4">
      <c r="A882" s="11">
        <v>1</v>
      </c>
      <c r="B882" s="31" t="s">
        <v>51</v>
      </c>
      <c r="C882" s="13" t="s">
        <v>52</v>
      </c>
      <c r="D882" s="14">
        <v>10.9</v>
      </c>
      <c r="E882" s="15"/>
      <c r="F882" s="16">
        <f t="shared" si="27"/>
        <v>0</v>
      </c>
    </row>
    <row r="883" spans="1:6" ht="27.6">
      <c r="A883" s="11">
        <v>2</v>
      </c>
      <c r="B883" s="31" t="s">
        <v>53</v>
      </c>
      <c r="C883" s="13" t="s">
        <v>10</v>
      </c>
      <c r="D883" s="14">
        <v>9.44</v>
      </c>
      <c r="E883" s="15"/>
      <c r="F883" s="16">
        <f t="shared" si="27"/>
        <v>0</v>
      </c>
    </row>
    <row r="884" spans="1:6">
      <c r="A884" s="18"/>
      <c r="B884" s="19" t="s">
        <v>54</v>
      </c>
      <c r="C884" s="20"/>
      <c r="D884" s="21"/>
      <c r="E884" s="22"/>
      <c r="F884" s="23">
        <f>SUM(F882:F883)</f>
        <v>0</v>
      </c>
    </row>
    <row r="885" spans="1:6">
      <c r="A885" s="36" t="s">
        <v>55</v>
      </c>
      <c r="B885" s="33" t="s">
        <v>56</v>
      </c>
      <c r="C885" s="13"/>
      <c r="D885" s="14"/>
      <c r="E885" s="15"/>
      <c r="F885" s="16"/>
    </row>
    <row r="886" spans="1:6">
      <c r="A886" s="11">
        <v>1</v>
      </c>
      <c r="B886" s="37" t="s">
        <v>57</v>
      </c>
      <c r="C886" s="13" t="s">
        <v>10</v>
      </c>
      <c r="D886" s="14">
        <v>3.42</v>
      </c>
      <c r="E886" s="15"/>
      <c r="F886" s="16">
        <f t="shared" si="27"/>
        <v>0</v>
      </c>
    </row>
    <row r="887" spans="1:6">
      <c r="A887" s="18"/>
      <c r="B887" s="19" t="s">
        <v>58</v>
      </c>
      <c r="C887" s="20"/>
      <c r="D887" s="21"/>
      <c r="E887" s="22"/>
      <c r="F887" s="23">
        <f>F886</f>
        <v>0</v>
      </c>
    </row>
    <row r="888" spans="1:6">
      <c r="A888" s="36" t="s">
        <v>59</v>
      </c>
      <c r="B888" s="33" t="s">
        <v>60</v>
      </c>
      <c r="C888" s="13"/>
      <c r="D888" s="14"/>
      <c r="E888" s="15"/>
      <c r="F888" s="16"/>
    </row>
    <row r="889" spans="1:6" ht="27.6">
      <c r="A889" s="11">
        <v>1</v>
      </c>
      <c r="B889" s="31" t="s">
        <v>61</v>
      </c>
      <c r="C889" s="13" t="s">
        <v>10</v>
      </c>
      <c r="D889" s="14">
        <v>45.4</v>
      </c>
      <c r="E889" s="15"/>
      <c r="F889" s="16">
        <f t="shared" si="27"/>
        <v>0</v>
      </c>
    </row>
    <row r="890" spans="1:6" ht="27.6">
      <c r="A890" s="11">
        <v>2</v>
      </c>
      <c r="B890" s="31" t="s">
        <v>256</v>
      </c>
      <c r="C890" s="13" t="s">
        <v>10</v>
      </c>
      <c r="D890" s="14">
        <v>13.8</v>
      </c>
      <c r="E890" s="15"/>
      <c r="F890" s="16">
        <f t="shared" si="27"/>
        <v>0</v>
      </c>
    </row>
    <row r="891" spans="1:6">
      <c r="A891" s="18"/>
      <c r="B891" s="19" t="s">
        <v>63</v>
      </c>
      <c r="C891" s="20"/>
      <c r="D891" s="21"/>
      <c r="E891" s="22"/>
      <c r="F891" s="23">
        <f>SUM(F889:F890)</f>
        <v>0</v>
      </c>
    </row>
    <row r="892" spans="1:6">
      <c r="A892" s="36" t="s">
        <v>64</v>
      </c>
      <c r="B892" s="41" t="s">
        <v>105</v>
      </c>
      <c r="C892" s="42"/>
      <c r="D892" s="43"/>
      <c r="E892" s="44"/>
      <c r="F892" s="16"/>
    </row>
    <row r="893" spans="1:6" ht="57.6">
      <c r="A893" s="11">
        <v>1</v>
      </c>
      <c r="B893" s="45" t="s">
        <v>85</v>
      </c>
      <c r="C893" s="42" t="s">
        <v>86</v>
      </c>
      <c r="D893" s="43">
        <v>1.4</v>
      </c>
      <c r="E893" s="44"/>
      <c r="F893" s="16">
        <f t="shared" ref="F893:F903" si="28">+D893*E893</f>
        <v>0</v>
      </c>
    </row>
    <row r="894" spans="1:6" ht="43.2">
      <c r="A894" s="11">
        <v>2</v>
      </c>
      <c r="B894" s="45" t="s">
        <v>87</v>
      </c>
      <c r="C894" s="42" t="s">
        <v>88</v>
      </c>
      <c r="D894" s="43">
        <v>1</v>
      </c>
      <c r="E894" s="44"/>
      <c r="F894" s="16">
        <f t="shared" si="28"/>
        <v>0</v>
      </c>
    </row>
    <row r="895" spans="1:6" ht="43.2">
      <c r="A895" s="11">
        <v>3</v>
      </c>
      <c r="B895" s="45" t="s">
        <v>89</v>
      </c>
      <c r="C895" s="42" t="s">
        <v>90</v>
      </c>
      <c r="D895" s="43">
        <v>1</v>
      </c>
      <c r="E895" s="44"/>
      <c r="F895" s="16">
        <f t="shared" si="28"/>
        <v>0</v>
      </c>
    </row>
    <row r="896" spans="1:6" ht="43.2">
      <c r="A896" s="11">
        <v>4</v>
      </c>
      <c r="B896" s="45" t="s">
        <v>91</v>
      </c>
      <c r="C896" s="42" t="s">
        <v>90</v>
      </c>
      <c r="D896" s="43">
        <v>1</v>
      </c>
      <c r="E896" s="44"/>
      <c r="F896" s="16">
        <f t="shared" si="28"/>
        <v>0</v>
      </c>
    </row>
    <row r="897" spans="1:7" ht="43.2">
      <c r="A897" s="11">
        <v>5</v>
      </c>
      <c r="B897" s="45" t="s">
        <v>92</v>
      </c>
      <c r="C897" s="42" t="s">
        <v>90</v>
      </c>
      <c r="D897" s="43">
        <v>1</v>
      </c>
      <c r="E897" s="44"/>
      <c r="F897" s="16">
        <f t="shared" si="28"/>
        <v>0</v>
      </c>
    </row>
    <row r="898" spans="1:7" ht="72">
      <c r="A898" s="11">
        <v>6</v>
      </c>
      <c r="B898" s="45" t="s">
        <v>93</v>
      </c>
      <c r="C898" s="42" t="s">
        <v>86</v>
      </c>
      <c r="D898" s="130">
        <v>12.06</v>
      </c>
      <c r="E898" s="44"/>
      <c r="F898" s="16">
        <f t="shared" si="28"/>
        <v>0</v>
      </c>
    </row>
    <row r="899" spans="1:7" ht="57.6">
      <c r="A899" s="11">
        <v>7</v>
      </c>
      <c r="B899" s="45" t="s">
        <v>94</v>
      </c>
      <c r="C899" s="42" t="s">
        <v>30</v>
      </c>
      <c r="D899" s="43">
        <v>1</v>
      </c>
      <c r="E899" s="44"/>
      <c r="F899" s="16">
        <f t="shared" si="28"/>
        <v>0</v>
      </c>
    </row>
    <row r="900" spans="1:7" ht="28.8">
      <c r="A900" s="11">
        <v>8</v>
      </c>
      <c r="B900" s="45" t="s">
        <v>383</v>
      </c>
      <c r="C900" s="42" t="s">
        <v>88</v>
      </c>
      <c r="D900" s="43">
        <v>3</v>
      </c>
      <c r="E900" s="44"/>
      <c r="F900" s="16">
        <f t="shared" si="28"/>
        <v>0</v>
      </c>
    </row>
    <row r="901" spans="1:7">
      <c r="A901" s="11">
        <v>9</v>
      </c>
      <c r="B901" s="45" t="s">
        <v>96</v>
      </c>
      <c r="C901" s="42" t="s">
        <v>88</v>
      </c>
      <c r="D901" s="43">
        <v>3</v>
      </c>
      <c r="E901" s="44"/>
      <c r="F901" s="16">
        <f t="shared" si="28"/>
        <v>0</v>
      </c>
    </row>
    <row r="902" spans="1:7">
      <c r="A902" s="11">
        <v>10</v>
      </c>
      <c r="B902" s="45" t="s">
        <v>97</v>
      </c>
      <c r="C902" s="42" t="s">
        <v>88</v>
      </c>
      <c r="D902" s="43">
        <v>3</v>
      </c>
      <c r="E902" s="44"/>
      <c r="F902" s="16">
        <f t="shared" si="28"/>
        <v>0</v>
      </c>
    </row>
    <row r="903" spans="1:7">
      <c r="A903" s="11">
        <v>11</v>
      </c>
      <c r="B903" s="45" t="s">
        <v>98</v>
      </c>
      <c r="C903" s="42" t="s">
        <v>88</v>
      </c>
      <c r="D903" s="43">
        <v>4</v>
      </c>
      <c r="E903" s="44"/>
      <c r="F903" s="16">
        <f t="shared" si="28"/>
        <v>0</v>
      </c>
    </row>
    <row r="904" spans="1:7">
      <c r="A904" s="18"/>
      <c r="B904" s="19" t="s">
        <v>71</v>
      </c>
      <c r="C904" s="20"/>
      <c r="D904" s="21"/>
      <c r="E904" s="22"/>
      <c r="F904" s="23">
        <f>SUM(F893:F903)</f>
        <v>0</v>
      </c>
    </row>
    <row r="905" spans="1:7">
      <c r="A905" s="11"/>
      <c r="B905" s="41" t="s">
        <v>100</v>
      </c>
      <c r="C905" s="42"/>
      <c r="D905" s="43"/>
      <c r="E905" s="43"/>
      <c r="F905" s="46">
        <f>F904+F891+F887+F884+F880+F877+F867+F857</f>
        <v>0</v>
      </c>
      <c r="G905" s="54"/>
    </row>
    <row r="908" spans="1:7" ht="15" thickBot="1"/>
    <row r="909" spans="1:7" ht="18.600000000000001" thickBot="1">
      <c r="A909" s="2"/>
      <c r="B909" s="369" t="s">
        <v>262</v>
      </c>
      <c r="C909" s="370"/>
      <c r="D909" s="370"/>
      <c r="E909" s="370"/>
      <c r="F909" s="371"/>
    </row>
    <row r="910" spans="1:7" ht="18">
      <c r="A910" s="2"/>
      <c r="B910" s="3"/>
      <c r="C910" s="3"/>
      <c r="D910" s="3"/>
      <c r="E910" s="3"/>
      <c r="F910" s="3"/>
    </row>
    <row r="911" spans="1:7" ht="31.2">
      <c r="A911" s="4" t="s">
        <v>1</v>
      </c>
      <c r="B911" s="4" t="s">
        <v>2</v>
      </c>
      <c r="C911" s="4" t="s">
        <v>3</v>
      </c>
      <c r="D911" s="5" t="s">
        <v>4</v>
      </c>
      <c r="E911" s="4" t="s">
        <v>5</v>
      </c>
      <c r="F911" s="4" t="s">
        <v>6</v>
      </c>
    </row>
    <row r="912" spans="1:7" ht="15.6">
      <c r="A912" s="6" t="s">
        <v>7</v>
      </c>
      <c r="B912" s="7" t="s">
        <v>8</v>
      </c>
      <c r="C912" s="8"/>
      <c r="D912" s="9"/>
      <c r="E912" s="9"/>
      <c r="F912" s="10"/>
    </row>
    <row r="913" spans="1:6" ht="27.6">
      <c r="A913" s="11">
        <v>1</v>
      </c>
      <c r="B913" s="12" t="s">
        <v>9</v>
      </c>
      <c r="C913" s="13" t="s">
        <v>10</v>
      </c>
      <c r="D913" s="14">
        <v>63.04</v>
      </c>
      <c r="E913" s="15"/>
      <c r="F913" s="16">
        <f>+D913*E913</f>
        <v>0</v>
      </c>
    </row>
    <row r="914" spans="1:6">
      <c r="A914" s="11">
        <v>2</v>
      </c>
      <c r="B914" s="17" t="s">
        <v>11</v>
      </c>
      <c r="C914" s="13" t="s">
        <v>12</v>
      </c>
      <c r="D914" s="14">
        <v>1</v>
      </c>
      <c r="E914" s="15"/>
      <c r="F914" s="16">
        <f t="shared" ref="F914:F952" si="29">+D914*E914</f>
        <v>0</v>
      </c>
    </row>
    <row r="915" spans="1:6">
      <c r="A915" s="11">
        <v>3</v>
      </c>
      <c r="B915" s="12" t="s">
        <v>102</v>
      </c>
      <c r="C915" s="13" t="s">
        <v>14</v>
      </c>
      <c r="D915" s="14">
        <v>45.134999999999998</v>
      </c>
      <c r="E915" s="15"/>
      <c r="F915" s="16">
        <f t="shared" si="29"/>
        <v>0</v>
      </c>
    </row>
    <row r="916" spans="1:6">
      <c r="A916" s="11">
        <v>4</v>
      </c>
      <c r="B916" s="17" t="s">
        <v>15</v>
      </c>
      <c r="C916" s="13" t="s">
        <v>14</v>
      </c>
      <c r="D916" s="14">
        <v>4.8150000000000004</v>
      </c>
      <c r="E916" s="15"/>
      <c r="F916" s="16">
        <f t="shared" si="29"/>
        <v>0</v>
      </c>
    </row>
    <row r="917" spans="1:6">
      <c r="A917" s="11">
        <v>5</v>
      </c>
      <c r="B917" s="17" t="s">
        <v>16</v>
      </c>
      <c r="C917" s="13" t="s">
        <v>14</v>
      </c>
      <c r="D917" s="14">
        <v>4.1040000000000001</v>
      </c>
      <c r="E917" s="15"/>
      <c r="F917" s="16">
        <f t="shared" si="29"/>
        <v>0</v>
      </c>
    </row>
    <row r="918" spans="1:6">
      <c r="A918" s="11">
        <v>6</v>
      </c>
      <c r="B918" s="17" t="s">
        <v>17</v>
      </c>
      <c r="C918" s="13" t="s">
        <v>14</v>
      </c>
      <c r="D918" s="14">
        <v>1.38</v>
      </c>
      <c r="E918" s="15"/>
      <c r="F918" s="16">
        <f t="shared" si="29"/>
        <v>0</v>
      </c>
    </row>
    <row r="919" spans="1:6">
      <c r="A919" s="11">
        <v>7</v>
      </c>
      <c r="B919" s="17" t="s">
        <v>18</v>
      </c>
      <c r="C919" s="13" t="s">
        <v>12</v>
      </c>
      <c r="D919" s="14">
        <v>1</v>
      </c>
      <c r="E919" s="15"/>
      <c r="F919" s="16">
        <f t="shared" si="29"/>
        <v>0</v>
      </c>
    </row>
    <row r="920" spans="1:6">
      <c r="A920" s="18"/>
      <c r="B920" s="19" t="s">
        <v>19</v>
      </c>
      <c r="C920" s="20"/>
      <c r="D920" s="21"/>
      <c r="E920" s="22"/>
      <c r="F920" s="23">
        <f>SUM(F913:F919)</f>
        <v>0</v>
      </c>
    </row>
    <row r="921" spans="1:6" ht="15.6">
      <c r="A921" s="6" t="s">
        <v>20</v>
      </c>
      <c r="B921" s="7" t="s">
        <v>21</v>
      </c>
      <c r="C921" s="9"/>
      <c r="D921" s="24"/>
      <c r="E921" s="25"/>
      <c r="F921" s="16"/>
    </row>
    <row r="922" spans="1:6" ht="27.6">
      <c r="A922" s="11">
        <v>1</v>
      </c>
      <c r="B922" s="26" t="s">
        <v>103</v>
      </c>
      <c r="C922" s="13" t="s">
        <v>14</v>
      </c>
      <c r="D922" s="27">
        <f>0.672</f>
        <v>0.67200000000000004</v>
      </c>
      <c r="E922" s="15"/>
      <c r="F922" s="16">
        <f t="shared" si="29"/>
        <v>0</v>
      </c>
    </row>
    <row r="923" spans="1:6" ht="27.6">
      <c r="A923" s="11">
        <v>2</v>
      </c>
      <c r="B923" s="26" t="s">
        <v>104</v>
      </c>
      <c r="C923" s="13" t="s">
        <v>14</v>
      </c>
      <c r="D923" s="14">
        <v>2.016</v>
      </c>
      <c r="E923" s="15"/>
      <c r="F923" s="16">
        <f t="shared" si="29"/>
        <v>0</v>
      </c>
    </row>
    <row r="924" spans="1:6" ht="27.6">
      <c r="A924" s="11">
        <v>3</v>
      </c>
      <c r="B924" s="26" t="s">
        <v>24</v>
      </c>
      <c r="C924" s="13" t="s">
        <v>10</v>
      </c>
      <c r="D924" s="14">
        <v>65.94</v>
      </c>
      <c r="E924" s="15"/>
      <c r="F924" s="16">
        <f t="shared" si="29"/>
        <v>0</v>
      </c>
    </row>
    <row r="925" spans="1:6">
      <c r="A925" s="11">
        <v>4</v>
      </c>
      <c r="B925" s="12" t="s">
        <v>25</v>
      </c>
      <c r="C925" s="13" t="s">
        <v>14</v>
      </c>
      <c r="D925" s="28">
        <v>0.51300000000000001</v>
      </c>
      <c r="E925" s="15"/>
      <c r="F925" s="16">
        <f t="shared" si="29"/>
        <v>0</v>
      </c>
    </row>
    <row r="926" spans="1:6" ht="41.4">
      <c r="A926" s="11">
        <v>5</v>
      </c>
      <c r="B926" s="12" t="s">
        <v>26</v>
      </c>
      <c r="C926" s="13" t="s">
        <v>14</v>
      </c>
      <c r="D926" s="28">
        <v>1.1240000000000001</v>
      </c>
      <c r="E926" s="15"/>
      <c r="F926" s="16">
        <f t="shared" si="29"/>
        <v>0</v>
      </c>
    </row>
    <row r="927" spans="1:6" ht="41.4">
      <c r="A927" s="11">
        <v>6</v>
      </c>
      <c r="B927" s="12" t="s">
        <v>27</v>
      </c>
      <c r="C927" s="13" t="s">
        <v>14</v>
      </c>
      <c r="D927" s="28">
        <v>2.3370000000000002</v>
      </c>
      <c r="E927" s="15"/>
      <c r="F927" s="16">
        <f t="shared" si="29"/>
        <v>0</v>
      </c>
    </row>
    <row r="928" spans="1:6">
      <c r="A928" s="11">
        <v>7</v>
      </c>
      <c r="B928" s="29" t="s">
        <v>28</v>
      </c>
      <c r="C928" s="13" t="s">
        <v>10</v>
      </c>
      <c r="D928" s="14">
        <v>74</v>
      </c>
      <c r="E928" s="15"/>
      <c r="F928" s="16">
        <f t="shared" si="29"/>
        <v>0</v>
      </c>
    </row>
    <row r="929" spans="1:6">
      <c r="A929" s="18"/>
      <c r="B929" s="19" t="s">
        <v>31</v>
      </c>
      <c r="C929" s="20"/>
      <c r="D929" s="21"/>
      <c r="E929" s="22"/>
      <c r="F929" s="23">
        <f>SUM(F922:F928)</f>
        <v>0</v>
      </c>
    </row>
    <row r="930" spans="1:6" ht="15.6">
      <c r="A930" s="6" t="s">
        <v>32</v>
      </c>
      <c r="B930" s="30" t="s">
        <v>33</v>
      </c>
      <c r="C930" s="9"/>
      <c r="D930" s="24"/>
      <c r="E930" s="25"/>
      <c r="F930" s="16"/>
    </row>
    <row r="931" spans="1:6" ht="27.6">
      <c r="A931" s="11">
        <v>1</v>
      </c>
      <c r="B931" s="12" t="s">
        <v>34</v>
      </c>
      <c r="C931" s="13" t="s">
        <v>14</v>
      </c>
      <c r="D931" s="27">
        <v>1.139</v>
      </c>
      <c r="E931" s="15"/>
      <c r="F931" s="16">
        <f t="shared" si="29"/>
        <v>0</v>
      </c>
    </row>
    <row r="932" spans="1:6" ht="41.4">
      <c r="A932" s="11">
        <v>2</v>
      </c>
      <c r="B932" s="12" t="s">
        <v>35</v>
      </c>
      <c r="C932" s="13" t="s">
        <v>14</v>
      </c>
      <c r="D932" s="14">
        <v>2.66</v>
      </c>
      <c r="E932" s="15"/>
      <c r="F932" s="16">
        <f t="shared" si="29"/>
        <v>0</v>
      </c>
    </row>
    <row r="933" spans="1:6" ht="41.4">
      <c r="A933" s="11">
        <v>3</v>
      </c>
      <c r="B933" s="12" t="s">
        <v>36</v>
      </c>
      <c r="C933" s="13" t="s">
        <v>14</v>
      </c>
      <c r="D933" s="27">
        <v>0.49399999999999999</v>
      </c>
      <c r="E933" s="15"/>
      <c r="F933" s="16">
        <f t="shared" si="29"/>
        <v>0</v>
      </c>
    </row>
    <row r="934" spans="1:6" ht="41.4">
      <c r="A934" s="11">
        <v>4</v>
      </c>
      <c r="B934" s="12" t="s">
        <v>37</v>
      </c>
      <c r="C934" s="13" t="s">
        <v>10</v>
      </c>
      <c r="D934" s="14">
        <v>56</v>
      </c>
      <c r="E934" s="15"/>
      <c r="F934" s="16">
        <f t="shared" si="29"/>
        <v>0</v>
      </c>
    </row>
    <row r="935" spans="1:6" ht="41.4">
      <c r="A935" s="11">
        <v>5</v>
      </c>
      <c r="B935" s="12" t="s">
        <v>38</v>
      </c>
      <c r="C935" s="13" t="s">
        <v>10</v>
      </c>
      <c r="D935" s="14">
        <v>2.4</v>
      </c>
      <c r="E935" s="15"/>
      <c r="F935" s="16">
        <f t="shared" si="29"/>
        <v>0</v>
      </c>
    </row>
    <row r="936" spans="1:6" ht="27.6">
      <c r="A936" s="11">
        <v>6</v>
      </c>
      <c r="B936" s="12" t="s">
        <v>39</v>
      </c>
      <c r="C936" s="13" t="s">
        <v>40</v>
      </c>
      <c r="D936" s="14">
        <v>78</v>
      </c>
      <c r="E936" s="15"/>
      <c r="F936" s="16">
        <f t="shared" si="29"/>
        <v>0</v>
      </c>
    </row>
    <row r="937" spans="1:6" ht="27.6">
      <c r="A937" s="11">
        <v>7</v>
      </c>
      <c r="B937" s="12" t="s">
        <v>41</v>
      </c>
      <c r="C937" s="13" t="s">
        <v>10</v>
      </c>
      <c r="D937" s="14">
        <v>137.6</v>
      </c>
      <c r="E937" s="15"/>
      <c r="F937" s="16">
        <f t="shared" si="29"/>
        <v>0</v>
      </c>
    </row>
    <row r="938" spans="1:6" ht="27.6">
      <c r="A938" s="11">
        <v>8</v>
      </c>
      <c r="B938" s="31" t="s">
        <v>42</v>
      </c>
      <c r="C938" s="13" t="s">
        <v>10</v>
      </c>
      <c r="D938" s="14">
        <v>74.8</v>
      </c>
      <c r="E938" s="15"/>
      <c r="F938" s="16">
        <f t="shared" si="29"/>
        <v>0</v>
      </c>
    </row>
    <row r="939" spans="1:6">
      <c r="A939" s="18"/>
      <c r="B939" s="19" t="s">
        <v>43</v>
      </c>
      <c r="C939" s="20"/>
      <c r="D939" s="21"/>
      <c r="E939" s="22"/>
      <c r="F939" s="23">
        <f>SUM(F931:F938)</f>
        <v>0</v>
      </c>
    </row>
    <row r="940" spans="1:6" ht="15.6">
      <c r="A940" s="32" t="s">
        <v>44</v>
      </c>
      <c r="B940" s="33" t="s">
        <v>45</v>
      </c>
      <c r="C940" s="34"/>
      <c r="D940" s="35"/>
      <c r="E940" s="15"/>
      <c r="F940" s="16"/>
    </row>
    <row r="941" spans="1:6" ht="41.4">
      <c r="A941" s="11">
        <v>1</v>
      </c>
      <c r="B941" s="31" t="s">
        <v>46</v>
      </c>
      <c r="C941" s="13" t="s">
        <v>40</v>
      </c>
      <c r="D941" s="14">
        <v>5</v>
      </c>
      <c r="E941" s="15"/>
      <c r="F941" s="16">
        <f t="shared" si="29"/>
        <v>0</v>
      </c>
    </row>
    <row r="942" spans="1:6">
      <c r="A942" s="18"/>
      <c r="B942" s="19" t="s">
        <v>48</v>
      </c>
      <c r="C942" s="20"/>
      <c r="D942" s="21"/>
      <c r="E942" s="22"/>
      <c r="F942" s="23">
        <f>SUM(F941:F941)</f>
        <v>0</v>
      </c>
    </row>
    <row r="943" spans="1:6">
      <c r="A943" s="36" t="s">
        <v>49</v>
      </c>
      <c r="B943" s="33" t="s">
        <v>50</v>
      </c>
      <c r="C943" s="13"/>
      <c r="D943" s="14"/>
      <c r="E943" s="15"/>
      <c r="F943" s="16"/>
    </row>
    <row r="944" spans="1:6" ht="41.4">
      <c r="A944" s="11">
        <v>1</v>
      </c>
      <c r="B944" s="31" t="s">
        <v>51</v>
      </c>
      <c r="C944" s="13" t="s">
        <v>52</v>
      </c>
      <c r="D944" s="14">
        <v>13.6</v>
      </c>
      <c r="E944" s="15"/>
      <c r="F944" s="16">
        <f t="shared" si="29"/>
        <v>0</v>
      </c>
    </row>
    <row r="945" spans="1:6" ht="27.6">
      <c r="A945" s="11">
        <v>2</v>
      </c>
      <c r="B945" s="31" t="s">
        <v>53</v>
      </c>
      <c r="C945" s="13" t="s">
        <v>10</v>
      </c>
      <c r="D945" s="14">
        <v>11.9</v>
      </c>
      <c r="E945" s="15"/>
      <c r="F945" s="16">
        <f t="shared" si="29"/>
        <v>0</v>
      </c>
    </row>
    <row r="946" spans="1:6">
      <c r="A946" s="18"/>
      <c r="B946" s="19" t="s">
        <v>54</v>
      </c>
      <c r="C946" s="20"/>
      <c r="D946" s="21"/>
      <c r="E946" s="22"/>
      <c r="F946" s="23">
        <f>SUM(F944:F945)</f>
        <v>0</v>
      </c>
    </row>
    <row r="947" spans="1:6">
      <c r="A947" s="36" t="s">
        <v>55</v>
      </c>
      <c r="B947" s="33" t="s">
        <v>56</v>
      </c>
      <c r="C947" s="13"/>
      <c r="D947" s="14"/>
      <c r="E947" s="15"/>
      <c r="F947" s="16"/>
    </row>
    <row r="948" spans="1:6">
      <c r="A948" s="11">
        <v>1</v>
      </c>
      <c r="B948" s="37" t="s">
        <v>57</v>
      </c>
      <c r="C948" s="13" t="s">
        <v>10</v>
      </c>
      <c r="D948" s="14">
        <v>4.34</v>
      </c>
      <c r="E948" s="15"/>
      <c r="F948" s="16">
        <f t="shared" si="29"/>
        <v>0</v>
      </c>
    </row>
    <row r="949" spans="1:6">
      <c r="A949" s="18"/>
      <c r="B949" s="19" t="s">
        <v>58</v>
      </c>
      <c r="C949" s="20"/>
      <c r="D949" s="21"/>
      <c r="E949" s="22"/>
      <c r="F949" s="23">
        <f>F948</f>
        <v>0</v>
      </c>
    </row>
    <row r="950" spans="1:6">
      <c r="A950" s="36" t="s">
        <v>59</v>
      </c>
      <c r="B950" s="33" t="s">
        <v>60</v>
      </c>
      <c r="C950" s="13"/>
      <c r="D950" s="14"/>
      <c r="E950" s="15"/>
      <c r="F950" s="16"/>
    </row>
    <row r="951" spans="1:6" ht="27.6">
      <c r="A951" s="11">
        <v>1</v>
      </c>
      <c r="B951" s="31" t="s">
        <v>61</v>
      </c>
      <c r="C951" s="13" t="s">
        <v>10</v>
      </c>
      <c r="D951" s="14">
        <v>53.6</v>
      </c>
      <c r="E951" s="15"/>
      <c r="F951" s="16">
        <f t="shared" si="29"/>
        <v>0</v>
      </c>
    </row>
    <row r="952" spans="1:6" ht="27.6">
      <c r="A952" s="11">
        <v>2</v>
      </c>
      <c r="B952" s="31" t="s">
        <v>62</v>
      </c>
      <c r="C952" s="13" t="s">
        <v>10</v>
      </c>
      <c r="D952" s="14">
        <v>18.600000000000001</v>
      </c>
      <c r="E952" s="15"/>
      <c r="F952" s="16">
        <f t="shared" si="29"/>
        <v>0</v>
      </c>
    </row>
    <row r="953" spans="1:6">
      <c r="A953" s="18"/>
      <c r="B953" s="19" t="s">
        <v>63</v>
      </c>
      <c r="C953" s="20"/>
      <c r="D953" s="21"/>
      <c r="E953" s="22"/>
      <c r="F953" s="23">
        <f>SUM(F951:F952)</f>
        <v>0</v>
      </c>
    </row>
    <row r="954" spans="1:6">
      <c r="A954" s="36" t="s">
        <v>64</v>
      </c>
      <c r="B954" s="41" t="s">
        <v>105</v>
      </c>
      <c r="C954" s="42"/>
      <c r="D954" s="43"/>
      <c r="E954" s="44"/>
      <c r="F954" s="16"/>
    </row>
    <row r="955" spans="1:6" ht="57.6">
      <c r="A955" s="11">
        <v>1</v>
      </c>
      <c r="B955" s="45" t="s">
        <v>85</v>
      </c>
      <c r="C955" s="42" t="s">
        <v>86</v>
      </c>
      <c r="D955" s="43">
        <v>1.4</v>
      </c>
      <c r="E955" s="44"/>
      <c r="F955" s="16">
        <f t="shared" ref="F955:F965" si="30">+D955*E955</f>
        <v>0</v>
      </c>
    </row>
    <row r="956" spans="1:6" ht="43.2">
      <c r="A956" s="11">
        <v>2</v>
      </c>
      <c r="B956" s="45" t="s">
        <v>87</v>
      </c>
      <c r="C956" s="42" t="s">
        <v>88</v>
      </c>
      <c r="D956" s="43">
        <v>1</v>
      </c>
      <c r="E956" s="44"/>
      <c r="F956" s="16">
        <f t="shared" si="30"/>
        <v>0</v>
      </c>
    </row>
    <row r="957" spans="1:6" ht="43.2">
      <c r="A957" s="11">
        <v>3</v>
      </c>
      <c r="B957" s="45" t="s">
        <v>89</v>
      </c>
      <c r="C957" s="42" t="s">
        <v>90</v>
      </c>
      <c r="D957" s="43">
        <v>1</v>
      </c>
      <c r="E957" s="44"/>
      <c r="F957" s="16">
        <f t="shared" si="30"/>
        <v>0</v>
      </c>
    </row>
    <row r="958" spans="1:6" ht="43.2">
      <c r="A958" s="11">
        <v>4</v>
      </c>
      <c r="B958" s="45" t="s">
        <v>91</v>
      </c>
      <c r="C958" s="42" t="s">
        <v>90</v>
      </c>
      <c r="D958" s="43">
        <v>1</v>
      </c>
      <c r="E958" s="44"/>
      <c r="F958" s="16">
        <f t="shared" si="30"/>
        <v>0</v>
      </c>
    </row>
    <row r="959" spans="1:6" ht="43.2">
      <c r="A959" s="11">
        <v>5</v>
      </c>
      <c r="B959" s="45" t="s">
        <v>92</v>
      </c>
      <c r="C959" s="42" t="s">
        <v>90</v>
      </c>
      <c r="D959" s="43">
        <v>1</v>
      </c>
      <c r="E959" s="44"/>
      <c r="F959" s="16">
        <f t="shared" si="30"/>
        <v>0</v>
      </c>
    </row>
    <row r="960" spans="1:6" ht="72">
      <c r="A960" s="11">
        <v>6</v>
      </c>
      <c r="B960" s="45" t="s">
        <v>93</v>
      </c>
      <c r="C960" s="42" t="s">
        <v>86</v>
      </c>
      <c r="D960" s="43">
        <v>13.68</v>
      </c>
      <c r="E960" s="44"/>
      <c r="F960" s="16">
        <f t="shared" si="30"/>
        <v>0</v>
      </c>
    </row>
    <row r="961" spans="1:6" ht="57.6">
      <c r="A961" s="11">
        <v>7</v>
      </c>
      <c r="B961" s="45" t="s">
        <v>94</v>
      </c>
      <c r="C961" s="42" t="s">
        <v>30</v>
      </c>
      <c r="D961" s="43">
        <v>1</v>
      </c>
      <c r="E961" s="44"/>
      <c r="F961" s="16">
        <f t="shared" si="30"/>
        <v>0</v>
      </c>
    </row>
    <row r="962" spans="1:6" ht="28.8">
      <c r="A962" s="11">
        <v>8</v>
      </c>
      <c r="B962" s="45" t="s">
        <v>383</v>
      </c>
      <c r="C962" s="42" t="s">
        <v>88</v>
      </c>
      <c r="D962" s="43">
        <v>3</v>
      </c>
      <c r="E962" s="44"/>
      <c r="F962" s="16">
        <f t="shared" si="30"/>
        <v>0</v>
      </c>
    </row>
    <row r="963" spans="1:6">
      <c r="A963" s="11">
        <v>9</v>
      </c>
      <c r="B963" s="45" t="s">
        <v>96</v>
      </c>
      <c r="C963" s="42" t="s">
        <v>88</v>
      </c>
      <c r="D963" s="43">
        <v>3</v>
      </c>
      <c r="E963" s="44"/>
      <c r="F963" s="16">
        <f t="shared" si="30"/>
        <v>0</v>
      </c>
    </row>
    <row r="964" spans="1:6">
      <c r="A964" s="11">
        <v>10</v>
      </c>
      <c r="B964" s="45" t="s">
        <v>97</v>
      </c>
      <c r="C964" s="42" t="s">
        <v>88</v>
      </c>
      <c r="D964" s="43">
        <v>3</v>
      </c>
      <c r="E964" s="44"/>
      <c r="F964" s="16">
        <f t="shared" si="30"/>
        <v>0</v>
      </c>
    </row>
    <row r="965" spans="1:6">
      <c r="A965" s="11">
        <v>11</v>
      </c>
      <c r="B965" s="45" t="s">
        <v>98</v>
      </c>
      <c r="C965" s="42" t="s">
        <v>88</v>
      </c>
      <c r="D965" s="43">
        <v>5</v>
      </c>
      <c r="E965" s="44"/>
      <c r="F965" s="16">
        <f t="shared" si="30"/>
        <v>0</v>
      </c>
    </row>
    <row r="966" spans="1:6">
      <c r="A966" s="18"/>
      <c r="B966" s="19" t="s">
        <v>71</v>
      </c>
      <c r="C966" s="20"/>
      <c r="D966" s="21"/>
      <c r="E966" s="22"/>
      <c r="F966" s="23">
        <f>SUM(F955:F965)</f>
        <v>0</v>
      </c>
    </row>
    <row r="967" spans="1:6">
      <c r="A967" s="18" t="s">
        <v>72</v>
      </c>
      <c r="B967" s="19" t="s">
        <v>106</v>
      </c>
      <c r="C967" s="20"/>
      <c r="D967" s="21"/>
      <c r="E967" s="22"/>
      <c r="F967" s="23"/>
    </row>
    <row r="968" spans="1:6" ht="27.6">
      <c r="A968" s="47">
        <v>1</v>
      </c>
      <c r="B968" s="26" t="s">
        <v>103</v>
      </c>
      <c r="C968" s="13" t="s">
        <v>14</v>
      </c>
      <c r="D968" s="27">
        <v>0.14299999999999999</v>
      </c>
      <c r="E968" s="15"/>
      <c r="F968" s="16">
        <f>E968*D968</f>
        <v>0</v>
      </c>
    </row>
    <row r="969" spans="1:6" ht="27.6">
      <c r="A969" s="47">
        <v>2</v>
      </c>
      <c r="B969" s="26" t="s">
        <v>107</v>
      </c>
      <c r="C969" s="13" t="s">
        <v>14</v>
      </c>
      <c r="D969" s="14">
        <v>0.56999999999999995</v>
      </c>
      <c r="E969" s="15"/>
      <c r="F969" s="16">
        <f t="shared" ref="F969:F977" si="31">E969*D969</f>
        <v>0</v>
      </c>
    </row>
    <row r="970" spans="1:6">
      <c r="A970" s="47">
        <v>3</v>
      </c>
      <c r="B970" s="26" t="s">
        <v>108</v>
      </c>
      <c r="C970" s="13" t="s">
        <v>10</v>
      </c>
      <c r="D970" s="14">
        <v>1.9</v>
      </c>
      <c r="E970" s="15"/>
      <c r="F970" s="16">
        <f t="shared" si="31"/>
        <v>0</v>
      </c>
    </row>
    <row r="971" spans="1:6" ht="27.6">
      <c r="A971" s="47">
        <v>4</v>
      </c>
      <c r="B971" s="26" t="s">
        <v>109</v>
      </c>
      <c r="C971" s="13" t="s">
        <v>10</v>
      </c>
      <c r="D971" s="14">
        <v>8.32</v>
      </c>
      <c r="E971" s="15"/>
      <c r="F971" s="16">
        <f t="shared" si="31"/>
        <v>0</v>
      </c>
    </row>
    <row r="972" spans="1:6">
      <c r="A972" s="47">
        <v>5</v>
      </c>
      <c r="B972" s="26" t="s">
        <v>184</v>
      </c>
      <c r="C972" s="13" t="s">
        <v>86</v>
      </c>
      <c r="D972" s="14">
        <v>6</v>
      </c>
      <c r="E972" s="15"/>
      <c r="F972" s="16"/>
    </row>
    <row r="973" spans="1:6" ht="27.6">
      <c r="A973" s="47">
        <v>6</v>
      </c>
      <c r="B973" s="26" t="s">
        <v>110</v>
      </c>
      <c r="C973" s="13" t="s">
        <v>10</v>
      </c>
      <c r="D973" s="28">
        <v>3.75</v>
      </c>
      <c r="E973" s="15"/>
      <c r="F973" s="16">
        <f t="shared" si="31"/>
        <v>0</v>
      </c>
    </row>
    <row r="974" spans="1:6" ht="41.4">
      <c r="A974" s="47">
        <v>7</v>
      </c>
      <c r="B974" s="26" t="s">
        <v>77</v>
      </c>
      <c r="C974" s="13" t="s">
        <v>10</v>
      </c>
      <c r="D974" s="28">
        <v>17.760000000000002</v>
      </c>
      <c r="E974" s="15"/>
      <c r="F974" s="16">
        <f t="shared" si="31"/>
        <v>0</v>
      </c>
    </row>
    <row r="975" spans="1:6" ht="43.2">
      <c r="A975" s="47">
        <v>8</v>
      </c>
      <c r="B975" s="45" t="s">
        <v>187</v>
      </c>
      <c r="C975" s="42" t="s">
        <v>30</v>
      </c>
      <c r="D975" s="43">
        <v>1</v>
      </c>
      <c r="E975" s="50"/>
      <c r="F975" s="16">
        <f t="shared" si="31"/>
        <v>0</v>
      </c>
    </row>
    <row r="976" spans="1:6" ht="27.6">
      <c r="A976" s="47">
        <v>9</v>
      </c>
      <c r="B976" s="26" t="s">
        <v>112</v>
      </c>
      <c r="C976" s="13" t="s">
        <v>30</v>
      </c>
      <c r="D976" s="28">
        <v>1</v>
      </c>
      <c r="E976" s="15"/>
      <c r="F976" s="16">
        <f t="shared" si="31"/>
        <v>0</v>
      </c>
    </row>
    <row r="977" spans="1:7" ht="27.6">
      <c r="A977" s="47">
        <v>10</v>
      </c>
      <c r="B977" s="26" t="s">
        <v>185</v>
      </c>
      <c r="C977" s="13" t="s">
        <v>14</v>
      </c>
      <c r="D977" s="28">
        <v>0.56999999999999995</v>
      </c>
      <c r="E977" s="15"/>
      <c r="F977" s="16">
        <f t="shared" si="31"/>
        <v>0</v>
      </c>
    </row>
    <row r="978" spans="1:7">
      <c r="A978" s="18"/>
      <c r="B978" s="7" t="s">
        <v>82</v>
      </c>
      <c r="C978" s="9"/>
      <c r="D978" s="52"/>
      <c r="E978" s="25"/>
      <c r="F978" s="23">
        <f>SUM(F968:F977)</f>
        <v>0</v>
      </c>
    </row>
    <row r="979" spans="1:7">
      <c r="A979" s="11"/>
      <c r="B979" s="41" t="s">
        <v>100</v>
      </c>
      <c r="C979" s="42"/>
      <c r="D979" s="43"/>
      <c r="E979" s="43"/>
      <c r="F979" s="46">
        <f>F966+F953+F949+F946+F942+F939+F929+F920+F978</f>
        <v>0</v>
      </c>
      <c r="G979" s="54"/>
    </row>
    <row r="982" spans="1:7" ht="15" thickBot="1"/>
    <row r="983" spans="1:7" ht="18.600000000000001" thickBot="1">
      <c r="A983" s="2"/>
      <c r="B983" s="369" t="s">
        <v>116</v>
      </c>
      <c r="C983" s="370"/>
      <c r="D983" s="370"/>
      <c r="E983" s="370"/>
      <c r="F983" s="371"/>
    </row>
    <row r="984" spans="1:7" ht="18">
      <c r="A984" s="2"/>
      <c r="B984" s="3"/>
      <c r="C984" s="3"/>
      <c r="D984" s="3"/>
      <c r="E984" s="3"/>
      <c r="F984" s="3"/>
    </row>
    <row r="985" spans="1:7" ht="31.2">
      <c r="A985" s="4" t="s">
        <v>1</v>
      </c>
      <c r="B985" s="4" t="s">
        <v>2</v>
      </c>
      <c r="C985" s="4" t="s">
        <v>3</v>
      </c>
      <c r="D985" s="5" t="s">
        <v>4</v>
      </c>
      <c r="E985" s="4" t="s">
        <v>5</v>
      </c>
      <c r="F985" s="4" t="s">
        <v>6</v>
      </c>
    </row>
    <row r="986" spans="1:7" ht="15.6">
      <c r="A986" s="6" t="s">
        <v>7</v>
      </c>
      <c r="B986" s="7" t="s">
        <v>8</v>
      </c>
      <c r="C986" s="8"/>
      <c r="D986" s="9"/>
      <c r="E986" s="9"/>
      <c r="F986" s="10"/>
    </row>
    <row r="987" spans="1:7" ht="27.6">
      <c r="A987" s="11">
        <v>1</v>
      </c>
      <c r="B987" s="12" t="s">
        <v>9</v>
      </c>
      <c r="C987" s="13" t="s">
        <v>10</v>
      </c>
      <c r="D987" s="14">
        <v>38.130000000000003</v>
      </c>
      <c r="E987" s="15"/>
      <c r="F987" s="16">
        <f>+D987*E987</f>
        <v>0</v>
      </c>
    </row>
    <row r="988" spans="1:7">
      <c r="A988" s="11">
        <v>2</v>
      </c>
      <c r="B988" s="17" t="s">
        <v>11</v>
      </c>
      <c r="C988" s="13" t="s">
        <v>12</v>
      </c>
      <c r="D988" s="14">
        <v>1</v>
      </c>
      <c r="E988" s="15"/>
      <c r="F988" s="16">
        <f t="shared" ref="F988:F1026" si="32">+D988*E988</f>
        <v>0</v>
      </c>
    </row>
    <row r="989" spans="1:7">
      <c r="A989" s="11">
        <v>3</v>
      </c>
      <c r="B989" s="12" t="s">
        <v>102</v>
      </c>
      <c r="C989" s="13" t="s">
        <v>14</v>
      </c>
      <c r="D989" s="14">
        <v>30.78</v>
      </c>
      <c r="E989" s="15"/>
      <c r="F989" s="16">
        <f t="shared" si="32"/>
        <v>0</v>
      </c>
    </row>
    <row r="990" spans="1:7">
      <c r="A990" s="11">
        <v>4</v>
      </c>
      <c r="B990" s="17" t="s">
        <v>15</v>
      </c>
      <c r="C990" s="13" t="s">
        <v>14</v>
      </c>
      <c r="D990" s="14">
        <v>2.7029999999999998</v>
      </c>
      <c r="E990" s="15"/>
      <c r="F990" s="16">
        <f t="shared" si="32"/>
        <v>0</v>
      </c>
    </row>
    <row r="991" spans="1:7">
      <c r="A991" s="11">
        <v>5</v>
      </c>
      <c r="B991" s="17" t="s">
        <v>16</v>
      </c>
      <c r="C991" s="13" t="s">
        <v>14</v>
      </c>
      <c r="D991" s="14">
        <v>3.1320000000000001</v>
      </c>
      <c r="E991" s="15"/>
      <c r="F991" s="16">
        <f t="shared" si="32"/>
        <v>0</v>
      </c>
    </row>
    <row r="992" spans="1:7">
      <c r="A992" s="11">
        <v>6</v>
      </c>
      <c r="B992" s="17" t="s">
        <v>17</v>
      </c>
      <c r="C992" s="13" t="s">
        <v>14</v>
      </c>
      <c r="D992" s="14">
        <v>0.96</v>
      </c>
      <c r="E992" s="15"/>
      <c r="F992" s="16">
        <f t="shared" si="32"/>
        <v>0</v>
      </c>
    </row>
    <row r="993" spans="1:6">
      <c r="A993" s="11">
        <v>7</v>
      </c>
      <c r="B993" s="17" t="s">
        <v>18</v>
      </c>
      <c r="C993" s="13" t="s">
        <v>12</v>
      </c>
      <c r="D993" s="14">
        <v>1</v>
      </c>
      <c r="E993" s="15"/>
      <c r="F993" s="16">
        <f t="shared" si="32"/>
        <v>0</v>
      </c>
    </row>
    <row r="994" spans="1:6">
      <c r="A994" s="18"/>
      <c r="B994" s="19" t="s">
        <v>19</v>
      </c>
      <c r="C994" s="20"/>
      <c r="D994" s="21"/>
      <c r="E994" s="22"/>
      <c r="F994" s="23">
        <f>SUM(F987:F993)</f>
        <v>0</v>
      </c>
    </row>
    <row r="995" spans="1:6" ht="15.6">
      <c r="A995" s="6" t="s">
        <v>20</v>
      </c>
      <c r="B995" s="7" t="s">
        <v>21</v>
      </c>
      <c r="C995" s="9"/>
      <c r="D995" s="24"/>
      <c r="E995" s="25"/>
      <c r="F995" s="16"/>
    </row>
    <row r="996" spans="1:6" ht="27.6">
      <c r="A996" s="11">
        <v>1</v>
      </c>
      <c r="B996" s="26" t="s">
        <v>103</v>
      </c>
      <c r="C996" s="13" t="s">
        <v>14</v>
      </c>
      <c r="D996" s="27">
        <v>0.56799999999999995</v>
      </c>
      <c r="E996" s="15"/>
      <c r="F996" s="16">
        <f t="shared" si="32"/>
        <v>0</v>
      </c>
    </row>
    <row r="997" spans="1:6" ht="27.6">
      <c r="A997" s="11">
        <v>2</v>
      </c>
      <c r="B997" s="26" t="s">
        <v>117</v>
      </c>
      <c r="C997" s="13" t="s">
        <v>14</v>
      </c>
      <c r="D997" s="14">
        <v>2.2709999999999999</v>
      </c>
      <c r="E997" s="15"/>
      <c r="F997" s="16">
        <f t="shared" si="32"/>
        <v>0</v>
      </c>
    </row>
    <row r="998" spans="1:6" ht="27.6">
      <c r="A998" s="11">
        <v>3</v>
      </c>
      <c r="B998" s="26" t="s">
        <v>24</v>
      </c>
      <c r="C998" s="13" t="s">
        <v>10</v>
      </c>
      <c r="D998" s="14">
        <v>41.32</v>
      </c>
      <c r="E998" s="15"/>
      <c r="F998" s="16">
        <f t="shared" si="32"/>
        <v>0</v>
      </c>
    </row>
    <row r="999" spans="1:6">
      <c r="A999" s="11">
        <v>4</v>
      </c>
      <c r="B999" s="12" t="s">
        <v>25</v>
      </c>
      <c r="C999" s="13" t="s">
        <v>14</v>
      </c>
      <c r="D999" s="28">
        <v>0.32400000000000001</v>
      </c>
      <c r="E999" s="15"/>
      <c r="F999" s="16">
        <f t="shared" si="32"/>
        <v>0</v>
      </c>
    </row>
    <row r="1000" spans="1:6" ht="41.4">
      <c r="A1000" s="11">
        <v>5</v>
      </c>
      <c r="B1000" s="12" t="s">
        <v>26</v>
      </c>
      <c r="C1000" s="13" t="s">
        <v>14</v>
      </c>
      <c r="D1000" s="28">
        <v>0.68100000000000005</v>
      </c>
      <c r="E1000" s="15"/>
      <c r="F1000" s="16">
        <f t="shared" si="32"/>
        <v>0</v>
      </c>
    </row>
    <row r="1001" spans="1:6" ht="41.4">
      <c r="A1001" s="11">
        <v>6</v>
      </c>
      <c r="B1001" s="12" t="s">
        <v>27</v>
      </c>
      <c r="C1001" s="13" t="s">
        <v>14</v>
      </c>
      <c r="D1001" s="28">
        <v>1.1759999999999999</v>
      </c>
      <c r="E1001" s="15"/>
      <c r="F1001" s="16">
        <f t="shared" si="32"/>
        <v>0</v>
      </c>
    </row>
    <row r="1002" spans="1:6">
      <c r="A1002" s="11">
        <v>7</v>
      </c>
      <c r="B1002" s="29" t="s">
        <v>28</v>
      </c>
      <c r="C1002" s="13" t="s">
        <v>10</v>
      </c>
      <c r="D1002" s="14">
        <v>46</v>
      </c>
      <c r="E1002" s="15"/>
      <c r="F1002" s="16">
        <f t="shared" si="32"/>
        <v>0</v>
      </c>
    </row>
    <row r="1003" spans="1:6">
      <c r="A1003" s="18"/>
      <c r="B1003" s="19" t="s">
        <v>31</v>
      </c>
      <c r="C1003" s="20"/>
      <c r="D1003" s="21"/>
      <c r="E1003" s="22"/>
      <c r="F1003" s="23">
        <f>SUM(F996:F1002)</f>
        <v>0</v>
      </c>
    </row>
    <row r="1004" spans="1:6" ht="15.6">
      <c r="A1004" s="6" t="s">
        <v>32</v>
      </c>
      <c r="B1004" s="30" t="s">
        <v>33</v>
      </c>
      <c r="C1004" s="9"/>
      <c r="D1004" s="24"/>
      <c r="E1004" s="25"/>
      <c r="F1004" s="16"/>
    </row>
    <row r="1005" spans="1:6" ht="27.6">
      <c r="A1005" s="11">
        <v>1</v>
      </c>
      <c r="B1005" s="12" t="s">
        <v>34</v>
      </c>
      <c r="C1005" s="13" t="s">
        <v>14</v>
      </c>
      <c r="D1005" s="27">
        <v>0.61899999999999999</v>
      </c>
      <c r="E1005" s="15"/>
      <c r="F1005" s="16">
        <f t="shared" si="32"/>
        <v>0</v>
      </c>
    </row>
    <row r="1006" spans="1:6" ht="41.4">
      <c r="A1006" s="11">
        <v>2</v>
      </c>
      <c r="B1006" s="12" t="s">
        <v>35</v>
      </c>
      <c r="C1006" s="13" t="s">
        <v>14</v>
      </c>
      <c r="D1006" s="14">
        <v>0.5</v>
      </c>
      <c r="E1006" s="15"/>
      <c r="F1006" s="16">
        <f t="shared" si="32"/>
        <v>0</v>
      </c>
    </row>
    <row r="1007" spans="1:6" ht="41.4">
      <c r="A1007" s="11">
        <v>3</v>
      </c>
      <c r="B1007" s="12" t="s">
        <v>36</v>
      </c>
      <c r="C1007" s="13" t="s">
        <v>14</v>
      </c>
      <c r="D1007" s="27">
        <v>0.18099999999999999</v>
      </c>
      <c r="E1007" s="15"/>
      <c r="F1007" s="16">
        <f t="shared" si="32"/>
        <v>0</v>
      </c>
    </row>
    <row r="1008" spans="1:6" ht="41.4">
      <c r="A1008" s="11">
        <v>4</v>
      </c>
      <c r="B1008" s="12" t="s">
        <v>37</v>
      </c>
      <c r="C1008" s="13" t="s">
        <v>10</v>
      </c>
      <c r="D1008" s="14">
        <v>25</v>
      </c>
      <c r="E1008" s="15"/>
      <c r="F1008" s="16">
        <f t="shared" si="32"/>
        <v>0</v>
      </c>
    </row>
    <row r="1009" spans="1:6" ht="41.4">
      <c r="A1009" s="11">
        <v>5</v>
      </c>
      <c r="B1009" s="12" t="s">
        <v>38</v>
      </c>
      <c r="C1009" s="13" t="s">
        <v>10</v>
      </c>
      <c r="D1009" s="14">
        <v>0.96</v>
      </c>
      <c r="E1009" s="15"/>
      <c r="F1009" s="16">
        <f t="shared" si="32"/>
        <v>0</v>
      </c>
    </row>
    <row r="1010" spans="1:6" ht="27.6">
      <c r="A1010" s="11">
        <v>6</v>
      </c>
      <c r="B1010" s="12" t="s">
        <v>39</v>
      </c>
      <c r="C1010" s="13" t="s">
        <v>40</v>
      </c>
      <c r="D1010" s="14">
        <v>39</v>
      </c>
      <c r="E1010" s="15"/>
      <c r="F1010" s="16">
        <f t="shared" si="32"/>
        <v>0</v>
      </c>
    </row>
    <row r="1011" spans="1:6" ht="27.6">
      <c r="A1011" s="11">
        <v>7</v>
      </c>
      <c r="B1011" s="12" t="s">
        <v>41</v>
      </c>
      <c r="C1011" s="13" t="s">
        <v>10</v>
      </c>
      <c r="D1011" s="14">
        <v>55.2</v>
      </c>
      <c r="E1011" s="15"/>
      <c r="F1011" s="16">
        <f t="shared" si="32"/>
        <v>0</v>
      </c>
    </row>
    <row r="1012" spans="1:6">
      <c r="A1012" s="11">
        <v>8</v>
      </c>
      <c r="B1012" s="31" t="s">
        <v>118</v>
      </c>
      <c r="C1012" s="13" t="s">
        <v>10</v>
      </c>
      <c r="D1012" s="14">
        <v>34.409999999999997</v>
      </c>
      <c r="E1012" s="15"/>
      <c r="F1012" s="16">
        <f t="shared" si="32"/>
        <v>0</v>
      </c>
    </row>
    <row r="1013" spans="1:6">
      <c r="A1013" s="18"/>
      <c r="B1013" s="19" t="s">
        <v>43</v>
      </c>
      <c r="C1013" s="20"/>
      <c r="D1013" s="21"/>
      <c r="E1013" s="22"/>
      <c r="F1013" s="23">
        <f>SUM(F1005:F1012)</f>
        <v>0</v>
      </c>
    </row>
    <row r="1014" spans="1:6" ht="15.6">
      <c r="A1014" s="32" t="s">
        <v>44</v>
      </c>
      <c r="B1014" s="33" t="s">
        <v>45</v>
      </c>
      <c r="C1014" s="34"/>
      <c r="D1014" s="35"/>
      <c r="E1014" s="15"/>
      <c r="F1014" s="16"/>
    </row>
    <row r="1015" spans="1:6" ht="41.4">
      <c r="A1015" s="11">
        <v>1</v>
      </c>
      <c r="B1015" s="31" t="s">
        <v>46</v>
      </c>
      <c r="C1015" s="13" t="s">
        <v>40</v>
      </c>
      <c r="D1015" s="14">
        <v>2</v>
      </c>
      <c r="E1015" s="15"/>
      <c r="F1015" s="16">
        <f t="shared" si="32"/>
        <v>0</v>
      </c>
    </row>
    <row r="1016" spans="1:6">
      <c r="A1016" s="18"/>
      <c r="B1016" s="19" t="s">
        <v>48</v>
      </c>
      <c r="C1016" s="20"/>
      <c r="D1016" s="21"/>
      <c r="E1016" s="22"/>
      <c r="F1016" s="23">
        <f>SUM(F1015:F1015)</f>
        <v>0</v>
      </c>
    </row>
    <row r="1017" spans="1:6">
      <c r="A1017" s="36" t="s">
        <v>49</v>
      </c>
      <c r="B1017" s="33" t="s">
        <v>50</v>
      </c>
      <c r="C1017" s="13"/>
      <c r="D1017" s="14"/>
      <c r="E1017" s="15"/>
      <c r="F1017" s="16"/>
    </row>
    <row r="1018" spans="1:6" ht="41.4">
      <c r="A1018" s="11">
        <v>1</v>
      </c>
      <c r="B1018" s="31" t="s">
        <v>51</v>
      </c>
      <c r="C1018" s="13" t="s">
        <v>52</v>
      </c>
      <c r="D1018" s="14">
        <v>5.7</v>
      </c>
      <c r="E1018" s="15"/>
      <c r="F1018" s="16">
        <f t="shared" si="32"/>
        <v>0</v>
      </c>
    </row>
    <row r="1019" spans="1:6" ht="27.6">
      <c r="A1019" s="11">
        <v>2</v>
      </c>
      <c r="B1019" s="31" t="s">
        <v>53</v>
      </c>
      <c r="C1019" s="13" t="s">
        <v>10</v>
      </c>
      <c r="D1019" s="14">
        <v>4.8499999999999996</v>
      </c>
      <c r="E1019" s="15"/>
      <c r="F1019" s="16">
        <f t="shared" si="32"/>
        <v>0</v>
      </c>
    </row>
    <row r="1020" spans="1:6">
      <c r="A1020" s="18"/>
      <c r="B1020" s="19" t="s">
        <v>54</v>
      </c>
      <c r="C1020" s="20"/>
      <c r="D1020" s="21"/>
      <c r="E1020" s="22"/>
      <c r="F1020" s="23">
        <f>SUM(F1018:F1019)</f>
        <v>0</v>
      </c>
    </row>
    <row r="1021" spans="1:6">
      <c r="A1021" s="36" t="s">
        <v>55</v>
      </c>
      <c r="B1021" s="33" t="s">
        <v>56</v>
      </c>
      <c r="C1021" s="13"/>
      <c r="D1021" s="14"/>
      <c r="E1021" s="15"/>
      <c r="F1021" s="16"/>
    </row>
    <row r="1022" spans="1:6">
      <c r="A1022" s="11">
        <v>1</v>
      </c>
      <c r="B1022" s="37" t="s">
        <v>57</v>
      </c>
      <c r="C1022" s="13" t="s">
        <v>10</v>
      </c>
      <c r="D1022" s="14">
        <v>2.34</v>
      </c>
      <c r="E1022" s="15"/>
      <c r="F1022" s="16">
        <f t="shared" si="32"/>
        <v>0</v>
      </c>
    </row>
    <row r="1023" spans="1:6">
      <c r="A1023" s="18"/>
      <c r="B1023" s="19" t="s">
        <v>58</v>
      </c>
      <c r="C1023" s="20"/>
      <c r="D1023" s="21"/>
      <c r="E1023" s="22"/>
      <c r="F1023" s="23">
        <f>F1022</f>
        <v>0</v>
      </c>
    </row>
    <row r="1024" spans="1:6">
      <c r="A1024" s="36" t="s">
        <v>59</v>
      </c>
      <c r="B1024" s="33" t="s">
        <v>60</v>
      </c>
      <c r="C1024" s="13"/>
      <c r="D1024" s="14"/>
      <c r="E1024" s="15"/>
      <c r="F1024" s="16"/>
    </row>
    <row r="1025" spans="1:6" ht="27.6">
      <c r="A1025" s="11">
        <v>1</v>
      </c>
      <c r="B1025" s="31" t="s">
        <v>61</v>
      </c>
      <c r="C1025" s="13" t="s">
        <v>10</v>
      </c>
      <c r="D1025" s="14">
        <v>20.8</v>
      </c>
      <c r="E1025" s="15"/>
      <c r="F1025" s="16">
        <f t="shared" si="32"/>
        <v>0</v>
      </c>
    </row>
    <row r="1026" spans="1:6" ht="27.6">
      <c r="A1026" s="11">
        <v>2</v>
      </c>
      <c r="B1026" s="31" t="s">
        <v>62</v>
      </c>
      <c r="C1026" s="13" t="s">
        <v>10</v>
      </c>
      <c r="D1026" s="14">
        <v>6.4</v>
      </c>
      <c r="E1026" s="15"/>
      <c r="F1026" s="16">
        <f t="shared" si="32"/>
        <v>0</v>
      </c>
    </row>
    <row r="1027" spans="1:6">
      <c r="A1027" s="18"/>
      <c r="B1027" s="19" t="s">
        <v>63</v>
      </c>
      <c r="C1027" s="20"/>
      <c r="D1027" s="21"/>
      <c r="E1027" s="22"/>
      <c r="F1027" s="23">
        <f>SUM(F1025:F1026)</f>
        <v>0</v>
      </c>
    </row>
    <row r="1028" spans="1:6">
      <c r="A1028" s="36" t="s">
        <v>64</v>
      </c>
      <c r="B1028" s="41" t="s">
        <v>105</v>
      </c>
      <c r="C1028" s="42"/>
      <c r="D1028" s="43"/>
      <c r="E1028" s="44"/>
      <c r="F1028" s="16"/>
    </row>
    <row r="1029" spans="1:6" ht="57.6">
      <c r="A1029" s="11">
        <v>1</v>
      </c>
      <c r="B1029" s="45" t="s">
        <v>85</v>
      </c>
      <c r="C1029" s="42" t="s">
        <v>86</v>
      </c>
      <c r="D1029" s="43">
        <v>1.4</v>
      </c>
      <c r="E1029" s="44"/>
      <c r="F1029" s="16">
        <f t="shared" ref="F1029:F1039" si="33">+D1029*E1029</f>
        <v>0</v>
      </c>
    </row>
    <row r="1030" spans="1:6" ht="43.2">
      <c r="A1030" s="11">
        <v>2</v>
      </c>
      <c r="B1030" s="45" t="s">
        <v>87</v>
      </c>
      <c r="C1030" s="42" t="s">
        <v>88</v>
      </c>
      <c r="D1030" s="43">
        <v>1</v>
      </c>
      <c r="E1030" s="44"/>
      <c r="F1030" s="16">
        <f t="shared" si="33"/>
        <v>0</v>
      </c>
    </row>
    <row r="1031" spans="1:6" ht="43.2">
      <c r="A1031" s="11">
        <v>3</v>
      </c>
      <c r="B1031" s="45" t="s">
        <v>89</v>
      </c>
      <c r="C1031" s="42" t="s">
        <v>90</v>
      </c>
      <c r="D1031" s="43">
        <v>1</v>
      </c>
      <c r="E1031" s="44"/>
      <c r="F1031" s="16">
        <f t="shared" si="33"/>
        <v>0</v>
      </c>
    </row>
    <row r="1032" spans="1:6" ht="43.2">
      <c r="A1032" s="11">
        <v>4</v>
      </c>
      <c r="B1032" s="45" t="s">
        <v>91</v>
      </c>
      <c r="C1032" s="42" t="s">
        <v>90</v>
      </c>
      <c r="D1032" s="43">
        <v>1</v>
      </c>
      <c r="E1032" s="44"/>
      <c r="F1032" s="16">
        <f t="shared" si="33"/>
        <v>0</v>
      </c>
    </row>
    <row r="1033" spans="1:6" ht="43.2">
      <c r="A1033" s="11">
        <v>5</v>
      </c>
      <c r="B1033" s="45" t="s">
        <v>92</v>
      </c>
      <c r="C1033" s="42" t="s">
        <v>90</v>
      </c>
      <c r="D1033" s="43">
        <v>1</v>
      </c>
      <c r="E1033" s="44"/>
      <c r="F1033" s="16">
        <f t="shared" si="33"/>
        <v>0</v>
      </c>
    </row>
    <row r="1034" spans="1:6" ht="72">
      <c r="A1034" s="11">
        <v>6</v>
      </c>
      <c r="B1034" s="45" t="s">
        <v>93</v>
      </c>
      <c r="C1034" s="42" t="s">
        <v>86</v>
      </c>
      <c r="D1034" s="43">
        <v>8.82</v>
      </c>
      <c r="E1034" s="44"/>
      <c r="F1034" s="16">
        <f t="shared" si="33"/>
        <v>0</v>
      </c>
    </row>
    <row r="1035" spans="1:6" ht="57.6">
      <c r="A1035" s="11">
        <v>7</v>
      </c>
      <c r="B1035" s="45" t="s">
        <v>94</v>
      </c>
      <c r="C1035" s="42" t="s">
        <v>30</v>
      </c>
      <c r="D1035" s="43">
        <v>1</v>
      </c>
      <c r="E1035" s="44"/>
      <c r="F1035" s="16">
        <f t="shared" si="33"/>
        <v>0</v>
      </c>
    </row>
    <row r="1036" spans="1:6" ht="28.8">
      <c r="A1036" s="11">
        <v>8</v>
      </c>
      <c r="B1036" s="45" t="s">
        <v>383</v>
      </c>
      <c r="C1036" s="42" t="s">
        <v>88</v>
      </c>
      <c r="D1036" s="43">
        <v>2</v>
      </c>
      <c r="E1036" s="44"/>
      <c r="F1036" s="16">
        <f t="shared" si="33"/>
        <v>0</v>
      </c>
    </row>
    <row r="1037" spans="1:6">
      <c r="A1037" s="11">
        <v>9</v>
      </c>
      <c r="B1037" s="45" t="s">
        <v>96</v>
      </c>
      <c r="C1037" s="42" t="s">
        <v>88</v>
      </c>
      <c r="D1037" s="43">
        <v>2</v>
      </c>
      <c r="E1037" s="44"/>
      <c r="F1037" s="16">
        <f t="shared" si="33"/>
        <v>0</v>
      </c>
    </row>
    <row r="1038" spans="1:6">
      <c r="A1038" s="11">
        <v>10</v>
      </c>
      <c r="B1038" s="45" t="s">
        <v>97</v>
      </c>
      <c r="C1038" s="42" t="s">
        <v>88</v>
      </c>
      <c r="D1038" s="43">
        <v>2</v>
      </c>
      <c r="E1038" s="44"/>
      <c r="F1038" s="16">
        <f t="shared" si="33"/>
        <v>0</v>
      </c>
    </row>
    <row r="1039" spans="1:6">
      <c r="A1039" s="11">
        <v>11</v>
      </c>
      <c r="B1039" s="45" t="s">
        <v>98</v>
      </c>
      <c r="C1039" s="42" t="s">
        <v>88</v>
      </c>
      <c r="D1039" s="43">
        <v>2</v>
      </c>
      <c r="E1039" s="44"/>
      <c r="F1039" s="16">
        <f t="shared" si="33"/>
        <v>0</v>
      </c>
    </row>
    <row r="1040" spans="1:6">
      <c r="A1040" s="18"/>
      <c r="B1040" s="19" t="s">
        <v>71</v>
      </c>
      <c r="C1040" s="20"/>
      <c r="D1040" s="21"/>
      <c r="E1040" s="22"/>
      <c r="F1040" s="23">
        <f>SUM(F1029:F1039)</f>
        <v>0</v>
      </c>
    </row>
    <row r="1041" spans="1:7">
      <c r="A1041" s="18" t="s">
        <v>72</v>
      </c>
      <c r="B1041" s="19" t="s">
        <v>106</v>
      </c>
      <c r="C1041" s="20"/>
      <c r="D1041" s="21"/>
      <c r="E1041" s="22"/>
      <c r="F1041" s="23"/>
    </row>
    <row r="1042" spans="1:7" ht="27.6">
      <c r="A1042" s="47">
        <v>1</v>
      </c>
      <c r="B1042" s="26" t="s">
        <v>103</v>
      </c>
      <c r="C1042" s="13" t="s">
        <v>14</v>
      </c>
      <c r="D1042" s="27">
        <v>0.14299999999999999</v>
      </c>
      <c r="E1042" s="15"/>
      <c r="F1042" s="16">
        <f>E1042*D1042</f>
        <v>0</v>
      </c>
    </row>
    <row r="1043" spans="1:7" ht="27.6">
      <c r="A1043" s="47">
        <v>2</v>
      </c>
      <c r="B1043" s="26" t="s">
        <v>107</v>
      </c>
      <c r="C1043" s="13" t="s">
        <v>14</v>
      </c>
      <c r="D1043" s="14">
        <v>0.56999999999999995</v>
      </c>
      <c r="E1043" s="15"/>
      <c r="F1043" s="16">
        <f t="shared" ref="F1043:F1051" si="34">E1043*D1043</f>
        <v>0</v>
      </c>
    </row>
    <row r="1044" spans="1:7">
      <c r="A1044" s="47">
        <v>3</v>
      </c>
      <c r="B1044" s="26" t="s">
        <v>108</v>
      </c>
      <c r="C1044" s="13" t="s">
        <v>10</v>
      </c>
      <c r="D1044" s="14">
        <v>1.9</v>
      </c>
      <c r="E1044" s="15"/>
      <c r="F1044" s="16">
        <f t="shared" si="34"/>
        <v>0</v>
      </c>
    </row>
    <row r="1045" spans="1:7" ht="27.6">
      <c r="A1045" s="47">
        <v>4</v>
      </c>
      <c r="B1045" s="26" t="s">
        <v>109</v>
      </c>
      <c r="C1045" s="13" t="s">
        <v>10</v>
      </c>
      <c r="D1045" s="14">
        <v>8.32</v>
      </c>
      <c r="E1045" s="15"/>
      <c r="F1045" s="16">
        <f t="shared" si="34"/>
        <v>0</v>
      </c>
    </row>
    <row r="1046" spans="1:7">
      <c r="A1046" s="47">
        <v>5</v>
      </c>
      <c r="B1046" s="26" t="s">
        <v>184</v>
      </c>
      <c r="C1046" s="13" t="s">
        <v>86</v>
      </c>
      <c r="D1046" s="14">
        <v>6</v>
      </c>
      <c r="E1046" s="15"/>
      <c r="F1046" s="16"/>
    </row>
    <row r="1047" spans="1:7" ht="27.6">
      <c r="A1047" s="47">
        <v>6</v>
      </c>
      <c r="B1047" s="26" t="s">
        <v>110</v>
      </c>
      <c r="C1047" s="13" t="s">
        <v>10</v>
      </c>
      <c r="D1047" s="28">
        <v>3.75</v>
      </c>
      <c r="E1047" s="15"/>
      <c r="F1047" s="16">
        <f t="shared" si="34"/>
        <v>0</v>
      </c>
    </row>
    <row r="1048" spans="1:7" ht="41.4">
      <c r="A1048" s="47">
        <v>7</v>
      </c>
      <c r="B1048" s="26" t="s">
        <v>77</v>
      </c>
      <c r="C1048" s="13" t="s">
        <v>10</v>
      </c>
      <c r="D1048" s="28">
        <v>17.760000000000002</v>
      </c>
      <c r="E1048" s="15"/>
      <c r="F1048" s="16">
        <f t="shared" si="34"/>
        <v>0</v>
      </c>
    </row>
    <row r="1049" spans="1:7" ht="43.2">
      <c r="A1049" s="47">
        <v>8</v>
      </c>
      <c r="B1049" s="45" t="s">
        <v>187</v>
      </c>
      <c r="C1049" s="42" t="s">
        <v>30</v>
      </c>
      <c r="D1049" s="43">
        <v>1</v>
      </c>
      <c r="E1049" s="50"/>
      <c r="F1049" s="16">
        <f t="shared" si="34"/>
        <v>0</v>
      </c>
    </row>
    <row r="1050" spans="1:7" ht="27.6">
      <c r="A1050" s="47">
        <v>9</v>
      </c>
      <c r="B1050" s="26" t="s">
        <v>112</v>
      </c>
      <c r="C1050" s="13" t="s">
        <v>30</v>
      </c>
      <c r="D1050" s="28">
        <v>1</v>
      </c>
      <c r="E1050" s="15"/>
      <c r="F1050" s="16">
        <f t="shared" si="34"/>
        <v>0</v>
      </c>
    </row>
    <row r="1051" spans="1:7" ht="27.6">
      <c r="A1051" s="47">
        <v>10</v>
      </c>
      <c r="B1051" s="26" t="s">
        <v>185</v>
      </c>
      <c r="C1051" s="13" t="s">
        <v>14</v>
      </c>
      <c r="D1051" s="28">
        <v>0.56999999999999995</v>
      </c>
      <c r="E1051" s="15"/>
      <c r="F1051" s="16">
        <f t="shared" si="34"/>
        <v>0</v>
      </c>
    </row>
    <row r="1052" spans="1:7">
      <c r="A1052" s="18"/>
      <c r="B1052" s="7" t="s">
        <v>82</v>
      </c>
      <c r="C1052" s="9"/>
      <c r="D1052" s="52"/>
      <c r="E1052" s="25"/>
      <c r="F1052" s="23">
        <f>SUM(F1042:F1051)</f>
        <v>0</v>
      </c>
    </row>
    <row r="1053" spans="1:7">
      <c r="A1053" s="11"/>
      <c r="B1053" s="41" t="s">
        <v>100</v>
      </c>
      <c r="C1053" s="42"/>
      <c r="D1053" s="43"/>
      <c r="E1053" s="43"/>
      <c r="F1053" s="46">
        <f>F1040+F1027+F1023+F1020+F1016+F1013+F1003+F994+F1052</f>
        <v>0</v>
      </c>
      <c r="G1053" s="54"/>
    </row>
    <row r="1057" spans="1:7">
      <c r="A1057" s="1"/>
      <c r="B1057" s="381" t="s">
        <v>263</v>
      </c>
      <c r="C1057" s="382"/>
      <c r="D1057" s="383"/>
      <c r="E1057" s="384">
        <f>+F841+F905+F979+F1053</f>
        <v>0</v>
      </c>
      <c r="F1057" s="385"/>
      <c r="G1057" s="54"/>
    </row>
    <row r="1058" spans="1:7">
      <c r="A1058" s="1"/>
      <c r="B1058" s="381" t="s">
        <v>264</v>
      </c>
      <c r="C1058" s="382"/>
      <c r="D1058" s="383"/>
      <c r="E1058" s="381">
        <f>+(E1057*18)/100</f>
        <v>0</v>
      </c>
      <c r="F1058" s="383"/>
    </row>
    <row r="1059" spans="1:7">
      <c r="A1059" s="1"/>
      <c r="B1059" s="381" t="s">
        <v>265</v>
      </c>
      <c r="C1059" s="382"/>
      <c r="D1059" s="383"/>
      <c r="E1059" s="384">
        <f>+E1057+E1058</f>
        <v>0</v>
      </c>
      <c r="F1059" s="385"/>
    </row>
    <row r="1064" spans="1:7" ht="23.4">
      <c r="B1064" s="83" t="s">
        <v>317</v>
      </c>
    </row>
    <row r="1067" spans="1:7" ht="26.4" customHeight="1">
      <c r="A1067" s="281"/>
      <c r="B1067" s="389" t="s">
        <v>318</v>
      </c>
      <c r="C1067" s="389"/>
      <c r="D1067" s="389"/>
      <c r="E1067" s="281"/>
      <c r="F1067" s="281"/>
    </row>
    <row r="1068" spans="1:7" ht="15" thickBot="1">
      <c r="A1068" s="281"/>
      <c r="B1068" s="282"/>
      <c r="C1068" s="281"/>
      <c r="D1068" s="281"/>
      <c r="E1068" s="283"/>
      <c r="F1068" s="283"/>
    </row>
    <row r="1069" spans="1:7" ht="39.6">
      <c r="A1069" s="284" t="s">
        <v>1</v>
      </c>
      <c r="B1069" s="285" t="s">
        <v>125</v>
      </c>
      <c r="C1069" s="63" t="s">
        <v>126</v>
      </c>
      <c r="D1069" s="63" t="s">
        <v>127</v>
      </c>
      <c r="E1069" s="64" t="s">
        <v>128</v>
      </c>
      <c r="F1069" s="65" t="s">
        <v>129</v>
      </c>
    </row>
    <row r="1070" spans="1:7">
      <c r="A1070" s="286" t="s">
        <v>130</v>
      </c>
      <c r="B1070" s="287" t="s">
        <v>131</v>
      </c>
      <c r="C1070" s="288"/>
      <c r="D1070" s="288"/>
      <c r="E1070" s="289"/>
      <c r="F1070" s="290"/>
    </row>
    <row r="1071" spans="1:7" ht="39.6">
      <c r="A1071" s="291" t="s">
        <v>132</v>
      </c>
      <c r="B1071" s="292" t="s">
        <v>133</v>
      </c>
      <c r="C1071" s="288" t="s">
        <v>134</v>
      </c>
      <c r="D1071" s="288">
        <v>1</v>
      </c>
      <c r="E1071" s="289"/>
      <c r="F1071" s="290">
        <f>+E1071*D1071</f>
        <v>0</v>
      </c>
    </row>
    <row r="1072" spans="1:7" ht="26.4">
      <c r="A1072" s="291" t="s">
        <v>135</v>
      </c>
      <c r="B1072" s="292" t="s">
        <v>136</v>
      </c>
      <c r="C1072" s="288" t="s">
        <v>137</v>
      </c>
      <c r="D1072" s="288">
        <v>1</v>
      </c>
      <c r="E1072" s="289"/>
      <c r="F1072" s="290">
        <f t="shared" ref="F1072:F1087" si="35">+E1072*D1072</f>
        <v>0</v>
      </c>
    </row>
    <row r="1073" spans="1:6">
      <c r="A1073" s="291"/>
      <c r="B1073" s="287" t="s">
        <v>138</v>
      </c>
      <c r="C1073" s="288"/>
      <c r="D1073" s="288"/>
      <c r="E1073" s="289"/>
      <c r="F1073" s="290">
        <f>SUM(F1071:F1072)</f>
        <v>0</v>
      </c>
    </row>
    <row r="1074" spans="1:6">
      <c r="A1074" s="291"/>
      <c r="B1074" s="287"/>
      <c r="C1074" s="288"/>
      <c r="D1074" s="288"/>
      <c r="E1074" s="289"/>
      <c r="F1074" s="290"/>
    </row>
    <row r="1075" spans="1:6" ht="26.4">
      <c r="A1075" s="286" t="s">
        <v>139</v>
      </c>
      <c r="B1075" s="287" t="s">
        <v>140</v>
      </c>
      <c r="C1075" s="288"/>
      <c r="D1075" s="288"/>
      <c r="E1075" s="289"/>
      <c r="F1075" s="290"/>
    </row>
    <row r="1076" spans="1:6">
      <c r="A1076" s="291" t="s">
        <v>141</v>
      </c>
      <c r="B1076" s="292" t="s">
        <v>319</v>
      </c>
      <c r="C1076" s="288" t="s">
        <v>52</v>
      </c>
      <c r="D1076" s="288">
        <v>7.5</v>
      </c>
      <c r="E1076" s="289"/>
      <c r="F1076" s="290">
        <f t="shared" si="35"/>
        <v>0</v>
      </c>
    </row>
    <row r="1077" spans="1:6" ht="26.4">
      <c r="A1077" s="291" t="s">
        <v>144</v>
      </c>
      <c r="B1077" s="292" t="s">
        <v>142</v>
      </c>
      <c r="C1077" s="288" t="s">
        <v>86</v>
      </c>
      <c r="D1077" s="68">
        <v>4.28</v>
      </c>
      <c r="E1077" s="289"/>
      <c r="F1077" s="290">
        <f t="shared" si="35"/>
        <v>0</v>
      </c>
    </row>
    <row r="1078" spans="1:6" ht="26.4">
      <c r="A1078" s="291" t="s">
        <v>320</v>
      </c>
      <c r="B1078" s="292" t="s">
        <v>321</v>
      </c>
      <c r="C1078" s="288" t="s">
        <v>30</v>
      </c>
      <c r="D1078" s="288">
        <v>1</v>
      </c>
      <c r="E1078" s="289"/>
      <c r="F1078" s="290">
        <f t="shared" si="35"/>
        <v>0</v>
      </c>
    </row>
    <row r="1079" spans="1:6" ht="26.4">
      <c r="A1079" s="291" t="s">
        <v>149</v>
      </c>
      <c r="B1079" s="292" t="s">
        <v>322</v>
      </c>
      <c r="C1079" s="288" t="s">
        <v>86</v>
      </c>
      <c r="D1079" s="68">
        <v>26.28</v>
      </c>
      <c r="E1079" s="289"/>
      <c r="F1079" s="290">
        <f t="shared" si="35"/>
        <v>0</v>
      </c>
    </row>
    <row r="1080" spans="1:6" ht="26.4">
      <c r="A1080" s="291" t="s">
        <v>151</v>
      </c>
      <c r="B1080" s="292" t="s">
        <v>323</v>
      </c>
      <c r="C1080" s="288" t="s">
        <v>86</v>
      </c>
      <c r="D1080" s="288">
        <v>37.15</v>
      </c>
      <c r="E1080" s="289"/>
      <c r="F1080" s="290">
        <f t="shared" si="35"/>
        <v>0</v>
      </c>
    </row>
    <row r="1081" spans="1:6" ht="39.6">
      <c r="A1081" s="291" t="s">
        <v>153</v>
      </c>
      <c r="B1081" s="292" t="s">
        <v>173</v>
      </c>
      <c r="C1081" s="288" t="s">
        <v>146</v>
      </c>
      <c r="D1081" s="288">
        <v>0.25</v>
      </c>
      <c r="E1081" s="289"/>
      <c r="F1081" s="290">
        <f t="shared" si="35"/>
        <v>0</v>
      </c>
    </row>
    <row r="1082" spans="1:6">
      <c r="A1082" s="291" t="s">
        <v>155</v>
      </c>
      <c r="B1082" s="292" t="s">
        <v>234</v>
      </c>
      <c r="C1082" s="288" t="s">
        <v>86</v>
      </c>
      <c r="D1082" s="68">
        <v>5.8</v>
      </c>
      <c r="E1082" s="289"/>
      <c r="F1082" s="290">
        <f t="shared" si="35"/>
        <v>0</v>
      </c>
    </row>
    <row r="1083" spans="1:6">
      <c r="A1083" s="291"/>
      <c r="B1083" s="287" t="s">
        <v>279</v>
      </c>
      <c r="C1083" s="288"/>
      <c r="D1083" s="288"/>
      <c r="E1083" s="289"/>
      <c r="F1083" s="290">
        <f>SUM(F1076:F1082)</f>
        <v>0</v>
      </c>
    </row>
    <row r="1084" spans="1:6">
      <c r="A1084" s="291"/>
      <c r="B1084" s="287"/>
      <c r="C1084" s="288"/>
      <c r="D1084" s="288"/>
      <c r="E1084" s="289"/>
      <c r="F1084" s="290"/>
    </row>
    <row r="1085" spans="1:6">
      <c r="A1085" s="286" t="s">
        <v>160</v>
      </c>
      <c r="B1085" s="287" t="s">
        <v>175</v>
      </c>
      <c r="C1085" s="288"/>
      <c r="D1085" s="288"/>
      <c r="E1085" s="289"/>
      <c r="F1085" s="290"/>
    </row>
    <row r="1086" spans="1:6" ht="26.4">
      <c r="A1086" s="291" t="s">
        <v>162</v>
      </c>
      <c r="B1086" s="292" t="s">
        <v>177</v>
      </c>
      <c r="C1086" s="288" t="s">
        <v>88</v>
      </c>
      <c r="D1086" s="288">
        <v>1</v>
      </c>
      <c r="E1086" s="289"/>
      <c r="F1086" s="290">
        <f t="shared" si="35"/>
        <v>0</v>
      </c>
    </row>
    <row r="1087" spans="1:6">
      <c r="A1087" s="291" t="s">
        <v>164</v>
      </c>
      <c r="B1087" s="292" t="s">
        <v>238</v>
      </c>
      <c r="C1087" s="288" t="s">
        <v>137</v>
      </c>
      <c r="D1087" s="288">
        <v>1</v>
      </c>
      <c r="E1087" s="289"/>
      <c r="F1087" s="290">
        <f t="shared" si="35"/>
        <v>0</v>
      </c>
    </row>
    <row r="1088" spans="1:6">
      <c r="A1088" s="291"/>
      <c r="B1088" s="287" t="s">
        <v>324</v>
      </c>
      <c r="C1088" s="288"/>
      <c r="D1088" s="288"/>
      <c r="E1088" s="289"/>
      <c r="F1088" s="293">
        <f>SUM(F1086:F1087)</f>
        <v>0</v>
      </c>
    </row>
    <row r="1089" spans="1:7">
      <c r="A1089" s="291"/>
      <c r="B1089" s="294" t="s">
        <v>186</v>
      </c>
      <c r="C1089" s="295"/>
      <c r="D1089" s="295"/>
      <c r="E1089" s="296"/>
      <c r="F1089" s="297">
        <f>+F1088+F1083+F1073</f>
        <v>0</v>
      </c>
      <c r="G1089" s="118"/>
    </row>
    <row r="1093" spans="1:7">
      <c r="A1093" s="1"/>
      <c r="B1093" s="381" t="s">
        <v>269</v>
      </c>
      <c r="C1093" s="382"/>
      <c r="D1093" s="383"/>
      <c r="E1093" s="1"/>
      <c r="F1093" s="363">
        <f>+F1073+F1083+F1088</f>
        <v>0</v>
      </c>
    </row>
    <row r="1094" spans="1:7" ht="18" customHeight="1">
      <c r="A1094" s="1"/>
      <c r="B1094" s="390" t="s">
        <v>216</v>
      </c>
      <c r="C1094" s="391"/>
      <c r="D1094" s="392"/>
      <c r="E1094" s="1"/>
      <c r="F1094" s="1">
        <f>+(F1093*18)/100</f>
        <v>0</v>
      </c>
    </row>
    <row r="1095" spans="1:7">
      <c r="A1095" s="1"/>
      <c r="B1095" s="381" t="s">
        <v>284</v>
      </c>
      <c r="C1095" s="382"/>
      <c r="D1095" s="383"/>
      <c r="E1095" s="1"/>
      <c r="F1095" s="363">
        <f>+F1093+F1094</f>
        <v>0</v>
      </c>
    </row>
    <row r="1100" spans="1:7" ht="18">
      <c r="B1100" s="298" t="s">
        <v>325</v>
      </c>
    </row>
    <row r="1103" spans="1:7" ht="15" thickBot="1"/>
    <row r="1104" spans="1:7" ht="42.6" customHeight="1" thickBot="1">
      <c r="A1104" s="2"/>
      <c r="B1104" s="369" t="s">
        <v>326</v>
      </c>
      <c r="C1104" s="370"/>
      <c r="D1104" s="370"/>
      <c r="E1104" s="370"/>
      <c r="F1104" s="371"/>
    </row>
    <row r="1105" spans="1:6" ht="18">
      <c r="A1105" s="2"/>
      <c r="B1105" s="3"/>
      <c r="C1105" s="3"/>
      <c r="D1105" s="3"/>
      <c r="E1105" s="3"/>
      <c r="F1105" s="3"/>
    </row>
    <row r="1106" spans="1:6" ht="31.2">
      <c r="A1106" s="4" t="s">
        <v>1</v>
      </c>
      <c r="B1106" s="4" t="s">
        <v>2</v>
      </c>
      <c r="C1106" s="4" t="s">
        <v>3</v>
      </c>
      <c r="D1106" s="5" t="s">
        <v>4</v>
      </c>
      <c r="E1106" s="4" t="s">
        <v>5</v>
      </c>
      <c r="F1106" s="4" t="s">
        <v>6</v>
      </c>
    </row>
    <row r="1107" spans="1:6" ht="15.6">
      <c r="A1107" s="6" t="s">
        <v>7</v>
      </c>
      <c r="B1107" s="7" t="s">
        <v>8</v>
      </c>
      <c r="C1107" s="8"/>
      <c r="D1107" s="9"/>
      <c r="E1107" s="9"/>
      <c r="F1107" s="10"/>
    </row>
    <row r="1108" spans="1:6" ht="27.6">
      <c r="A1108" s="11">
        <v>1</v>
      </c>
      <c r="B1108" s="12" t="s">
        <v>286</v>
      </c>
      <c r="C1108" s="13" t="s">
        <v>10</v>
      </c>
      <c r="D1108" s="14">
        <v>74.44</v>
      </c>
      <c r="E1108" s="15"/>
      <c r="F1108" s="16">
        <f>+D1108*E1108</f>
        <v>0</v>
      </c>
    </row>
    <row r="1109" spans="1:6">
      <c r="A1109" s="11">
        <v>2</v>
      </c>
      <c r="B1109" s="17" t="s">
        <v>11</v>
      </c>
      <c r="C1109" s="13" t="s">
        <v>12</v>
      </c>
      <c r="D1109" s="14">
        <v>1</v>
      </c>
      <c r="E1109" s="15"/>
      <c r="F1109" s="16">
        <f t="shared" ref="F1109:F1166" si="36">+D1109*E1109</f>
        <v>0</v>
      </c>
    </row>
    <row r="1110" spans="1:6">
      <c r="A1110" s="11">
        <v>3</v>
      </c>
      <c r="B1110" s="12" t="s">
        <v>13</v>
      </c>
      <c r="C1110" s="13" t="s">
        <v>14</v>
      </c>
      <c r="D1110" s="14">
        <f>32.77+2.261</f>
        <v>35.031000000000006</v>
      </c>
      <c r="E1110" s="15"/>
      <c r="F1110" s="16">
        <f t="shared" si="36"/>
        <v>0</v>
      </c>
    </row>
    <row r="1111" spans="1:6">
      <c r="A1111" s="11">
        <v>4</v>
      </c>
      <c r="B1111" s="17" t="s">
        <v>15</v>
      </c>
      <c r="C1111" s="13" t="s">
        <v>14</v>
      </c>
      <c r="D1111" s="14">
        <v>3.9620000000000002</v>
      </c>
      <c r="E1111" s="15"/>
      <c r="F1111" s="16">
        <f t="shared" si="36"/>
        <v>0</v>
      </c>
    </row>
    <row r="1112" spans="1:6">
      <c r="A1112" s="11">
        <v>5</v>
      </c>
      <c r="B1112" s="17" t="s">
        <v>16</v>
      </c>
      <c r="C1112" s="13" t="s">
        <v>14</v>
      </c>
      <c r="D1112" s="14">
        <v>3.1859999999999999</v>
      </c>
      <c r="E1112" s="15"/>
      <c r="F1112" s="16">
        <f t="shared" si="36"/>
        <v>0</v>
      </c>
    </row>
    <row r="1113" spans="1:6">
      <c r="A1113" s="11">
        <v>6</v>
      </c>
      <c r="B1113" s="17" t="s">
        <v>17</v>
      </c>
      <c r="C1113" s="13" t="s">
        <v>14</v>
      </c>
      <c r="D1113" s="14">
        <v>2.6230000000000002</v>
      </c>
      <c r="E1113" s="15"/>
      <c r="F1113" s="16">
        <f t="shared" si="36"/>
        <v>0</v>
      </c>
    </row>
    <row r="1114" spans="1:6">
      <c r="A1114" s="11">
        <v>7</v>
      </c>
      <c r="B1114" s="17" t="s">
        <v>18</v>
      </c>
      <c r="C1114" s="13" t="s">
        <v>12</v>
      </c>
      <c r="D1114" s="14">
        <v>1</v>
      </c>
      <c r="E1114" s="15"/>
      <c r="F1114" s="16">
        <f t="shared" si="36"/>
        <v>0</v>
      </c>
    </row>
    <row r="1115" spans="1:6">
      <c r="A1115" s="18"/>
      <c r="B1115" s="19" t="s">
        <v>19</v>
      </c>
      <c r="C1115" s="20"/>
      <c r="D1115" s="21"/>
      <c r="E1115" s="22"/>
      <c r="F1115" s="23">
        <f>SUM(F1108:F1114)</f>
        <v>0</v>
      </c>
    </row>
    <row r="1116" spans="1:6" ht="15.6">
      <c r="A1116" s="6" t="s">
        <v>20</v>
      </c>
      <c r="B1116" s="7" t="s">
        <v>21</v>
      </c>
      <c r="C1116" s="9"/>
      <c r="D1116" s="24"/>
      <c r="E1116" s="25"/>
      <c r="F1116" s="16"/>
    </row>
    <row r="1117" spans="1:6" ht="27.6">
      <c r="A1117" s="11">
        <v>1</v>
      </c>
      <c r="B1117" s="26" t="s">
        <v>22</v>
      </c>
      <c r="C1117" s="13" t="s">
        <v>14</v>
      </c>
      <c r="D1117" s="27">
        <f>0.654+0.064</f>
        <v>0.71799999999999997</v>
      </c>
      <c r="E1117" s="15"/>
      <c r="F1117" s="16">
        <f t="shared" si="36"/>
        <v>0</v>
      </c>
    </row>
    <row r="1118" spans="1:6" ht="27.6">
      <c r="A1118" s="11">
        <v>2</v>
      </c>
      <c r="B1118" s="26" t="s">
        <v>117</v>
      </c>
      <c r="C1118" s="13" t="s">
        <v>14</v>
      </c>
      <c r="D1118" s="14">
        <v>2.5499999999999998</v>
      </c>
      <c r="E1118" s="15"/>
      <c r="F1118" s="16">
        <f t="shared" si="36"/>
        <v>0</v>
      </c>
    </row>
    <row r="1119" spans="1:6" ht="27.6">
      <c r="A1119" s="11">
        <v>3</v>
      </c>
      <c r="B1119" s="26" t="s">
        <v>24</v>
      </c>
      <c r="C1119" s="13" t="s">
        <v>10</v>
      </c>
      <c r="D1119" s="14">
        <f>42.48+6.87</f>
        <v>49.349999999999994</v>
      </c>
      <c r="E1119" s="15"/>
      <c r="F1119" s="16">
        <f t="shared" si="36"/>
        <v>0</v>
      </c>
    </row>
    <row r="1120" spans="1:6">
      <c r="A1120" s="11">
        <v>4</v>
      </c>
      <c r="B1120" s="12" t="s">
        <v>25</v>
      </c>
      <c r="C1120" s="13" t="s">
        <v>14</v>
      </c>
      <c r="D1120" s="28">
        <v>0.40500000000000003</v>
      </c>
      <c r="E1120" s="15"/>
      <c r="F1120" s="16">
        <f t="shared" si="36"/>
        <v>0</v>
      </c>
    </row>
    <row r="1121" spans="1:6" ht="41.4">
      <c r="A1121" s="11">
        <v>5</v>
      </c>
      <c r="B1121" s="12" t="s">
        <v>26</v>
      </c>
      <c r="C1121" s="13" t="s">
        <v>14</v>
      </c>
      <c r="D1121" s="28">
        <v>0.875</v>
      </c>
      <c r="E1121" s="15"/>
      <c r="F1121" s="16">
        <f t="shared" si="36"/>
        <v>0</v>
      </c>
    </row>
    <row r="1122" spans="1:6" ht="41.4">
      <c r="A1122" s="11">
        <v>6</v>
      </c>
      <c r="B1122" s="12" t="s">
        <v>27</v>
      </c>
      <c r="C1122" s="13" t="s">
        <v>14</v>
      </c>
      <c r="D1122" s="28">
        <v>1.554</v>
      </c>
      <c r="E1122" s="15"/>
      <c r="F1122" s="16">
        <f t="shared" si="36"/>
        <v>0</v>
      </c>
    </row>
    <row r="1123" spans="1:6">
      <c r="A1123" s="11">
        <v>7</v>
      </c>
      <c r="B1123" s="29" t="s">
        <v>28</v>
      </c>
      <c r="C1123" s="13" t="s">
        <v>10</v>
      </c>
      <c r="D1123" s="28">
        <v>65.31</v>
      </c>
      <c r="E1123" s="15"/>
      <c r="F1123" s="16">
        <f t="shared" si="36"/>
        <v>0</v>
      </c>
    </row>
    <row r="1124" spans="1:6" ht="41.4">
      <c r="A1124" s="11">
        <v>8</v>
      </c>
      <c r="B1124" s="12" t="s">
        <v>29</v>
      </c>
      <c r="C1124" s="13" t="s">
        <v>30</v>
      </c>
      <c r="D1124" s="28">
        <v>1</v>
      </c>
      <c r="E1124" s="15"/>
      <c r="F1124" s="16">
        <f t="shared" si="36"/>
        <v>0</v>
      </c>
    </row>
    <row r="1125" spans="1:6">
      <c r="A1125" s="18"/>
      <c r="B1125" s="19" t="s">
        <v>31</v>
      </c>
      <c r="C1125" s="20"/>
      <c r="D1125" s="262"/>
      <c r="E1125" s="22"/>
      <c r="F1125" s="23">
        <f>SUM(F1117:F1124)</f>
        <v>0</v>
      </c>
    </row>
    <row r="1126" spans="1:6" ht="15.6">
      <c r="A1126" s="6" t="s">
        <v>32</v>
      </c>
      <c r="B1126" s="30" t="s">
        <v>33</v>
      </c>
      <c r="C1126" s="9"/>
      <c r="D1126" s="52"/>
      <c r="E1126" s="25"/>
      <c r="F1126" s="16"/>
    </row>
    <row r="1127" spans="1:6" ht="27.6">
      <c r="A1127" s="11">
        <v>1</v>
      </c>
      <c r="B1127" s="12" t="s">
        <v>34</v>
      </c>
      <c r="C1127" s="13" t="s">
        <v>14</v>
      </c>
      <c r="D1127" s="263">
        <v>0.995</v>
      </c>
      <c r="E1127" s="15"/>
      <c r="F1127" s="16">
        <f t="shared" si="36"/>
        <v>0</v>
      </c>
    </row>
    <row r="1128" spans="1:6" ht="41.4">
      <c r="A1128" s="11">
        <v>2</v>
      </c>
      <c r="B1128" s="12" t="s">
        <v>260</v>
      </c>
      <c r="C1128" s="13" t="s">
        <v>14</v>
      </c>
      <c r="D1128" s="264">
        <f>2.43</f>
        <v>2.4300000000000002</v>
      </c>
      <c r="E1128" s="15"/>
      <c r="F1128" s="16">
        <f t="shared" si="36"/>
        <v>0</v>
      </c>
    </row>
    <row r="1129" spans="1:6" ht="41.4">
      <c r="A1129" s="11">
        <v>3</v>
      </c>
      <c r="B1129" s="12" t="s">
        <v>36</v>
      </c>
      <c r="C1129" s="13" t="s">
        <v>14</v>
      </c>
      <c r="D1129" s="263">
        <v>0.42799999999999999</v>
      </c>
      <c r="E1129" s="15"/>
      <c r="F1129" s="16">
        <f t="shared" si="36"/>
        <v>0</v>
      </c>
    </row>
    <row r="1130" spans="1:6" ht="41.4">
      <c r="A1130" s="11">
        <v>4</v>
      </c>
      <c r="B1130" s="12" t="s">
        <v>37</v>
      </c>
      <c r="C1130" s="13" t="s">
        <v>10</v>
      </c>
      <c r="D1130" s="28">
        <f>47.4+12.4</f>
        <v>59.8</v>
      </c>
      <c r="E1130" s="15"/>
      <c r="F1130" s="16">
        <f t="shared" si="36"/>
        <v>0</v>
      </c>
    </row>
    <row r="1131" spans="1:6" ht="41.4">
      <c r="A1131" s="11">
        <v>5</v>
      </c>
      <c r="B1131" s="12" t="s">
        <v>38</v>
      </c>
      <c r="C1131" s="13" t="s">
        <v>10</v>
      </c>
      <c r="D1131" s="28">
        <v>2.4</v>
      </c>
      <c r="E1131" s="15"/>
      <c r="F1131" s="16">
        <f t="shared" si="36"/>
        <v>0</v>
      </c>
    </row>
    <row r="1132" spans="1:6" ht="27.6">
      <c r="A1132" s="11">
        <v>6</v>
      </c>
      <c r="B1132" s="12" t="s">
        <v>287</v>
      </c>
      <c r="C1132" s="13" t="s">
        <v>40</v>
      </c>
      <c r="D1132" s="28">
        <v>52</v>
      </c>
      <c r="E1132" s="15"/>
      <c r="F1132" s="16">
        <f t="shared" si="36"/>
        <v>0</v>
      </c>
    </row>
    <row r="1133" spans="1:6" ht="27.6">
      <c r="A1133" s="11">
        <v>7</v>
      </c>
      <c r="B1133" s="12" t="s">
        <v>41</v>
      </c>
      <c r="C1133" s="13" t="s">
        <v>10</v>
      </c>
      <c r="D1133" s="28">
        <v>133.16999999999999</v>
      </c>
      <c r="E1133" s="15"/>
      <c r="F1133" s="16">
        <f t="shared" si="36"/>
        <v>0</v>
      </c>
    </row>
    <row r="1134" spans="1:6" ht="27.6">
      <c r="A1134" s="11">
        <v>8</v>
      </c>
      <c r="B1134" s="31" t="s">
        <v>42</v>
      </c>
      <c r="C1134" s="13" t="s">
        <v>10</v>
      </c>
      <c r="D1134" s="28">
        <v>76.59</v>
      </c>
      <c r="E1134" s="15"/>
      <c r="F1134" s="16">
        <f t="shared" si="36"/>
        <v>0</v>
      </c>
    </row>
    <row r="1135" spans="1:6">
      <c r="A1135" s="18"/>
      <c r="B1135" s="19" t="s">
        <v>43</v>
      </c>
      <c r="C1135" s="20"/>
      <c r="D1135" s="262"/>
      <c r="E1135" s="22"/>
      <c r="F1135" s="23">
        <f>SUM(F1127:F1134)</f>
        <v>0</v>
      </c>
    </row>
    <row r="1136" spans="1:6" ht="15.6">
      <c r="A1136" s="32" t="s">
        <v>44</v>
      </c>
      <c r="B1136" s="33" t="s">
        <v>288</v>
      </c>
      <c r="C1136" s="34"/>
      <c r="D1136" s="265"/>
      <c r="E1136" s="15"/>
      <c r="F1136" s="16"/>
    </row>
    <row r="1137" spans="1:6" ht="41.4">
      <c r="A1137" s="11">
        <v>1</v>
      </c>
      <c r="B1137" s="31" t="s">
        <v>46</v>
      </c>
      <c r="C1137" s="13" t="s">
        <v>40</v>
      </c>
      <c r="D1137" s="28">
        <v>3</v>
      </c>
      <c r="E1137" s="15"/>
      <c r="F1137" s="16">
        <f t="shared" si="36"/>
        <v>0</v>
      </c>
    </row>
    <row r="1138" spans="1:6" ht="41.4">
      <c r="A1138" s="11">
        <v>2</v>
      </c>
      <c r="B1138" s="31" t="s">
        <v>47</v>
      </c>
      <c r="C1138" s="13" t="s">
        <v>40</v>
      </c>
      <c r="D1138" s="28">
        <v>1</v>
      </c>
      <c r="E1138" s="15"/>
      <c r="F1138" s="16">
        <f t="shared" si="36"/>
        <v>0</v>
      </c>
    </row>
    <row r="1139" spans="1:6">
      <c r="A1139" s="18"/>
      <c r="B1139" s="19" t="s">
        <v>48</v>
      </c>
      <c r="C1139" s="20"/>
      <c r="D1139" s="262"/>
      <c r="E1139" s="22"/>
      <c r="F1139" s="23">
        <f>SUM(F1137:F1138)</f>
        <v>0</v>
      </c>
    </row>
    <row r="1140" spans="1:6">
      <c r="A1140" s="36" t="s">
        <v>49</v>
      </c>
      <c r="B1140" s="33" t="s">
        <v>50</v>
      </c>
      <c r="C1140" s="13"/>
      <c r="D1140" s="28"/>
      <c r="E1140" s="15"/>
      <c r="F1140" s="16"/>
    </row>
    <row r="1141" spans="1:6" ht="41.4">
      <c r="A1141" s="11">
        <v>1</v>
      </c>
      <c r="B1141" s="31" t="s">
        <v>51</v>
      </c>
      <c r="C1141" s="13" t="s">
        <v>52</v>
      </c>
      <c r="D1141" s="28">
        <v>12.1</v>
      </c>
      <c r="E1141" s="15"/>
      <c r="F1141" s="16">
        <f t="shared" si="36"/>
        <v>0</v>
      </c>
    </row>
    <row r="1142" spans="1:6" ht="27.6">
      <c r="A1142" s="11">
        <v>2</v>
      </c>
      <c r="B1142" s="31" t="s">
        <v>53</v>
      </c>
      <c r="C1142" s="13" t="s">
        <v>10</v>
      </c>
      <c r="D1142" s="28">
        <v>15.83</v>
      </c>
      <c r="E1142" s="15"/>
      <c r="F1142" s="16">
        <f t="shared" si="36"/>
        <v>0</v>
      </c>
    </row>
    <row r="1143" spans="1:6">
      <c r="A1143" s="18"/>
      <c r="B1143" s="19" t="s">
        <v>54</v>
      </c>
      <c r="C1143" s="20"/>
      <c r="D1143" s="262"/>
      <c r="E1143" s="22"/>
      <c r="F1143" s="23">
        <f>SUM(F1141:F1142)</f>
        <v>0</v>
      </c>
    </row>
    <row r="1144" spans="1:6">
      <c r="A1144" s="36" t="s">
        <v>55</v>
      </c>
      <c r="B1144" s="33" t="s">
        <v>56</v>
      </c>
      <c r="C1144" s="13"/>
      <c r="D1144" s="28"/>
      <c r="E1144" s="15"/>
      <c r="F1144" s="16"/>
    </row>
    <row r="1145" spans="1:6">
      <c r="A1145" s="11">
        <v>1</v>
      </c>
      <c r="B1145" s="37" t="s">
        <v>57</v>
      </c>
      <c r="C1145" s="13" t="s">
        <v>10</v>
      </c>
      <c r="D1145" s="28">
        <v>4.68</v>
      </c>
      <c r="E1145" s="15"/>
      <c r="F1145" s="16">
        <f t="shared" si="36"/>
        <v>0</v>
      </c>
    </row>
    <row r="1146" spans="1:6">
      <c r="A1146" s="18"/>
      <c r="B1146" s="19" t="s">
        <v>58</v>
      </c>
      <c r="C1146" s="20"/>
      <c r="D1146" s="262"/>
      <c r="E1146" s="22"/>
      <c r="F1146" s="23">
        <f>F1145</f>
        <v>0</v>
      </c>
    </row>
    <row r="1147" spans="1:6">
      <c r="A1147" s="36" t="s">
        <v>59</v>
      </c>
      <c r="B1147" s="33" t="s">
        <v>60</v>
      </c>
      <c r="C1147" s="13"/>
      <c r="D1147" s="28"/>
      <c r="E1147" s="15"/>
      <c r="F1147" s="16"/>
    </row>
    <row r="1148" spans="1:6" ht="27.6">
      <c r="A1148" s="11">
        <v>1</v>
      </c>
      <c r="B1148" s="31" t="s">
        <v>61</v>
      </c>
      <c r="C1148" s="13" t="s">
        <v>10</v>
      </c>
      <c r="D1148" s="28">
        <v>56.58</v>
      </c>
      <c r="E1148" s="15"/>
      <c r="F1148" s="16">
        <f t="shared" si="36"/>
        <v>0</v>
      </c>
    </row>
    <row r="1149" spans="1:6" ht="27.6">
      <c r="A1149" s="11">
        <v>2</v>
      </c>
      <c r="B1149" s="31" t="s">
        <v>62</v>
      </c>
      <c r="C1149" s="13" t="s">
        <v>10</v>
      </c>
      <c r="D1149" s="28">
        <v>16.2</v>
      </c>
      <c r="E1149" s="15"/>
      <c r="F1149" s="16">
        <f t="shared" si="36"/>
        <v>0</v>
      </c>
    </row>
    <row r="1150" spans="1:6">
      <c r="A1150" s="18"/>
      <c r="B1150" s="19" t="s">
        <v>63</v>
      </c>
      <c r="C1150" s="20"/>
      <c r="D1150" s="262"/>
      <c r="E1150" s="22"/>
      <c r="F1150" s="23">
        <f>SUM(F1148:F1149)</f>
        <v>0</v>
      </c>
    </row>
    <row r="1151" spans="1:6">
      <c r="A1151" s="36" t="s">
        <v>64</v>
      </c>
      <c r="B1151" s="33" t="s">
        <v>65</v>
      </c>
      <c r="C1151" s="13"/>
      <c r="D1151" s="28"/>
      <c r="E1151" s="15"/>
      <c r="F1151" s="16"/>
    </row>
    <row r="1152" spans="1:6" ht="27.6">
      <c r="A1152" s="11">
        <v>1</v>
      </c>
      <c r="B1152" s="38" t="s">
        <v>66</v>
      </c>
      <c r="C1152" s="13" t="s">
        <v>40</v>
      </c>
      <c r="D1152" s="28">
        <v>2</v>
      </c>
      <c r="E1152" s="15"/>
      <c r="F1152" s="16">
        <f t="shared" si="36"/>
        <v>0</v>
      </c>
    </row>
    <row r="1153" spans="1:6" ht="27.6">
      <c r="A1153" s="11">
        <v>2</v>
      </c>
      <c r="B1153" s="38" t="s">
        <v>67</v>
      </c>
      <c r="C1153" s="13" t="s">
        <v>40</v>
      </c>
      <c r="D1153" s="28">
        <v>2</v>
      </c>
      <c r="E1153" s="15"/>
      <c r="F1153" s="16">
        <f t="shared" si="36"/>
        <v>0</v>
      </c>
    </row>
    <row r="1154" spans="1:6" ht="27.6">
      <c r="A1154" s="11">
        <v>3</v>
      </c>
      <c r="B1154" s="26" t="s">
        <v>68</v>
      </c>
      <c r="C1154" s="13" t="s">
        <v>40</v>
      </c>
      <c r="D1154" s="28">
        <v>2</v>
      </c>
      <c r="E1154" s="15"/>
      <c r="F1154" s="16">
        <f t="shared" si="36"/>
        <v>0</v>
      </c>
    </row>
    <row r="1155" spans="1:6" ht="27.6">
      <c r="A1155" s="11">
        <v>4</v>
      </c>
      <c r="B1155" s="26" t="s">
        <v>69</v>
      </c>
      <c r="C1155" s="13" t="s">
        <v>52</v>
      </c>
      <c r="D1155" s="28">
        <v>8.9</v>
      </c>
      <c r="E1155" s="15"/>
      <c r="F1155" s="16">
        <f t="shared" si="36"/>
        <v>0</v>
      </c>
    </row>
    <row r="1156" spans="1:6" ht="27.6">
      <c r="A1156" s="11">
        <v>5</v>
      </c>
      <c r="B1156" s="26" t="s">
        <v>70</v>
      </c>
      <c r="C1156" s="13" t="s">
        <v>52</v>
      </c>
      <c r="D1156" s="28">
        <v>2.6</v>
      </c>
      <c r="E1156" s="15"/>
      <c r="F1156" s="16">
        <f t="shared" si="36"/>
        <v>0</v>
      </c>
    </row>
    <row r="1157" spans="1:6">
      <c r="A1157" s="18"/>
      <c r="B1157" s="19" t="s">
        <v>71</v>
      </c>
      <c r="C1157" s="20"/>
      <c r="D1157" s="262"/>
      <c r="E1157" s="22"/>
      <c r="F1157" s="23">
        <f>SUM(F1152:F1156)</f>
        <v>0</v>
      </c>
    </row>
    <row r="1158" spans="1:6">
      <c r="A1158" s="36" t="s">
        <v>72</v>
      </c>
      <c r="B1158" s="30" t="s">
        <v>73</v>
      </c>
      <c r="C1158" s="13"/>
      <c r="D1158" s="28"/>
      <c r="E1158" s="15"/>
      <c r="F1158" s="16"/>
    </row>
    <row r="1159" spans="1:6" ht="41.4">
      <c r="A1159" s="11">
        <v>1</v>
      </c>
      <c r="B1159" s="12" t="s">
        <v>74</v>
      </c>
      <c r="C1159" s="13" t="s">
        <v>30</v>
      </c>
      <c r="D1159" s="28">
        <v>1</v>
      </c>
      <c r="E1159" s="15"/>
      <c r="F1159" s="16">
        <f t="shared" si="36"/>
        <v>0</v>
      </c>
    </row>
    <row r="1160" spans="1:6" ht="27.6">
      <c r="A1160" s="11">
        <v>2</v>
      </c>
      <c r="B1160" s="12" t="s">
        <v>75</v>
      </c>
      <c r="C1160" s="13" t="s">
        <v>52</v>
      </c>
      <c r="D1160" s="28">
        <v>2</v>
      </c>
      <c r="E1160" s="15"/>
      <c r="F1160" s="16">
        <f t="shared" si="36"/>
        <v>0</v>
      </c>
    </row>
    <row r="1161" spans="1:6" ht="41.4">
      <c r="A1161" s="11">
        <v>3</v>
      </c>
      <c r="B1161" s="12" t="s">
        <v>76</v>
      </c>
      <c r="C1161" s="13" t="s">
        <v>10</v>
      </c>
      <c r="D1161" s="28">
        <v>1.8</v>
      </c>
      <c r="E1161" s="15"/>
      <c r="F1161" s="16">
        <f t="shared" si="36"/>
        <v>0</v>
      </c>
    </row>
    <row r="1162" spans="1:6" ht="41.4">
      <c r="A1162" s="11">
        <v>4</v>
      </c>
      <c r="B1162" s="12" t="s">
        <v>327</v>
      </c>
      <c r="C1162" s="13" t="s">
        <v>10</v>
      </c>
      <c r="D1162" s="28">
        <v>8.5</v>
      </c>
      <c r="E1162" s="15"/>
      <c r="F1162" s="16">
        <f t="shared" si="36"/>
        <v>0</v>
      </c>
    </row>
    <row r="1163" spans="1:6" ht="27.6">
      <c r="A1163" s="11">
        <v>5</v>
      </c>
      <c r="B1163" s="40" t="s">
        <v>78</v>
      </c>
      <c r="C1163" s="13" t="s">
        <v>30</v>
      </c>
      <c r="D1163" s="28">
        <v>1</v>
      </c>
      <c r="E1163" s="15"/>
      <c r="F1163" s="16">
        <f t="shared" si="36"/>
        <v>0</v>
      </c>
    </row>
    <row r="1164" spans="1:6" ht="55.2">
      <c r="A1164" s="11">
        <v>6</v>
      </c>
      <c r="B1164" s="12" t="s">
        <v>79</v>
      </c>
      <c r="C1164" s="13" t="s">
        <v>30</v>
      </c>
      <c r="D1164" s="28">
        <v>1</v>
      </c>
      <c r="E1164" s="15"/>
      <c r="F1164" s="16">
        <f t="shared" si="36"/>
        <v>0</v>
      </c>
    </row>
    <row r="1165" spans="1:6" ht="55.2">
      <c r="A1165" s="11">
        <v>7</v>
      </c>
      <c r="B1165" s="12" t="s">
        <v>80</v>
      </c>
      <c r="C1165" s="13" t="s">
        <v>30</v>
      </c>
      <c r="D1165" s="28">
        <v>1</v>
      </c>
      <c r="E1165" s="15"/>
      <c r="F1165" s="16">
        <f t="shared" si="36"/>
        <v>0</v>
      </c>
    </row>
    <row r="1166" spans="1:6" ht="27.6">
      <c r="A1166" s="11">
        <v>8</v>
      </c>
      <c r="B1166" s="12" t="s">
        <v>293</v>
      </c>
      <c r="C1166" s="13" t="s">
        <v>30</v>
      </c>
      <c r="D1166" s="28">
        <v>1</v>
      </c>
      <c r="E1166" s="15"/>
      <c r="F1166" s="16">
        <f t="shared" si="36"/>
        <v>0</v>
      </c>
    </row>
    <row r="1167" spans="1:6">
      <c r="A1167" s="18"/>
      <c r="B1167" s="19" t="s">
        <v>82</v>
      </c>
      <c r="C1167" s="20"/>
      <c r="D1167" s="262"/>
      <c r="E1167" s="22"/>
      <c r="F1167" s="23">
        <f>SUM(F1159:F1166)</f>
        <v>0</v>
      </c>
    </row>
    <row r="1168" spans="1:6">
      <c r="A1168" s="276" t="s">
        <v>83</v>
      </c>
      <c r="B1168" s="276" t="s">
        <v>291</v>
      </c>
      <c r="C1168" s="276"/>
      <c r="D1168" s="276"/>
      <c r="E1168" s="276"/>
      <c r="F1168" s="299"/>
    </row>
    <row r="1169" spans="1:6" ht="27.6">
      <c r="A1169" s="275">
        <v>1</v>
      </c>
      <c r="B1169" s="26" t="s">
        <v>292</v>
      </c>
      <c r="C1169" s="26" t="s">
        <v>52</v>
      </c>
      <c r="D1169" s="26">
        <v>2</v>
      </c>
      <c r="E1169" s="26"/>
      <c r="F1169" s="300">
        <f>E1169*D1169</f>
        <v>0</v>
      </c>
    </row>
    <row r="1170" spans="1:6" ht="27.6">
      <c r="A1170" s="275">
        <v>2</v>
      </c>
      <c r="B1170" s="26" t="s">
        <v>110</v>
      </c>
      <c r="C1170" s="26" t="s">
        <v>10</v>
      </c>
      <c r="D1170" s="26">
        <v>1.8</v>
      </c>
      <c r="E1170" s="26"/>
      <c r="F1170" s="300">
        <f t="shared" ref="F1170:F1174" si="37">E1170*D1170</f>
        <v>0</v>
      </c>
    </row>
    <row r="1171" spans="1:6" ht="41.4">
      <c r="A1171" s="275">
        <v>3</v>
      </c>
      <c r="B1171" s="26" t="s">
        <v>77</v>
      </c>
      <c r="C1171" s="26" t="s">
        <v>10</v>
      </c>
      <c r="D1171" s="26">
        <v>7.52</v>
      </c>
      <c r="E1171" s="26"/>
      <c r="F1171" s="300">
        <f t="shared" si="37"/>
        <v>0</v>
      </c>
    </row>
    <row r="1172" spans="1:6" ht="55.2">
      <c r="A1172" s="275">
        <v>4</v>
      </c>
      <c r="B1172" s="26" t="s">
        <v>80</v>
      </c>
      <c r="C1172" s="26" t="s">
        <v>30</v>
      </c>
      <c r="D1172" s="26">
        <v>1</v>
      </c>
      <c r="E1172" s="26"/>
      <c r="F1172" s="300">
        <f t="shared" si="37"/>
        <v>0</v>
      </c>
    </row>
    <row r="1173" spans="1:6" ht="27.6">
      <c r="A1173" s="275">
        <v>5</v>
      </c>
      <c r="B1173" s="26" t="s">
        <v>293</v>
      </c>
      <c r="C1173" s="26" t="s">
        <v>30</v>
      </c>
      <c r="D1173" s="26">
        <v>1</v>
      </c>
      <c r="E1173" s="26"/>
      <c r="F1173" s="300">
        <f t="shared" si="37"/>
        <v>0</v>
      </c>
    </row>
    <row r="1174" spans="1:6" ht="41.4">
      <c r="A1174" s="275">
        <v>6</v>
      </c>
      <c r="B1174" s="26" t="s">
        <v>294</v>
      </c>
      <c r="C1174" s="26" t="s">
        <v>30</v>
      </c>
      <c r="D1174" s="26">
        <v>1</v>
      </c>
      <c r="E1174" s="26"/>
      <c r="F1174" s="300">
        <f t="shared" si="37"/>
        <v>0</v>
      </c>
    </row>
    <row r="1175" spans="1:6">
      <c r="A1175" s="276"/>
      <c r="B1175" s="7" t="s">
        <v>99</v>
      </c>
      <c r="C1175" s="7"/>
      <c r="D1175" s="7"/>
      <c r="E1175" s="7"/>
      <c r="F1175" s="301">
        <f>SUM(F1169:F1174)</f>
        <v>0</v>
      </c>
    </row>
    <row r="1176" spans="1:6">
      <c r="A1176" s="36" t="s">
        <v>328</v>
      </c>
      <c r="B1176" s="41" t="s">
        <v>329</v>
      </c>
      <c r="C1176" s="42"/>
      <c r="D1176" s="266"/>
      <c r="E1176" s="44"/>
      <c r="F1176" s="16"/>
    </row>
    <row r="1177" spans="1:6" ht="57.6">
      <c r="A1177" s="11">
        <v>1</v>
      </c>
      <c r="B1177" s="45" t="s">
        <v>85</v>
      </c>
      <c r="C1177" s="42" t="s">
        <v>86</v>
      </c>
      <c r="D1177" s="266">
        <v>1.4</v>
      </c>
      <c r="E1177" s="44"/>
      <c r="F1177" s="16">
        <f t="shared" ref="F1177:F1187" si="38">+D1177*E1177</f>
        <v>0</v>
      </c>
    </row>
    <row r="1178" spans="1:6" ht="43.2">
      <c r="A1178" s="11">
        <v>2</v>
      </c>
      <c r="B1178" s="45" t="s">
        <v>87</v>
      </c>
      <c r="C1178" s="42" t="s">
        <v>88</v>
      </c>
      <c r="D1178" s="266">
        <v>1</v>
      </c>
      <c r="E1178" s="44"/>
      <c r="F1178" s="16">
        <f t="shared" si="38"/>
        <v>0</v>
      </c>
    </row>
    <row r="1179" spans="1:6" ht="43.2">
      <c r="A1179" s="11">
        <v>3</v>
      </c>
      <c r="B1179" s="45" t="s">
        <v>89</v>
      </c>
      <c r="C1179" s="42" t="s">
        <v>90</v>
      </c>
      <c r="D1179" s="266">
        <v>1</v>
      </c>
      <c r="E1179" s="44"/>
      <c r="F1179" s="16">
        <f t="shared" si="38"/>
        <v>0</v>
      </c>
    </row>
    <row r="1180" spans="1:6" ht="43.2">
      <c r="A1180" s="11">
        <v>4</v>
      </c>
      <c r="B1180" s="45" t="s">
        <v>91</v>
      </c>
      <c r="C1180" s="42" t="s">
        <v>90</v>
      </c>
      <c r="D1180" s="266">
        <v>1</v>
      </c>
      <c r="E1180" s="44"/>
      <c r="F1180" s="16">
        <f t="shared" si="38"/>
        <v>0</v>
      </c>
    </row>
    <row r="1181" spans="1:6" ht="43.2">
      <c r="A1181" s="11">
        <v>5</v>
      </c>
      <c r="B1181" s="45" t="s">
        <v>92</v>
      </c>
      <c r="C1181" s="42" t="s">
        <v>90</v>
      </c>
      <c r="D1181" s="266">
        <v>1</v>
      </c>
      <c r="E1181" s="44"/>
      <c r="F1181" s="16">
        <f t="shared" si="38"/>
        <v>0</v>
      </c>
    </row>
    <row r="1182" spans="1:6" ht="72">
      <c r="A1182" s="11">
        <v>6</v>
      </c>
      <c r="B1182" s="45" t="s">
        <v>93</v>
      </c>
      <c r="C1182" s="42" t="s">
        <v>86</v>
      </c>
      <c r="D1182" s="273">
        <v>24.88</v>
      </c>
      <c r="E1182" s="44"/>
      <c r="F1182" s="16">
        <f t="shared" si="38"/>
        <v>0</v>
      </c>
    </row>
    <row r="1183" spans="1:6" ht="57.6">
      <c r="A1183" s="11">
        <v>7</v>
      </c>
      <c r="B1183" s="45" t="s">
        <v>94</v>
      </c>
      <c r="C1183" s="42" t="s">
        <v>30</v>
      </c>
      <c r="D1183" s="266">
        <v>1</v>
      </c>
      <c r="E1183" s="44"/>
      <c r="F1183" s="16">
        <f t="shared" si="38"/>
        <v>0</v>
      </c>
    </row>
    <row r="1184" spans="1:6" ht="28.8">
      <c r="A1184" s="11">
        <v>8</v>
      </c>
      <c r="B1184" s="45" t="s">
        <v>383</v>
      </c>
      <c r="C1184" s="42" t="s">
        <v>88</v>
      </c>
      <c r="D1184" s="266">
        <v>3</v>
      </c>
      <c r="E1184" s="44"/>
      <c r="F1184" s="16">
        <f t="shared" si="38"/>
        <v>0</v>
      </c>
    </row>
    <row r="1185" spans="1:7">
      <c r="A1185" s="11">
        <v>9</v>
      </c>
      <c r="B1185" s="45" t="s">
        <v>96</v>
      </c>
      <c r="C1185" s="42" t="s">
        <v>88</v>
      </c>
      <c r="D1185" s="266">
        <v>3</v>
      </c>
      <c r="E1185" s="44"/>
      <c r="F1185" s="16">
        <f t="shared" si="38"/>
        <v>0</v>
      </c>
    </row>
    <row r="1186" spans="1:7">
      <c r="A1186" s="11">
        <v>10</v>
      </c>
      <c r="B1186" s="45" t="s">
        <v>97</v>
      </c>
      <c r="C1186" s="42" t="s">
        <v>88</v>
      </c>
      <c r="D1186" s="266">
        <v>3</v>
      </c>
      <c r="E1186" s="44"/>
      <c r="F1186" s="16">
        <f t="shared" si="38"/>
        <v>0</v>
      </c>
    </row>
    <row r="1187" spans="1:7">
      <c r="A1187" s="11">
        <v>11</v>
      </c>
      <c r="B1187" s="45" t="s">
        <v>98</v>
      </c>
      <c r="C1187" s="42" t="s">
        <v>88</v>
      </c>
      <c r="D1187" s="266">
        <v>4</v>
      </c>
      <c r="E1187" s="44"/>
      <c r="F1187" s="16">
        <f t="shared" si="38"/>
        <v>0</v>
      </c>
    </row>
    <row r="1188" spans="1:7">
      <c r="A1188" s="18"/>
      <c r="B1188" s="19" t="s">
        <v>330</v>
      </c>
      <c r="C1188" s="20"/>
      <c r="D1188" s="262"/>
      <c r="E1188" s="22"/>
      <c r="F1188" s="23">
        <f>SUM(F1177:F1187)</f>
        <v>0</v>
      </c>
    </row>
    <row r="1189" spans="1:7">
      <c r="A1189" s="11"/>
      <c r="B1189" s="41" t="s">
        <v>100</v>
      </c>
      <c r="C1189" s="42"/>
      <c r="D1189" s="43"/>
      <c r="E1189" s="43"/>
      <c r="F1189" s="46">
        <f>F1188+F1167+F1157+F1150+F1146+F1143+F1139+F1135+F1125+F1115+F1175</f>
        <v>0</v>
      </c>
      <c r="G1189" s="54"/>
    </row>
    <row r="1192" spans="1:7" ht="15" thickBot="1"/>
    <row r="1193" spans="1:7" ht="18.600000000000001" thickBot="1">
      <c r="A1193" s="2"/>
      <c r="B1193" s="369" t="s">
        <v>305</v>
      </c>
      <c r="C1193" s="370"/>
      <c r="D1193" s="370"/>
      <c r="E1193" s="370"/>
      <c r="F1193" s="371"/>
    </row>
    <row r="1194" spans="1:7" ht="18">
      <c r="A1194" s="2"/>
      <c r="B1194" s="3"/>
      <c r="C1194" s="3"/>
      <c r="D1194" s="3"/>
      <c r="E1194" s="3"/>
      <c r="F1194" s="3"/>
    </row>
    <row r="1195" spans="1:7" ht="31.2">
      <c r="A1195" s="4" t="s">
        <v>1</v>
      </c>
      <c r="B1195" s="4" t="s">
        <v>2</v>
      </c>
      <c r="C1195" s="4" t="s">
        <v>3</v>
      </c>
      <c r="D1195" s="5" t="s">
        <v>4</v>
      </c>
      <c r="E1195" s="4" t="s">
        <v>5</v>
      </c>
      <c r="F1195" s="4" t="s">
        <v>6</v>
      </c>
    </row>
    <row r="1196" spans="1:7" ht="27.6">
      <c r="A1196" s="11">
        <v>1</v>
      </c>
      <c r="B1196" s="12" t="s">
        <v>9</v>
      </c>
      <c r="C1196" s="13" t="s">
        <v>10</v>
      </c>
      <c r="D1196" s="14">
        <v>25</v>
      </c>
      <c r="E1196" s="15"/>
      <c r="F1196" s="16">
        <f>+D1196*E1196</f>
        <v>0</v>
      </c>
    </row>
    <row r="1197" spans="1:7">
      <c r="A1197" s="11">
        <v>2</v>
      </c>
      <c r="B1197" s="17" t="s">
        <v>11</v>
      </c>
      <c r="C1197" s="13" t="s">
        <v>12</v>
      </c>
      <c r="D1197" s="14">
        <v>1</v>
      </c>
      <c r="E1197" s="15"/>
      <c r="F1197" s="16">
        <f t="shared" ref="F1197:F1209" si="39">+D1197*E1197</f>
        <v>0</v>
      </c>
    </row>
    <row r="1198" spans="1:7" ht="27.6">
      <c r="A1198" s="11">
        <v>3</v>
      </c>
      <c r="B1198" s="12" t="s">
        <v>306</v>
      </c>
      <c r="C1198" s="13" t="s">
        <v>14</v>
      </c>
      <c r="D1198" s="14">
        <v>2.2610000000000001</v>
      </c>
      <c r="E1198" s="15"/>
      <c r="F1198" s="16">
        <f t="shared" si="39"/>
        <v>0</v>
      </c>
    </row>
    <row r="1199" spans="1:7">
      <c r="A1199" s="11">
        <v>4</v>
      </c>
      <c r="B1199" s="17" t="s">
        <v>15</v>
      </c>
      <c r="C1199" s="13" t="s">
        <v>14</v>
      </c>
      <c r="D1199" s="14">
        <v>0.8</v>
      </c>
      <c r="E1199" s="15"/>
      <c r="F1199" s="16">
        <f t="shared" si="39"/>
        <v>0</v>
      </c>
    </row>
    <row r="1200" spans="1:7" ht="41.4">
      <c r="A1200" s="11">
        <v>5</v>
      </c>
      <c r="B1200" s="26" t="s">
        <v>307</v>
      </c>
      <c r="C1200" s="13" t="s">
        <v>14</v>
      </c>
      <c r="D1200" s="14">
        <v>0.8</v>
      </c>
      <c r="E1200" s="15"/>
      <c r="F1200" s="16">
        <f t="shared" si="39"/>
        <v>0</v>
      </c>
    </row>
    <row r="1201" spans="1:7" ht="27.6">
      <c r="A1201" s="11">
        <v>6</v>
      </c>
      <c r="B1201" s="26" t="s">
        <v>308</v>
      </c>
      <c r="C1201" s="13" t="s">
        <v>10</v>
      </c>
      <c r="D1201" s="14">
        <v>6.7960000000000003</v>
      </c>
      <c r="E1201" s="15"/>
      <c r="F1201" s="16">
        <f t="shared" si="39"/>
        <v>0</v>
      </c>
    </row>
    <row r="1202" spans="1:7" ht="41.4">
      <c r="A1202" s="11">
        <v>7</v>
      </c>
      <c r="B1202" s="12" t="s">
        <v>27</v>
      </c>
      <c r="C1202" s="13" t="s">
        <v>14</v>
      </c>
      <c r="D1202" s="28">
        <v>0.20100000000000001</v>
      </c>
      <c r="E1202" s="15"/>
      <c r="F1202" s="16">
        <f t="shared" si="39"/>
        <v>0</v>
      </c>
    </row>
    <row r="1203" spans="1:7" ht="41.4">
      <c r="A1203" s="11">
        <v>8</v>
      </c>
      <c r="B1203" s="12" t="s">
        <v>35</v>
      </c>
      <c r="C1203" s="13" t="s">
        <v>14</v>
      </c>
      <c r="D1203" s="14">
        <v>0.72899999999999998</v>
      </c>
      <c r="E1203" s="15"/>
      <c r="F1203" s="16">
        <f t="shared" si="39"/>
        <v>0</v>
      </c>
    </row>
    <row r="1204" spans="1:7" ht="41.4">
      <c r="A1204" s="11">
        <v>9</v>
      </c>
      <c r="B1204" s="12" t="s">
        <v>29</v>
      </c>
      <c r="C1204" s="278" t="s">
        <v>30</v>
      </c>
      <c r="D1204" s="279">
        <v>1</v>
      </c>
      <c r="E1204" s="267"/>
      <c r="F1204" s="16">
        <f t="shared" si="39"/>
        <v>0</v>
      </c>
    </row>
    <row r="1205" spans="1:7" ht="27.6">
      <c r="A1205" s="11">
        <v>10</v>
      </c>
      <c r="B1205" s="12" t="s">
        <v>110</v>
      </c>
      <c r="C1205" s="13" t="s">
        <v>10</v>
      </c>
      <c r="D1205" s="27">
        <v>16</v>
      </c>
      <c r="E1205" s="15"/>
      <c r="F1205" s="16">
        <f t="shared" si="39"/>
        <v>0</v>
      </c>
    </row>
    <row r="1206" spans="1:7" ht="69">
      <c r="A1206" s="11">
        <v>11</v>
      </c>
      <c r="B1206" s="12" t="s">
        <v>309</v>
      </c>
      <c r="C1206" s="13" t="s">
        <v>30</v>
      </c>
      <c r="D1206" s="27">
        <v>1</v>
      </c>
      <c r="E1206" s="15"/>
      <c r="F1206" s="16">
        <f t="shared" si="39"/>
        <v>0</v>
      </c>
    </row>
    <row r="1207" spans="1:7" ht="41.4">
      <c r="A1207" s="11">
        <v>12</v>
      </c>
      <c r="B1207" s="12" t="s">
        <v>294</v>
      </c>
      <c r="C1207" s="13" t="s">
        <v>30</v>
      </c>
      <c r="D1207" s="14">
        <v>1</v>
      </c>
      <c r="E1207" s="15"/>
      <c r="F1207" s="16">
        <f t="shared" si="39"/>
        <v>0</v>
      </c>
    </row>
    <row r="1208" spans="1:7" ht="57.6">
      <c r="A1208" s="11">
        <v>13</v>
      </c>
      <c r="B1208" s="45" t="s">
        <v>310</v>
      </c>
      <c r="C1208" s="42" t="s">
        <v>86</v>
      </c>
      <c r="D1208" s="43">
        <v>25.9</v>
      </c>
      <c r="E1208" s="44"/>
      <c r="F1208" s="16">
        <f t="shared" si="39"/>
        <v>0</v>
      </c>
    </row>
    <row r="1209" spans="1:7" ht="72">
      <c r="A1209" s="11">
        <v>14</v>
      </c>
      <c r="B1209" s="45" t="s">
        <v>311</v>
      </c>
      <c r="C1209" s="42" t="s">
        <v>88</v>
      </c>
      <c r="D1209" s="43">
        <v>4</v>
      </c>
      <c r="E1209" s="44"/>
      <c r="F1209" s="16">
        <f t="shared" si="39"/>
        <v>0</v>
      </c>
    </row>
    <row r="1210" spans="1:7">
      <c r="A1210" s="11"/>
      <c r="B1210" s="41" t="s">
        <v>100</v>
      </c>
      <c r="C1210" s="42"/>
      <c r="D1210" s="43"/>
      <c r="E1210" s="43"/>
      <c r="F1210" s="46">
        <f>SUM(F1196:F1209)</f>
        <v>0</v>
      </c>
      <c r="G1210" s="54"/>
    </row>
    <row r="1214" spans="1:7" ht="31.8" customHeight="1">
      <c r="A1214" s="281"/>
      <c r="B1214" s="389" t="s">
        <v>331</v>
      </c>
      <c r="C1214" s="389"/>
      <c r="D1214" s="389"/>
      <c r="E1214" s="281"/>
      <c r="F1214" s="281"/>
    </row>
    <row r="1215" spans="1:7" ht="15" thickBot="1">
      <c r="A1215" s="281"/>
      <c r="B1215" s="282"/>
      <c r="C1215" s="281"/>
      <c r="D1215" s="281"/>
      <c r="E1215" s="283"/>
      <c r="F1215" s="283"/>
    </row>
    <row r="1216" spans="1:7" ht="39.6">
      <c r="A1216" s="284" t="s">
        <v>1</v>
      </c>
      <c r="B1216" s="285" t="s">
        <v>125</v>
      </c>
      <c r="C1216" s="63" t="s">
        <v>126</v>
      </c>
      <c r="D1216" s="63" t="s">
        <v>127</v>
      </c>
      <c r="E1216" s="64" t="s">
        <v>128</v>
      </c>
      <c r="F1216" s="65" t="s">
        <v>129</v>
      </c>
    </row>
    <row r="1217" spans="1:6">
      <c r="A1217" s="286" t="s">
        <v>130</v>
      </c>
      <c r="B1217" s="287" t="s">
        <v>131</v>
      </c>
      <c r="C1217" s="288"/>
      <c r="D1217" s="288"/>
      <c r="E1217" s="289"/>
      <c r="F1217" s="290"/>
    </row>
    <row r="1218" spans="1:6" ht="39.6">
      <c r="A1218" s="291" t="s">
        <v>132</v>
      </c>
      <c r="B1218" s="292" t="s">
        <v>133</v>
      </c>
      <c r="C1218" s="288" t="s">
        <v>134</v>
      </c>
      <c r="D1218" s="288">
        <v>1</v>
      </c>
      <c r="E1218" s="289"/>
      <c r="F1218" s="290">
        <f>+E1218*D1218</f>
        <v>0</v>
      </c>
    </row>
    <row r="1219" spans="1:6" ht="26.4">
      <c r="A1219" s="291" t="s">
        <v>135</v>
      </c>
      <c r="B1219" s="292" t="s">
        <v>136</v>
      </c>
      <c r="C1219" s="288" t="s">
        <v>137</v>
      </c>
      <c r="D1219" s="288">
        <v>1</v>
      </c>
      <c r="E1219" s="289"/>
      <c r="F1219" s="290">
        <f t="shared" ref="F1219:F1235" si="40">+E1219*D1219</f>
        <v>0</v>
      </c>
    </row>
    <row r="1220" spans="1:6">
      <c r="A1220" s="302"/>
      <c r="B1220" s="303" t="s">
        <v>138</v>
      </c>
      <c r="C1220" s="304"/>
      <c r="D1220" s="304"/>
      <c r="E1220" s="305"/>
      <c r="F1220" s="306">
        <f>SUM(F1218:F1219)</f>
        <v>0</v>
      </c>
    </row>
    <row r="1221" spans="1:6">
      <c r="A1221" s="291"/>
      <c r="B1221" s="287"/>
      <c r="C1221" s="288"/>
      <c r="D1221" s="288"/>
      <c r="E1221" s="289"/>
      <c r="F1221" s="290"/>
    </row>
    <row r="1222" spans="1:6" ht="26.4">
      <c r="A1222" s="286" t="s">
        <v>139</v>
      </c>
      <c r="B1222" s="287" t="s">
        <v>140</v>
      </c>
      <c r="C1222" s="288"/>
      <c r="D1222" s="288"/>
      <c r="E1222" s="289"/>
      <c r="F1222" s="290"/>
    </row>
    <row r="1223" spans="1:6">
      <c r="A1223" s="291" t="s">
        <v>141</v>
      </c>
      <c r="B1223" s="292" t="s">
        <v>319</v>
      </c>
      <c r="C1223" s="288" t="s">
        <v>52</v>
      </c>
      <c r="D1223" s="288">
        <v>7.6</v>
      </c>
      <c r="E1223" s="289"/>
      <c r="F1223" s="290">
        <f t="shared" si="40"/>
        <v>0</v>
      </c>
    </row>
    <row r="1224" spans="1:6" ht="26.4">
      <c r="A1224" s="291" t="s">
        <v>144</v>
      </c>
      <c r="B1224" s="292" t="s">
        <v>142</v>
      </c>
      <c r="C1224" s="288" t="s">
        <v>86</v>
      </c>
      <c r="D1224" s="68">
        <v>4.28</v>
      </c>
      <c r="E1224" s="289"/>
      <c r="F1224" s="290">
        <f t="shared" si="40"/>
        <v>0</v>
      </c>
    </row>
    <row r="1225" spans="1:6" ht="39.6">
      <c r="A1225" s="291" t="s">
        <v>147</v>
      </c>
      <c r="B1225" s="292" t="s">
        <v>332</v>
      </c>
      <c r="C1225" s="288" t="s">
        <v>146</v>
      </c>
      <c r="D1225" s="288">
        <v>9.5000000000000001E-2</v>
      </c>
      <c r="E1225" s="289"/>
      <c r="F1225" s="290">
        <f t="shared" si="40"/>
        <v>0</v>
      </c>
    </row>
    <row r="1226" spans="1:6" ht="26.4">
      <c r="A1226" s="291" t="s">
        <v>333</v>
      </c>
      <c r="B1226" s="292" t="s">
        <v>321</v>
      </c>
      <c r="C1226" s="288" t="s">
        <v>30</v>
      </c>
      <c r="D1226" s="288">
        <v>1</v>
      </c>
      <c r="E1226" s="289"/>
      <c r="F1226" s="290">
        <f t="shared" si="40"/>
        <v>0</v>
      </c>
    </row>
    <row r="1227" spans="1:6" ht="26.4">
      <c r="A1227" s="291" t="s">
        <v>151</v>
      </c>
      <c r="B1227" s="292" t="s">
        <v>322</v>
      </c>
      <c r="C1227" s="288" t="s">
        <v>86</v>
      </c>
      <c r="D1227" s="68">
        <v>26.28</v>
      </c>
      <c r="E1227" s="289"/>
      <c r="F1227" s="290">
        <f t="shared" si="40"/>
        <v>0</v>
      </c>
    </row>
    <row r="1228" spans="1:6" ht="26.4">
      <c r="A1228" s="291" t="s">
        <v>153</v>
      </c>
      <c r="B1228" s="292" t="s">
        <v>323</v>
      </c>
      <c r="C1228" s="288" t="s">
        <v>86</v>
      </c>
      <c r="D1228" s="288">
        <v>37.15</v>
      </c>
      <c r="E1228" s="289"/>
      <c r="F1228" s="290">
        <f t="shared" si="40"/>
        <v>0</v>
      </c>
    </row>
    <row r="1229" spans="1:6">
      <c r="A1229" s="291" t="s">
        <v>155</v>
      </c>
      <c r="B1229" s="292" t="s">
        <v>334</v>
      </c>
      <c r="C1229" s="288" t="s">
        <v>86</v>
      </c>
      <c r="D1229" s="288">
        <v>8.5</v>
      </c>
      <c r="E1229" s="289"/>
      <c r="F1229" s="290">
        <f t="shared" si="40"/>
        <v>0</v>
      </c>
    </row>
    <row r="1230" spans="1:6">
      <c r="A1230" s="291" t="s">
        <v>157</v>
      </c>
      <c r="B1230" s="292" t="s">
        <v>234</v>
      </c>
      <c r="C1230" s="288" t="s">
        <v>86</v>
      </c>
      <c r="D1230" s="68">
        <v>5.8</v>
      </c>
      <c r="E1230" s="289"/>
      <c r="F1230" s="290">
        <f t="shared" si="40"/>
        <v>0</v>
      </c>
    </row>
    <row r="1231" spans="1:6">
      <c r="A1231" s="302"/>
      <c r="B1231" s="303" t="s">
        <v>279</v>
      </c>
      <c r="C1231" s="304"/>
      <c r="D1231" s="304"/>
      <c r="E1231" s="305"/>
      <c r="F1231" s="306">
        <f>SUM(F1223:F1230)</f>
        <v>0</v>
      </c>
    </row>
    <row r="1232" spans="1:6">
      <c r="A1232" s="291"/>
      <c r="B1232" s="287"/>
      <c r="C1232" s="288"/>
      <c r="D1232" s="288"/>
      <c r="E1232" s="289"/>
      <c r="F1232" s="290"/>
    </row>
    <row r="1233" spans="1:7">
      <c r="A1233" s="286" t="s">
        <v>160</v>
      </c>
      <c r="B1233" s="287" t="s">
        <v>175</v>
      </c>
      <c r="C1233" s="288"/>
      <c r="D1233" s="288"/>
      <c r="E1233" s="289"/>
      <c r="F1233" s="290"/>
    </row>
    <row r="1234" spans="1:7" ht="26.4">
      <c r="A1234" s="291" t="s">
        <v>162</v>
      </c>
      <c r="B1234" s="292" t="s">
        <v>177</v>
      </c>
      <c r="C1234" s="288" t="s">
        <v>88</v>
      </c>
      <c r="D1234" s="288">
        <v>1</v>
      </c>
      <c r="E1234" s="289"/>
      <c r="F1234" s="290">
        <f t="shared" si="40"/>
        <v>0</v>
      </c>
    </row>
    <row r="1235" spans="1:7">
      <c r="A1235" s="291" t="s">
        <v>164</v>
      </c>
      <c r="B1235" s="292" t="s">
        <v>238</v>
      </c>
      <c r="C1235" s="288" t="s">
        <v>137</v>
      </c>
      <c r="D1235" s="288">
        <v>1</v>
      </c>
      <c r="E1235" s="289"/>
      <c r="F1235" s="290">
        <f t="shared" si="40"/>
        <v>0</v>
      </c>
    </row>
    <row r="1236" spans="1:7">
      <c r="A1236" s="302"/>
      <c r="B1236" s="303" t="s">
        <v>324</v>
      </c>
      <c r="C1236" s="304"/>
      <c r="D1236" s="304"/>
      <c r="E1236" s="305"/>
      <c r="F1236" s="307">
        <f>SUM(F1234:F1235)</f>
        <v>0</v>
      </c>
    </row>
    <row r="1237" spans="1:7">
      <c r="A1237" s="308"/>
      <c r="B1237" s="309" t="s">
        <v>186</v>
      </c>
      <c r="C1237" s="310"/>
      <c r="D1237" s="310"/>
      <c r="E1237" s="311"/>
      <c r="F1237" s="312">
        <f>+F1236+F1231+F1220</f>
        <v>0</v>
      </c>
      <c r="G1237" s="118"/>
    </row>
    <row r="1241" spans="1:7" ht="15" thickBot="1"/>
    <row r="1242" spans="1:7" ht="18.600000000000001" thickBot="1">
      <c r="A1242" s="2"/>
      <c r="B1242" s="369" t="s">
        <v>335</v>
      </c>
      <c r="C1242" s="370"/>
      <c r="D1242" s="370"/>
      <c r="E1242" s="370"/>
      <c r="F1242" s="371"/>
    </row>
    <row r="1243" spans="1:7" ht="18">
      <c r="A1243" s="2"/>
      <c r="B1243" s="3"/>
      <c r="C1243" s="3"/>
      <c r="D1243" s="3"/>
      <c r="E1243" s="3"/>
      <c r="F1243" s="3"/>
    </row>
    <row r="1244" spans="1:7" ht="31.2">
      <c r="A1244" s="4" t="s">
        <v>1</v>
      </c>
      <c r="B1244" s="4" t="s">
        <v>2</v>
      </c>
      <c r="C1244" s="4" t="s">
        <v>3</v>
      </c>
      <c r="D1244" s="5" t="s">
        <v>4</v>
      </c>
      <c r="E1244" s="4" t="s">
        <v>5</v>
      </c>
      <c r="F1244" s="4" t="s">
        <v>6</v>
      </c>
    </row>
    <row r="1245" spans="1:7" ht="15.6">
      <c r="A1245" s="6" t="s">
        <v>7</v>
      </c>
      <c r="B1245" s="7" t="s">
        <v>8</v>
      </c>
      <c r="C1245" s="8"/>
      <c r="D1245" s="9"/>
      <c r="E1245" s="9"/>
      <c r="F1245" s="10"/>
    </row>
    <row r="1246" spans="1:7" ht="27.6">
      <c r="A1246" s="11">
        <v>1</v>
      </c>
      <c r="B1246" s="12" t="s">
        <v>9</v>
      </c>
      <c r="C1246" s="13" t="s">
        <v>10</v>
      </c>
      <c r="D1246" s="14">
        <v>69.844999999999999</v>
      </c>
      <c r="E1246" s="15"/>
      <c r="F1246" s="16">
        <f>+D1246*E1246</f>
        <v>0</v>
      </c>
    </row>
    <row r="1247" spans="1:7">
      <c r="A1247" s="11">
        <v>2</v>
      </c>
      <c r="B1247" s="17" t="s">
        <v>11</v>
      </c>
      <c r="C1247" s="13" t="s">
        <v>12</v>
      </c>
      <c r="D1247" s="14">
        <v>1</v>
      </c>
      <c r="E1247" s="15"/>
      <c r="F1247" s="16">
        <f t="shared" ref="F1247:F1294" si="41">+D1247*E1247</f>
        <v>0</v>
      </c>
    </row>
    <row r="1248" spans="1:7">
      <c r="A1248" s="11">
        <v>3</v>
      </c>
      <c r="B1248" s="12" t="s">
        <v>296</v>
      </c>
      <c r="C1248" s="13" t="s">
        <v>14</v>
      </c>
      <c r="D1248" s="14">
        <v>25.751000000000001</v>
      </c>
      <c r="E1248" s="15"/>
      <c r="F1248" s="16">
        <f t="shared" si="41"/>
        <v>0</v>
      </c>
    </row>
    <row r="1249" spans="1:6">
      <c r="A1249" s="11">
        <v>4</v>
      </c>
      <c r="B1249" s="17" t="s">
        <v>15</v>
      </c>
      <c r="C1249" s="13" t="s">
        <v>14</v>
      </c>
      <c r="D1249" s="14">
        <v>3.4060000000000001</v>
      </c>
      <c r="E1249" s="15"/>
      <c r="F1249" s="16">
        <f t="shared" si="41"/>
        <v>0</v>
      </c>
    </row>
    <row r="1250" spans="1:6">
      <c r="A1250" s="11">
        <v>5</v>
      </c>
      <c r="B1250" s="17" t="s">
        <v>16</v>
      </c>
      <c r="C1250" s="13" t="s">
        <v>14</v>
      </c>
      <c r="D1250" s="14">
        <v>2.6459999999999999</v>
      </c>
      <c r="E1250" s="15"/>
      <c r="F1250" s="16">
        <f t="shared" si="41"/>
        <v>0</v>
      </c>
    </row>
    <row r="1251" spans="1:6">
      <c r="A1251" s="11">
        <v>6</v>
      </c>
      <c r="B1251" s="17" t="s">
        <v>17</v>
      </c>
      <c r="C1251" s="13" t="s">
        <v>14</v>
      </c>
      <c r="D1251" s="14">
        <v>2.04</v>
      </c>
      <c r="E1251" s="15"/>
      <c r="F1251" s="16">
        <f t="shared" si="41"/>
        <v>0</v>
      </c>
    </row>
    <row r="1252" spans="1:6">
      <c r="A1252" s="11">
        <v>7</v>
      </c>
      <c r="B1252" s="17" t="s">
        <v>18</v>
      </c>
      <c r="C1252" s="13" t="s">
        <v>12</v>
      </c>
      <c r="D1252" s="14">
        <v>1</v>
      </c>
      <c r="E1252" s="15"/>
      <c r="F1252" s="16">
        <f t="shared" si="41"/>
        <v>0</v>
      </c>
    </row>
    <row r="1253" spans="1:6">
      <c r="A1253" s="18"/>
      <c r="B1253" s="19" t="s">
        <v>19</v>
      </c>
      <c r="C1253" s="20"/>
      <c r="D1253" s="21"/>
      <c r="E1253" s="22"/>
      <c r="F1253" s="23">
        <f>SUM(F1246:F1252)</f>
        <v>0</v>
      </c>
    </row>
    <row r="1254" spans="1:6" ht="15.6">
      <c r="A1254" s="6" t="s">
        <v>20</v>
      </c>
      <c r="B1254" s="7" t="s">
        <v>21</v>
      </c>
      <c r="C1254" s="9"/>
      <c r="D1254" s="24"/>
      <c r="E1254" s="25"/>
      <c r="F1254" s="16"/>
    </row>
    <row r="1255" spans="1:6" ht="27.6">
      <c r="A1255" s="11">
        <v>1</v>
      </c>
      <c r="B1255" s="26" t="s">
        <v>103</v>
      </c>
      <c r="C1255" s="13" t="s">
        <v>14</v>
      </c>
      <c r="D1255" s="27">
        <v>0.56799999999999995</v>
      </c>
      <c r="E1255" s="15"/>
      <c r="F1255" s="16">
        <f t="shared" si="41"/>
        <v>0</v>
      </c>
    </row>
    <row r="1256" spans="1:6" ht="27.6">
      <c r="A1256" s="11">
        <v>2</v>
      </c>
      <c r="B1256" s="26" t="s">
        <v>104</v>
      </c>
      <c r="C1256" s="13" t="s">
        <v>14</v>
      </c>
      <c r="D1256" s="14">
        <v>2.2709999999999999</v>
      </c>
      <c r="E1256" s="15"/>
      <c r="F1256" s="16">
        <f t="shared" si="41"/>
        <v>0</v>
      </c>
    </row>
    <row r="1257" spans="1:6" ht="27.6">
      <c r="A1257" s="11">
        <v>3</v>
      </c>
      <c r="B1257" s="26" t="s">
        <v>24</v>
      </c>
      <c r="C1257" s="13" t="s">
        <v>10</v>
      </c>
      <c r="D1257" s="14">
        <v>41.32</v>
      </c>
      <c r="E1257" s="15"/>
      <c r="F1257" s="16">
        <f t="shared" si="41"/>
        <v>0</v>
      </c>
    </row>
    <row r="1258" spans="1:6">
      <c r="A1258" s="11">
        <v>4</v>
      </c>
      <c r="B1258" s="12" t="s">
        <v>25</v>
      </c>
      <c r="C1258" s="13" t="s">
        <v>14</v>
      </c>
      <c r="D1258" s="28">
        <v>0.32400000000000001</v>
      </c>
      <c r="E1258" s="15"/>
      <c r="F1258" s="16">
        <f t="shared" si="41"/>
        <v>0</v>
      </c>
    </row>
    <row r="1259" spans="1:6" ht="41.4">
      <c r="A1259" s="11">
        <v>5</v>
      </c>
      <c r="B1259" s="12" t="s">
        <v>26</v>
      </c>
      <c r="C1259" s="13" t="s">
        <v>14</v>
      </c>
      <c r="D1259" s="28">
        <v>0.68100000000000005</v>
      </c>
      <c r="E1259" s="15"/>
      <c r="F1259" s="16">
        <f t="shared" si="41"/>
        <v>0</v>
      </c>
    </row>
    <row r="1260" spans="1:6" ht="41.4">
      <c r="A1260" s="11">
        <v>6</v>
      </c>
      <c r="B1260" s="12" t="s">
        <v>27</v>
      </c>
      <c r="C1260" s="13" t="s">
        <v>14</v>
      </c>
      <c r="D1260" s="28">
        <v>1.204</v>
      </c>
      <c r="E1260" s="15"/>
      <c r="F1260" s="16">
        <f t="shared" si="41"/>
        <v>0</v>
      </c>
    </row>
    <row r="1261" spans="1:6">
      <c r="A1261" s="11">
        <v>7</v>
      </c>
      <c r="B1261" s="29" t="s">
        <v>28</v>
      </c>
      <c r="C1261" s="13" t="s">
        <v>10</v>
      </c>
      <c r="D1261" s="14">
        <v>46</v>
      </c>
      <c r="E1261" s="15"/>
      <c r="F1261" s="16">
        <f t="shared" si="41"/>
        <v>0</v>
      </c>
    </row>
    <row r="1262" spans="1:6" ht="41.4">
      <c r="A1262" s="277">
        <v>8</v>
      </c>
      <c r="B1262" s="12" t="s">
        <v>29</v>
      </c>
      <c r="C1262" s="278" t="s">
        <v>30</v>
      </c>
      <c r="D1262" s="279">
        <v>1</v>
      </c>
      <c r="E1262" s="267"/>
      <c r="F1262" s="16">
        <f t="shared" si="41"/>
        <v>0</v>
      </c>
    </row>
    <row r="1263" spans="1:6">
      <c r="A1263" s="18"/>
      <c r="B1263" s="19" t="s">
        <v>31</v>
      </c>
      <c r="C1263" s="20"/>
      <c r="D1263" s="21"/>
      <c r="E1263" s="22"/>
      <c r="F1263" s="23">
        <f>SUM(F1255:F1262)</f>
        <v>0</v>
      </c>
    </row>
    <row r="1264" spans="1:6" ht="15.6">
      <c r="A1264" s="6" t="s">
        <v>32</v>
      </c>
      <c r="B1264" s="30" t="s">
        <v>33</v>
      </c>
      <c r="C1264" s="9"/>
      <c r="D1264" s="24"/>
      <c r="E1264" s="25"/>
      <c r="F1264" s="16"/>
    </row>
    <row r="1265" spans="1:6" ht="27.6">
      <c r="A1265" s="11">
        <v>1</v>
      </c>
      <c r="B1265" s="12" t="s">
        <v>34</v>
      </c>
      <c r="C1265" s="13" t="s">
        <v>14</v>
      </c>
      <c r="D1265" s="27">
        <v>0.73199999999999998</v>
      </c>
      <c r="E1265" s="15"/>
      <c r="F1265" s="16">
        <f t="shared" si="41"/>
        <v>0</v>
      </c>
    </row>
    <row r="1266" spans="1:6" ht="41.4">
      <c r="A1266" s="11">
        <v>2</v>
      </c>
      <c r="B1266" s="12" t="s">
        <v>35</v>
      </c>
      <c r="C1266" s="13" t="s">
        <v>14</v>
      </c>
      <c r="D1266" s="14">
        <v>1.4039999999999999</v>
      </c>
      <c r="E1266" s="15"/>
      <c r="F1266" s="16">
        <f t="shared" si="41"/>
        <v>0</v>
      </c>
    </row>
    <row r="1267" spans="1:6" ht="41.4">
      <c r="A1267" s="11">
        <v>3</v>
      </c>
      <c r="B1267" s="12" t="s">
        <v>36</v>
      </c>
      <c r="C1267" s="13" t="s">
        <v>14</v>
      </c>
      <c r="D1267" s="27">
        <v>0.33300000000000002</v>
      </c>
      <c r="E1267" s="15"/>
      <c r="F1267" s="16">
        <f t="shared" si="41"/>
        <v>0</v>
      </c>
    </row>
    <row r="1268" spans="1:6" ht="41.4">
      <c r="A1268" s="11">
        <v>4</v>
      </c>
      <c r="B1268" s="12" t="s">
        <v>37</v>
      </c>
      <c r="C1268" s="13" t="s">
        <v>10</v>
      </c>
      <c r="D1268" s="14">
        <v>42.36</v>
      </c>
      <c r="E1268" s="15"/>
      <c r="F1268" s="16">
        <f t="shared" si="41"/>
        <v>0</v>
      </c>
    </row>
    <row r="1269" spans="1:6" ht="41.4">
      <c r="A1269" s="11">
        <v>5</v>
      </c>
      <c r="B1269" s="12" t="s">
        <v>38</v>
      </c>
      <c r="C1269" s="13" t="s">
        <v>10</v>
      </c>
      <c r="D1269" s="14">
        <v>1.44</v>
      </c>
      <c r="E1269" s="15"/>
      <c r="F1269" s="16">
        <f t="shared" si="41"/>
        <v>0</v>
      </c>
    </row>
    <row r="1270" spans="1:6" ht="27.6">
      <c r="A1270" s="11">
        <v>6</v>
      </c>
      <c r="B1270" s="12" t="s">
        <v>39</v>
      </c>
      <c r="C1270" s="13" t="s">
        <v>40</v>
      </c>
      <c r="D1270" s="14">
        <v>39</v>
      </c>
      <c r="E1270" s="15"/>
      <c r="F1270" s="16">
        <f t="shared" si="41"/>
        <v>0</v>
      </c>
    </row>
    <row r="1271" spans="1:6" ht="27.6">
      <c r="A1271" s="11">
        <v>7</v>
      </c>
      <c r="B1271" s="12" t="s">
        <v>41</v>
      </c>
      <c r="C1271" s="13" t="s">
        <v>10</v>
      </c>
      <c r="D1271" s="14">
        <v>96.9</v>
      </c>
      <c r="E1271" s="15"/>
      <c r="F1271" s="16">
        <f t="shared" si="41"/>
        <v>0</v>
      </c>
    </row>
    <row r="1272" spans="1:6">
      <c r="A1272" s="11">
        <v>8</v>
      </c>
      <c r="B1272" s="31" t="s">
        <v>118</v>
      </c>
      <c r="C1272" s="13" t="s">
        <v>10</v>
      </c>
      <c r="D1272" s="14">
        <v>59.85</v>
      </c>
      <c r="E1272" s="15"/>
      <c r="F1272" s="16">
        <f t="shared" si="41"/>
        <v>0</v>
      </c>
    </row>
    <row r="1273" spans="1:6">
      <c r="A1273" s="18"/>
      <c r="B1273" s="19" t="s">
        <v>43</v>
      </c>
      <c r="C1273" s="20"/>
      <c r="D1273" s="21"/>
      <c r="E1273" s="22"/>
      <c r="F1273" s="23">
        <f>SUM(F1265:F1272)</f>
        <v>0</v>
      </c>
    </row>
    <row r="1274" spans="1:6" ht="15.6">
      <c r="A1274" s="32" t="s">
        <v>44</v>
      </c>
      <c r="B1274" s="33" t="s">
        <v>45</v>
      </c>
      <c r="C1274" s="34"/>
      <c r="D1274" s="35"/>
      <c r="E1274" s="15"/>
      <c r="F1274" s="16"/>
    </row>
    <row r="1275" spans="1:6" ht="41.4">
      <c r="A1275" s="11">
        <v>1</v>
      </c>
      <c r="B1275" s="31" t="s">
        <v>46</v>
      </c>
      <c r="C1275" s="13" t="s">
        <v>40</v>
      </c>
      <c r="D1275" s="14">
        <v>2</v>
      </c>
      <c r="E1275" s="15"/>
      <c r="F1275" s="16">
        <f t="shared" si="41"/>
        <v>0</v>
      </c>
    </row>
    <row r="1276" spans="1:6" ht="41.4">
      <c r="A1276" s="11">
        <v>2</v>
      </c>
      <c r="B1276" s="31" t="s">
        <v>47</v>
      </c>
      <c r="C1276" s="13" t="s">
        <v>40</v>
      </c>
      <c r="D1276" s="14">
        <v>1</v>
      </c>
      <c r="E1276" s="15"/>
      <c r="F1276" s="16">
        <f t="shared" si="41"/>
        <v>0</v>
      </c>
    </row>
    <row r="1277" spans="1:6">
      <c r="A1277" s="18"/>
      <c r="B1277" s="19" t="s">
        <v>48</v>
      </c>
      <c r="C1277" s="20"/>
      <c r="D1277" s="21"/>
      <c r="E1277" s="22"/>
      <c r="F1277" s="23">
        <f>SUM(F1275:F1276)</f>
        <v>0</v>
      </c>
    </row>
    <row r="1278" spans="1:6">
      <c r="A1278" s="36" t="s">
        <v>49</v>
      </c>
      <c r="B1278" s="33" t="s">
        <v>50</v>
      </c>
      <c r="C1278" s="13"/>
      <c r="D1278" s="14"/>
      <c r="E1278" s="15"/>
      <c r="F1278" s="16"/>
    </row>
    <row r="1279" spans="1:6" ht="41.4">
      <c r="A1279" s="11">
        <v>1</v>
      </c>
      <c r="B1279" s="31" t="s">
        <v>51</v>
      </c>
      <c r="C1279" s="13" t="s">
        <v>52</v>
      </c>
      <c r="D1279" s="14">
        <v>10.45</v>
      </c>
      <c r="E1279" s="15"/>
      <c r="F1279" s="16">
        <f t="shared" si="41"/>
        <v>0</v>
      </c>
    </row>
    <row r="1280" spans="1:6" ht="27.6">
      <c r="A1280" s="11">
        <v>2</v>
      </c>
      <c r="B1280" s="31" t="s">
        <v>53</v>
      </c>
      <c r="C1280" s="13" t="s">
        <v>10</v>
      </c>
      <c r="D1280" s="14">
        <v>10.43</v>
      </c>
      <c r="E1280" s="15"/>
      <c r="F1280" s="16">
        <f t="shared" si="41"/>
        <v>0</v>
      </c>
    </row>
    <row r="1281" spans="1:6">
      <c r="A1281" s="18"/>
      <c r="B1281" s="19" t="s">
        <v>54</v>
      </c>
      <c r="C1281" s="20"/>
      <c r="D1281" s="21"/>
      <c r="E1281" s="22"/>
      <c r="F1281" s="23">
        <f>SUM(F1279:F1280)</f>
        <v>0</v>
      </c>
    </row>
    <row r="1282" spans="1:6">
      <c r="A1282" s="36" t="s">
        <v>55</v>
      </c>
      <c r="B1282" s="33" t="s">
        <v>56</v>
      </c>
      <c r="C1282" s="13"/>
      <c r="D1282" s="14"/>
      <c r="E1282" s="15"/>
      <c r="F1282" s="16"/>
    </row>
    <row r="1283" spans="1:6">
      <c r="A1283" s="11">
        <v>1</v>
      </c>
      <c r="B1283" s="37" t="s">
        <v>57</v>
      </c>
      <c r="C1283" s="13" t="s">
        <v>10</v>
      </c>
      <c r="D1283" s="14">
        <v>4.2</v>
      </c>
      <c r="E1283" s="15"/>
      <c r="F1283" s="16">
        <f t="shared" si="41"/>
        <v>0</v>
      </c>
    </row>
    <row r="1284" spans="1:6">
      <c r="A1284" s="18"/>
      <c r="B1284" s="19" t="s">
        <v>58</v>
      </c>
      <c r="C1284" s="20"/>
      <c r="D1284" s="21"/>
      <c r="E1284" s="22"/>
      <c r="F1284" s="23">
        <f>F1283</f>
        <v>0</v>
      </c>
    </row>
    <row r="1285" spans="1:6">
      <c r="A1285" s="36" t="s">
        <v>59</v>
      </c>
      <c r="B1285" s="33" t="s">
        <v>60</v>
      </c>
      <c r="C1285" s="13"/>
      <c r="D1285" s="14"/>
      <c r="E1285" s="15"/>
      <c r="F1285" s="16"/>
    </row>
    <row r="1286" spans="1:6" ht="27.6">
      <c r="A1286" s="11">
        <v>1</v>
      </c>
      <c r="B1286" s="31" t="s">
        <v>61</v>
      </c>
      <c r="C1286" s="13" t="s">
        <v>10</v>
      </c>
      <c r="D1286" s="14">
        <v>39</v>
      </c>
      <c r="E1286" s="15"/>
      <c r="F1286" s="16">
        <f t="shared" si="41"/>
        <v>0</v>
      </c>
    </row>
    <row r="1287" spans="1:6" ht="27.6">
      <c r="A1287" s="11">
        <v>2</v>
      </c>
      <c r="B1287" s="31" t="s">
        <v>62</v>
      </c>
      <c r="C1287" s="13" t="s">
        <v>10</v>
      </c>
      <c r="D1287" s="14">
        <v>12</v>
      </c>
      <c r="E1287" s="15"/>
      <c r="F1287" s="16">
        <f t="shared" si="41"/>
        <v>0</v>
      </c>
    </row>
    <row r="1288" spans="1:6">
      <c r="A1288" s="18"/>
      <c r="B1288" s="19" t="s">
        <v>63</v>
      </c>
      <c r="C1288" s="20"/>
      <c r="D1288" s="21"/>
      <c r="E1288" s="22"/>
      <c r="F1288" s="23">
        <f>SUM(F1286:F1287)</f>
        <v>0</v>
      </c>
    </row>
    <row r="1289" spans="1:6">
      <c r="A1289" s="36" t="s">
        <v>64</v>
      </c>
      <c r="B1289" s="33" t="s">
        <v>65</v>
      </c>
      <c r="C1289" s="13"/>
      <c r="D1289" s="14"/>
      <c r="E1289" s="15"/>
      <c r="F1289" s="16"/>
    </row>
    <row r="1290" spans="1:6" ht="27.6">
      <c r="A1290" s="11">
        <v>1</v>
      </c>
      <c r="B1290" s="38" t="s">
        <v>66</v>
      </c>
      <c r="C1290" s="13" t="s">
        <v>40</v>
      </c>
      <c r="D1290" s="14">
        <v>2</v>
      </c>
      <c r="E1290" s="15"/>
      <c r="F1290" s="16">
        <f t="shared" si="41"/>
        <v>0</v>
      </c>
    </row>
    <row r="1291" spans="1:6" ht="27.6">
      <c r="A1291" s="11">
        <v>2</v>
      </c>
      <c r="B1291" s="38" t="s">
        <v>67</v>
      </c>
      <c r="C1291" s="13" t="s">
        <v>40</v>
      </c>
      <c r="D1291" s="14">
        <v>2</v>
      </c>
      <c r="E1291" s="15"/>
      <c r="F1291" s="16">
        <f t="shared" si="41"/>
        <v>0</v>
      </c>
    </row>
    <row r="1292" spans="1:6" ht="27.6">
      <c r="A1292" s="11">
        <v>3</v>
      </c>
      <c r="B1292" s="26" t="s">
        <v>68</v>
      </c>
      <c r="C1292" s="13" t="s">
        <v>40</v>
      </c>
      <c r="D1292" s="14">
        <v>2</v>
      </c>
      <c r="E1292" s="15"/>
      <c r="F1292" s="16">
        <f t="shared" si="41"/>
        <v>0</v>
      </c>
    </row>
    <row r="1293" spans="1:6" ht="27.6">
      <c r="A1293" s="11">
        <v>4</v>
      </c>
      <c r="B1293" s="26" t="s">
        <v>69</v>
      </c>
      <c r="C1293" s="13" t="s">
        <v>52</v>
      </c>
      <c r="D1293" s="14">
        <v>8.9</v>
      </c>
      <c r="E1293" s="15"/>
      <c r="F1293" s="16">
        <f t="shared" si="41"/>
        <v>0</v>
      </c>
    </row>
    <row r="1294" spans="1:6" ht="27.6">
      <c r="A1294" s="11">
        <v>5</v>
      </c>
      <c r="B1294" s="26" t="s">
        <v>70</v>
      </c>
      <c r="C1294" s="13" t="s">
        <v>52</v>
      </c>
      <c r="D1294" s="14">
        <v>2.6</v>
      </c>
      <c r="E1294" s="15"/>
      <c r="F1294" s="16">
        <f t="shared" si="41"/>
        <v>0</v>
      </c>
    </row>
    <row r="1295" spans="1:6">
      <c r="A1295" s="18"/>
      <c r="B1295" s="19" t="s">
        <v>71</v>
      </c>
      <c r="C1295" s="20"/>
      <c r="D1295" s="21"/>
      <c r="E1295" s="22"/>
      <c r="F1295" s="23">
        <f>SUM(F1290:F1294)</f>
        <v>0</v>
      </c>
    </row>
    <row r="1296" spans="1:6">
      <c r="A1296" s="36" t="s">
        <v>72</v>
      </c>
      <c r="B1296" s="33" t="s">
        <v>304</v>
      </c>
      <c r="C1296" s="13"/>
      <c r="D1296" s="28"/>
      <c r="E1296" s="15"/>
      <c r="F1296" s="23"/>
    </row>
    <row r="1297" spans="1:6" ht="27.6">
      <c r="A1297" s="11">
        <v>1</v>
      </c>
      <c r="B1297" s="38" t="s">
        <v>75</v>
      </c>
      <c r="C1297" s="13" t="s">
        <v>52</v>
      </c>
      <c r="D1297" s="28">
        <v>2</v>
      </c>
      <c r="E1297" s="15"/>
      <c r="F1297" s="16">
        <f>D1297*E1297</f>
        <v>0</v>
      </c>
    </row>
    <row r="1298" spans="1:6" ht="27.6">
      <c r="A1298" s="11">
        <v>2</v>
      </c>
      <c r="B1298" s="26" t="s">
        <v>110</v>
      </c>
      <c r="C1298" s="13" t="s">
        <v>10</v>
      </c>
      <c r="D1298" s="28">
        <v>1.8</v>
      </c>
      <c r="E1298" s="15"/>
      <c r="F1298" s="16">
        <f t="shared" ref="F1298:F1302" si="42">D1298*E1298</f>
        <v>0</v>
      </c>
    </row>
    <row r="1299" spans="1:6" ht="41.4">
      <c r="A1299" s="11">
        <v>3</v>
      </c>
      <c r="B1299" s="26" t="s">
        <v>77</v>
      </c>
      <c r="C1299" s="13" t="s">
        <v>10</v>
      </c>
      <c r="D1299" s="28">
        <v>7.52</v>
      </c>
      <c r="E1299" s="15"/>
      <c r="F1299" s="16">
        <f t="shared" si="42"/>
        <v>0</v>
      </c>
    </row>
    <row r="1300" spans="1:6" ht="57.6">
      <c r="A1300" s="11">
        <v>4</v>
      </c>
      <c r="B1300" s="45" t="s">
        <v>80</v>
      </c>
      <c r="C1300" s="42" t="s">
        <v>30</v>
      </c>
      <c r="D1300" s="43">
        <v>1</v>
      </c>
      <c r="E1300" s="50"/>
      <c r="F1300" s="16">
        <f t="shared" si="42"/>
        <v>0</v>
      </c>
    </row>
    <row r="1301" spans="1:6" ht="27.6">
      <c r="A1301" s="11">
        <v>5</v>
      </c>
      <c r="B1301" s="26" t="s">
        <v>293</v>
      </c>
      <c r="C1301" s="13" t="s">
        <v>30</v>
      </c>
      <c r="D1301" s="28">
        <v>1</v>
      </c>
      <c r="E1301" s="15"/>
      <c r="F1301" s="16">
        <f t="shared" si="42"/>
        <v>0</v>
      </c>
    </row>
    <row r="1302" spans="1:6" ht="41.4">
      <c r="A1302" s="11">
        <v>6</v>
      </c>
      <c r="B1302" s="26" t="s">
        <v>294</v>
      </c>
      <c r="C1302" s="13" t="s">
        <v>30</v>
      </c>
      <c r="D1302" s="28">
        <v>1</v>
      </c>
      <c r="E1302" s="15"/>
      <c r="F1302" s="16">
        <f t="shared" si="42"/>
        <v>0</v>
      </c>
    </row>
    <row r="1303" spans="1:6">
      <c r="A1303" s="18"/>
      <c r="B1303" s="19" t="s">
        <v>82</v>
      </c>
      <c r="C1303" s="20"/>
      <c r="D1303" s="262"/>
      <c r="E1303" s="22"/>
      <c r="F1303" s="23">
        <f>SUM(F1297:F1302)</f>
        <v>0</v>
      </c>
    </row>
    <row r="1304" spans="1:6">
      <c r="A1304" s="36" t="s">
        <v>83</v>
      </c>
      <c r="B1304" s="41" t="s">
        <v>84</v>
      </c>
      <c r="C1304" s="42"/>
      <c r="D1304" s="43"/>
      <c r="E1304" s="44"/>
      <c r="F1304" s="16"/>
    </row>
    <row r="1305" spans="1:6" ht="57.6">
      <c r="A1305" s="11">
        <v>1</v>
      </c>
      <c r="B1305" s="45" t="s">
        <v>85</v>
      </c>
      <c r="C1305" s="42" t="s">
        <v>86</v>
      </c>
      <c r="D1305" s="43">
        <v>1.4</v>
      </c>
      <c r="E1305" s="44"/>
      <c r="F1305" s="16">
        <f t="shared" ref="F1305:F1315" si="43">+D1305*E1305</f>
        <v>0</v>
      </c>
    </row>
    <row r="1306" spans="1:6" ht="43.2">
      <c r="A1306" s="11">
        <v>2</v>
      </c>
      <c r="B1306" s="45" t="s">
        <v>87</v>
      </c>
      <c r="C1306" s="42" t="s">
        <v>88</v>
      </c>
      <c r="D1306" s="43">
        <v>1</v>
      </c>
      <c r="E1306" s="44"/>
      <c r="F1306" s="16">
        <f t="shared" si="43"/>
        <v>0</v>
      </c>
    </row>
    <row r="1307" spans="1:6" ht="43.2">
      <c r="A1307" s="11">
        <v>3</v>
      </c>
      <c r="B1307" s="45" t="s">
        <v>89</v>
      </c>
      <c r="C1307" s="42" t="s">
        <v>90</v>
      </c>
      <c r="D1307" s="43">
        <v>1</v>
      </c>
      <c r="E1307" s="44"/>
      <c r="F1307" s="16">
        <f t="shared" si="43"/>
        <v>0</v>
      </c>
    </row>
    <row r="1308" spans="1:6" ht="43.2">
      <c r="A1308" s="11">
        <v>4</v>
      </c>
      <c r="B1308" s="45" t="s">
        <v>91</v>
      </c>
      <c r="C1308" s="42" t="s">
        <v>90</v>
      </c>
      <c r="D1308" s="43">
        <v>1</v>
      </c>
      <c r="E1308" s="44"/>
      <c r="F1308" s="16">
        <f t="shared" si="43"/>
        <v>0</v>
      </c>
    </row>
    <row r="1309" spans="1:6" ht="43.2">
      <c r="A1309" s="11">
        <v>5</v>
      </c>
      <c r="B1309" s="45" t="s">
        <v>92</v>
      </c>
      <c r="C1309" s="42" t="s">
        <v>90</v>
      </c>
      <c r="D1309" s="43">
        <v>1</v>
      </c>
      <c r="E1309" s="44"/>
      <c r="F1309" s="16">
        <f t="shared" si="43"/>
        <v>0</v>
      </c>
    </row>
    <row r="1310" spans="1:6" ht="72">
      <c r="A1310" s="11">
        <v>6</v>
      </c>
      <c r="B1310" s="45" t="s">
        <v>93</v>
      </c>
      <c r="C1310" s="42" t="s">
        <v>86</v>
      </c>
      <c r="D1310" s="43">
        <v>21.06</v>
      </c>
      <c r="E1310" s="44"/>
      <c r="F1310" s="16">
        <f t="shared" si="43"/>
        <v>0</v>
      </c>
    </row>
    <row r="1311" spans="1:6" ht="57.6">
      <c r="A1311" s="11">
        <v>7</v>
      </c>
      <c r="B1311" s="45" t="s">
        <v>94</v>
      </c>
      <c r="C1311" s="42" t="s">
        <v>30</v>
      </c>
      <c r="D1311" s="43">
        <v>1</v>
      </c>
      <c r="E1311" s="44"/>
      <c r="F1311" s="16">
        <f t="shared" si="43"/>
        <v>0</v>
      </c>
    </row>
    <row r="1312" spans="1:6" ht="28.8">
      <c r="A1312" s="11">
        <v>8</v>
      </c>
      <c r="B1312" s="45" t="s">
        <v>383</v>
      </c>
      <c r="C1312" s="42" t="s">
        <v>88</v>
      </c>
      <c r="D1312" s="43">
        <v>3</v>
      </c>
      <c r="E1312" s="44"/>
      <c r="F1312" s="16">
        <f t="shared" si="43"/>
        <v>0</v>
      </c>
    </row>
    <row r="1313" spans="1:6">
      <c r="A1313" s="11">
        <v>9</v>
      </c>
      <c r="B1313" s="45" t="s">
        <v>96</v>
      </c>
      <c r="C1313" s="42" t="s">
        <v>88</v>
      </c>
      <c r="D1313" s="43">
        <v>3</v>
      </c>
      <c r="E1313" s="44"/>
      <c r="F1313" s="16">
        <f t="shared" si="43"/>
        <v>0</v>
      </c>
    </row>
    <row r="1314" spans="1:6">
      <c r="A1314" s="11">
        <v>10</v>
      </c>
      <c r="B1314" s="45" t="s">
        <v>97</v>
      </c>
      <c r="C1314" s="42" t="s">
        <v>88</v>
      </c>
      <c r="D1314" s="43">
        <v>3</v>
      </c>
      <c r="E1314" s="44"/>
      <c r="F1314" s="16">
        <f t="shared" si="43"/>
        <v>0</v>
      </c>
    </row>
    <row r="1315" spans="1:6">
      <c r="A1315" s="11">
        <v>11</v>
      </c>
      <c r="B1315" s="45" t="s">
        <v>98</v>
      </c>
      <c r="C1315" s="42" t="s">
        <v>88</v>
      </c>
      <c r="D1315" s="43">
        <v>3</v>
      </c>
      <c r="E1315" s="44"/>
      <c r="F1315" s="16">
        <f t="shared" si="43"/>
        <v>0</v>
      </c>
    </row>
    <row r="1316" spans="1:6">
      <c r="A1316" s="18"/>
      <c r="B1316" s="19" t="s">
        <v>99</v>
      </c>
      <c r="C1316" s="20"/>
      <c r="D1316" s="21"/>
      <c r="E1316" s="22"/>
      <c r="F1316" s="23">
        <f>SUM(F1305:F1315)</f>
        <v>0</v>
      </c>
    </row>
    <row r="1317" spans="1:6">
      <c r="A1317" s="18" t="s">
        <v>72</v>
      </c>
      <c r="B1317" s="19" t="s">
        <v>106</v>
      </c>
      <c r="C1317" s="20"/>
      <c r="D1317" s="21"/>
      <c r="E1317" s="22"/>
      <c r="F1317" s="23"/>
    </row>
    <row r="1318" spans="1:6" ht="27.6">
      <c r="A1318" s="47">
        <v>1</v>
      </c>
      <c r="B1318" s="26" t="s">
        <v>103</v>
      </c>
      <c r="C1318" s="13" t="s">
        <v>14</v>
      </c>
      <c r="D1318" s="27">
        <v>0.14299999999999999</v>
      </c>
      <c r="E1318" s="15"/>
      <c r="F1318" s="16">
        <f>E1318*D1318</f>
        <v>0</v>
      </c>
    </row>
    <row r="1319" spans="1:6" ht="27.6">
      <c r="A1319" s="47">
        <v>2</v>
      </c>
      <c r="B1319" s="26" t="s">
        <v>107</v>
      </c>
      <c r="C1319" s="13" t="s">
        <v>14</v>
      </c>
      <c r="D1319" s="14">
        <v>0.56999999999999995</v>
      </c>
      <c r="E1319" s="15"/>
      <c r="F1319" s="16">
        <f t="shared" ref="F1319:F1327" si="44">E1319*D1319</f>
        <v>0</v>
      </c>
    </row>
    <row r="1320" spans="1:6">
      <c r="A1320" s="47">
        <v>3</v>
      </c>
      <c r="B1320" s="26" t="s">
        <v>108</v>
      </c>
      <c r="C1320" s="13" t="s">
        <v>10</v>
      </c>
      <c r="D1320" s="14">
        <v>1.9</v>
      </c>
      <c r="E1320" s="15"/>
      <c r="F1320" s="16">
        <f t="shared" si="44"/>
        <v>0</v>
      </c>
    </row>
    <row r="1321" spans="1:6" ht="27.6">
      <c r="A1321" s="47">
        <v>4</v>
      </c>
      <c r="B1321" s="26" t="s">
        <v>109</v>
      </c>
      <c r="C1321" s="13" t="s">
        <v>10</v>
      </c>
      <c r="D1321" s="14">
        <v>8.32</v>
      </c>
      <c r="E1321" s="15"/>
      <c r="F1321" s="16">
        <f t="shared" si="44"/>
        <v>0</v>
      </c>
    </row>
    <row r="1322" spans="1:6">
      <c r="A1322" s="47">
        <v>5</v>
      </c>
      <c r="B1322" s="26" t="s">
        <v>184</v>
      </c>
      <c r="C1322" s="13" t="s">
        <v>86</v>
      </c>
      <c r="D1322" s="14">
        <v>6</v>
      </c>
      <c r="E1322" s="15"/>
      <c r="F1322" s="16"/>
    </row>
    <row r="1323" spans="1:6" ht="27.6">
      <c r="A1323" s="47">
        <v>6</v>
      </c>
      <c r="B1323" s="26" t="s">
        <v>110</v>
      </c>
      <c r="C1323" s="13" t="s">
        <v>10</v>
      </c>
      <c r="D1323" s="28">
        <v>3.75</v>
      </c>
      <c r="E1323" s="15"/>
      <c r="F1323" s="16">
        <f t="shared" si="44"/>
        <v>0</v>
      </c>
    </row>
    <row r="1324" spans="1:6" ht="41.4">
      <c r="A1324" s="47">
        <v>7</v>
      </c>
      <c r="B1324" s="26" t="s">
        <v>77</v>
      </c>
      <c r="C1324" s="13" t="s">
        <v>10</v>
      </c>
      <c r="D1324" s="28">
        <v>17.760000000000002</v>
      </c>
      <c r="E1324" s="15"/>
      <c r="F1324" s="16">
        <f t="shared" si="44"/>
        <v>0</v>
      </c>
    </row>
    <row r="1325" spans="1:6" ht="43.2">
      <c r="A1325" s="47">
        <v>8</v>
      </c>
      <c r="B1325" s="45" t="s">
        <v>187</v>
      </c>
      <c r="C1325" s="42" t="s">
        <v>30</v>
      </c>
      <c r="D1325" s="43">
        <v>1</v>
      </c>
      <c r="E1325" s="50"/>
      <c r="F1325" s="16">
        <f t="shared" si="44"/>
        <v>0</v>
      </c>
    </row>
    <row r="1326" spans="1:6" ht="27.6">
      <c r="A1326" s="47">
        <v>9</v>
      </c>
      <c r="B1326" s="26" t="s">
        <v>112</v>
      </c>
      <c r="C1326" s="13" t="s">
        <v>30</v>
      </c>
      <c r="D1326" s="28">
        <v>1</v>
      </c>
      <c r="E1326" s="15"/>
      <c r="F1326" s="16">
        <f t="shared" si="44"/>
        <v>0</v>
      </c>
    </row>
    <row r="1327" spans="1:6" ht="27.6">
      <c r="A1327" s="47">
        <v>10</v>
      </c>
      <c r="B1327" s="26" t="s">
        <v>185</v>
      </c>
      <c r="C1327" s="13" t="s">
        <v>14</v>
      </c>
      <c r="D1327" s="28">
        <v>0.56999999999999995</v>
      </c>
      <c r="E1327" s="15"/>
      <c r="F1327" s="16">
        <f t="shared" si="44"/>
        <v>0</v>
      </c>
    </row>
    <row r="1328" spans="1:6">
      <c r="A1328" s="18"/>
      <c r="B1328" s="7" t="s">
        <v>82</v>
      </c>
      <c r="C1328" s="9"/>
      <c r="D1328" s="52"/>
      <c r="E1328" s="25"/>
      <c r="F1328" s="23">
        <f>SUM(F1318:F1327)</f>
        <v>0</v>
      </c>
    </row>
    <row r="1329" spans="1:7">
      <c r="A1329" s="11"/>
      <c r="B1329" s="41" t="s">
        <v>100</v>
      </c>
      <c r="C1329" s="42"/>
      <c r="D1329" s="43"/>
      <c r="E1329" s="43"/>
      <c r="F1329" s="46">
        <f>F1316+F1295+F1288+F1284+F1281+F1277+F1273+F1263+F1253+F1303+F1328</f>
        <v>0</v>
      </c>
      <c r="G1329" s="54"/>
    </row>
    <row r="1330" spans="1:7">
      <c r="F1330" s="54"/>
    </row>
    <row r="1332" spans="1:7" ht="15" thickBot="1"/>
    <row r="1333" spans="1:7" ht="43.8" customHeight="1" thickBot="1">
      <c r="A1333" s="2"/>
      <c r="B1333" s="369" t="s">
        <v>335</v>
      </c>
      <c r="C1333" s="370"/>
      <c r="D1333" s="370"/>
      <c r="E1333" s="370"/>
      <c r="F1333" s="371"/>
    </row>
    <row r="1334" spans="1:7" ht="18">
      <c r="A1334" s="2"/>
      <c r="B1334" s="3"/>
      <c r="C1334" s="3"/>
      <c r="D1334" s="3"/>
      <c r="E1334" s="3"/>
      <c r="F1334" s="3"/>
    </row>
    <row r="1335" spans="1:7" ht="31.2">
      <c r="A1335" s="4" t="s">
        <v>1</v>
      </c>
      <c r="B1335" s="4" t="s">
        <v>2</v>
      </c>
      <c r="C1335" s="4" t="s">
        <v>3</v>
      </c>
      <c r="D1335" s="5" t="s">
        <v>4</v>
      </c>
      <c r="E1335" s="4" t="s">
        <v>5</v>
      </c>
      <c r="F1335" s="4" t="s">
        <v>6</v>
      </c>
    </row>
    <row r="1336" spans="1:7" ht="15.6">
      <c r="A1336" s="6" t="s">
        <v>7</v>
      </c>
      <c r="B1336" s="7" t="s">
        <v>8</v>
      </c>
      <c r="C1336" s="8"/>
      <c r="D1336" s="9"/>
      <c r="E1336" s="9"/>
      <c r="F1336" s="10"/>
    </row>
    <row r="1337" spans="1:7" ht="27.6">
      <c r="A1337" s="11">
        <v>1</v>
      </c>
      <c r="B1337" s="12" t="s">
        <v>9</v>
      </c>
      <c r="C1337" s="13" t="s">
        <v>10</v>
      </c>
      <c r="D1337" s="14">
        <v>69.844999999999999</v>
      </c>
      <c r="E1337" s="15"/>
      <c r="F1337" s="16">
        <f>+D1337*E1337</f>
        <v>0</v>
      </c>
    </row>
    <row r="1338" spans="1:7">
      <c r="A1338" s="11">
        <v>2</v>
      </c>
      <c r="B1338" s="17" t="s">
        <v>11</v>
      </c>
      <c r="C1338" s="13" t="s">
        <v>12</v>
      </c>
      <c r="D1338" s="14">
        <v>1</v>
      </c>
      <c r="E1338" s="15"/>
      <c r="F1338" s="16">
        <f t="shared" ref="F1338:F1385" si="45">+D1338*E1338</f>
        <v>0</v>
      </c>
    </row>
    <row r="1339" spans="1:7">
      <c r="A1339" s="11">
        <v>3</v>
      </c>
      <c r="B1339" s="12" t="s">
        <v>296</v>
      </c>
      <c r="C1339" s="13" t="s">
        <v>14</v>
      </c>
      <c r="D1339" s="14">
        <v>25.751000000000001</v>
      </c>
      <c r="E1339" s="15"/>
      <c r="F1339" s="16">
        <f t="shared" si="45"/>
        <v>0</v>
      </c>
    </row>
    <row r="1340" spans="1:7">
      <c r="A1340" s="11">
        <v>4</v>
      </c>
      <c r="B1340" s="17" t="s">
        <v>15</v>
      </c>
      <c r="C1340" s="13" t="s">
        <v>14</v>
      </c>
      <c r="D1340" s="14">
        <v>3.4060000000000001</v>
      </c>
      <c r="E1340" s="15"/>
      <c r="F1340" s="16">
        <f t="shared" si="45"/>
        <v>0</v>
      </c>
    </row>
    <row r="1341" spans="1:7">
      <c r="A1341" s="11">
        <v>5</v>
      </c>
      <c r="B1341" s="17" t="s">
        <v>16</v>
      </c>
      <c r="C1341" s="13" t="s">
        <v>14</v>
      </c>
      <c r="D1341" s="14">
        <v>2.6459999999999999</v>
      </c>
      <c r="E1341" s="15"/>
      <c r="F1341" s="16">
        <f t="shared" si="45"/>
        <v>0</v>
      </c>
    </row>
    <row r="1342" spans="1:7">
      <c r="A1342" s="11">
        <v>6</v>
      </c>
      <c r="B1342" s="17" t="s">
        <v>17</v>
      </c>
      <c r="C1342" s="13" t="s">
        <v>14</v>
      </c>
      <c r="D1342" s="14">
        <v>2.04</v>
      </c>
      <c r="E1342" s="15"/>
      <c r="F1342" s="16">
        <f t="shared" si="45"/>
        <v>0</v>
      </c>
    </row>
    <row r="1343" spans="1:7">
      <c r="A1343" s="11">
        <v>7</v>
      </c>
      <c r="B1343" s="17" t="s">
        <v>18</v>
      </c>
      <c r="C1343" s="13" t="s">
        <v>12</v>
      </c>
      <c r="D1343" s="14">
        <v>1</v>
      </c>
      <c r="E1343" s="15"/>
      <c r="F1343" s="16">
        <f t="shared" si="45"/>
        <v>0</v>
      </c>
    </row>
    <row r="1344" spans="1:7">
      <c r="A1344" s="18"/>
      <c r="B1344" s="19" t="s">
        <v>19</v>
      </c>
      <c r="C1344" s="20"/>
      <c r="D1344" s="21"/>
      <c r="E1344" s="22"/>
      <c r="F1344" s="23">
        <f>SUM(F1337:F1343)</f>
        <v>0</v>
      </c>
    </row>
    <row r="1345" spans="1:6" ht="15.6">
      <c r="A1345" s="6" t="s">
        <v>20</v>
      </c>
      <c r="B1345" s="7" t="s">
        <v>21</v>
      </c>
      <c r="C1345" s="9"/>
      <c r="D1345" s="24"/>
      <c r="E1345" s="25"/>
      <c r="F1345" s="16"/>
    </row>
    <row r="1346" spans="1:6" ht="27.6">
      <c r="A1346" s="11">
        <v>1</v>
      </c>
      <c r="B1346" s="26" t="s">
        <v>103</v>
      </c>
      <c r="C1346" s="13" t="s">
        <v>14</v>
      </c>
      <c r="D1346" s="27">
        <v>0.56799999999999995</v>
      </c>
      <c r="E1346" s="15"/>
      <c r="F1346" s="16">
        <f t="shared" si="45"/>
        <v>0</v>
      </c>
    </row>
    <row r="1347" spans="1:6" ht="27.6">
      <c r="A1347" s="11">
        <v>2</v>
      </c>
      <c r="B1347" s="26" t="s">
        <v>104</v>
      </c>
      <c r="C1347" s="13" t="s">
        <v>14</v>
      </c>
      <c r="D1347" s="14">
        <v>2.2709999999999999</v>
      </c>
      <c r="E1347" s="15"/>
      <c r="F1347" s="16">
        <f t="shared" si="45"/>
        <v>0</v>
      </c>
    </row>
    <row r="1348" spans="1:6" ht="27.6">
      <c r="A1348" s="11">
        <v>3</v>
      </c>
      <c r="B1348" s="26" t="s">
        <v>24</v>
      </c>
      <c r="C1348" s="13" t="s">
        <v>10</v>
      </c>
      <c r="D1348" s="14">
        <v>41.32</v>
      </c>
      <c r="E1348" s="15"/>
      <c r="F1348" s="16">
        <f t="shared" si="45"/>
        <v>0</v>
      </c>
    </row>
    <row r="1349" spans="1:6">
      <c r="A1349" s="11">
        <v>4</v>
      </c>
      <c r="B1349" s="12" t="s">
        <v>25</v>
      </c>
      <c r="C1349" s="13" t="s">
        <v>14</v>
      </c>
      <c r="D1349" s="28">
        <v>0.32400000000000001</v>
      </c>
      <c r="E1349" s="15"/>
      <c r="F1349" s="16">
        <f t="shared" si="45"/>
        <v>0</v>
      </c>
    </row>
    <row r="1350" spans="1:6" ht="41.4">
      <c r="A1350" s="11">
        <v>5</v>
      </c>
      <c r="B1350" s="12" t="s">
        <v>26</v>
      </c>
      <c r="C1350" s="13" t="s">
        <v>14</v>
      </c>
      <c r="D1350" s="28">
        <v>0.68100000000000005</v>
      </c>
      <c r="E1350" s="15"/>
      <c r="F1350" s="16">
        <f t="shared" si="45"/>
        <v>0</v>
      </c>
    </row>
    <row r="1351" spans="1:6" ht="41.4">
      <c r="A1351" s="11">
        <v>6</v>
      </c>
      <c r="B1351" s="12" t="s">
        <v>27</v>
      </c>
      <c r="C1351" s="13" t="s">
        <v>14</v>
      </c>
      <c r="D1351" s="28">
        <v>1.204</v>
      </c>
      <c r="E1351" s="15"/>
      <c r="F1351" s="16">
        <f t="shared" si="45"/>
        <v>0</v>
      </c>
    </row>
    <row r="1352" spans="1:6">
      <c r="A1352" s="11">
        <v>7</v>
      </c>
      <c r="B1352" s="29" t="s">
        <v>28</v>
      </c>
      <c r="C1352" s="13" t="s">
        <v>10</v>
      </c>
      <c r="D1352" s="14">
        <v>46</v>
      </c>
      <c r="E1352" s="15"/>
      <c r="F1352" s="16">
        <f t="shared" si="45"/>
        <v>0</v>
      </c>
    </row>
    <row r="1353" spans="1:6" ht="41.4">
      <c r="A1353" s="277">
        <v>8</v>
      </c>
      <c r="B1353" s="12" t="s">
        <v>29</v>
      </c>
      <c r="C1353" s="278" t="s">
        <v>30</v>
      </c>
      <c r="D1353" s="279">
        <v>1</v>
      </c>
      <c r="E1353" s="267"/>
      <c r="F1353" s="16">
        <f t="shared" si="45"/>
        <v>0</v>
      </c>
    </row>
    <row r="1354" spans="1:6">
      <c r="A1354" s="18"/>
      <c r="B1354" s="19" t="s">
        <v>31</v>
      </c>
      <c r="C1354" s="20"/>
      <c r="D1354" s="21"/>
      <c r="E1354" s="22"/>
      <c r="F1354" s="23">
        <f>SUM(F1346:F1353)</f>
        <v>0</v>
      </c>
    </row>
    <row r="1355" spans="1:6" ht="15.6">
      <c r="A1355" s="6" t="s">
        <v>32</v>
      </c>
      <c r="B1355" s="30" t="s">
        <v>33</v>
      </c>
      <c r="C1355" s="9"/>
      <c r="D1355" s="24"/>
      <c r="E1355" s="25"/>
      <c r="F1355" s="16"/>
    </row>
    <row r="1356" spans="1:6" ht="27.6">
      <c r="A1356" s="11">
        <v>1</v>
      </c>
      <c r="B1356" s="12" t="s">
        <v>34</v>
      </c>
      <c r="C1356" s="13" t="s">
        <v>14</v>
      </c>
      <c r="D1356" s="27">
        <v>0.73199999999999998</v>
      </c>
      <c r="E1356" s="15"/>
      <c r="F1356" s="16">
        <f t="shared" si="45"/>
        <v>0</v>
      </c>
    </row>
    <row r="1357" spans="1:6" ht="41.4">
      <c r="A1357" s="11">
        <v>2</v>
      </c>
      <c r="B1357" s="12" t="s">
        <v>35</v>
      </c>
      <c r="C1357" s="13" t="s">
        <v>14</v>
      </c>
      <c r="D1357" s="14">
        <v>1.4039999999999999</v>
      </c>
      <c r="E1357" s="15"/>
      <c r="F1357" s="16">
        <f t="shared" si="45"/>
        <v>0</v>
      </c>
    </row>
    <row r="1358" spans="1:6" ht="41.4">
      <c r="A1358" s="11">
        <v>3</v>
      </c>
      <c r="B1358" s="12" t="s">
        <v>36</v>
      </c>
      <c r="C1358" s="13" t="s">
        <v>14</v>
      </c>
      <c r="D1358" s="27">
        <v>0.33300000000000002</v>
      </c>
      <c r="E1358" s="15"/>
      <c r="F1358" s="16">
        <f t="shared" si="45"/>
        <v>0</v>
      </c>
    </row>
    <row r="1359" spans="1:6" ht="41.4">
      <c r="A1359" s="11">
        <v>4</v>
      </c>
      <c r="B1359" s="12" t="s">
        <v>37</v>
      </c>
      <c r="C1359" s="13" t="s">
        <v>10</v>
      </c>
      <c r="D1359" s="14">
        <v>42.36</v>
      </c>
      <c r="E1359" s="15"/>
      <c r="F1359" s="16">
        <f t="shared" si="45"/>
        <v>0</v>
      </c>
    </row>
    <row r="1360" spans="1:6" ht="41.4">
      <c r="A1360" s="11">
        <v>5</v>
      </c>
      <c r="B1360" s="12" t="s">
        <v>38</v>
      </c>
      <c r="C1360" s="13" t="s">
        <v>10</v>
      </c>
      <c r="D1360" s="14">
        <v>1.44</v>
      </c>
      <c r="E1360" s="15"/>
      <c r="F1360" s="16">
        <f t="shared" si="45"/>
        <v>0</v>
      </c>
    </row>
    <row r="1361" spans="1:6" ht="27.6">
      <c r="A1361" s="11">
        <v>6</v>
      </c>
      <c r="B1361" s="12" t="s">
        <v>39</v>
      </c>
      <c r="C1361" s="13" t="s">
        <v>40</v>
      </c>
      <c r="D1361" s="14">
        <v>39</v>
      </c>
      <c r="E1361" s="15"/>
      <c r="F1361" s="16">
        <f t="shared" si="45"/>
        <v>0</v>
      </c>
    </row>
    <row r="1362" spans="1:6" ht="27.6">
      <c r="A1362" s="11">
        <v>7</v>
      </c>
      <c r="B1362" s="12" t="s">
        <v>41</v>
      </c>
      <c r="C1362" s="13" t="s">
        <v>10</v>
      </c>
      <c r="D1362" s="14">
        <v>96.9</v>
      </c>
      <c r="E1362" s="15"/>
      <c r="F1362" s="16">
        <f t="shared" si="45"/>
        <v>0</v>
      </c>
    </row>
    <row r="1363" spans="1:6">
      <c r="A1363" s="11">
        <v>8</v>
      </c>
      <c r="B1363" s="31" t="s">
        <v>118</v>
      </c>
      <c r="C1363" s="13" t="s">
        <v>10</v>
      </c>
      <c r="D1363" s="14">
        <v>59.85</v>
      </c>
      <c r="E1363" s="15"/>
      <c r="F1363" s="16">
        <f t="shared" si="45"/>
        <v>0</v>
      </c>
    </row>
    <row r="1364" spans="1:6">
      <c r="A1364" s="18"/>
      <c r="B1364" s="19" t="s">
        <v>43</v>
      </c>
      <c r="C1364" s="20"/>
      <c r="D1364" s="21"/>
      <c r="E1364" s="22"/>
      <c r="F1364" s="23">
        <f>SUM(F1356:F1363)</f>
        <v>0</v>
      </c>
    </row>
    <row r="1365" spans="1:6" ht="15.6">
      <c r="A1365" s="32" t="s">
        <v>44</v>
      </c>
      <c r="B1365" s="33" t="s">
        <v>45</v>
      </c>
      <c r="C1365" s="34"/>
      <c r="D1365" s="35"/>
      <c r="E1365" s="15"/>
      <c r="F1365" s="16"/>
    </row>
    <row r="1366" spans="1:6" ht="41.4">
      <c r="A1366" s="11">
        <v>1</v>
      </c>
      <c r="B1366" s="31" t="s">
        <v>46</v>
      </c>
      <c r="C1366" s="13" t="s">
        <v>40</v>
      </c>
      <c r="D1366" s="14">
        <v>2</v>
      </c>
      <c r="E1366" s="15"/>
      <c r="F1366" s="16">
        <f t="shared" si="45"/>
        <v>0</v>
      </c>
    </row>
    <row r="1367" spans="1:6" ht="41.4">
      <c r="A1367" s="11">
        <v>2</v>
      </c>
      <c r="B1367" s="31" t="s">
        <v>47</v>
      </c>
      <c r="C1367" s="13" t="s">
        <v>40</v>
      </c>
      <c r="D1367" s="14">
        <v>1</v>
      </c>
      <c r="E1367" s="15"/>
      <c r="F1367" s="16">
        <f t="shared" si="45"/>
        <v>0</v>
      </c>
    </row>
    <row r="1368" spans="1:6">
      <c r="A1368" s="18"/>
      <c r="B1368" s="19" t="s">
        <v>48</v>
      </c>
      <c r="C1368" s="20"/>
      <c r="D1368" s="21"/>
      <c r="E1368" s="22"/>
      <c r="F1368" s="23">
        <f>SUM(F1366:F1367)</f>
        <v>0</v>
      </c>
    </row>
    <row r="1369" spans="1:6">
      <c r="A1369" s="36" t="s">
        <v>49</v>
      </c>
      <c r="B1369" s="33" t="s">
        <v>50</v>
      </c>
      <c r="C1369" s="13"/>
      <c r="D1369" s="14"/>
      <c r="E1369" s="15"/>
      <c r="F1369" s="16"/>
    </row>
    <row r="1370" spans="1:6" ht="41.4">
      <c r="A1370" s="11">
        <v>1</v>
      </c>
      <c r="B1370" s="31" t="s">
        <v>51</v>
      </c>
      <c r="C1370" s="13" t="s">
        <v>52</v>
      </c>
      <c r="D1370" s="14">
        <v>10.45</v>
      </c>
      <c r="E1370" s="15"/>
      <c r="F1370" s="16">
        <f t="shared" si="45"/>
        <v>0</v>
      </c>
    </row>
    <row r="1371" spans="1:6" ht="27.6">
      <c r="A1371" s="11">
        <v>2</v>
      </c>
      <c r="B1371" s="31" t="s">
        <v>53</v>
      </c>
      <c r="C1371" s="13" t="s">
        <v>10</v>
      </c>
      <c r="D1371" s="14">
        <v>10.43</v>
      </c>
      <c r="E1371" s="15"/>
      <c r="F1371" s="16">
        <f t="shared" si="45"/>
        <v>0</v>
      </c>
    </row>
    <row r="1372" spans="1:6">
      <c r="A1372" s="18"/>
      <c r="B1372" s="19" t="s">
        <v>54</v>
      </c>
      <c r="C1372" s="20"/>
      <c r="D1372" s="21"/>
      <c r="E1372" s="22"/>
      <c r="F1372" s="23">
        <f>SUM(F1370:F1371)</f>
        <v>0</v>
      </c>
    </row>
    <row r="1373" spans="1:6">
      <c r="A1373" s="36" t="s">
        <v>55</v>
      </c>
      <c r="B1373" s="33" t="s">
        <v>56</v>
      </c>
      <c r="C1373" s="13"/>
      <c r="D1373" s="14"/>
      <c r="E1373" s="15"/>
      <c r="F1373" s="16"/>
    </row>
    <row r="1374" spans="1:6">
      <c r="A1374" s="11">
        <v>1</v>
      </c>
      <c r="B1374" s="37" t="s">
        <v>57</v>
      </c>
      <c r="C1374" s="13" t="s">
        <v>10</v>
      </c>
      <c r="D1374" s="14">
        <v>4.2</v>
      </c>
      <c r="E1374" s="15"/>
      <c r="F1374" s="16">
        <f t="shared" si="45"/>
        <v>0</v>
      </c>
    </row>
    <row r="1375" spans="1:6">
      <c r="A1375" s="18"/>
      <c r="B1375" s="19" t="s">
        <v>58</v>
      </c>
      <c r="C1375" s="20"/>
      <c r="D1375" s="21"/>
      <c r="E1375" s="22"/>
      <c r="F1375" s="23">
        <f>F1374</f>
        <v>0</v>
      </c>
    </row>
    <row r="1376" spans="1:6">
      <c r="A1376" s="36" t="s">
        <v>59</v>
      </c>
      <c r="B1376" s="33" t="s">
        <v>60</v>
      </c>
      <c r="C1376" s="13"/>
      <c r="D1376" s="14"/>
      <c r="E1376" s="15"/>
      <c r="F1376" s="16"/>
    </row>
    <row r="1377" spans="1:6" ht="27.6">
      <c r="A1377" s="11">
        <v>1</v>
      </c>
      <c r="B1377" s="31" t="s">
        <v>61</v>
      </c>
      <c r="C1377" s="13" t="s">
        <v>10</v>
      </c>
      <c r="D1377" s="14">
        <v>39</v>
      </c>
      <c r="E1377" s="15"/>
      <c r="F1377" s="16">
        <f t="shared" si="45"/>
        <v>0</v>
      </c>
    </row>
    <row r="1378" spans="1:6" ht="27.6">
      <c r="A1378" s="11">
        <v>2</v>
      </c>
      <c r="B1378" s="31" t="s">
        <v>62</v>
      </c>
      <c r="C1378" s="13" t="s">
        <v>10</v>
      </c>
      <c r="D1378" s="14">
        <v>12</v>
      </c>
      <c r="E1378" s="15"/>
      <c r="F1378" s="16">
        <f t="shared" si="45"/>
        <v>0</v>
      </c>
    </row>
    <row r="1379" spans="1:6">
      <c r="A1379" s="18"/>
      <c r="B1379" s="19" t="s">
        <v>63</v>
      </c>
      <c r="C1379" s="20"/>
      <c r="D1379" s="21"/>
      <c r="E1379" s="22"/>
      <c r="F1379" s="23">
        <f>SUM(F1377:F1378)</f>
        <v>0</v>
      </c>
    </row>
    <row r="1380" spans="1:6">
      <c r="A1380" s="36" t="s">
        <v>64</v>
      </c>
      <c r="B1380" s="33" t="s">
        <v>65</v>
      </c>
      <c r="C1380" s="13"/>
      <c r="D1380" s="14"/>
      <c r="E1380" s="15"/>
      <c r="F1380" s="16"/>
    </row>
    <row r="1381" spans="1:6" ht="27.6">
      <c r="A1381" s="11">
        <v>1</v>
      </c>
      <c r="B1381" s="38" t="s">
        <v>66</v>
      </c>
      <c r="C1381" s="13" t="s">
        <v>40</v>
      </c>
      <c r="D1381" s="14">
        <v>2</v>
      </c>
      <c r="E1381" s="15"/>
      <c r="F1381" s="16">
        <f t="shared" si="45"/>
        <v>0</v>
      </c>
    </row>
    <row r="1382" spans="1:6" ht="27.6">
      <c r="A1382" s="11">
        <v>2</v>
      </c>
      <c r="B1382" s="38" t="s">
        <v>67</v>
      </c>
      <c r="C1382" s="13" t="s">
        <v>40</v>
      </c>
      <c r="D1382" s="14">
        <v>2</v>
      </c>
      <c r="E1382" s="15"/>
      <c r="F1382" s="16">
        <f t="shared" si="45"/>
        <v>0</v>
      </c>
    </row>
    <row r="1383" spans="1:6" ht="27.6">
      <c r="A1383" s="11">
        <v>3</v>
      </c>
      <c r="B1383" s="26" t="s">
        <v>68</v>
      </c>
      <c r="C1383" s="13" t="s">
        <v>40</v>
      </c>
      <c r="D1383" s="14">
        <v>2</v>
      </c>
      <c r="E1383" s="15"/>
      <c r="F1383" s="16">
        <f t="shared" si="45"/>
        <v>0</v>
      </c>
    </row>
    <row r="1384" spans="1:6" ht="27.6">
      <c r="A1384" s="11">
        <v>4</v>
      </c>
      <c r="B1384" s="26" t="s">
        <v>69</v>
      </c>
      <c r="C1384" s="13" t="s">
        <v>52</v>
      </c>
      <c r="D1384" s="14">
        <v>8.9</v>
      </c>
      <c r="E1384" s="15"/>
      <c r="F1384" s="16">
        <f t="shared" si="45"/>
        <v>0</v>
      </c>
    </row>
    <row r="1385" spans="1:6" ht="27.6">
      <c r="A1385" s="11">
        <v>5</v>
      </c>
      <c r="B1385" s="26" t="s">
        <v>70</v>
      </c>
      <c r="C1385" s="13" t="s">
        <v>52</v>
      </c>
      <c r="D1385" s="14">
        <v>2.6</v>
      </c>
      <c r="E1385" s="15"/>
      <c r="F1385" s="16">
        <f t="shared" si="45"/>
        <v>0</v>
      </c>
    </row>
    <row r="1386" spans="1:6">
      <c r="A1386" s="18"/>
      <c r="B1386" s="19" t="s">
        <v>71</v>
      </c>
      <c r="C1386" s="20"/>
      <c r="D1386" s="21"/>
      <c r="E1386" s="22"/>
      <c r="F1386" s="23">
        <f>SUM(F1381:F1385)</f>
        <v>0</v>
      </c>
    </row>
    <row r="1387" spans="1:6">
      <c r="A1387" s="36" t="s">
        <v>72</v>
      </c>
      <c r="B1387" s="33" t="s">
        <v>304</v>
      </c>
      <c r="C1387" s="13"/>
      <c r="D1387" s="28"/>
      <c r="E1387" s="15"/>
      <c r="F1387" s="23"/>
    </row>
    <row r="1388" spans="1:6" ht="27.6">
      <c r="A1388" s="11">
        <v>1</v>
      </c>
      <c r="B1388" s="38" t="s">
        <v>75</v>
      </c>
      <c r="C1388" s="13" t="s">
        <v>52</v>
      </c>
      <c r="D1388" s="28">
        <v>2</v>
      </c>
      <c r="E1388" s="15"/>
      <c r="F1388" s="16">
        <f>D1388*E1388</f>
        <v>0</v>
      </c>
    </row>
    <row r="1389" spans="1:6" ht="27.6">
      <c r="A1389" s="11">
        <v>2</v>
      </c>
      <c r="B1389" s="26" t="s">
        <v>110</v>
      </c>
      <c r="C1389" s="13" t="s">
        <v>10</v>
      </c>
      <c r="D1389" s="28">
        <v>1.8</v>
      </c>
      <c r="E1389" s="15"/>
      <c r="F1389" s="16">
        <f t="shared" ref="F1389:F1393" si="46">D1389*E1389</f>
        <v>0</v>
      </c>
    </row>
    <row r="1390" spans="1:6" ht="41.4">
      <c r="A1390" s="11">
        <v>3</v>
      </c>
      <c r="B1390" s="26" t="s">
        <v>77</v>
      </c>
      <c r="C1390" s="13" t="s">
        <v>10</v>
      </c>
      <c r="D1390" s="28">
        <v>7.52</v>
      </c>
      <c r="E1390" s="15"/>
      <c r="F1390" s="16">
        <f t="shared" si="46"/>
        <v>0</v>
      </c>
    </row>
    <row r="1391" spans="1:6" ht="57.6">
      <c r="A1391" s="11">
        <v>4</v>
      </c>
      <c r="B1391" s="45" t="s">
        <v>80</v>
      </c>
      <c r="C1391" s="42" t="s">
        <v>30</v>
      </c>
      <c r="D1391" s="43">
        <v>1</v>
      </c>
      <c r="E1391" s="50"/>
      <c r="F1391" s="16">
        <f t="shared" si="46"/>
        <v>0</v>
      </c>
    </row>
    <row r="1392" spans="1:6" ht="27.6">
      <c r="A1392" s="11">
        <v>5</v>
      </c>
      <c r="B1392" s="26" t="s">
        <v>293</v>
      </c>
      <c r="C1392" s="13" t="s">
        <v>30</v>
      </c>
      <c r="D1392" s="28">
        <v>1</v>
      </c>
      <c r="E1392" s="15"/>
      <c r="F1392" s="16">
        <f t="shared" si="46"/>
        <v>0</v>
      </c>
    </row>
    <row r="1393" spans="1:7" ht="41.4">
      <c r="A1393" s="11">
        <v>6</v>
      </c>
      <c r="B1393" s="26" t="s">
        <v>294</v>
      </c>
      <c r="C1393" s="13" t="s">
        <v>30</v>
      </c>
      <c r="D1393" s="28">
        <v>1</v>
      </c>
      <c r="E1393" s="15"/>
      <c r="F1393" s="16">
        <f t="shared" si="46"/>
        <v>0</v>
      </c>
    </row>
    <row r="1394" spans="1:7">
      <c r="A1394" s="18"/>
      <c r="B1394" s="19" t="s">
        <v>82</v>
      </c>
      <c r="C1394" s="20"/>
      <c r="D1394" s="262"/>
      <c r="E1394" s="22"/>
      <c r="F1394" s="23">
        <f>SUM(F1388:F1393)</f>
        <v>0</v>
      </c>
    </row>
    <row r="1395" spans="1:7">
      <c r="A1395" s="36" t="s">
        <v>83</v>
      </c>
      <c r="B1395" s="41" t="s">
        <v>84</v>
      </c>
      <c r="C1395" s="42"/>
      <c r="D1395" s="43"/>
      <c r="E1395" s="44"/>
      <c r="F1395" s="16"/>
    </row>
    <row r="1396" spans="1:7" ht="57.6">
      <c r="A1396" s="11">
        <v>1</v>
      </c>
      <c r="B1396" s="45" t="s">
        <v>85</v>
      </c>
      <c r="C1396" s="42" t="s">
        <v>86</v>
      </c>
      <c r="D1396" s="43">
        <v>1.4</v>
      </c>
      <c r="E1396" s="44"/>
      <c r="F1396" s="16">
        <f t="shared" ref="F1396:F1406" si="47">+D1396*E1396</f>
        <v>0</v>
      </c>
    </row>
    <row r="1397" spans="1:7" ht="43.2">
      <c r="A1397" s="11">
        <v>2</v>
      </c>
      <c r="B1397" s="45" t="s">
        <v>87</v>
      </c>
      <c r="C1397" s="42" t="s">
        <v>88</v>
      </c>
      <c r="D1397" s="43">
        <v>1</v>
      </c>
      <c r="E1397" s="44"/>
      <c r="F1397" s="16">
        <f t="shared" si="47"/>
        <v>0</v>
      </c>
    </row>
    <row r="1398" spans="1:7" ht="43.2">
      <c r="A1398" s="11">
        <v>3</v>
      </c>
      <c r="B1398" s="45" t="s">
        <v>89</v>
      </c>
      <c r="C1398" s="42" t="s">
        <v>90</v>
      </c>
      <c r="D1398" s="43">
        <v>1</v>
      </c>
      <c r="E1398" s="44"/>
      <c r="F1398" s="16">
        <f t="shared" si="47"/>
        <v>0</v>
      </c>
    </row>
    <row r="1399" spans="1:7" ht="43.2">
      <c r="A1399" s="11">
        <v>4</v>
      </c>
      <c r="B1399" s="45" t="s">
        <v>91</v>
      </c>
      <c r="C1399" s="42" t="s">
        <v>90</v>
      </c>
      <c r="D1399" s="43">
        <v>1</v>
      </c>
      <c r="E1399" s="44"/>
      <c r="F1399" s="16">
        <f t="shared" si="47"/>
        <v>0</v>
      </c>
    </row>
    <row r="1400" spans="1:7" ht="43.2">
      <c r="A1400" s="11">
        <v>5</v>
      </c>
      <c r="B1400" s="45" t="s">
        <v>92</v>
      </c>
      <c r="C1400" s="42" t="s">
        <v>90</v>
      </c>
      <c r="D1400" s="43">
        <v>1</v>
      </c>
      <c r="E1400" s="44"/>
      <c r="F1400" s="16">
        <f t="shared" si="47"/>
        <v>0</v>
      </c>
    </row>
    <row r="1401" spans="1:7" ht="72">
      <c r="A1401" s="11">
        <v>6</v>
      </c>
      <c r="B1401" s="45" t="s">
        <v>93</v>
      </c>
      <c r="C1401" s="42" t="s">
        <v>86</v>
      </c>
      <c r="D1401" s="43">
        <v>21.06</v>
      </c>
      <c r="E1401" s="44"/>
      <c r="F1401" s="16">
        <f t="shared" si="47"/>
        <v>0</v>
      </c>
    </row>
    <row r="1402" spans="1:7" ht="57.6">
      <c r="A1402" s="11">
        <v>7</v>
      </c>
      <c r="B1402" s="45" t="s">
        <v>94</v>
      </c>
      <c r="C1402" s="42" t="s">
        <v>30</v>
      </c>
      <c r="D1402" s="43">
        <v>1</v>
      </c>
      <c r="E1402" s="44"/>
      <c r="F1402" s="16">
        <f t="shared" si="47"/>
        <v>0</v>
      </c>
    </row>
    <row r="1403" spans="1:7" ht="28.8">
      <c r="A1403" s="11">
        <v>8</v>
      </c>
      <c r="B1403" s="45" t="s">
        <v>383</v>
      </c>
      <c r="C1403" s="42" t="s">
        <v>88</v>
      </c>
      <c r="D1403" s="43">
        <v>3</v>
      </c>
      <c r="E1403" s="44"/>
      <c r="F1403" s="16">
        <f t="shared" si="47"/>
        <v>0</v>
      </c>
    </row>
    <row r="1404" spans="1:7">
      <c r="A1404" s="11">
        <v>9</v>
      </c>
      <c r="B1404" s="45" t="s">
        <v>96</v>
      </c>
      <c r="C1404" s="42" t="s">
        <v>88</v>
      </c>
      <c r="D1404" s="43">
        <v>3</v>
      </c>
      <c r="E1404" s="44"/>
      <c r="F1404" s="16">
        <f t="shared" si="47"/>
        <v>0</v>
      </c>
    </row>
    <row r="1405" spans="1:7">
      <c r="A1405" s="11">
        <v>10</v>
      </c>
      <c r="B1405" s="45" t="s">
        <v>97</v>
      </c>
      <c r="C1405" s="42" t="s">
        <v>88</v>
      </c>
      <c r="D1405" s="43">
        <v>3</v>
      </c>
      <c r="E1405" s="44"/>
      <c r="F1405" s="16">
        <f t="shared" si="47"/>
        <v>0</v>
      </c>
    </row>
    <row r="1406" spans="1:7">
      <c r="A1406" s="11">
        <v>11</v>
      </c>
      <c r="B1406" s="45" t="s">
        <v>98</v>
      </c>
      <c r="C1406" s="42" t="s">
        <v>88</v>
      </c>
      <c r="D1406" s="43">
        <v>3</v>
      </c>
      <c r="E1406" s="44"/>
      <c r="F1406" s="16">
        <f t="shared" si="47"/>
        <v>0</v>
      </c>
    </row>
    <row r="1407" spans="1:7">
      <c r="A1407" s="18"/>
      <c r="B1407" s="19" t="s">
        <v>99</v>
      </c>
      <c r="C1407" s="20"/>
      <c r="D1407" s="21"/>
      <c r="E1407" s="22"/>
      <c r="F1407" s="23">
        <f>SUM(F1396:F1406)</f>
        <v>0</v>
      </c>
    </row>
    <row r="1408" spans="1:7">
      <c r="A1408" s="11"/>
      <c r="B1408" s="41" t="s">
        <v>100</v>
      </c>
      <c r="C1408" s="42"/>
      <c r="D1408" s="43"/>
      <c r="E1408" s="43"/>
      <c r="F1408" s="46">
        <f>F1407+F1386+F1379+F1375+F1372+F1368+F1364+F1354+F1344+F1394</f>
        <v>0</v>
      </c>
      <c r="G1408" s="54"/>
    </row>
    <row r="1412" spans="1:6" ht="15" thickBot="1"/>
    <row r="1413" spans="1:6" ht="27.6" customHeight="1" thickBot="1">
      <c r="A1413" s="2"/>
      <c r="B1413" s="369" t="s">
        <v>116</v>
      </c>
      <c r="C1413" s="370"/>
      <c r="D1413" s="370"/>
      <c r="E1413" s="370"/>
      <c r="F1413" s="371"/>
    </row>
    <row r="1414" spans="1:6" ht="18">
      <c r="A1414" s="2"/>
      <c r="B1414" s="3"/>
      <c r="C1414" s="3"/>
      <c r="D1414" s="3"/>
      <c r="E1414" s="3"/>
      <c r="F1414" s="3"/>
    </row>
    <row r="1415" spans="1:6" ht="31.2">
      <c r="A1415" s="4" t="s">
        <v>1</v>
      </c>
      <c r="B1415" s="4" t="s">
        <v>2</v>
      </c>
      <c r="C1415" s="4" t="s">
        <v>3</v>
      </c>
      <c r="D1415" s="5" t="s">
        <v>4</v>
      </c>
      <c r="E1415" s="4" t="s">
        <v>5</v>
      </c>
      <c r="F1415" s="4" t="s">
        <v>6</v>
      </c>
    </row>
    <row r="1416" spans="1:6" ht="15.6">
      <c r="A1416" s="6" t="s">
        <v>7</v>
      </c>
      <c r="B1416" s="7" t="s">
        <v>8</v>
      </c>
      <c r="C1416" s="8"/>
      <c r="D1416" s="9"/>
      <c r="E1416" s="9"/>
      <c r="F1416" s="10"/>
    </row>
    <row r="1417" spans="1:6" ht="27.6">
      <c r="A1417" s="11">
        <v>1</v>
      </c>
      <c r="B1417" s="12" t="s">
        <v>9</v>
      </c>
      <c r="C1417" s="13" t="s">
        <v>10</v>
      </c>
      <c r="D1417" s="14">
        <v>38.130000000000003</v>
      </c>
      <c r="E1417" s="15"/>
      <c r="F1417" s="16">
        <f>+D1417*E1417</f>
        <v>0</v>
      </c>
    </row>
    <row r="1418" spans="1:6">
      <c r="A1418" s="11">
        <v>2</v>
      </c>
      <c r="B1418" s="17" t="s">
        <v>11</v>
      </c>
      <c r="C1418" s="13" t="s">
        <v>12</v>
      </c>
      <c r="D1418" s="14">
        <v>1</v>
      </c>
      <c r="E1418" s="15"/>
      <c r="F1418" s="16">
        <f t="shared" ref="F1418:F1456" si="48">+D1418*E1418</f>
        <v>0</v>
      </c>
    </row>
    <row r="1419" spans="1:6">
      <c r="A1419" s="11">
        <v>3</v>
      </c>
      <c r="B1419" s="12" t="s">
        <v>102</v>
      </c>
      <c r="C1419" s="13" t="s">
        <v>14</v>
      </c>
      <c r="D1419" s="14">
        <v>30.78</v>
      </c>
      <c r="E1419" s="15"/>
      <c r="F1419" s="16">
        <f t="shared" si="48"/>
        <v>0</v>
      </c>
    </row>
    <row r="1420" spans="1:6">
      <c r="A1420" s="11">
        <v>4</v>
      </c>
      <c r="B1420" s="17" t="s">
        <v>15</v>
      </c>
      <c r="C1420" s="13" t="s">
        <v>14</v>
      </c>
      <c r="D1420" s="14">
        <v>2.7029999999999998</v>
      </c>
      <c r="E1420" s="15"/>
      <c r="F1420" s="16">
        <f t="shared" si="48"/>
        <v>0</v>
      </c>
    </row>
    <row r="1421" spans="1:6">
      <c r="A1421" s="11">
        <v>5</v>
      </c>
      <c r="B1421" s="17" t="s">
        <v>16</v>
      </c>
      <c r="C1421" s="13" t="s">
        <v>14</v>
      </c>
      <c r="D1421" s="14">
        <v>3.1320000000000001</v>
      </c>
      <c r="E1421" s="15"/>
      <c r="F1421" s="16">
        <f t="shared" si="48"/>
        <v>0</v>
      </c>
    </row>
    <row r="1422" spans="1:6">
      <c r="A1422" s="11">
        <v>6</v>
      </c>
      <c r="B1422" s="17" t="s">
        <v>17</v>
      </c>
      <c r="C1422" s="13" t="s">
        <v>14</v>
      </c>
      <c r="D1422" s="14">
        <v>0.96</v>
      </c>
      <c r="E1422" s="15"/>
      <c r="F1422" s="16">
        <f t="shared" si="48"/>
        <v>0</v>
      </c>
    </row>
    <row r="1423" spans="1:6">
      <c r="A1423" s="11">
        <v>7</v>
      </c>
      <c r="B1423" s="17" t="s">
        <v>18</v>
      </c>
      <c r="C1423" s="13" t="s">
        <v>12</v>
      </c>
      <c r="D1423" s="14">
        <v>1</v>
      </c>
      <c r="E1423" s="15"/>
      <c r="F1423" s="16">
        <f t="shared" si="48"/>
        <v>0</v>
      </c>
    </row>
    <row r="1424" spans="1:6">
      <c r="A1424" s="18"/>
      <c r="B1424" s="19" t="s">
        <v>19</v>
      </c>
      <c r="C1424" s="20"/>
      <c r="D1424" s="21"/>
      <c r="E1424" s="22"/>
      <c r="F1424" s="23">
        <f>SUM(F1417:F1423)</f>
        <v>0</v>
      </c>
    </row>
    <row r="1425" spans="1:6" ht="15.6">
      <c r="A1425" s="6" t="s">
        <v>20</v>
      </c>
      <c r="B1425" s="7" t="s">
        <v>21</v>
      </c>
      <c r="C1425" s="9"/>
      <c r="D1425" s="24"/>
      <c r="E1425" s="25"/>
      <c r="F1425" s="16"/>
    </row>
    <row r="1426" spans="1:6" ht="27.6">
      <c r="A1426" s="11">
        <v>1</v>
      </c>
      <c r="B1426" s="26" t="s">
        <v>103</v>
      </c>
      <c r="C1426" s="13" t="s">
        <v>14</v>
      </c>
      <c r="D1426" s="27">
        <v>0.56799999999999995</v>
      </c>
      <c r="E1426" s="15"/>
      <c r="F1426" s="16">
        <f t="shared" si="48"/>
        <v>0</v>
      </c>
    </row>
    <row r="1427" spans="1:6" ht="27.6">
      <c r="A1427" s="11">
        <v>2</v>
      </c>
      <c r="B1427" s="26" t="s">
        <v>117</v>
      </c>
      <c r="C1427" s="13" t="s">
        <v>14</v>
      </c>
      <c r="D1427" s="14">
        <v>2.2709999999999999</v>
      </c>
      <c r="E1427" s="15"/>
      <c r="F1427" s="16">
        <f t="shared" si="48"/>
        <v>0</v>
      </c>
    </row>
    <row r="1428" spans="1:6" ht="27.6">
      <c r="A1428" s="11">
        <v>3</v>
      </c>
      <c r="B1428" s="26" t="s">
        <v>24</v>
      </c>
      <c r="C1428" s="13" t="s">
        <v>10</v>
      </c>
      <c r="D1428" s="14">
        <v>41.32</v>
      </c>
      <c r="E1428" s="15"/>
      <c r="F1428" s="16">
        <f t="shared" si="48"/>
        <v>0</v>
      </c>
    </row>
    <row r="1429" spans="1:6">
      <c r="A1429" s="11">
        <v>4</v>
      </c>
      <c r="B1429" s="12" t="s">
        <v>25</v>
      </c>
      <c r="C1429" s="13" t="s">
        <v>14</v>
      </c>
      <c r="D1429" s="28">
        <v>0.32400000000000001</v>
      </c>
      <c r="E1429" s="15"/>
      <c r="F1429" s="16">
        <f t="shared" si="48"/>
        <v>0</v>
      </c>
    </row>
    <row r="1430" spans="1:6" ht="41.4">
      <c r="A1430" s="11">
        <v>5</v>
      </c>
      <c r="B1430" s="12" t="s">
        <v>26</v>
      </c>
      <c r="C1430" s="13" t="s">
        <v>14</v>
      </c>
      <c r="D1430" s="28">
        <v>0.68100000000000005</v>
      </c>
      <c r="E1430" s="15"/>
      <c r="F1430" s="16">
        <f t="shared" si="48"/>
        <v>0</v>
      </c>
    </row>
    <row r="1431" spans="1:6" ht="41.4">
      <c r="A1431" s="11">
        <v>6</v>
      </c>
      <c r="B1431" s="12" t="s">
        <v>27</v>
      </c>
      <c r="C1431" s="13" t="s">
        <v>14</v>
      </c>
      <c r="D1431" s="28">
        <v>1.1759999999999999</v>
      </c>
      <c r="E1431" s="15"/>
      <c r="F1431" s="16">
        <f t="shared" si="48"/>
        <v>0</v>
      </c>
    </row>
    <row r="1432" spans="1:6">
      <c r="A1432" s="11">
        <v>7</v>
      </c>
      <c r="B1432" s="29" t="s">
        <v>28</v>
      </c>
      <c r="C1432" s="13" t="s">
        <v>10</v>
      </c>
      <c r="D1432" s="14">
        <v>46</v>
      </c>
      <c r="E1432" s="15"/>
      <c r="F1432" s="16">
        <f t="shared" si="48"/>
        <v>0</v>
      </c>
    </row>
    <row r="1433" spans="1:6">
      <c r="A1433" s="18"/>
      <c r="B1433" s="19" t="s">
        <v>31</v>
      </c>
      <c r="C1433" s="20"/>
      <c r="D1433" s="21"/>
      <c r="E1433" s="22"/>
      <c r="F1433" s="23">
        <f>SUM(F1426:F1432)</f>
        <v>0</v>
      </c>
    </row>
    <row r="1434" spans="1:6" ht="15.6">
      <c r="A1434" s="6" t="s">
        <v>32</v>
      </c>
      <c r="B1434" s="30" t="s">
        <v>33</v>
      </c>
      <c r="C1434" s="9"/>
      <c r="D1434" s="24"/>
      <c r="E1434" s="25"/>
      <c r="F1434" s="16"/>
    </row>
    <row r="1435" spans="1:6" ht="27.6">
      <c r="A1435" s="11">
        <v>1</v>
      </c>
      <c r="B1435" s="12" t="s">
        <v>34</v>
      </c>
      <c r="C1435" s="13" t="s">
        <v>14</v>
      </c>
      <c r="D1435" s="27">
        <v>0.61899999999999999</v>
      </c>
      <c r="E1435" s="15"/>
      <c r="F1435" s="16">
        <f t="shared" si="48"/>
        <v>0</v>
      </c>
    </row>
    <row r="1436" spans="1:6" ht="41.4">
      <c r="A1436" s="11">
        <v>2</v>
      </c>
      <c r="B1436" s="12" t="s">
        <v>35</v>
      </c>
      <c r="C1436" s="13" t="s">
        <v>14</v>
      </c>
      <c r="D1436" s="14">
        <v>0.5</v>
      </c>
      <c r="E1436" s="15"/>
      <c r="F1436" s="16">
        <f t="shared" si="48"/>
        <v>0</v>
      </c>
    </row>
    <row r="1437" spans="1:6" ht="41.4">
      <c r="A1437" s="11">
        <v>3</v>
      </c>
      <c r="B1437" s="12" t="s">
        <v>36</v>
      </c>
      <c r="C1437" s="13" t="s">
        <v>14</v>
      </c>
      <c r="D1437" s="27">
        <v>0.18099999999999999</v>
      </c>
      <c r="E1437" s="15"/>
      <c r="F1437" s="16">
        <f t="shared" si="48"/>
        <v>0</v>
      </c>
    </row>
    <row r="1438" spans="1:6" ht="41.4">
      <c r="A1438" s="11">
        <v>4</v>
      </c>
      <c r="B1438" s="12" t="s">
        <v>37</v>
      </c>
      <c r="C1438" s="13" t="s">
        <v>10</v>
      </c>
      <c r="D1438" s="14">
        <v>25</v>
      </c>
      <c r="E1438" s="15"/>
      <c r="F1438" s="16">
        <f t="shared" si="48"/>
        <v>0</v>
      </c>
    </row>
    <row r="1439" spans="1:6" ht="41.4">
      <c r="A1439" s="11">
        <v>5</v>
      </c>
      <c r="B1439" s="12" t="s">
        <v>38</v>
      </c>
      <c r="C1439" s="13" t="s">
        <v>10</v>
      </c>
      <c r="D1439" s="14">
        <v>0.96</v>
      </c>
      <c r="E1439" s="15"/>
      <c r="F1439" s="16">
        <f t="shared" si="48"/>
        <v>0</v>
      </c>
    </row>
    <row r="1440" spans="1:6" ht="27.6">
      <c r="A1440" s="11">
        <v>6</v>
      </c>
      <c r="B1440" s="12" t="s">
        <v>39</v>
      </c>
      <c r="C1440" s="13" t="s">
        <v>40</v>
      </c>
      <c r="D1440" s="14">
        <v>39</v>
      </c>
      <c r="E1440" s="15"/>
      <c r="F1440" s="16">
        <f t="shared" si="48"/>
        <v>0</v>
      </c>
    </row>
    <row r="1441" spans="1:6" ht="27.6">
      <c r="A1441" s="11">
        <v>7</v>
      </c>
      <c r="B1441" s="12" t="s">
        <v>41</v>
      </c>
      <c r="C1441" s="13" t="s">
        <v>10</v>
      </c>
      <c r="D1441" s="14">
        <v>55.2</v>
      </c>
      <c r="E1441" s="15"/>
      <c r="F1441" s="16">
        <f t="shared" si="48"/>
        <v>0</v>
      </c>
    </row>
    <row r="1442" spans="1:6">
      <c r="A1442" s="11">
        <v>8</v>
      </c>
      <c r="B1442" s="31" t="s">
        <v>118</v>
      </c>
      <c r="C1442" s="13" t="s">
        <v>10</v>
      </c>
      <c r="D1442" s="14">
        <v>34.409999999999997</v>
      </c>
      <c r="E1442" s="15"/>
      <c r="F1442" s="16">
        <f t="shared" si="48"/>
        <v>0</v>
      </c>
    </row>
    <row r="1443" spans="1:6">
      <c r="A1443" s="18"/>
      <c r="B1443" s="19" t="s">
        <v>43</v>
      </c>
      <c r="C1443" s="20"/>
      <c r="D1443" s="21"/>
      <c r="E1443" s="22"/>
      <c r="F1443" s="23">
        <f>SUM(F1435:F1442)</f>
        <v>0</v>
      </c>
    </row>
    <row r="1444" spans="1:6" ht="15.6">
      <c r="A1444" s="32" t="s">
        <v>44</v>
      </c>
      <c r="B1444" s="33" t="s">
        <v>45</v>
      </c>
      <c r="C1444" s="34"/>
      <c r="D1444" s="35"/>
      <c r="E1444" s="15"/>
      <c r="F1444" s="16"/>
    </row>
    <row r="1445" spans="1:6" ht="41.4">
      <c r="A1445" s="11">
        <v>1</v>
      </c>
      <c r="B1445" s="31" t="s">
        <v>46</v>
      </c>
      <c r="C1445" s="13" t="s">
        <v>40</v>
      </c>
      <c r="D1445" s="14">
        <v>2</v>
      </c>
      <c r="E1445" s="15"/>
      <c r="F1445" s="16">
        <f t="shared" si="48"/>
        <v>0</v>
      </c>
    </row>
    <row r="1446" spans="1:6">
      <c r="A1446" s="18"/>
      <c r="B1446" s="19" t="s">
        <v>48</v>
      </c>
      <c r="C1446" s="20"/>
      <c r="D1446" s="21"/>
      <c r="E1446" s="22"/>
      <c r="F1446" s="23">
        <f>SUM(F1445:F1445)</f>
        <v>0</v>
      </c>
    </row>
    <row r="1447" spans="1:6">
      <c r="A1447" s="36" t="s">
        <v>49</v>
      </c>
      <c r="B1447" s="33" t="s">
        <v>50</v>
      </c>
      <c r="C1447" s="13"/>
      <c r="D1447" s="14"/>
      <c r="E1447" s="15"/>
      <c r="F1447" s="16"/>
    </row>
    <row r="1448" spans="1:6" ht="41.4">
      <c r="A1448" s="11">
        <v>1</v>
      </c>
      <c r="B1448" s="31" t="s">
        <v>51</v>
      </c>
      <c r="C1448" s="13" t="s">
        <v>52</v>
      </c>
      <c r="D1448" s="14">
        <v>5.7</v>
      </c>
      <c r="E1448" s="15"/>
      <c r="F1448" s="16">
        <f t="shared" si="48"/>
        <v>0</v>
      </c>
    </row>
    <row r="1449" spans="1:6" ht="27.6">
      <c r="A1449" s="11">
        <v>2</v>
      </c>
      <c r="B1449" s="31" t="s">
        <v>53</v>
      </c>
      <c r="C1449" s="13" t="s">
        <v>10</v>
      </c>
      <c r="D1449" s="14">
        <v>4.8499999999999996</v>
      </c>
      <c r="E1449" s="15"/>
      <c r="F1449" s="16">
        <f t="shared" si="48"/>
        <v>0</v>
      </c>
    </row>
    <row r="1450" spans="1:6">
      <c r="A1450" s="18"/>
      <c r="B1450" s="19" t="s">
        <v>54</v>
      </c>
      <c r="C1450" s="20"/>
      <c r="D1450" s="21"/>
      <c r="E1450" s="22"/>
      <c r="F1450" s="23">
        <f>SUM(F1448:F1449)</f>
        <v>0</v>
      </c>
    </row>
    <row r="1451" spans="1:6">
      <c r="A1451" s="36" t="s">
        <v>55</v>
      </c>
      <c r="B1451" s="33" t="s">
        <v>56</v>
      </c>
      <c r="C1451" s="13"/>
      <c r="D1451" s="14"/>
      <c r="E1451" s="15"/>
      <c r="F1451" s="16"/>
    </row>
    <row r="1452" spans="1:6">
      <c r="A1452" s="11">
        <v>1</v>
      </c>
      <c r="B1452" s="37" t="s">
        <v>57</v>
      </c>
      <c r="C1452" s="13" t="s">
        <v>10</v>
      </c>
      <c r="D1452" s="14">
        <v>2.34</v>
      </c>
      <c r="E1452" s="15"/>
      <c r="F1452" s="16">
        <f t="shared" si="48"/>
        <v>0</v>
      </c>
    </row>
    <row r="1453" spans="1:6">
      <c r="A1453" s="18"/>
      <c r="B1453" s="19" t="s">
        <v>58</v>
      </c>
      <c r="C1453" s="20"/>
      <c r="D1453" s="21"/>
      <c r="E1453" s="22"/>
      <c r="F1453" s="23">
        <f>F1452</f>
        <v>0</v>
      </c>
    </row>
    <row r="1454" spans="1:6">
      <c r="A1454" s="36" t="s">
        <v>59</v>
      </c>
      <c r="B1454" s="33" t="s">
        <v>60</v>
      </c>
      <c r="C1454" s="13"/>
      <c r="D1454" s="14"/>
      <c r="E1454" s="15"/>
      <c r="F1454" s="16"/>
    </row>
    <row r="1455" spans="1:6" ht="27.6">
      <c r="A1455" s="11">
        <v>1</v>
      </c>
      <c r="B1455" s="31" t="s">
        <v>61</v>
      </c>
      <c r="C1455" s="13" t="s">
        <v>10</v>
      </c>
      <c r="D1455" s="14">
        <v>20.8</v>
      </c>
      <c r="E1455" s="15"/>
      <c r="F1455" s="16">
        <f t="shared" si="48"/>
        <v>0</v>
      </c>
    </row>
    <row r="1456" spans="1:6" ht="27.6">
      <c r="A1456" s="11">
        <v>2</v>
      </c>
      <c r="B1456" s="31" t="s">
        <v>62</v>
      </c>
      <c r="C1456" s="13" t="s">
        <v>10</v>
      </c>
      <c r="D1456" s="14">
        <v>6.4</v>
      </c>
      <c r="E1456" s="15"/>
      <c r="F1456" s="16">
        <f t="shared" si="48"/>
        <v>0</v>
      </c>
    </row>
    <row r="1457" spans="1:6">
      <c r="A1457" s="18"/>
      <c r="B1457" s="19" t="s">
        <v>63</v>
      </c>
      <c r="C1457" s="20"/>
      <c r="D1457" s="21"/>
      <c r="E1457" s="22"/>
      <c r="F1457" s="23">
        <f>SUM(F1455:F1456)</f>
        <v>0</v>
      </c>
    </row>
    <row r="1458" spans="1:6">
      <c r="A1458" s="36" t="s">
        <v>64</v>
      </c>
      <c r="B1458" s="41" t="s">
        <v>105</v>
      </c>
      <c r="C1458" s="42"/>
      <c r="D1458" s="43"/>
      <c r="E1458" s="44"/>
      <c r="F1458" s="16"/>
    </row>
    <row r="1459" spans="1:6" ht="57.6">
      <c r="A1459" s="11">
        <v>1</v>
      </c>
      <c r="B1459" s="45" t="s">
        <v>85</v>
      </c>
      <c r="C1459" s="42" t="s">
        <v>86</v>
      </c>
      <c r="D1459" s="43">
        <v>1.4</v>
      </c>
      <c r="E1459" s="44"/>
      <c r="F1459" s="16">
        <f t="shared" ref="F1459:F1469" si="49">+D1459*E1459</f>
        <v>0</v>
      </c>
    </row>
    <row r="1460" spans="1:6" ht="43.2">
      <c r="A1460" s="11">
        <v>2</v>
      </c>
      <c r="B1460" s="45" t="s">
        <v>87</v>
      </c>
      <c r="C1460" s="42" t="s">
        <v>88</v>
      </c>
      <c r="D1460" s="43">
        <v>1</v>
      </c>
      <c r="E1460" s="44"/>
      <c r="F1460" s="16">
        <f t="shared" si="49"/>
        <v>0</v>
      </c>
    </row>
    <row r="1461" spans="1:6" ht="43.2">
      <c r="A1461" s="11">
        <v>3</v>
      </c>
      <c r="B1461" s="45" t="s">
        <v>89</v>
      </c>
      <c r="C1461" s="42" t="s">
        <v>90</v>
      </c>
      <c r="D1461" s="43">
        <v>1</v>
      </c>
      <c r="E1461" s="44"/>
      <c r="F1461" s="16">
        <f t="shared" si="49"/>
        <v>0</v>
      </c>
    </row>
    <row r="1462" spans="1:6" ht="43.2">
      <c r="A1462" s="11">
        <v>4</v>
      </c>
      <c r="B1462" s="45" t="s">
        <v>91</v>
      </c>
      <c r="C1462" s="42" t="s">
        <v>90</v>
      </c>
      <c r="D1462" s="43">
        <v>1</v>
      </c>
      <c r="E1462" s="44"/>
      <c r="F1462" s="16">
        <f t="shared" si="49"/>
        <v>0</v>
      </c>
    </row>
    <row r="1463" spans="1:6" ht="43.2">
      <c r="A1463" s="11">
        <v>5</v>
      </c>
      <c r="B1463" s="45" t="s">
        <v>92</v>
      </c>
      <c r="C1463" s="42" t="s">
        <v>90</v>
      </c>
      <c r="D1463" s="43">
        <v>1</v>
      </c>
      <c r="E1463" s="44"/>
      <c r="F1463" s="16">
        <f t="shared" si="49"/>
        <v>0</v>
      </c>
    </row>
    <row r="1464" spans="1:6" ht="72">
      <c r="A1464" s="11">
        <v>6</v>
      </c>
      <c r="B1464" s="45" t="s">
        <v>93</v>
      </c>
      <c r="C1464" s="42" t="s">
        <v>86</v>
      </c>
      <c r="D1464" s="43">
        <v>8.82</v>
      </c>
      <c r="E1464" s="44"/>
      <c r="F1464" s="16">
        <f t="shared" si="49"/>
        <v>0</v>
      </c>
    </row>
    <row r="1465" spans="1:6" ht="57.6">
      <c r="A1465" s="11">
        <v>7</v>
      </c>
      <c r="B1465" s="45" t="s">
        <v>94</v>
      </c>
      <c r="C1465" s="42" t="s">
        <v>30</v>
      </c>
      <c r="D1465" s="43">
        <v>1</v>
      </c>
      <c r="E1465" s="44"/>
      <c r="F1465" s="16">
        <f t="shared" si="49"/>
        <v>0</v>
      </c>
    </row>
    <row r="1466" spans="1:6" ht="28.8">
      <c r="A1466" s="11">
        <v>8</v>
      </c>
      <c r="B1466" s="45" t="s">
        <v>383</v>
      </c>
      <c r="C1466" s="42" t="s">
        <v>88</v>
      </c>
      <c r="D1466" s="43">
        <v>2</v>
      </c>
      <c r="E1466" s="44"/>
      <c r="F1466" s="16">
        <f t="shared" si="49"/>
        <v>0</v>
      </c>
    </row>
    <row r="1467" spans="1:6">
      <c r="A1467" s="11">
        <v>9</v>
      </c>
      <c r="B1467" s="45" t="s">
        <v>96</v>
      </c>
      <c r="C1467" s="42" t="s">
        <v>88</v>
      </c>
      <c r="D1467" s="43">
        <v>2</v>
      </c>
      <c r="E1467" s="44"/>
      <c r="F1467" s="16">
        <f t="shared" si="49"/>
        <v>0</v>
      </c>
    </row>
    <row r="1468" spans="1:6">
      <c r="A1468" s="11">
        <v>10</v>
      </c>
      <c r="B1468" s="45" t="s">
        <v>97</v>
      </c>
      <c r="C1468" s="42" t="s">
        <v>88</v>
      </c>
      <c r="D1468" s="43">
        <v>2</v>
      </c>
      <c r="E1468" s="44"/>
      <c r="F1468" s="16">
        <f t="shared" si="49"/>
        <v>0</v>
      </c>
    </row>
    <row r="1469" spans="1:6">
      <c r="A1469" s="11">
        <v>11</v>
      </c>
      <c r="B1469" s="45" t="s">
        <v>98</v>
      </c>
      <c r="C1469" s="42" t="s">
        <v>88</v>
      </c>
      <c r="D1469" s="43">
        <v>2</v>
      </c>
      <c r="E1469" s="44"/>
      <c r="F1469" s="16">
        <f t="shared" si="49"/>
        <v>0</v>
      </c>
    </row>
    <row r="1470" spans="1:6">
      <c r="A1470" s="18"/>
      <c r="B1470" s="19" t="s">
        <v>71</v>
      </c>
      <c r="C1470" s="20"/>
      <c r="D1470" s="21"/>
      <c r="E1470" s="22"/>
      <c r="F1470" s="23">
        <f>SUM(F1459:F1469)</f>
        <v>0</v>
      </c>
    </row>
    <row r="1471" spans="1:6">
      <c r="A1471" s="18" t="s">
        <v>72</v>
      </c>
      <c r="B1471" s="19" t="s">
        <v>106</v>
      </c>
      <c r="C1471" s="20"/>
      <c r="D1471" s="21"/>
      <c r="E1471" s="22"/>
      <c r="F1471" s="23"/>
    </row>
    <row r="1472" spans="1:6" ht="27.6">
      <c r="A1472" s="47">
        <v>1</v>
      </c>
      <c r="B1472" s="26" t="s">
        <v>103</v>
      </c>
      <c r="C1472" s="13" t="s">
        <v>14</v>
      </c>
      <c r="D1472" s="27">
        <v>0.14299999999999999</v>
      </c>
      <c r="E1472" s="15"/>
      <c r="F1472" s="16">
        <f>E1472*D1472</f>
        <v>0</v>
      </c>
    </row>
    <row r="1473" spans="1:7" ht="27.6">
      <c r="A1473" s="47">
        <v>2</v>
      </c>
      <c r="B1473" s="26" t="s">
        <v>107</v>
      </c>
      <c r="C1473" s="13" t="s">
        <v>14</v>
      </c>
      <c r="D1473" s="14">
        <v>0.56999999999999995</v>
      </c>
      <c r="E1473" s="15"/>
      <c r="F1473" s="16">
        <f t="shared" ref="F1473:F1481" si="50">E1473*D1473</f>
        <v>0</v>
      </c>
    </row>
    <row r="1474" spans="1:7">
      <c r="A1474" s="47">
        <v>3</v>
      </c>
      <c r="B1474" s="26" t="s">
        <v>108</v>
      </c>
      <c r="C1474" s="13" t="s">
        <v>10</v>
      </c>
      <c r="D1474" s="14">
        <v>1.9</v>
      </c>
      <c r="E1474" s="15"/>
      <c r="F1474" s="16">
        <f t="shared" si="50"/>
        <v>0</v>
      </c>
    </row>
    <row r="1475" spans="1:7" ht="27.6">
      <c r="A1475" s="47">
        <v>4</v>
      </c>
      <c r="B1475" s="26" t="s">
        <v>109</v>
      </c>
      <c r="C1475" s="13" t="s">
        <v>10</v>
      </c>
      <c r="D1475" s="14">
        <v>8.32</v>
      </c>
      <c r="E1475" s="15"/>
      <c r="F1475" s="16">
        <f t="shared" si="50"/>
        <v>0</v>
      </c>
    </row>
    <row r="1476" spans="1:7">
      <c r="A1476" s="47">
        <v>5</v>
      </c>
      <c r="B1476" s="26" t="s">
        <v>184</v>
      </c>
      <c r="C1476" s="13" t="s">
        <v>86</v>
      </c>
      <c r="D1476" s="14">
        <v>6</v>
      </c>
      <c r="E1476" s="15"/>
      <c r="F1476" s="16"/>
    </row>
    <row r="1477" spans="1:7" ht="27.6">
      <c r="A1477" s="47">
        <v>6</v>
      </c>
      <c r="B1477" s="26" t="s">
        <v>110</v>
      </c>
      <c r="C1477" s="13" t="s">
        <v>10</v>
      </c>
      <c r="D1477" s="28">
        <v>3.75</v>
      </c>
      <c r="E1477" s="15"/>
      <c r="F1477" s="16">
        <f t="shared" si="50"/>
        <v>0</v>
      </c>
    </row>
    <row r="1478" spans="1:7" ht="41.4">
      <c r="A1478" s="47">
        <v>7</v>
      </c>
      <c r="B1478" s="26" t="s">
        <v>77</v>
      </c>
      <c r="C1478" s="13" t="s">
        <v>10</v>
      </c>
      <c r="D1478" s="28">
        <v>17.760000000000002</v>
      </c>
      <c r="E1478" s="15"/>
      <c r="F1478" s="16">
        <f t="shared" si="50"/>
        <v>0</v>
      </c>
    </row>
    <row r="1479" spans="1:7" ht="43.2">
      <c r="A1479" s="47">
        <v>8</v>
      </c>
      <c r="B1479" s="45" t="s">
        <v>187</v>
      </c>
      <c r="C1479" s="42" t="s">
        <v>30</v>
      </c>
      <c r="D1479" s="43">
        <v>1</v>
      </c>
      <c r="E1479" s="50"/>
      <c r="F1479" s="16">
        <f t="shared" si="50"/>
        <v>0</v>
      </c>
    </row>
    <row r="1480" spans="1:7" ht="27.6">
      <c r="A1480" s="47">
        <v>9</v>
      </c>
      <c r="B1480" s="26" t="s">
        <v>112</v>
      </c>
      <c r="C1480" s="13" t="s">
        <v>30</v>
      </c>
      <c r="D1480" s="28">
        <v>1</v>
      </c>
      <c r="E1480" s="15"/>
      <c r="F1480" s="16">
        <f t="shared" si="50"/>
        <v>0</v>
      </c>
    </row>
    <row r="1481" spans="1:7" ht="27.6">
      <c r="A1481" s="47">
        <v>10</v>
      </c>
      <c r="B1481" s="26" t="s">
        <v>185</v>
      </c>
      <c r="C1481" s="13" t="s">
        <v>14</v>
      </c>
      <c r="D1481" s="28">
        <v>0.56999999999999995</v>
      </c>
      <c r="E1481" s="15"/>
      <c r="F1481" s="16">
        <f t="shared" si="50"/>
        <v>0</v>
      </c>
    </row>
    <row r="1482" spans="1:7">
      <c r="A1482" s="18"/>
      <c r="B1482" s="7" t="s">
        <v>82</v>
      </c>
      <c r="C1482" s="9"/>
      <c r="D1482" s="52"/>
      <c r="E1482" s="25"/>
      <c r="F1482" s="23">
        <f>SUM(F1472:F1481)</f>
        <v>0</v>
      </c>
    </row>
    <row r="1483" spans="1:7">
      <c r="A1483" s="11"/>
      <c r="B1483" s="41" t="s">
        <v>100</v>
      </c>
      <c r="C1483" s="42"/>
      <c r="D1483" s="43"/>
      <c r="E1483" s="43"/>
      <c r="F1483" s="46">
        <f>F1470+F1457+F1453+F1450+F1446+F1443+F1433+F1424+F1482</f>
        <v>0</v>
      </c>
      <c r="G1483" s="54"/>
    </row>
    <row r="1488" spans="1:7">
      <c r="A1488" s="1"/>
      <c r="B1488" s="381" t="s">
        <v>119</v>
      </c>
      <c r="C1488" s="382"/>
      <c r="D1488" s="383"/>
      <c r="E1488" s="384">
        <f>+F1189+F1210+F1237+F1329+F1408+F1483</f>
        <v>0</v>
      </c>
      <c r="F1488" s="385"/>
    </row>
    <row r="1489" spans="1:7">
      <c r="A1489" s="1"/>
      <c r="B1489" s="381" t="s">
        <v>283</v>
      </c>
      <c r="C1489" s="382"/>
      <c r="D1489" s="383"/>
      <c r="E1489" s="381">
        <f>+(E1488*18)/100</f>
        <v>0</v>
      </c>
      <c r="F1489" s="383"/>
    </row>
    <row r="1490" spans="1:7">
      <c r="A1490" s="1"/>
      <c r="B1490" s="381" t="s">
        <v>336</v>
      </c>
      <c r="C1490" s="382"/>
      <c r="D1490" s="383"/>
      <c r="E1490" s="384">
        <f>+E1488+E1489</f>
        <v>0</v>
      </c>
      <c r="F1490" s="385"/>
    </row>
    <row r="1495" spans="1:7">
      <c r="A1495" s="1"/>
      <c r="B1495" s="381" t="s">
        <v>119</v>
      </c>
      <c r="C1495" s="382"/>
      <c r="D1495" s="383"/>
      <c r="E1495" s="384">
        <f>+F372+E760+E1057+F1093+E1488</f>
        <v>0</v>
      </c>
      <c r="F1495" s="385"/>
      <c r="G1495" s="54">
        <f>E1495/655.957</f>
        <v>0</v>
      </c>
    </row>
    <row r="1496" spans="1:7">
      <c r="A1496" s="1"/>
      <c r="B1496" s="381" t="s">
        <v>283</v>
      </c>
      <c r="C1496" s="382"/>
      <c r="D1496" s="383"/>
      <c r="E1496" s="384">
        <f>F373+E761+E1058+F1094+E1489</f>
        <v>0</v>
      </c>
      <c r="F1496" s="385"/>
      <c r="G1496" s="54">
        <f t="shared" ref="G1496:G1497" si="51">E1496/655.957</f>
        <v>0</v>
      </c>
    </row>
    <row r="1497" spans="1:7">
      <c r="A1497" s="1"/>
      <c r="B1497" s="381" t="s">
        <v>337</v>
      </c>
      <c r="C1497" s="382"/>
      <c r="D1497" s="383"/>
      <c r="E1497" s="384">
        <f>E1495+E1496</f>
        <v>0</v>
      </c>
      <c r="F1497" s="385"/>
      <c r="G1497" s="54">
        <f t="shared" si="51"/>
        <v>0</v>
      </c>
    </row>
  </sheetData>
  <mergeCells count="51">
    <mergeCell ref="B5:F5"/>
    <mergeCell ref="B68:F68"/>
    <mergeCell ref="B150:F150"/>
    <mergeCell ref="B214:F214"/>
    <mergeCell ref="B297:F297"/>
    <mergeCell ref="B772:F772"/>
    <mergeCell ref="B760:D760"/>
    <mergeCell ref="B761:D761"/>
    <mergeCell ref="B762:D762"/>
    <mergeCell ref="E760:F760"/>
    <mergeCell ref="E761:F761"/>
    <mergeCell ref="E762:F762"/>
    <mergeCell ref="E1059:F1059"/>
    <mergeCell ref="B1059:D1059"/>
    <mergeCell ref="B1067:D1067"/>
    <mergeCell ref="B1104:F1104"/>
    <mergeCell ref="B846:F846"/>
    <mergeCell ref="B909:F909"/>
    <mergeCell ref="B983:F983"/>
    <mergeCell ref="B1057:D1057"/>
    <mergeCell ref="B1058:D1058"/>
    <mergeCell ref="E1057:F1057"/>
    <mergeCell ref="E1058:F1058"/>
    <mergeCell ref="B372:D372"/>
    <mergeCell ref="B374:D374"/>
    <mergeCell ref="B373:D373"/>
    <mergeCell ref="B382:F382"/>
    <mergeCell ref="B464:F464"/>
    <mergeCell ref="B527:F527"/>
    <mergeCell ref="B610:F610"/>
    <mergeCell ref="B686:F686"/>
    <mergeCell ref="B1490:D1490"/>
    <mergeCell ref="E1488:F1488"/>
    <mergeCell ref="E1489:F1489"/>
    <mergeCell ref="E1490:F1490"/>
    <mergeCell ref="B1193:F1193"/>
    <mergeCell ref="B1214:D1214"/>
    <mergeCell ref="B1242:F1242"/>
    <mergeCell ref="B1333:F1333"/>
    <mergeCell ref="B1413:F1413"/>
    <mergeCell ref="B1093:D1093"/>
    <mergeCell ref="B1094:D1094"/>
    <mergeCell ref="B1095:D1095"/>
    <mergeCell ref="B1488:D1488"/>
    <mergeCell ref="B1489:D1489"/>
    <mergeCell ref="E1495:F1495"/>
    <mergeCell ref="E1496:F1496"/>
    <mergeCell ref="E1497:F1497"/>
    <mergeCell ref="B1495:D1495"/>
    <mergeCell ref="B1496:D1496"/>
    <mergeCell ref="B1497:D149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00E6-8A0D-43EB-B1AC-160E13B08995}">
  <dimension ref="A1:J1033"/>
  <sheetViews>
    <sheetView topLeftCell="A72" workbookViewId="0">
      <selection activeCell="H83" sqref="H83"/>
    </sheetView>
  </sheetViews>
  <sheetFormatPr baseColWidth="10" defaultRowHeight="14.4"/>
  <cols>
    <col min="2" max="2" width="44.88671875" customWidth="1"/>
    <col min="6" max="6" width="17.33203125" customWidth="1"/>
  </cols>
  <sheetData>
    <row r="1" spans="1:10">
      <c r="A1" s="418" t="s">
        <v>338</v>
      </c>
      <c r="B1" s="419"/>
      <c r="C1" s="419"/>
      <c r="D1" s="419"/>
      <c r="E1" s="419"/>
      <c r="F1" s="419"/>
      <c r="G1" s="419"/>
      <c r="H1" s="419"/>
      <c r="I1" s="419"/>
      <c r="J1" s="419"/>
    </row>
    <row r="2" spans="1:10">
      <c r="A2" s="419"/>
      <c r="B2" s="419"/>
      <c r="C2" s="419"/>
      <c r="D2" s="419"/>
      <c r="E2" s="419"/>
      <c r="F2" s="419"/>
      <c r="G2" s="419"/>
      <c r="H2" s="419"/>
      <c r="I2" s="419"/>
      <c r="J2" s="419"/>
    </row>
    <row r="4" spans="1:10" ht="15" thickBot="1">
      <c r="A4" s="351"/>
      <c r="B4" s="351"/>
      <c r="C4" s="351"/>
      <c r="D4" s="351"/>
      <c r="E4" s="351"/>
      <c r="F4" s="351"/>
    </row>
    <row r="5" spans="1:10" ht="21" customHeight="1" thickBot="1">
      <c r="A5" s="351"/>
      <c r="B5" s="386" t="s">
        <v>0</v>
      </c>
      <c r="C5" s="387"/>
      <c r="D5" s="387"/>
      <c r="E5" s="387"/>
      <c r="F5" s="388"/>
    </row>
    <row r="6" spans="1:10" ht="27.6">
      <c r="A6" s="123" t="s">
        <v>1</v>
      </c>
      <c r="B6" s="123" t="s">
        <v>2</v>
      </c>
      <c r="C6" s="123" t="s">
        <v>3</v>
      </c>
      <c r="D6" s="124" t="s">
        <v>4</v>
      </c>
      <c r="E6" s="123" t="s">
        <v>5</v>
      </c>
      <c r="F6" s="123" t="s">
        <v>6</v>
      </c>
    </row>
    <row r="7" spans="1:10">
      <c r="A7" s="125" t="s">
        <v>7</v>
      </c>
      <c r="B7" s="7" t="s">
        <v>8</v>
      </c>
      <c r="C7" s="8"/>
      <c r="D7" s="9"/>
      <c r="E7" s="9"/>
      <c r="F7" s="10"/>
    </row>
    <row r="8" spans="1:10">
      <c r="A8" s="126">
        <v>1</v>
      </c>
      <c r="B8" s="12" t="s">
        <v>9</v>
      </c>
      <c r="C8" s="13" t="s">
        <v>10</v>
      </c>
      <c r="D8" s="14">
        <v>92.41</v>
      </c>
      <c r="E8" s="15"/>
      <c r="F8" s="16">
        <f>+D8*E8</f>
        <v>0</v>
      </c>
    </row>
    <row r="9" spans="1:10">
      <c r="A9" s="126">
        <v>2</v>
      </c>
      <c r="B9" s="17" t="s">
        <v>11</v>
      </c>
      <c r="C9" s="13" t="s">
        <v>12</v>
      </c>
      <c r="D9" s="14">
        <v>1</v>
      </c>
      <c r="E9" s="15"/>
      <c r="F9" s="16">
        <f t="shared" ref="F9:F66" si="0">+D9*E9</f>
        <v>0</v>
      </c>
    </row>
    <row r="10" spans="1:10">
      <c r="A10" s="126">
        <v>3</v>
      </c>
      <c r="B10" s="12" t="s">
        <v>13</v>
      </c>
      <c r="C10" s="13" t="s">
        <v>14</v>
      </c>
      <c r="D10" s="14">
        <f>41.1+2.261</f>
        <v>43.361000000000004</v>
      </c>
      <c r="E10" s="15"/>
      <c r="F10" s="16">
        <f t="shared" si="0"/>
        <v>0</v>
      </c>
    </row>
    <row r="11" spans="1:10">
      <c r="A11" s="126">
        <v>4</v>
      </c>
      <c r="B11" s="17" t="s">
        <v>15</v>
      </c>
      <c r="C11" s="13" t="s">
        <v>14</v>
      </c>
      <c r="D11" s="14">
        <v>5.0999999999999996</v>
      </c>
      <c r="E11" s="15"/>
      <c r="F11" s="16">
        <f t="shared" si="0"/>
        <v>0</v>
      </c>
    </row>
    <row r="12" spans="1:10">
      <c r="A12" s="126">
        <v>5</v>
      </c>
      <c r="B12" s="17" t="s">
        <v>16</v>
      </c>
      <c r="C12" s="13" t="s">
        <v>14</v>
      </c>
      <c r="D12" s="14">
        <v>3.78</v>
      </c>
      <c r="E12" s="15"/>
      <c r="F12" s="16">
        <f t="shared" si="0"/>
        <v>0</v>
      </c>
    </row>
    <row r="13" spans="1:10">
      <c r="A13" s="126">
        <v>6</v>
      </c>
      <c r="B13" s="17" t="s">
        <v>17</v>
      </c>
      <c r="C13" s="13" t="s">
        <v>14</v>
      </c>
      <c r="D13" s="14">
        <f>2.52+0.387</f>
        <v>2.907</v>
      </c>
      <c r="E13" s="15"/>
      <c r="F13" s="16">
        <f t="shared" si="0"/>
        <v>0</v>
      </c>
    </row>
    <row r="14" spans="1:10">
      <c r="A14" s="126">
        <v>7</v>
      </c>
      <c r="B14" s="17" t="s">
        <v>18</v>
      </c>
      <c r="C14" s="13" t="s">
        <v>12</v>
      </c>
      <c r="D14" s="14">
        <v>1</v>
      </c>
      <c r="E14" s="15"/>
      <c r="F14" s="16">
        <f t="shared" si="0"/>
        <v>0</v>
      </c>
    </row>
    <row r="15" spans="1:10">
      <c r="A15" s="127"/>
      <c r="B15" s="19" t="s">
        <v>19</v>
      </c>
      <c r="C15" s="20"/>
      <c r="D15" s="21"/>
      <c r="E15" s="22"/>
      <c r="F15" s="23">
        <f>SUM(F8:F14)</f>
        <v>0</v>
      </c>
    </row>
    <row r="16" spans="1:10">
      <c r="A16" s="125" t="s">
        <v>20</v>
      </c>
      <c r="B16" s="7" t="s">
        <v>21</v>
      </c>
      <c r="C16" s="9"/>
      <c r="D16" s="24"/>
      <c r="E16" s="25"/>
      <c r="F16" s="16"/>
    </row>
    <row r="17" spans="1:6" ht="27.6">
      <c r="A17" s="126">
        <v>1</v>
      </c>
      <c r="B17" s="26" t="s">
        <v>22</v>
      </c>
      <c r="C17" s="13" t="s">
        <v>14</v>
      </c>
      <c r="D17" s="27">
        <f>0.851+0.064</f>
        <v>0.91500000000000004</v>
      </c>
      <c r="E17" s="15"/>
      <c r="F17" s="16">
        <f t="shared" si="0"/>
        <v>0</v>
      </c>
    </row>
    <row r="18" spans="1:6" ht="27.6">
      <c r="A18" s="126">
        <v>2</v>
      </c>
      <c r="B18" s="26" t="s">
        <v>23</v>
      </c>
      <c r="C18" s="13" t="s">
        <v>14</v>
      </c>
      <c r="D18" s="14">
        <v>2.5499999999999998</v>
      </c>
      <c r="E18" s="15"/>
      <c r="F18" s="16">
        <f t="shared" si="0"/>
        <v>0</v>
      </c>
    </row>
    <row r="19" spans="1:6" ht="27.6">
      <c r="A19" s="126">
        <v>3</v>
      </c>
      <c r="B19" s="26" t="s">
        <v>24</v>
      </c>
      <c r="C19" s="13" t="s">
        <v>10</v>
      </c>
      <c r="D19" s="14">
        <v>68.400000000000006</v>
      </c>
      <c r="E19" s="15"/>
      <c r="F19" s="16">
        <f t="shared" si="0"/>
        <v>0</v>
      </c>
    </row>
    <row r="20" spans="1:6">
      <c r="A20" s="126">
        <v>4</v>
      </c>
      <c r="B20" s="12" t="s">
        <v>25</v>
      </c>
      <c r="C20" s="13" t="s">
        <v>14</v>
      </c>
      <c r="D20" s="28">
        <v>0.51300000000000001</v>
      </c>
      <c r="E20" s="15"/>
      <c r="F20" s="16">
        <f t="shared" si="0"/>
        <v>0</v>
      </c>
    </row>
    <row r="21" spans="1:6" ht="41.4">
      <c r="A21" s="126">
        <v>5</v>
      </c>
      <c r="B21" s="12" t="s">
        <v>26</v>
      </c>
      <c r="C21" s="13" t="s">
        <v>14</v>
      </c>
      <c r="D21" s="28">
        <v>1.1240000000000001</v>
      </c>
      <c r="E21" s="15"/>
      <c r="F21" s="16">
        <f t="shared" si="0"/>
        <v>0</v>
      </c>
    </row>
    <row r="22" spans="1:6" ht="27.6">
      <c r="A22" s="126">
        <v>6</v>
      </c>
      <c r="B22" s="12" t="s">
        <v>27</v>
      </c>
      <c r="C22" s="13" t="s">
        <v>14</v>
      </c>
      <c r="D22" s="28">
        <v>1.83</v>
      </c>
      <c r="E22" s="15"/>
      <c r="F22" s="16">
        <f t="shared" si="0"/>
        <v>0</v>
      </c>
    </row>
    <row r="23" spans="1:6">
      <c r="A23" s="126">
        <v>7</v>
      </c>
      <c r="B23" s="29" t="s">
        <v>28</v>
      </c>
      <c r="C23" s="13" t="s">
        <v>10</v>
      </c>
      <c r="D23" s="14">
        <v>74</v>
      </c>
      <c r="E23" s="15"/>
      <c r="F23" s="16">
        <f t="shared" si="0"/>
        <v>0</v>
      </c>
    </row>
    <row r="24" spans="1:6" ht="41.4">
      <c r="A24" s="126">
        <v>8</v>
      </c>
      <c r="B24" s="12" t="s">
        <v>29</v>
      </c>
      <c r="C24" s="13" t="s">
        <v>30</v>
      </c>
      <c r="D24" s="14">
        <v>1</v>
      </c>
      <c r="E24" s="15"/>
      <c r="F24" s="16">
        <f t="shared" si="0"/>
        <v>0</v>
      </c>
    </row>
    <row r="25" spans="1:6">
      <c r="A25" s="127"/>
      <c r="B25" s="19" t="s">
        <v>31</v>
      </c>
      <c r="C25" s="20"/>
      <c r="D25" s="21"/>
      <c r="E25" s="22"/>
      <c r="F25" s="23">
        <f>SUM(F17:F24)</f>
        <v>0</v>
      </c>
    </row>
    <row r="26" spans="1:6">
      <c r="A26" s="125" t="s">
        <v>32</v>
      </c>
      <c r="B26" s="30" t="s">
        <v>33</v>
      </c>
      <c r="C26" s="9"/>
      <c r="D26" s="24"/>
      <c r="E26" s="25"/>
      <c r="F26" s="16"/>
    </row>
    <row r="27" spans="1:6" ht="27.6">
      <c r="A27" s="126">
        <v>1</v>
      </c>
      <c r="B27" s="12" t="s">
        <v>34</v>
      </c>
      <c r="C27" s="13" t="s">
        <v>14</v>
      </c>
      <c r="D27" s="27">
        <v>1.139</v>
      </c>
      <c r="E27" s="15"/>
      <c r="F27" s="16">
        <f t="shared" si="0"/>
        <v>0</v>
      </c>
    </row>
    <row r="28" spans="1:6" ht="41.4">
      <c r="A28" s="126">
        <v>2</v>
      </c>
      <c r="B28" s="12" t="s">
        <v>35</v>
      </c>
      <c r="C28" s="13" t="s">
        <v>14</v>
      </c>
      <c r="D28" s="14">
        <v>2.66</v>
      </c>
      <c r="E28" s="15"/>
      <c r="F28" s="16">
        <f t="shared" si="0"/>
        <v>0</v>
      </c>
    </row>
    <row r="29" spans="1:6" ht="27.6">
      <c r="A29" s="126">
        <v>3</v>
      </c>
      <c r="B29" s="12" t="s">
        <v>36</v>
      </c>
      <c r="C29" s="13" t="s">
        <v>14</v>
      </c>
      <c r="D29" s="27">
        <v>0.53</v>
      </c>
      <c r="E29" s="15"/>
      <c r="F29" s="16">
        <f t="shared" si="0"/>
        <v>0</v>
      </c>
    </row>
    <row r="30" spans="1:6" ht="27.6">
      <c r="A30" s="126">
        <v>4</v>
      </c>
      <c r="B30" s="12" t="s">
        <v>37</v>
      </c>
      <c r="C30" s="13" t="s">
        <v>10</v>
      </c>
      <c r="D30" s="14">
        <v>61.96</v>
      </c>
      <c r="E30" s="15"/>
      <c r="F30" s="16">
        <f t="shared" si="0"/>
        <v>0</v>
      </c>
    </row>
    <row r="31" spans="1:6" ht="41.4">
      <c r="A31" s="126">
        <v>5</v>
      </c>
      <c r="B31" s="12" t="s">
        <v>38</v>
      </c>
      <c r="C31" s="13" t="s">
        <v>10</v>
      </c>
      <c r="D31" s="14">
        <v>2.4</v>
      </c>
      <c r="E31" s="15"/>
      <c r="F31" s="16">
        <f t="shared" si="0"/>
        <v>0</v>
      </c>
    </row>
    <row r="32" spans="1:6" ht="27.6">
      <c r="A32" s="126">
        <v>6</v>
      </c>
      <c r="B32" s="12" t="s">
        <v>39</v>
      </c>
      <c r="C32" s="13" t="s">
        <v>40</v>
      </c>
      <c r="D32" s="14">
        <v>65</v>
      </c>
      <c r="E32" s="15"/>
      <c r="F32" s="16">
        <f t="shared" si="0"/>
        <v>0</v>
      </c>
    </row>
    <row r="33" spans="1:6">
      <c r="A33" s="126">
        <v>7</v>
      </c>
      <c r="B33" s="12" t="s">
        <v>41</v>
      </c>
      <c r="C33" s="13" t="s">
        <v>10</v>
      </c>
      <c r="D33" s="14">
        <v>149.59</v>
      </c>
      <c r="E33" s="15"/>
      <c r="F33" s="16">
        <f t="shared" si="0"/>
        <v>0</v>
      </c>
    </row>
    <row r="34" spans="1:6" ht="27.6">
      <c r="A34" s="126">
        <v>8</v>
      </c>
      <c r="B34" s="31" t="s">
        <v>42</v>
      </c>
      <c r="C34" s="13" t="s">
        <v>10</v>
      </c>
      <c r="D34" s="14">
        <v>80.78</v>
      </c>
      <c r="E34" s="15"/>
      <c r="F34" s="16">
        <f t="shared" si="0"/>
        <v>0</v>
      </c>
    </row>
    <row r="35" spans="1:6">
      <c r="A35" s="127"/>
      <c r="B35" s="19" t="s">
        <v>43</v>
      </c>
      <c r="C35" s="20"/>
      <c r="D35" s="21"/>
      <c r="E35" s="22"/>
      <c r="F35" s="23">
        <f>SUM(F27:F34)</f>
        <v>0</v>
      </c>
    </row>
    <row r="36" spans="1:6">
      <c r="A36" s="128" t="s">
        <v>44</v>
      </c>
      <c r="B36" s="33" t="s">
        <v>45</v>
      </c>
      <c r="C36" s="34"/>
      <c r="D36" s="35"/>
      <c r="E36" s="15"/>
      <c r="F36" s="16"/>
    </row>
    <row r="37" spans="1:6" ht="41.4">
      <c r="A37" s="126">
        <v>1</v>
      </c>
      <c r="B37" s="31" t="s">
        <v>46</v>
      </c>
      <c r="C37" s="13" t="s">
        <v>40</v>
      </c>
      <c r="D37" s="14">
        <v>4</v>
      </c>
      <c r="E37" s="15"/>
      <c r="F37" s="16">
        <f t="shared" si="0"/>
        <v>0</v>
      </c>
    </row>
    <row r="38" spans="1:6" ht="41.4">
      <c r="A38" s="126">
        <v>2</v>
      </c>
      <c r="B38" s="31" t="s">
        <v>47</v>
      </c>
      <c r="C38" s="13" t="s">
        <v>40</v>
      </c>
      <c r="D38" s="14">
        <v>1</v>
      </c>
      <c r="E38" s="15"/>
      <c r="F38" s="16">
        <f t="shared" si="0"/>
        <v>0</v>
      </c>
    </row>
    <row r="39" spans="1:6">
      <c r="A39" s="127"/>
      <c r="B39" s="19" t="s">
        <v>48</v>
      </c>
      <c r="C39" s="20"/>
      <c r="D39" s="21"/>
      <c r="E39" s="22"/>
      <c r="F39" s="23">
        <f>SUM(F37:F38)</f>
        <v>0</v>
      </c>
    </row>
    <row r="40" spans="1:6">
      <c r="A40" s="125" t="s">
        <v>49</v>
      </c>
      <c r="B40" s="33" t="s">
        <v>50</v>
      </c>
      <c r="C40" s="13"/>
      <c r="D40" s="14"/>
      <c r="E40" s="15"/>
      <c r="F40" s="16"/>
    </row>
    <row r="41" spans="1:6" ht="27.6">
      <c r="A41" s="126">
        <v>1</v>
      </c>
      <c r="B41" s="31" t="s">
        <v>51</v>
      </c>
      <c r="C41" s="13" t="s">
        <v>52</v>
      </c>
      <c r="D41" s="14">
        <v>16.8</v>
      </c>
      <c r="E41" s="15"/>
      <c r="F41" s="16">
        <f t="shared" si="0"/>
        <v>0</v>
      </c>
    </row>
    <row r="42" spans="1:6" ht="27.6">
      <c r="A42" s="126">
        <v>2</v>
      </c>
      <c r="B42" s="31" t="s">
        <v>53</v>
      </c>
      <c r="C42" s="13" t="s">
        <v>10</v>
      </c>
      <c r="D42" s="14">
        <f>10.53+5.2</f>
        <v>15.73</v>
      </c>
      <c r="E42" s="15"/>
      <c r="F42" s="16">
        <f t="shared" si="0"/>
        <v>0</v>
      </c>
    </row>
    <row r="43" spans="1:6">
      <c r="A43" s="127"/>
      <c r="B43" s="19" t="s">
        <v>54</v>
      </c>
      <c r="C43" s="20"/>
      <c r="D43" s="21"/>
      <c r="E43" s="22"/>
      <c r="F43" s="23">
        <f>SUM(F41:F42)</f>
        <v>0</v>
      </c>
    </row>
    <row r="44" spans="1:6">
      <c r="A44" s="125" t="s">
        <v>55</v>
      </c>
      <c r="B44" s="33" t="s">
        <v>56</v>
      </c>
      <c r="C44" s="13"/>
      <c r="D44" s="14"/>
      <c r="E44" s="15"/>
      <c r="F44" s="16"/>
    </row>
    <row r="45" spans="1:6">
      <c r="A45" s="126">
        <v>1</v>
      </c>
      <c r="B45" s="37" t="s">
        <v>57</v>
      </c>
      <c r="C45" s="13" t="s">
        <v>10</v>
      </c>
      <c r="D45" s="14">
        <v>5.28</v>
      </c>
      <c r="E45" s="15"/>
      <c r="F45" s="16">
        <f t="shared" si="0"/>
        <v>0</v>
      </c>
    </row>
    <row r="46" spans="1:6">
      <c r="A46" s="127"/>
      <c r="B46" s="19" t="s">
        <v>58</v>
      </c>
      <c r="C46" s="20"/>
      <c r="D46" s="21"/>
      <c r="E46" s="22"/>
      <c r="F46" s="23">
        <f>F45</f>
        <v>0</v>
      </c>
    </row>
    <row r="47" spans="1:6">
      <c r="A47" s="125" t="s">
        <v>59</v>
      </c>
      <c r="B47" s="33" t="s">
        <v>60</v>
      </c>
      <c r="C47" s="13"/>
      <c r="D47" s="14"/>
      <c r="E47" s="15"/>
      <c r="F47" s="16"/>
    </row>
    <row r="48" spans="1:6" ht="27.6">
      <c r="A48" s="126">
        <v>1</v>
      </c>
      <c r="B48" s="31" t="s">
        <v>61</v>
      </c>
      <c r="C48" s="13" t="s">
        <v>10</v>
      </c>
      <c r="D48" s="14">
        <v>59.56</v>
      </c>
      <c r="E48" s="15"/>
      <c r="F48" s="16">
        <f t="shared" si="0"/>
        <v>0</v>
      </c>
    </row>
    <row r="49" spans="1:6" ht="27.6">
      <c r="A49" s="126">
        <v>2</v>
      </c>
      <c r="B49" s="31" t="s">
        <v>62</v>
      </c>
      <c r="C49" s="13" t="s">
        <v>10</v>
      </c>
      <c r="D49" s="14">
        <v>18.8</v>
      </c>
      <c r="E49" s="15"/>
      <c r="F49" s="16">
        <f t="shared" si="0"/>
        <v>0</v>
      </c>
    </row>
    <row r="50" spans="1:6">
      <c r="A50" s="127"/>
      <c r="B50" s="19" t="s">
        <v>63</v>
      </c>
      <c r="C50" s="20"/>
      <c r="D50" s="21"/>
      <c r="E50" s="22"/>
      <c r="F50" s="23">
        <f>SUM(F48:F49)</f>
        <v>0</v>
      </c>
    </row>
    <row r="51" spans="1:6">
      <c r="A51" s="125" t="s">
        <v>64</v>
      </c>
      <c r="B51" s="33" t="s">
        <v>65</v>
      </c>
      <c r="C51" s="13"/>
      <c r="D51" s="14"/>
      <c r="E51" s="15"/>
      <c r="F51" s="16"/>
    </row>
    <row r="52" spans="1:6" ht="27.6">
      <c r="A52" s="126">
        <v>1</v>
      </c>
      <c r="B52" s="38" t="s">
        <v>66</v>
      </c>
      <c r="C52" s="13" t="s">
        <v>40</v>
      </c>
      <c r="D52" s="14">
        <v>2</v>
      </c>
      <c r="E52" s="15"/>
      <c r="F52" s="16">
        <f t="shared" si="0"/>
        <v>0</v>
      </c>
    </row>
    <row r="53" spans="1:6" ht="27.6">
      <c r="A53" s="126">
        <v>2</v>
      </c>
      <c r="B53" s="38" t="s">
        <v>67</v>
      </c>
      <c r="C53" s="13" t="s">
        <v>40</v>
      </c>
      <c r="D53" s="14">
        <v>2</v>
      </c>
      <c r="E53" s="15"/>
      <c r="F53" s="16">
        <f t="shared" si="0"/>
        <v>0</v>
      </c>
    </row>
    <row r="54" spans="1:6" ht="27.6">
      <c r="A54" s="126">
        <v>3</v>
      </c>
      <c r="B54" s="26" t="s">
        <v>68</v>
      </c>
      <c r="C54" s="13" t="s">
        <v>40</v>
      </c>
      <c r="D54" s="14">
        <v>2</v>
      </c>
      <c r="E54" s="15"/>
      <c r="F54" s="16">
        <f t="shared" si="0"/>
        <v>0</v>
      </c>
    </row>
    <row r="55" spans="1:6" ht="27.6">
      <c r="A55" s="126">
        <v>4</v>
      </c>
      <c r="B55" s="26" t="s">
        <v>69</v>
      </c>
      <c r="C55" s="13" t="s">
        <v>52</v>
      </c>
      <c r="D55" s="14">
        <v>8.9</v>
      </c>
      <c r="E55" s="15"/>
      <c r="F55" s="16">
        <f t="shared" si="0"/>
        <v>0</v>
      </c>
    </row>
    <row r="56" spans="1:6" ht="27.6">
      <c r="A56" s="126">
        <v>5</v>
      </c>
      <c r="B56" s="26" t="s">
        <v>70</v>
      </c>
      <c r="C56" s="13" t="s">
        <v>52</v>
      </c>
      <c r="D56" s="14">
        <v>2.6</v>
      </c>
      <c r="E56" s="15"/>
      <c r="F56" s="16">
        <f t="shared" si="0"/>
        <v>0</v>
      </c>
    </row>
    <row r="57" spans="1:6">
      <c r="A57" s="127"/>
      <c r="B57" s="19" t="s">
        <v>71</v>
      </c>
      <c r="C57" s="20"/>
      <c r="D57" s="21"/>
      <c r="E57" s="22"/>
      <c r="F57" s="23">
        <f>SUM(F52:F56)</f>
        <v>0</v>
      </c>
    </row>
    <row r="58" spans="1:6">
      <c r="A58" s="125" t="s">
        <v>72</v>
      </c>
      <c r="B58" s="30" t="s">
        <v>73</v>
      </c>
      <c r="C58" s="13"/>
      <c r="D58" s="14"/>
      <c r="E58" s="15"/>
      <c r="F58" s="16"/>
    </row>
    <row r="59" spans="1:6" ht="27.6">
      <c r="A59" s="126">
        <v>1</v>
      </c>
      <c r="B59" s="12" t="s">
        <v>74</v>
      </c>
      <c r="C59" s="13" t="s">
        <v>30</v>
      </c>
      <c r="D59" s="39">
        <v>1</v>
      </c>
      <c r="E59" s="15"/>
      <c r="F59" s="16">
        <f t="shared" si="0"/>
        <v>0</v>
      </c>
    </row>
    <row r="60" spans="1:6" ht="27.6">
      <c r="A60" s="126">
        <v>2</v>
      </c>
      <c r="B60" s="12" t="s">
        <v>75</v>
      </c>
      <c r="C60" s="13" t="s">
        <v>52</v>
      </c>
      <c r="D60" s="14">
        <v>2</v>
      </c>
      <c r="E60" s="15"/>
      <c r="F60" s="16">
        <f t="shared" si="0"/>
        <v>0</v>
      </c>
    </row>
    <row r="61" spans="1:6" ht="27.6">
      <c r="A61" s="126">
        <v>3</v>
      </c>
      <c r="B61" s="12" t="s">
        <v>76</v>
      </c>
      <c r="C61" s="13" t="s">
        <v>10</v>
      </c>
      <c r="D61" s="14">
        <v>1.8</v>
      </c>
      <c r="E61" s="15"/>
      <c r="F61" s="16">
        <f t="shared" si="0"/>
        <v>0</v>
      </c>
    </row>
    <row r="62" spans="1:6" ht="27.6">
      <c r="A62" s="126">
        <v>4</v>
      </c>
      <c r="B62" s="12" t="s">
        <v>77</v>
      </c>
      <c r="C62" s="13" t="s">
        <v>10</v>
      </c>
      <c r="D62" s="14">
        <v>8.5</v>
      </c>
      <c r="E62" s="15"/>
      <c r="F62" s="16">
        <f t="shared" si="0"/>
        <v>0</v>
      </c>
    </row>
    <row r="63" spans="1:6" ht="27.6">
      <c r="A63" s="126">
        <v>5</v>
      </c>
      <c r="B63" s="40" t="s">
        <v>78</v>
      </c>
      <c r="C63" s="13" t="s">
        <v>30</v>
      </c>
      <c r="D63" s="14">
        <v>1</v>
      </c>
      <c r="E63" s="15"/>
      <c r="F63" s="16">
        <f t="shared" si="0"/>
        <v>0</v>
      </c>
    </row>
    <row r="64" spans="1:6" ht="41.4">
      <c r="A64" s="126">
        <v>6</v>
      </c>
      <c r="B64" s="12" t="s">
        <v>79</v>
      </c>
      <c r="C64" s="13" t="s">
        <v>30</v>
      </c>
      <c r="D64" s="14">
        <v>1</v>
      </c>
      <c r="E64" s="15"/>
      <c r="F64" s="16">
        <f t="shared" si="0"/>
        <v>0</v>
      </c>
    </row>
    <row r="65" spans="1:6" ht="41.4">
      <c r="A65" s="126">
        <v>7</v>
      </c>
      <c r="B65" s="12" t="s">
        <v>80</v>
      </c>
      <c r="C65" s="13" t="s">
        <v>30</v>
      </c>
      <c r="D65" s="14">
        <v>1</v>
      </c>
      <c r="E65" s="15"/>
      <c r="F65" s="16">
        <f t="shared" si="0"/>
        <v>0</v>
      </c>
    </row>
    <row r="66" spans="1:6" ht="27.6">
      <c r="A66" s="126">
        <v>8</v>
      </c>
      <c r="B66" s="12" t="s">
        <v>81</v>
      </c>
      <c r="C66" s="13" t="s">
        <v>30</v>
      </c>
      <c r="D66" s="14">
        <v>1</v>
      </c>
      <c r="E66" s="15"/>
      <c r="F66" s="16">
        <f t="shared" si="0"/>
        <v>0</v>
      </c>
    </row>
    <row r="67" spans="1:6">
      <c r="A67" s="127"/>
      <c r="B67" s="19" t="s">
        <v>82</v>
      </c>
      <c r="C67" s="20"/>
      <c r="D67" s="21"/>
      <c r="E67" s="22"/>
      <c r="F67" s="23">
        <f>SUM(F59:F66)</f>
        <v>0</v>
      </c>
    </row>
    <row r="68" spans="1:6">
      <c r="A68" s="125" t="s">
        <v>83</v>
      </c>
      <c r="B68" s="30" t="s">
        <v>84</v>
      </c>
      <c r="C68" s="29"/>
      <c r="D68" s="13"/>
      <c r="E68" s="15"/>
      <c r="F68" s="16"/>
    </row>
    <row r="69" spans="1:6" ht="41.4">
      <c r="A69" s="126">
        <v>1</v>
      </c>
      <c r="B69" s="12" t="s">
        <v>85</v>
      </c>
      <c r="C69" s="29" t="s">
        <v>86</v>
      </c>
      <c r="D69" s="13">
        <v>1.4</v>
      </c>
      <c r="E69" s="15"/>
      <c r="F69" s="16">
        <f t="shared" ref="F69:F79" si="1">+D69*E69</f>
        <v>0</v>
      </c>
    </row>
    <row r="70" spans="1:6" ht="41.4">
      <c r="A70" s="126">
        <v>2</v>
      </c>
      <c r="B70" s="12" t="s">
        <v>87</v>
      </c>
      <c r="C70" s="29" t="s">
        <v>88</v>
      </c>
      <c r="D70" s="13">
        <v>1</v>
      </c>
      <c r="E70" s="15"/>
      <c r="F70" s="16">
        <f t="shared" si="1"/>
        <v>0</v>
      </c>
    </row>
    <row r="71" spans="1:6" ht="41.4">
      <c r="A71" s="126">
        <v>3</v>
      </c>
      <c r="B71" s="12" t="s">
        <v>89</v>
      </c>
      <c r="C71" s="29" t="s">
        <v>90</v>
      </c>
      <c r="D71" s="13">
        <v>1</v>
      </c>
      <c r="E71" s="15"/>
      <c r="F71" s="16">
        <f t="shared" si="1"/>
        <v>0</v>
      </c>
    </row>
    <row r="72" spans="1:6" ht="27.6">
      <c r="A72" s="126">
        <v>4</v>
      </c>
      <c r="B72" s="12" t="s">
        <v>91</v>
      </c>
      <c r="C72" s="29" t="s">
        <v>90</v>
      </c>
      <c r="D72" s="13">
        <v>1</v>
      </c>
      <c r="E72" s="15"/>
      <c r="F72" s="16">
        <f t="shared" si="1"/>
        <v>0</v>
      </c>
    </row>
    <row r="73" spans="1:6" ht="41.4">
      <c r="A73" s="126">
        <v>5</v>
      </c>
      <c r="B73" s="12" t="s">
        <v>92</v>
      </c>
      <c r="C73" s="29" t="s">
        <v>90</v>
      </c>
      <c r="D73" s="13">
        <v>1</v>
      </c>
      <c r="E73" s="15"/>
      <c r="F73" s="16">
        <f t="shared" si="1"/>
        <v>0</v>
      </c>
    </row>
    <row r="74" spans="1:6" ht="55.2">
      <c r="A74" s="126">
        <v>6</v>
      </c>
      <c r="B74" s="12" t="s">
        <v>93</v>
      </c>
      <c r="C74" s="29" t="s">
        <v>86</v>
      </c>
      <c r="D74" s="13">
        <v>26.46</v>
      </c>
      <c r="E74" s="15"/>
      <c r="F74" s="16">
        <f t="shared" si="1"/>
        <v>0</v>
      </c>
    </row>
    <row r="75" spans="1:6" ht="55.2">
      <c r="A75" s="126">
        <v>7</v>
      </c>
      <c r="B75" s="12" t="s">
        <v>94</v>
      </c>
      <c r="C75" s="29" t="s">
        <v>30</v>
      </c>
      <c r="D75" s="13">
        <v>1</v>
      </c>
      <c r="E75" s="15"/>
      <c r="F75" s="16">
        <f t="shared" si="1"/>
        <v>0</v>
      </c>
    </row>
    <row r="76" spans="1:6">
      <c r="A76" s="126">
        <v>8</v>
      </c>
      <c r="B76" s="12" t="s">
        <v>385</v>
      </c>
      <c r="C76" s="29" t="s">
        <v>88</v>
      </c>
      <c r="D76" s="13">
        <v>3</v>
      </c>
      <c r="E76" s="15"/>
      <c r="F76" s="16">
        <f t="shared" si="1"/>
        <v>0</v>
      </c>
    </row>
    <row r="77" spans="1:6">
      <c r="A77" s="126">
        <v>9</v>
      </c>
      <c r="B77" s="12" t="s">
        <v>96</v>
      </c>
      <c r="C77" s="29" t="s">
        <v>88</v>
      </c>
      <c r="D77" s="13">
        <v>3</v>
      </c>
      <c r="E77" s="15"/>
      <c r="F77" s="16">
        <f t="shared" si="1"/>
        <v>0</v>
      </c>
    </row>
    <row r="78" spans="1:6">
      <c r="A78" s="126">
        <v>10</v>
      </c>
      <c r="B78" s="12" t="s">
        <v>97</v>
      </c>
      <c r="C78" s="29" t="s">
        <v>88</v>
      </c>
      <c r="D78" s="13">
        <v>3</v>
      </c>
      <c r="E78" s="15"/>
      <c r="F78" s="16">
        <f t="shared" si="1"/>
        <v>0</v>
      </c>
    </row>
    <row r="79" spans="1:6">
      <c r="A79" s="126">
        <v>11</v>
      </c>
      <c r="B79" s="12" t="s">
        <v>98</v>
      </c>
      <c r="C79" s="29" t="s">
        <v>88</v>
      </c>
      <c r="D79" s="13">
        <v>5</v>
      </c>
      <c r="E79" s="15"/>
      <c r="F79" s="16">
        <f t="shared" si="1"/>
        <v>0</v>
      </c>
    </row>
    <row r="80" spans="1:6">
      <c r="A80" s="127"/>
      <c r="B80" s="19" t="s">
        <v>99</v>
      </c>
      <c r="C80" s="20"/>
      <c r="D80" s="21"/>
      <c r="E80" s="22"/>
      <c r="F80" s="23">
        <f>SUM(F69:F79)</f>
        <v>0</v>
      </c>
    </row>
    <row r="81" spans="1:7">
      <c r="A81" s="126"/>
      <c r="B81" s="30" t="s">
        <v>100</v>
      </c>
      <c r="C81" s="29"/>
      <c r="D81" s="13"/>
      <c r="E81" s="13"/>
      <c r="F81" s="129">
        <f>F80+F67+F57+F50+F46+F43+F39+F35+F25+F15</f>
        <v>0</v>
      </c>
      <c r="G81" s="54"/>
    </row>
    <row r="82" spans="1:7">
      <c r="A82" s="351"/>
      <c r="B82" s="351"/>
      <c r="C82" s="351"/>
      <c r="D82" s="351"/>
      <c r="E82" s="351"/>
      <c r="F82" s="351"/>
    </row>
    <row r="83" spans="1:7">
      <c r="A83" s="351"/>
      <c r="B83" s="351"/>
      <c r="C83" s="351"/>
      <c r="D83" s="351"/>
      <c r="E83" s="351"/>
      <c r="F83" s="351"/>
    </row>
    <row r="84" spans="1:7">
      <c r="A84" s="360"/>
      <c r="B84" s="421" t="s">
        <v>221</v>
      </c>
      <c r="C84" s="422"/>
      <c r="D84" s="423"/>
      <c r="E84" s="360"/>
      <c r="F84" s="361">
        <f>F15+F25+F35+F39+F43+F46+F50+F57+F67+F80</f>
        <v>0</v>
      </c>
    </row>
    <row r="85" spans="1:7">
      <c r="A85" s="360"/>
      <c r="B85" s="421" t="s">
        <v>216</v>
      </c>
      <c r="C85" s="422"/>
      <c r="D85" s="423"/>
      <c r="E85" s="360"/>
      <c r="F85" s="361">
        <f>(F84*18)/100</f>
        <v>0</v>
      </c>
    </row>
    <row r="86" spans="1:7">
      <c r="A86" s="360"/>
      <c r="B86" s="421" t="s">
        <v>284</v>
      </c>
      <c r="C86" s="422"/>
      <c r="D86" s="423"/>
      <c r="E86" s="360"/>
      <c r="F86" s="361">
        <f>F84+F85</f>
        <v>0</v>
      </c>
    </row>
    <row r="87" spans="1:7">
      <c r="A87" s="351"/>
      <c r="B87" s="351"/>
      <c r="C87" s="351"/>
      <c r="D87" s="351"/>
      <c r="E87" s="351"/>
      <c r="F87" s="351"/>
    </row>
    <row r="88" spans="1:7">
      <c r="A88" s="351"/>
      <c r="B88" s="351"/>
      <c r="C88" s="351"/>
      <c r="D88" s="351"/>
      <c r="E88" s="351"/>
      <c r="F88" s="351"/>
    </row>
    <row r="89" spans="1:7">
      <c r="A89" s="351"/>
      <c r="B89" s="351"/>
      <c r="C89" s="351"/>
      <c r="D89" s="351"/>
      <c r="E89" s="351"/>
      <c r="F89" s="351"/>
    </row>
    <row r="90" spans="1:7">
      <c r="A90" s="351"/>
      <c r="B90" s="351"/>
      <c r="C90" s="351"/>
      <c r="D90" s="351"/>
      <c r="E90" s="351"/>
      <c r="F90" s="351"/>
    </row>
    <row r="91" spans="1:7">
      <c r="A91" s="351"/>
      <c r="B91" s="351"/>
      <c r="C91" s="351"/>
      <c r="D91" s="351"/>
      <c r="E91" s="351"/>
      <c r="F91" s="351"/>
    </row>
    <row r="92" spans="1:7" ht="23.4">
      <c r="A92" s="351"/>
      <c r="B92" s="83" t="s">
        <v>369</v>
      </c>
      <c r="C92" s="351"/>
      <c r="D92" s="351"/>
      <c r="E92" s="351"/>
      <c r="F92" s="351"/>
    </row>
    <row r="93" spans="1:7">
      <c r="A93" s="351"/>
      <c r="B93" s="351"/>
      <c r="C93" s="351"/>
      <c r="D93" s="351"/>
      <c r="E93" s="351"/>
      <c r="F93" s="351"/>
    </row>
    <row r="94" spans="1:7">
      <c r="A94" s="351"/>
      <c r="B94" s="420" t="s">
        <v>339</v>
      </c>
      <c r="C94" s="420"/>
      <c r="D94" s="420"/>
      <c r="E94" s="420"/>
      <c r="F94" s="420"/>
    </row>
    <row r="95" spans="1:7" ht="18">
      <c r="A95" s="351"/>
      <c r="B95" s="420"/>
      <c r="C95" s="420"/>
      <c r="D95" s="420"/>
      <c r="E95" s="420"/>
      <c r="F95" s="420"/>
      <c r="G95" s="268"/>
    </row>
    <row r="96" spans="1:7" ht="18">
      <c r="A96" s="351"/>
      <c r="B96" s="420"/>
      <c r="C96" s="420"/>
      <c r="D96" s="420"/>
      <c r="E96" s="420"/>
      <c r="F96" s="420"/>
      <c r="G96" s="268"/>
    </row>
    <row r="97" spans="1:7" ht="18">
      <c r="A97" s="352"/>
      <c r="B97" s="352"/>
      <c r="C97" s="352"/>
      <c r="D97" s="352"/>
      <c r="E97" s="352"/>
      <c r="F97" s="352"/>
      <c r="G97" s="313"/>
    </row>
    <row r="98" spans="1:7" ht="15" thickBot="1">
      <c r="A98" s="351"/>
      <c r="B98" s="380" t="s">
        <v>340</v>
      </c>
      <c r="C98" s="380"/>
      <c r="D98" s="380"/>
      <c r="E98" s="351"/>
      <c r="F98" s="351"/>
    </row>
    <row r="99" spans="1:7" ht="40.200000000000003">
      <c r="A99" s="172" t="s">
        <v>1</v>
      </c>
      <c r="B99" s="62" t="s">
        <v>125</v>
      </c>
      <c r="C99" s="62" t="s">
        <v>126</v>
      </c>
      <c r="D99" s="63" t="s">
        <v>127</v>
      </c>
      <c r="E99" s="102" t="s">
        <v>128</v>
      </c>
      <c r="F99" s="65" t="s">
        <v>129</v>
      </c>
    </row>
    <row r="100" spans="1:7">
      <c r="A100" s="103" t="s">
        <v>341</v>
      </c>
      <c r="B100" s="67" t="s">
        <v>131</v>
      </c>
      <c r="C100" s="173"/>
      <c r="D100" s="68"/>
      <c r="E100" s="104"/>
      <c r="F100" s="105"/>
    </row>
    <row r="101" spans="1:7" ht="40.200000000000003">
      <c r="A101" s="106" t="s">
        <v>132</v>
      </c>
      <c r="B101" s="107" t="s">
        <v>133</v>
      </c>
      <c r="C101" s="68" t="s">
        <v>134</v>
      </c>
      <c r="D101" s="68">
        <v>1</v>
      </c>
      <c r="E101" s="104"/>
      <c r="F101" s="105">
        <f>+E101*D101</f>
        <v>0</v>
      </c>
    </row>
    <row r="102" spans="1:7">
      <c r="A102" s="106" t="s">
        <v>135</v>
      </c>
      <c r="B102" s="73" t="s">
        <v>136</v>
      </c>
      <c r="C102" s="173" t="s">
        <v>137</v>
      </c>
      <c r="D102" s="68">
        <v>1</v>
      </c>
      <c r="E102" s="104"/>
      <c r="F102" s="105">
        <f t="shared" ref="F102:F119" si="2">+E102*D102</f>
        <v>0</v>
      </c>
    </row>
    <row r="103" spans="1:7">
      <c r="A103" s="106"/>
      <c r="B103" s="74" t="s">
        <v>138</v>
      </c>
      <c r="C103" s="173"/>
      <c r="D103" s="68"/>
      <c r="E103" s="104"/>
      <c r="F103" s="105">
        <f>SUM(F101:F102)</f>
        <v>0</v>
      </c>
    </row>
    <row r="104" spans="1:7">
      <c r="A104" s="106"/>
      <c r="B104" s="74"/>
      <c r="C104" s="173"/>
      <c r="D104" s="68"/>
      <c r="E104" s="104"/>
      <c r="F104" s="105"/>
    </row>
    <row r="105" spans="1:7">
      <c r="A105" s="113" t="s">
        <v>139</v>
      </c>
      <c r="B105" s="75" t="s">
        <v>140</v>
      </c>
      <c r="C105" s="173"/>
      <c r="D105" s="68"/>
      <c r="E105" s="104"/>
      <c r="F105" s="105"/>
    </row>
    <row r="106" spans="1:7">
      <c r="A106" s="106" t="s">
        <v>141</v>
      </c>
      <c r="B106" s="72" t="s">
        <v>319</v>
      </c>
      <c r="C106" s="68" t="s">
        <v>52</v>
      </c>
      <c r="D106" s="68">
        <v>7.7</v>
      </c>
      <c r="E106" s="104"/>
      <c r="F106" s="105">
        <f t="shared" si="2"/>
        <v>0</v>
      </c>
    </row>
    <row r="107" spans="1:7" ht="26.4">
      <c r="A107" s="106" t="s">
        <v>144</v>
      </c>
      <c r="B107" s="72" t="s">
        <v>197</v>
      </c>
      <c r="C107" s="68" t="s">
        <v>86</v>
      </c>
      <c r="D107" s="68">
        <v>5.3</v>
      </c>
      <c r="E107" s="104"/>
      <c r="F107" s="105">
        <f t="shared" si="2"/>
        <v>0</v>
      </c>
    </row>
    <row r="108" spans="1:7" ht="26.4">
      <c r="A108" s="106" t="s">
        <v>147</v>
      </c>
      <c r="B108" s="72" t="s">
        <v>322</v>
      </c>
      <c r="C108" s="173"/>
      <c r="D108" s="68">
        <v>29.29</v>
      </c>
      <c r="E108" s="104"/>
      <c r="F108" s="105">
        <f t="shared" si="2"/>
        <v>0</v>
      </c>
    </row>
    <row r="109" spans="1:7" ht="27">
      <c r="A109" s="106" t="s">
        <v>149</v>
      </c>
      <c r="B109" s="107" t="s">
        <v>323</v>
      </c>
      <c r="C109" s="68" t="s">
        <v>86</v>
      </c>
      <c r="D109" s="68">
        <v>56.21</v>
      </c>
      <c r="E109" s="104"/>
      <c r="F109" s="105">
        <f t="shared" si="2"/>
        <v>0</v>
      </c>
    </row>
    <row r="110" spans="1:7" ht="27">
      <c r="A110" s="106" t="s">
        <v>151</v>
      </c>
      <c r="B110" s="107" t="s">
        <v>235</v>
      </c>
      <c r="C110" s="68" t="s">
        <v>86</v>
      </c>
      <c r="D110" s="68">
        <v>3.6</v>
      </c>
      <c r="E110" s="104"/>
      <c r="F110" s="105">
        <f t="shared" si="2"/>
        <v>0</v>
      </c>
    </row>
    <row r="111" spans="1:7" ht="26.4">
      <c r="A111" s="106" t="s">
        <v>153</v>
      </c>
      <c r="B111" s="72" t="s">
        <v>342</v>
      </c>
      <c r="C111" s="68" t="s">
        <v>146</v>
      </c>
      <c r="D111" s="68">
        <v>3.24</v>
      </c>
      <c r="E111" s="104"/>
      <c r="F111" s="105">
        <f t="shared" si="2"/>
        <v>0</v>
      </c>
    </row>
    <row r="112" spans="1:7" ht="40.200000000000003">
      <c r="A112" s="106" t="s">
        <v>155</v>
      </c>
      <c r="B112" s="107" t="s">
        <v>201</v>
      </c>
      <c r="C112" s="68" t="s">
        <v>88</v>
      </c>
      <c r="D112" s="68">
        <v>1</v>
      </c>
      <c r="E112" s="104"/>
      <c r="F112" s="105">
        <f t="shared" si="2"/>
        <v>0</v>
      </c>
    </row>
    <row r="113" spans="1:7" ht="26.4">
      <c r="A113" s="106" t="s">
        <v>157</v>
      </c>
      <c r="B113" s="72" t="s">
        <v>343</v>
      </c>
      <c r="C113" s="68" t="s">
        <v>88</v>
      </c>
      <c r="D113" s="68">
        <v>1</v>
      </c>
      <c r="E113" s="104"/>
      <c r="F113" s="105">
        <f t="shared" si="2"/>
        <v>0</v>
      </c>
    </row>
    <row r="114" spans="1:7">
      <c r="A114" s="106" t="s">
        <v>228</v>
      </c>
      <c r="B114" s="72" t="s">
        <v>234</v>
      </c>
      <c r="C114" s="173" t="s">
        <v>86</v>
      </c>
      <c r="D114" s="68">
        <v>13.2</v>
      </c>
      <c r="E114" s="104"/>
      <c r="F114" s="105">
        <f t="shared" si="2"/>
        <v>0</v>
      </c>
    </row>
    <row r="115" spans="1:7">
      <c r="A115" s="106"/>
      <c r="B115" s="74" t="s">
        <v>279</v>
      </c>
      <c r="C115" s="173"/>
      <c r="D115" s="68"/>
      <c r="E115" s="104"/>
      <c r="F115" s="105">
        <f>SUM(F106:F114)</f>
        <v>0</v>
      </c>
    </row>
    <row r="116" spans="1:7">
      <c r="A116" s="106"/>
      <c r="B116" s="75"/>
      <c r="C116" s="173"/>
      <c r="D116" s="68"/>
      <c r="E116" s="104"/>
      <c r="F116" s="105"/>
    </row>
    <row r="117" spans="1:7">
      <c r="A117" s="103" t="s">
        <v>160</v>
      </c>
      <c r="B117" s="75" t="s">
        <v>175</v>
      </c>
      <c r="C117" s="173"/>
      <c r="D117" s="68"/>
      <c r="E117" s="104"/>
      <c r="F117" s="105"/>
    </row>
    <row r="118" spans="1:7" ht="27">
      <c r="A118" s="106" t="s">
        <v>162</v>
      </c>
      <c r="B118" s="107" t="s">
        <v>177</v>
      </c>
      <c r="C118" s="68" t="s">
        <v>88</v>
      </c>
      <c r="D118" s="68">
        <v>1</v>
      </c>
      <c r="E118" s="104"/>
      <c r="F118" s="105">
        <f t="shared" si="2"/>
        <v>0</v>
      </c>
    </row>
    <row r="119" spans="1:7">
      <c r="A119" s="106" t="s">
        <v>164</v>
      </c>
      <c r="B119" s="107" t="s">
        <v>238</v>
      </c>
      <c r="C119" s="173" t="s">
        <v>137</v>
      </c>
      <c r="D119" s="68">
        <v>1</v>
      </c>
      <c r="E119" s="104"/>
      <c r="F119" s="105">
        <f t="shared" si="2"/>
        <v>0</v>
      </c>
    </row>
    <row r="120" spans="1:7">
      <c r="A120" s="106"/>
      <c r="B120" s="314" t="s">
        <v>202</v>
      </c>
      <c r="C120" s="173"/>
      <c r="D120" s="68"/>
      <c r="E120" s="104"/>
      <c r="F120" s="105">
        <f>SUM(F118:F119)</f>
        <v>0</v>
      </c>
    </row>
    <row r="121" spans="1:7">
      <c r="A121" s="106"/>
      <c r="B121" s="91" t="s">
        <v>186</v>
      </c>
      <c r="C121" s="197"/>
      <c r="D121" s="92"/>
      <c r="E121" s="116"/>
      <c r="F121" s="315">
        <f>+F120+F115+F103</f>
        <v>0</v>
      </c>
      <c r="G121" s="118"/>
    </row>
    <row r="122" spans="1:7">
      <c r="A122" s="351"/>
      <c r="B122" s="351"/>
      <c r="C122" s="351"/>
      <c r="D122" s="351"/>
      <c r="E122" s="351"/>
      <c r="F122" s="351"/>
    </row>
    <row r="123" spans="1:7">
      <c r="A123" s="351"/>
      <c r="B123" s="351"/>
      <c r="C123" s="351"/>
      <c r="D123" s="351"/>
      <c r="E123" s="351"/>
      <c r="F123" s="351"/>
    </row>
    <row r="124" spans="1:7">
      <c r="A124" s="351"/>
      <c r="B124" s="351"/>
      <c r="C124" s="351"/>
      <c r="D124" s="351"/>
      <c r="E124" s="351"/>
      <c r="F124" s="351"/>
    </row>
    <row r="125" spans="1:7">
      <c r="A125" s="17"/>
      <c r="B125" s="396" t="s">
        <v>269</v>
      </c>
      <c r="C125" s="397"/>
      <c r="D125" s="398"/>
      <c r="E125" s="17"/>
      <c r="F125" s="362">
        <f>+F103+F115+F120</f>
        <v>0</v>
      </c>
    </row>
    <row r="126" spans="1:7">
      <c r="A126" s="17"/>
      <c r="B126" s="396" t="s">
        <v>283</v>
      </c>
      <c r="C126" s="397"/>
      <c r="D126" s="398"/>
      <c r="E126" s="17"/>
      <c r="F126" s="17">
        <f>+(F125*18)/100</f>
        <v>0</v>
      </c>
    </row>
    <row r="127" spans="1:7">
      <c r="A127" s="17"/>
      <c r="B127" s="396" t="s">
        <v>284</v>
      </c>
      <c r="C127" s="397"/>
      <c r="D127" s="398"/>
      <c r="E127" s="17"/>
      <c r="F127" s="362">
        <f>+F125+F126</f>
        <v>0</v>
      </c>
    </row>
    <row r="128" spans="1:7">
      <c r="A128" s="351"/>
      <c r="B128" s="351"/>
      <c r="C128" s="351"/>
      <c r="D128" s="351"/>
      <c r="E128" s="351"/>
      <c r="F128" s="351"/>
    </row>
    <row r="129" spans="1:6">
      <c r="A129" s="351"/>
      <c r="B129" s="351"/>
      <c r="C129" s="351"/>
      <c r="D129" s="351"/>
      <c r="E129" s="351"/>
      <c r="F129" s="351"/>
    </row>
    <row r="130" spans="1:6">
      <c r="A130" s="351"/>
      <c r="B130" s="351"/>
      <c r="C130" s="351"/>
      <c r="D130" s="351"/>
      <c r="E130" s="351"/>
      <c r="F130" s="351"/>
    </row>
    <row r="131" spans="1:6">
      <c r="A131" s="351"/>
      <c r="B131" s="351"/>
      <c r="C131" s="351"/>
      <c r="D131" s="351"/>
      <c r="E131" s="351"/>
      <c r="F131" s="351"/>
    </row>
    <row r="132" spans="1:6">
      <c r="A132" s="351"/>
      <c r="B132" s="351"/>
      <c r="C132" s="351"/>
      <c r="D132" s="351"/>
      <c r="E132" s="351"/>
      <c r="F132" s="351"/>
    </row>
    <row r="133" spans="1:6">
      <c r="A133" s="351"/>
      <c r="B133" s="351"/>
      <c r="C133" s="351"/>
      <c r="D133" s="351"/>
      <c r="E133" s="351"/>
      <c r="F133" s="351"/>
    </row>
    <row r="134" spans="1:6" ht="23.4">
      <c r="A134" s="351"/>
      <c r="B134" s="83" t="s">
        <v>370</v>
      </c>
      <c r="C134" s="351"/>
      <c r="D134" s="351"/>
      <c r="E134" s="351"/>
      <c r="F134" s="351"/>
    </row>
    <row r="135" spans="1:6">
      <c r="A135" s="351"/>
      <c r="B135" s="351"/>
      <c r="C135" s="351"/>
      <c r="D135" s="351"/>
      <c r="E135" s="351"/>
      <c r="F135" s="351"/>
    </row>
    <row r="136" spans="1:6">
      <c r="A136" s="351"/>
      <c r="B136" s="358"/>
      <c r="C136" s="358"/>
      <c r="D136" s="358"/>
      <c r="E136" s="358"/>
      <c r="F136" s="358"/>
    </row>
    <row r="137" spans="1:6">
      <c r="A137" s="351"/>
      <c r="B137" s="358" t="s">
        <v>344</v>
      </c>
      <c r="C137" s="358"/>
      <c r="D137" s="358"/>
      <c r="E137" s="358"/>
      <c r="F137" s="358"/>
    </row>
    <row r="138" spans="1:6">
      <c r="A138" s="351"/>
      <c r="B138" s="351"/>
      <c r="C138" s="351"/>
      <c r="D138" s="351"/>
      <c r="E138" s="351"/>
      <c r="F138" s="351"/>
    </row>
    <row r="139" spans="1:6">
      <c r="A139" s="316"/>
      <c r="B139" s="317" t="s">
        <v>345</v>
      </c>
      <c r="C139" s="318"/>
      <c r="D139" s="318"/>
      <c r="E139" s="316"/>
      <c r="F139" s="316"/>
    </row>
    <row r="140" spans="1:6" ht="15" thickBot="1">
      <c r="A140" s="319"/>
      <c r="B140" s="316"/>
      <c r="C140" s="319"/>
      <c r="D140" s="319"/>
      <c r="E140" s="320"/>
      <c r="F140" s="320"/>
    </row>
    <row r="141" spans="1:6" ht="39.6">
      <c r="A141" s="321" t="s">
        <v>1</v>
      </c>
      <c r="B141" s="322" t="s">
        <v>125</v>
      </c>
      <c r="C141" s="322" t="s">
        <v>126</v>
      </c>
      <c r="D141" s="323" t="s">
        <v>127</v>
      </c>
      <c r="E141" s="324" t="s">
        <v>128</v>
      </c>
      <c r="F141" s="325" t="s">
        <v>129</v>
      </c>
    </row>
    <row r="142" spans="1:6">
      <c r="A142" s="326" t="s">
        <v>130</v>
      </c>
      <c r="B142" s="327" t="s">
        <v>131</v>
      </c>
      <c r="C142" s="180"/>
      <c r="D142" s="180"/>
      <c r="E142" s="328"/>
      <c r="F142" s="329"/>
    </row>
    <row r="143" spans="1:6" ht="39.6">
      <c r="A143" s="330" t="s">
        <v>132</v>
      </c>
      <c r="B143" s="188" t="s">
        <v>133</v>
      </c>
      <c r="C143" s="180" t="s">
        <v>134</v>
      </c>
      <c r="D143" s="180">
        <v>1</v>
      </c>
      <c r="E143" s="328"/>
      <c r="F143" s="329">
        <f>E143*D143</f>
        <v>0</v>
      </c>
    </row>
    <row r="144" spans="1:6">
      <c r="A144" s="330" t="s">
        <v>135</v>
      </c>
      <c r="B144" s="189" t="s">
        <v>136</v>
      </c>
      <c r="C144" s="180" t="s">
        <v>137</v>
      </c>
      <c r="D144" s="180">
        <v>1</v>
      </c>
      <c r="E144" s="328"/>
      <c r="F144" s="329">
        <f t="shared" ref="F144:F172" si="3">E144*D144</f>
        <v>0</v>
      </c>
    </row>
    <row r="145" spans="1:6">
      <c r="A145" s="330"/>
      <c r="B145" s="331" t="s">
        <v>138</v>
      </c>
      <c r="C145" s="332"/>
      <c r="D145" s="332"/>
      <c r="E145" s="333"/>
      <c r="F145" s="334">
        <f>SUM(F143:F144)</f>
        <v>0</v>
      </c>
    </row>
    <row r="146" spans="1:6">
      <c r="A146" s="330"/>
      <c r="B146" s="335"/>
      <c r="C146" s="180"/>
      <c r="D146" s="180"/>
      <c r="E146" s="328"/>
      <c r="F146" s="329"/>
    </row>
    <row r="147" spans="1:6">
      <c r="A147" s="326" t="s">
        <v>139</v>
      </c>
      <c r="B147" s="336" t="s">
        <v>140</v>
      </c>
      <c r="C147" s="180"/>
      <c r="D147" s="180"/>
      <c r="E147" s="328"/>
      <c r="F147" s="329"/>
    </row>
    <row r="148" spans="1:6" ht="26.4">
      <c r="A148" s="330" t="s">
        <v>141</v>
      </c>
      <c r="B148" s="188" t="s">
        <v>197</v>
      </c>
      <c r="C148" s="180" t="s">
        <v>86</v>
      </c>
      <c r="D148" s="180">
        <v>9.5</v>
      </c>
      <c r="E148" s="328"/>
      <c r="F148" s="329">
        <f t="shared" si="3"/>
        <v>0</v>
      </c>
    </row>
    <row r="149" spans="1:6" ht="26.4">
      <c r="A149" s="330" t="s">
        <v>144</v>
      </c>
      <c r="B149" s="188" t="s">
        <v>322</v>
      </c>
      <c r="C149" s="180" t="s">
        <v>86</v>
      </c>
      <c r="D149" s="180">
        <v>65.8</v>
      </c>
      <c r="E149" s="328"/>
      <c r="F149" s="329">
        <f t="shared" si="3"/>
        <v>0</v>
      </c>
    </row>
    <row r="150" spans="1:6" ht="26.4">
      <c r="A150" s="330" t="s">
        <v>147</v>
      </c>
      <c r="B150" s="188" t="s">
        <v>323</v>
      </c>
      <c r="C150" s="180" t="s">
        <v>86</v>
      </c>
      <c r="D150" s="180">
        <v>46.06</v>
      </c>
      <c r="E150" s="328"/>
      <c r="F150" s="329">
        <f t="shared" si="3"/>
        <v>0</v>
      </c>
    </row>
    <row r="151" spans="1:6" ht="26.4">
      <c r="A151" s="330" t="s">
        <v>149</v>
      </c>
      <c r="B151" s="188" t="s">
        <v>150</v>
      </c>
      <c r="C151" s="180" t="s">
        <v>52</v>
      </c>
      <c r="D151" s="180">
        <v>25</v>
      </c>
      <c r="E151" s="328"/>
      <c r="F151" s="329">
        <f t="shared" si="3"/>
        <v>0</v>
      </c>
    </row>
    <row r="152" spans="1:6">
      <c r="A152" s="330" t="s">
        <v>151</v>
      </c>
      <c r="B152" s="188" t="s">
        <v>156</v>
      </c>
      <c r="C152" s="180" t="s">
        <v>52</v>
      </c>
      <c r="D152" s="180">
        <v>17</v>
      </c>
      <c r="E152" s="328"/>
      <c r="F152" s="329">
        <f t="shared" si="3"/>
        <v>0</v>
      </c>
    </row>
    <row r="153" spans="1:6" ht="26.4">
      <c r="A153" s="330" t="s">
        <v>153</v>
      </c>
      <c r="B153" s="188" t="s">
        <v>158</v>
      </c>
      <c r="C153" s="180" t="s">
        <v>86</v>
      </c>
      <c r="D153" s="180">
        <v>13.6</v>
      </c>
      <c r="E153" s="328"/>
      <c r="F153" s="329">
        <f t="shared" si="3"/>
        <v>0</v>
      </c>
    </row>
    <row r="154" spans="1:6" ht="26.4">
      <c r="A154" s="330" t="s">
        <v>155</v>
      </c>
      <c r="B154" s="188" t="s">
        <v>232</v>
      </c>
      <c r="C154" s="180" t="s">
        <v>88</v>
      </c>
      <c r="D154" s="180">
        <v>7</v>
      </c>
      <c r="E154" s="328"/>
      <c r="F154" s="329">
        <f t="shared" si="3"/>
        <v>0</v>
      </c>
    </row>
    <row r="155" spans="1:6">
      <c r="A155" s="330" t="s">
        <v>157</v>
      </c>
      <c r="B155" s="188" t="s">
        <v>234</v>
      </c>
      <c r="C155" s="180" t="s">
        <v>86</v>
      </c>
      <c r="D155" s="180">
        <v>17.739999999999998</v>
      </c>
      <c r="E155" s="328"/>
      <c r="F155" s="329">
        <f t="shared" si="3"/>
        <v>0</v>
      </c>
    </row>
    <row r="156" spans="1:6">
      <c r="A156" s="337"/>
      <c r="B156" s="331" t="s">
        <v>279</v>
      </c>
      <c r="C156" s="332" t="s">
        <v>346</v>
      </c>
      <c r="D156" s="332"/>
      <c r="E156" s="333"/>
      <c r="F156" s="334">
        <f>SUM(F148:F155)</f>
        <v>0</v>
      </c>
    </row>
    <row r="157" spans="1:6">
      <c r="A157" s="330"/>
      <c r="B157" s="335"/>
      <c r="C157" s="180"/>
      <c r="D157" s="180"/>
      <c r="E157" s="328"/>
      <c r="F157" s="329"/>
    </row>
    <row r="158" spans="1:6">
      <c r="A158" s="326" t="s">
        <v>160</v>
      </c>
      <c r="B158" s="335" t="s">
        <v>161</v>
      </c>
      <c r="C158" s="180"/>
      <c r="D158" s="180"/>
      <c r="E158" s="328"/>
      <c r="F158" s="329"/>
    </row>
    <row r="159" spans="1:6">
      <c r="A159" s="330" t="s">
        <v>162</v>
      </c>
      <c r="B159" s="338" t="s">
        <v>195</v>
      </c>
      <c r="C159" s="180"/>
      <c r="D159" s="180">
        <v>5.0999999999999996</v>
      </c>
      <c r="E159" s="328"/>
      <c r="F159" s="329">
        <f t="shared" si="3"/>
        <v>0</v>
      </c>
    </row>
    <row r="160" spans="1:6">
      <c r="A160" s="330" t="s">
        <v>164</v>
      </c>
      <c r="B160" s="338" t="s">
        <v>163</v>
      </c>
      <c r="C160" s="180" t="s">
        <v>146</v>
      </c>
      <c r="D160" s="180">
        <v>0.91</v>
      </c>
      <c r="E160" s="328"/>
      <c r="F160" s="329">
        <f t="shared" si="3"/>
        <v>0</v>
      </c>
    </row>
    <row r="161" spans="1:7">
      <c r="A161" s="330" t="s">
        <v>166</v>
      </c>
      <c r="B161" s="188" t="s">
        <v>165</v>
      </c>
      <c r="C161" s="180" t="s">
        <v>146</v>
      </c>
      <c r="D161" s="180">
        <v>0.17</v>
      </c>
      <c r="E161" s="328"/>
      <c r="F161" s="329">
        <f t="shared" si="3"/>
        <v>0</v>
      </c>
    </row>
    <row r="162" spans="1:7">
      <c r="A162" s="330" t="s">
        <v>168</v>
      </c>
      <c r="B162" s="188" t="s">
        <v>169</v>
      </c>
      <c r="C162" s="180" t="s">
        <v>86</v>
      </c>
      <c r="D162" s="180">
        <v>2.25</v>
      </c>
      <c r="E162" s="328"/>
      <c r="F162" s="329">
        <f t="shared" si="3"/>
        <v>0</v>
      </c>
    </row>
    <row r="163" spans="1:7">
      <c r="A163" s="330" t="s">
        <v>170</v>
      </c>
      <c r="B163" s="188" t="s">
        <v>148</v>
      </c>
      <c r="C163" s="180" t="s">
        <v>86</v>
      </c>
      <c r="D163" s="180">
        <v>1.8</v>
      </c>
      <c r="E163" s="328"/>
      <c r="F163" s="329">
        <f t="shared" si="3"/>
        <v>0</v>
      </c>
    </row>
    <row r="164" spans="1:7" ht="26.4">
      <c r="A164" s="330" t="s">
        <v>171</v>
      </c>
      <c r="B164" s="188" t="s">
        <v>152</v>
      </c>
      <c r="C164" s="180" t="s">
        <v>86</v>
      </c>
      <c r="D164" s="180">
        <v>29.55</v>
      </c>
      <c r="E164" s="328"/>
      <c r="F164" s="329">
        <f t="shared" si="3"/>
        <v>0</v>
      </c>
    </row>
    <row r="165" spans="1:7">
      <c r="A165" s="330" t="s">
        <v>172</v>
      </c>
      <c r="B165" s="188" t="s">
        <v>347</v>
      </c>
      <c r="C165" s="180" t="s">
        <v>146</v>
      </c>
      <c r="D165" s="180">
        <v>0.76</v>
      </c>
      <c r="E165" s="328"/>
      <c r="F165" s="329">
        <f t="shared" si="3"/>
        <v>0</v>
      </c>
    </row>
    <row r="166" spans="1:7" ht="26.4">
      <c r="A166" s="330" t="s">
        <v>199</v>
      </c>
      <c r="B166" s="188" t="s">
        <v>348</v>
      </c>
      <c r="C166" s="180" t="s">
        <v>146</v>
      </c>
      <c r="D166" s="180">
        <v>0.27</v>
      </c>
      <c r="E166" s="328"/>
      <c r="F166" s="329">
        <f t="shared" si="3"/>
        <v>0</v>
      </c>
    </row>
    <row r="167" spans="1:7" ht="39.6">
      <c r="A167" s="330" t="s">
        <v>200</v>
      </c>
      <c r="B167" s="188" t="s">
        <v>173</v>
      </c>
      <c r="C167" s="180" t="s">
        <v>146</v>
      </c>
      <c r="D167" s="180">
        <v>0.82</v>
      </c>
      <c r="E167" s="328"/>
      <c r="F167" s="329">
        <f t="shared" si="3"/>
        <v>0</v>
      </c>
    </row>
    <row r="168" spans="1:7">
      <c r="A168" s="337"/>
      <c r="B168" s="339" t="s">
        <v>202</v>
      </c>
      <c r="C168" s="332"/>
      <c r="D168" s="332"/>
      <c r="E168" s="333"/>
      <c r="F168" s="334">
        <f>SUM(F159:F167)</f>
        <v>0</v>
      </c>
    </row>
    <row r="169" spans="1:7">
      <c r="A169" s="330"/>
      <c r="B169" s="336"/>
      <c r="C169" s="180"/>
      <c r="D169" s="180"/>
      <c r="E169" s="328"/>
      <c r="F169" s="329"/>
    </row>
    <row r="170" spans="1:7">
      <c r="A170" s="326" t="s">
        <v>174</v>
      </c>
      <c r="B170" s="336" t="s">
        <v>175</v>
      </c>
      <c r="C170" s="180"/>
      <c r="D170" s="180"/>
      <c r="E170" s="328"/>
      <c r="F170" s="329"/>
    </row>
    <row r="171" spans="1:7" ht="26.4">
      <c r="A171" s="330" t="s">
        <v>176</v>
      </c>
      <c r="B171" s="188" t="s">
        <v>177</v>
      </c>
      <c r="C171" s="180" t="s">
        <v>88</v>
      </c>
      <c r="D171" s="180">
        <v>1</v>
      </c>
      <c r="E171" s="328"/>
      <c r="F171" s="329">
        <f t="shared" si="3"/>
        <v>0</v>
      </c>
    </row>
    <row r="172" spans="1:7">
      <c r="A172" s="330" t="s">
        <v>178</v>
      </c>
      <c r="B172" s="188" t="s">
        <v>238</v>
      </c>
      <c r="C172" s="180" t="s">
        <v>137</v>
      </c>
      <c r="D172" s="180">
        <v>1</v>
      </c>
      <c r="E172" s="328"/>
      <c r="F172" s="329">
        <f t="shared" si="3"/>
        <v>0</v>
      </c>
    </row>
    <row r="173" spans="1:7">
      <c r="A173" s="337"/>
      <c r="B173" s="339" t="s">
        <v>208</v>
      </c>
      <c r="C173" s="332"/>
      <c r="D173" s="332"/>
      <c r="E173" s="333"/>
      <c r="F173" s="334">
        <f>SUM(F171:F172)</f>
        <v>0</v>
      </c>
    </row>
    <row r="174" spans="1:7">
      <c r="A174" s="330"/>
      <c r="B174" s="336"/>
      <c r="C174" s="180"/>
      <c r="D174" s="180"/>
      <c r="E174" s="328"/>
      <c r="F174" s="329"/>
    </row>
    <row r="175" spans="1:7">
      <c r="A175" s="330"/>
      <c r="B175" s="336"/>
      <c r="C175" s="180"/>
      <c r="D175" s="180"/>
      <c r="E175" s="328"/>
      <c r="F175" s="329"/>
    </row>
    <row r="176" spans="1:7">
      <c r="A176" s="330"/>
      <c r="B176" s="340" t="s">
        <v>349</v>
      </c>
      <c r="C176" s="341"/>
      <c r="D176" s="341"/>
      <c r="E176" s="342"/>
      <c r="F176" s="343">
        <f>+F173+F168+F156+F145</f>
        <v>0</v>
      </c>
      <c r="G176" s="118"/>
    </row>
    <row r="177" spans="1:6">
      <c r="A177" s="351"/>
      <c r="B177" s="351"/>
      <c r="C177" s="351"/>
      <c r="D177" s="351"/>
      <c r="E177" s="351"/>
      <c r="F177" s="351"/>
    </row>
    <row r="178" spans="1:6">
      <c r="A178" s="316"/>
      <c r="B178" s="344" t="s">
        <v>350</v>
      </c>
      <c r="C178" s="316"/>
      <c r="D178" s="316"/>
      <c r="E178" s="316"/>
      <c r="F178" s="316"/>
    </row>
    <row r="179" spans="1:6" ht="15" thickBot="1">
      <c r="A179" s="316"/>
      <c r="B179" s="316" t="s">
        <v>237</v>
      </c>
      <c r="C179" s="316"/>
      <c r="D179" s="316"/>
      <c r="E179" s="316"/>
      <c r="F179" s="316"/>
    </row>
    <row r="180" spans="1:6" ht="39.6">
      <c r="A180" s="321" t="s">
        <v>1</v>
      </c>
      <c r="B180" s="322" t="s">
        <v>125</v>
      </c>
      <c r="C180" s="322" t="s">
        <v>126</v>
      </c>
      <c r="D180" s="323" t="s">
        <v>127</v>
      </c>
      <c r="E180" s="324" t="s">
        <v>128</v>
      </c>
      <c r="F180" s="325" t="s">
        <v>129</v>
      </c>
    </row>
    <row r="181" spans="1:6">
      <c r="A181" s="326" t="s">
        <v>139</v>
      </c>
      <c r="B181" s="336" t="s">
        <v>140</v>
      </c>
      <c r="C181" s="180"/>
      <c r="D181" s="180"/>
      <c r="E181" s="328"/>
      <c r="F181" s="329"/>
    </row>
    <row r="182" spans="1:6" ht="26.4">
      <c r="A182" s="330" t="s">
        <v>141</v>
      </c>
      <c r="B182" s="188" t="s">
        <v>197</v>
      </c>
      <c r="C182" s="180" t="s">
        <v>86</v>
      </c>
      <c r="D182" s="180">
        <v>8.25</v>
      </c>
      <c r="E182" s="328"/>
      <c r="F182" s="329">
        <f>E182*D182</f>
        <v>0</v>
      </c>
    </row>
    <row r="183" spans="1:6" ht="26.4">
      <c r="A183" s="330" t="s">
        <v>144</v>
      </c>
      <c r="B183" s="188" t="s">
        <v>323</v>
      </c>
      <c r="C183" s="180" t="s">
        <v>86</v>
      </c>
      <c r="D183" s="180">
        <v>73.099999999999994</v>
      </c>
      <c r="E183" s="328"/>
      <c r="F183" s="329">
        <f t="shared" ref="F183:F185" si="4">E183*D183</f>
        <v>0</v>
      </c>
    </row>
    <row r="184" spans="1:6" ht="26.4">
      <c r="A184" s="330" t="s">
        <v>147</v>
      </c>
      <c r="B184" s="188" t="s">
        <v>232</v>
      </c>
      <c r="C184" s="180" t="s">
        <v>88</v>
      </c>
      <c r="D184" s="180">
        <v>1</v>
      </c>
      <c r="E184" s="328"/>
      <c r="F184" s="329">
        <f t="shared" si="4"/>
        <v>0</v>
      </c>
    </row>
    <row r="185" spans="1:6">
      <c r="A185" s="330" t="s">
        <v>149</v>
      </c>
      <c r="B185" s="188" t="s">
        <v>234</v>
      </c>
      <c r="C185" s="180" t="s">
        <v>86</v>
      </c>
      <c r="D185" s="180">
        <v>11.08</v>
      </c>
      <c r="E185" s="328"/>
      <c r="F185" s="329">
        <f t="shared" si="4"/>
        <v>0</v>
      </c>
    </row>
    <row r="186" spans="1:6">
      <c r="A186" s="337"/>
      <c r="B186" s="331" t="s">
        <v>279</v>
      </c>
      <c r="C186" s="332"/>
      <c r="D186" s="332"/>
      <c r="E186" s="333"/>
      <c r="F186" s="345">
        <f>SUM(F182:F185)</f>
        <v>0</v>
      </c>
    </row>
    <row r="187" spans="1:6">
      <c r="A187" s="330"/>
      <c r="B187" s="336"/>
      <c r="C187" s="180"/>
      <c r="D187" s="180"/>
      <c r="E187" s="328"/>
      <c r="F187" s="329"/>
    </row>
    <row r="188" spans="1:6">
      <c r="A188" s="326" t="s">
        <v>160</v>
      </c>
      <c r="B188" s="336" t="s">
        <v>175</v>
      </c>
      <c r="C188" s="180"/>
      <c r="D188" s="180"/>
      <c r="E188" s="328"/>
      <c r="F188" s="329"/>
    </row>
    <row r="189" spans="1:6" ht="26.4">
      <c r="A189" s="330" t="s">
        <v>162</v>
      </c>
      <c r="B189" s="188" t="s">
        <v>177</v>
      </c>
      <c r="C189" s="180" t="s">
        <v>88</v>
      </c>
      <c r="D189" s="180">
        <v>1</v>
      </c>
      <c r="E189" s="328"/>
      <c r="F189" s="329">
        <f>E189*D189</f>
        <v>0</v>
      </c>
    </row>
    <row r="190" spans="1:6">
      <c r="A190" s="330" t="s">
        <v>164</v>
      </c>
      <c r="B190" s="188" t="s">
        <v>238</v>
      </c>
      <c r="C190" s="180" t="s">
        <v>137</v>
      </c>
      <c r="D190" s="180">
        <v>1</v>
      </c>
      <c r="E190" s="328"/>
      <c r="F190" s="329">
        <f>E190*D190</f>
        <v>0</v>
      </c>
    </row>
    <row r="191" spans="1:6">
      <c r="A191" s="337"/>
      <c r="B191" s="339" t="s">
        <v>202</v>
      </c>
      <c r="C191" s="332"/>
      <c r="D191" s="332"/>
      <c r="E191" s="333"/>
      <c r="F191" s="334">
        <f>SUM(F189:F190)</f>
        <v>0</v>
      </c>
    </row>
    <row r="192" spans="1:6">
      <c r="A192" s="174" t="s">
        <v>49</v>
      </c>
      <c r="B192" s="175" t="s">
        <v>182</v>
      </c>
      <c r="C192" s="176"/>
      <c r="D192" s="177"/>
      <c r="E192" s="178"/>
      <c r="F192" s="179"/>
    </row>
    <row r="193" spans="1:7">
      <c r="A193" s="180">
        <v>1</v>
      </c>
      <c r="B193" s="181" t="s">
        <v>183</v>
      </c>
      <c r="C193" s="182" t="s">
        <v>14</v>
      </c>
      <c r="D193" s="183">
        <v>0.9</v>
      </c>
      <c r="E193" s="184"/>
      <c r="F193" s="185">
        <f t="shared" ref="F193:F202" si="5">E193*D193</f>
        <v>0</v>
      </c>
    </row>
    <row r="194" spans="1:7" ht="27">
      <c r="A194" s="180">
        <v>2</v>
      </c>
      <c r="B194" s="181" t="s">
        <v>107</v>
      </c>
      <c r="C194" s="182" t="s">
        <v>14</v>
      </c>
      <c r="D194" s="183">
        <v>0.56999999999999995</v>
      </c>
      <c r="E194" s="184"/>
      <c r="F194" s="185">
        <f t="shared" si="5"/>
        <v>0</v>
      </c>
    </row>
    <row r="195" spans="1:7">
      <c r="A195" s="180">
        <v>3</v>
      </c>
      <c r="B195" s="181" t="s">
        <v>108</v>
      </c>
      <c r="C195" s="182" t="s">
        <v>10</v>
      </c>
      <c r="D195" s="183">
        <v>3</v>
      </c>
      <c r="E195" s="184"/>
      <c r="F195" s="185">
        <f t="shared" si="5"/>
        <v>0</v>
      </c>
    </row>
    <row r="196" spans="1:7" ht="27">
      <c r="A196" s="180">
        <v>4</v>
      </c>
      <c r="B196" s="181" t="s">
        <v>109</v>
      </c>
      <c r="C196" s="182" t="s">
        <v>10</v>
      </c>
      <c r="D196" s="183">
        <v>11.32</v>
      </c>
      <c r="E196" s="184"/>
      <c r="F196" s="185">
        <f t="shared" si="5"/>
        <v>0</v>
      </c>
    </row>
    <row r="197" spans="1:7" ht="27">
      <c r="A197" s="180">
        <v>5</v>
      </c>
      <c r="B197" s="181" t="s">
        <v>110</v>
      </c>
      <c r="C197" s="182" t="s">
        <v>10</v>
      </c>
      <c r="D197" s="186">
        <v>3.75</v>
      </c>
      <c r="E197" s="184"/>
      <c r="F197" s="185">
        <f t="shared" si="5"/>
        <v>0</v>
      </c>
    </row>
    <row r="198" spans="1:7" ht="27">
      <c r="A198" s="180">
        <v>6</v>
      </c>
      <c r="B198" s="181" t="s">
        <v>77</v>
      </c>
      <c r="C198" s="182" t="s">
        <v>10</v>
      </c>
      <c r="D198" s="186">
        <v>17.760000000000002</v>
      </c>
      <c r="E198" s="184"/>
      <c r="F198" s="185">
        <f t="shared" si="5"/>
        <v>0</v>
      </c>
    </row>
    <row r="199" spans="1:7">
      <c r="A199" s="180">
        <v>7</v>
      </c>
      <c r="B199" s="181" t="s">
        <v>184</v>
      </c>
      <c r="C199" s="182" t="s">
        <v>86</v>
      </c>
      <c r="D199" s="186">
        <v>9</v>
      </c>
      <c r="E199" s="187"/>
      <c r="F199" s="185">
        <f t="shared" si="5"/>
        <v>0</v>
      </c>
    </row>
    <row r="200" spans="1:7" ht="39.6">
      <c r="A200" s="180">
        <v>8</v>
      </c>
      <c r="B200" s="188" t="s">
        <v>111</v>
      </c>
      <c r="C200" s="189" t="s">
        <v>30</v>
      </c>
      <c r="D200" s="180">
        <v>1</v>
      </c>
      <c r="E200" s="189"/>
      <c r="F200" s="190">
        <f t="shared" si="5"/>
        <v>0</v>
      </c>
    </row>
    <row r="201" spans="1:7" ht="26.4">
      <c r="A201" s="182">
        <v>9</v>
      </c>
      <c r="B201" s="191" t="s">
        <v>112</v>
      </c>
      <c r="C201" s="182" t="s">
        <v>40</v>
      </c>
      <c r="D201" s="186">
        <v>1</v>
      </c>
      <c r="E201" s="184"/>
      <c r="F201" s="185">
        <f t="shared" si="5"/>
        <v>0</v>
      </c>
    </row>
    <row r="202" spans="1:7" ht="27.6">
      <c r="A202" s="126">
        <v>10</v>
      </c>
      <c r="B202" s="12" t="s">
        <v>185</v>
      </c>
      <c r="C202" s="13" t="s">
        <v>14</v>
      </c>
      <c r="D202" s="28">
        <v>0.56999999999999995</v>
      </c>
      <c r="E202" s="15"/>
      <c r="F202" s="16">
        <f t="shared" si="5"/>
        <v>0</v>
      </c>
    </row>
    <row r="203" spans="1:7">
      <c r="A203" s="174"/>
      <c r="B203" s="192" t="s">
        <v>159</v>
      </c>
      <c r="C203" s="193"/>
      <c r="D203" s="194"/>
      <c r="E203" s="195"/>
      <c r="F203" s="196">
        <f>SUM(F193:F202)</f>
        <v>0</v>
      </c>
    </row>
    <row r="204" spans="1:7">
      <c r="A204" s="346"/>
      <c r="B204" s="340" t="s">
        <v>351</v>
      </c>
      <c r="C204" s="341"/>
      <c r="D204" s="341"/>
      <c r="E204" s="342"/>
      <c r="F204" s="343">
        <f>+F191+F186+F203</f>
        <v>0</v>
      </c>
      <c r="G204" s="54"/>
    </row>
    <row r="205" spans="1:7">
      <c r="A205" s="351"/>
      <c r="B205" s="351"/>
      <c r="C205" s="351"/>
      <c r="D205" s="351"/>
      <c r="E205" s="351"/>
      <c r="F205" s="351"/>
    </row>
    <row r="206" spans="1:7">
      <c r="A206" s="351"/>
      <c r="B206" s="351"/>
      <c r="C206" s="351"/>
      <c r="D206" s="351"/>
      <c r="E206" s="351"/>
      <c r="F206" s="351"/>
    </row>
    <row r="207" spans="1:7">
      <c r="A207" s="17"/>
      <c r="B207" s="396" t="s">
        <v>248</v>
      </c>
      <c r="C207" s="397"/>
      <c r="D207" s="398"/>
      <c r="E207" s="401">
        <f>+F176+F204</f>
        <v>0</v>
      </c>
      <c r="F207" s="402"/>
    </row>
    <row r="208" spans="1:7">
      <c r="A208" s="17"/>
      <c r="B208" s="396" t="s">
        <v>283</v>
      </c>
      <c r="C208" s="397"/>
      <c r="D208" s="398"/>
      <c r="E208" s="396">
        <f>+(E207*18)/100</f>
        <v>0</v>
      </c>
      <c r="F208" s="398"/>
    </row>
    <row r="209" spans="1:6">
      <c r="A209" s="17"/>
      <c r="B209" s="396" t="s">
        <v>284</v>
      </c>
      <c r="C209" s="397"/>
      <c r="D209" s="398"/>
      <c r="E209" s="401">
        <f>+E207+E208</f>
        <v>0</v>
      </c>
      <c r="F209" s="402"/>
    </row>
    <row r="210" spans="1:6">
      <c r="A210" s="351"/>
      <c r="B210" s="351"/>
      <c r="C210" s="351"/>
      <c r="D210" s="351"/>
      <c r="E210" s="351"/>
      <c r="F210" s="351"/>
    </row>
    <row r="211" spans="1:6">
      <c r="A211" s="351"/>
      <c r="B211" s="351"/>
      <c r="C211" s="351"/>
      <c r="D211" s="351"/>
      <c r="E211" s="351"/>
      <c r="F211" s="351"/>
    </row>
    <row r="212" spans="1:6">
      <c r="A212" s="351"/>
      <c r="B212" s="351"/>
      <c r="C212" s="351"/>
      <c r="D212" s="351"/>
      <c r="E212" s="351"/>
      <c r="F212" s="351"/>
    </row>
    <row r="213" spans="1:6">
      <c r="A213" s="351"/>
      <c r="B213" s="351"/>
      <c r="C213" s="351"/>
      <c r="D213" s="351"/>
      <c r="E213" s="351"/>
      <c r="F213" s="351"/>
    </row>
    <row r="214" spans="1:6" ht="23.4">
      <c r="A214" s="351"/>
      <c r="B214" s="83" t="s">
        <v>371</v>
      </c>
      <c r="C214" s="351"/>
      <c r="D214" s="351"/>
      <c r="E214" s="351"/>
      <c r="F214" s="351"/>
    </row>
    <row r="215" spans="1:6">
      <c r="A215" s="351"/>
      <c r="B215" s="351"/>
      <c r="C215" s="351"/>
      <c r="D215" s="351"/>
      <c r="E215" s="351"/>
      <c r="F215" s="351"/>
    </row>
    <row r="216" spans="1:6">
      <c r="A216" s="358"/>
      <c r="B216" s="358"/>
      <c r="C216" s="358"/>
      <c r="D216" s="358"/>
      <c r="E216" s="358"/>
      <c r="F216" s="358"/>
    </row>
    <row r="217" spans="1:6">
      <c r="A217" s="358"/>
      <c r="B217" s="358"/>
      <c r="C217" s="358"/>
      <c r="D217" s="358"/>
      <c r="E217" s="358"/>
      <c r="F217" s="358"/>
    </row>
    <row r="218" spans="1:6">
      <c r="A218" s="351"/>
      <c r="B218" s="403" t="s">
        <v>326</v>
      </c>
      <c r="C218" s="403"/>
      <c r="D218" s="403"/>
      <c r="E218" s="403"/>
      <c r="F218" s="403"/>
    </row>
    <row r="219" spans="1:6" ht="15" thickBot="1">
      <c r="A219" s="121"/>
      <c r="B219" s="404"/>
      <c r="C219" s="404"/>
      <c r="D219" s="404"/>
      <c r="E219" s="404"/>
      <c r="F219" s="404"/>
    </row>
    <row r="220" spans="1:6">
      <c r="A220" s="121"/>
      <c r="B220" s="122"/>
      <c r="C220" s="122"/>
      <c r="D220" s="122"/>
      <c r="E220" s="122"/>
      <c r="F220" s="122"/>
    </row>
    <row r="221" spans="1:6" ht="27.6">
      <c r="A221" s="123" t="s">
        <v>1</v>
      </c>
      <c r="B221" s="123" t="s">
        <v>2</v>
      </c>
      <c r="C221" s="123" t="s">
        <v>3</v>
      </c>
      <c r="D221" s="124" t="s">
        <v>4</v>
      </c>
      <c r="E221" s="123" t="s">
        <v>5</v>
      </c>
      <c r="F221" s="123" t="s">
        <v>6</v>
      </c>
    </row>
    <row r="222" spans="1:6">
      <c r="A222" s="125" t="s">
        <v>7</v>
      </c>
      <c r="B222" s="7" t="s">
        <v>8</v>
      </c>
      <c r="C222" s="8"/>
      <c r="D222" s="9"/>
      <c r="E222" s="9"/>
      <c r="F222" s="10"/>
    </row>
    <row r="223" spans="1:6">
      <c r="A223" s="126">
        <v>1</v>
      </c>
      <c r="B223" s="12" t="s">
        <v>286</v>
      </c>
      <c r="C223" s="13" t="s">
        <v>10</v>
      </c>
      <c r="D223" s="14">
        <v>74.44</v>
      </c>
      <c r="E223" s="15"/>
      <c r="F223" s="16">
        <f>+D223*E223</f>
        <v>0</v>
      </c>
    </row>
    <row r="224" spans="1:6">
      <c r="A224" s="126">
        <v>2</v>
      </c>
      <c r="B224" s="17" t="s">
        <v>11</v>
      </c>
      <c r="C224" s="13" t="s">
        <v>12</v>
      </c>
      <c r="D224" s="14">
        <v>1</v>
      </c>
      <c r="E224" s="15"/>
      <c r="F224" s="16">
        <f t="shared" ref="F224:F281" si="6">+D224*E224</f>
        <v>0</v>
      </c>
    </row>
    <row r="225" spans="1:6">
      <c r="A225" s="126">
        <v>3</v>
      </c>
      <c r="B225" s="12" t="s">
        <v>13</v>
      </c>
      <c r="C225" s="13" t="s">
        <v>14</v>
      </c>
      <c r="D225" s="14">
        <f>32.77+2.261</f>
        <v>35.031000000000006</v>
      </c>
      <c r="E225" s="15"/>
      <c r="F225" s="16">
        <f t="shared" si="6"/>
        <v>0</v>
      </c>
    </row>
    <row r="226" spans="1:6">
      <c r="A226" s="126">
        <v>4</v>
      </c>
      <c r="B226" s="17" t="s">
        <v>15</v>
      </c>
      <c r="C226" s="13" t="s">
        <v>14</v>
      </c>
      <c r="D226" s="14">
        <v>3.9620000000000002</v>
      </c>
      <c r="E226" s="15"/>
      <c r="F226" s="16">
        <f t="shared" si="6"/>
        <v>0</v>
      </c>
    </row>
    <row r="227" spans="1:6">
      <c r="A227" s="126">
        <v>5</v>
      </c>
      <c r="B227" s="17" t="s">
        <v>16</v>
      </c>
      <c r="C227" s="13" t="s">
        <v>14</v>
      </c>
      <c r="D227" s="14">
        <v>3.1859999999999999</v>
      </c>
      <c r="E227" s="15"/>
      <c r="F227" s="16">
        <f t="shared" si="6"/>
        <v>0</v>
      </c>
    </row>
    <row r="228" spans="1:6">
      <c r="A228" s="126">
        <v>6</v>
      </c>
      <c r="B228" s="17" t="s">
        <v>17</v>
      </c>
      <c r="C228" s="13" t="s">
        <v>14</v>
      </c>
      <c r="D228" s="14">
        <v>2.6230000000000002</v>
      </c>
      <c r="E228" s="15"/>
      <c r="F228" s="16">
        <f t="shared" si="6"/>
        <v>0</v>
      </c>
    </row>
    <row r="229" spans="1:6">
      <c r="A229" s="126">
        <v>7</v>
      </c>
      <c r="B229" s="17" t="s">
        <v>18</v>
      </c>
      <c r="C229" s="13" t="s">
        <v>12</v>
      </c>
      <c r="D229" s="14">
        <v>1</v>
      </c>
      <c r="E229" s="15"/>
      <c r="F229" s="16">
        <f t="shared" si="6"/>
        <v>0</v>
      </c>
    </row>
    <row r="230" spans="1:6">
      <c r="A230" s="127"/>
      <c r="B230" s="19" t="s">
        <v>19</v>
      </c>
      <c r="C230" s="20"/>
      <c r="D230" s="21"/>
      <c r="E230" s="22"/>
      <c r="F230" s="23">
        <f>SUM(F223:F229)</f>
        <v>0</v>
      </c>
    </row>
    <row r="231" spans="1:6">
      <c r="A231" s="125" t="s">
        <v>20</v>
      </c>
      <c r="B231" s="7" t="s">
        <v>21</v>
      </c>
      <c r="C231" s="9"/>
      <c r="D231" s="24"/>
      <c r="E231" s="25"/>
      <c r="F231" s="16"/>
    </row>
    <row r="232" spans="1:6" ht="27.6">
      <c r="A232" s="126">
        <v>1</v>
      </c>
      <c r="B232" s="26" t="s">
        <v>22</v>
      </c>
      <c r="C232" s="13" t="s">
        <v>14</v>
      </c>
      <c r="D232" s="27">
        <f>0.654+0.064</f>
        <v>0.71799999999999997</v>
      </c>
      <c r="E232" s="15"/>
      <c r="F232" s="16">
        <f t="shared" si="6"/>
        <v>0</v>
      </c>
    </row>
    <row r="233" spans="1:6" ht="27.6">
      <c r="A233" s="126">
        <v>2</v>
      </c>
      <c r="B233" s="26" t="s">
        <v>117</v>
      </c>
      <c r="C233" s="13" t="s">
        <v>14</v>
      </c>
      <c r="D233" s="14">
        <v>2.5499999999999998</v>
      </c>
      <c r="E233" s="15"/>
      <c r="F233" s="16">
        <f t="shared" si="6"/>
        <v>0</v>
      </c>
    </row>
    <row r="234" spans="1:6" ht="27.6">
      <c r="A234" s="126">
        <v>3</v>
      </c>
      <c r="B234" s="26" t="s">
        <v>24</v>
      </c>
      <c r="C234" s="13" t="s">
        <v>10</v>
      </c>
      <c r="D234" s="14">
        <f>42.48+6.87</f>
        <v>49.349999999999994</v>
      </c>
      <c r="E234" s="15"/>
      <c r="F234" s="16">
        <f t="shared" si="6"/>
        <v>0</v>
      </c>
    </row>
    <row r="235" spans="1:6">
      <c r="A235" s="126">
        <v>4</v>
      </c>
      <c r="B235" s="12" t="s">
        <v>25</v>
      </c>
      <c r="C235" s="13" t="s">
        <v>14</v>
      </c>
      <c r="D235" s="28">
        <v>0.40500000000000003</v>
      </c>
      <c r="E235" s="15"/>
      <c r="F235" s="16">
        <f t="shared" si="6"/>
        <v>0</v>
      </c>
    </row>
    <row r="236" spans="1:6" ht="41.4">
      <c r="A236" s="126">
        <v>5</v>
      </c>
      <c r="B236" s="12" t="s">
        <v>26</v>
      </c>
      <c r="C236" s="13" t="s">
        <v>14</v>
      </c>
      <c r="D236" s="28">
        <v>0.875</v>
      </c>
      <c r="E236" s="15"/>
      <c r="F236" s="16">
        <f t="shared" si="6"/>
        <v>0</v>
      </c>
    </row>
    <row r="237" spans="1:6" ht="27.6">
      <c r="A237" s="126">
        <v>6</v>
      </c>
      <c r="B237" s="12" t="s">
        <v>27</v>
      </c>
      <c r="C237" s="13" t="s">
        <v>14</v>
      </c>
      <c r="D237" s="28">
        <v>1.554</v>
      </c>
      <c r="E237" s="15"/>
      <c r="F237" s="16">
        <f t="shared" si="6"/>
        <v>0</v>
      </c>
    </row>
    <row r="238" spans="1:6">
      <c r="A238" s="126">
        <v>7</v>
      </c>
      <c r="B238" s="29" t="s">
        <v>28</v>
      </c>
      <c r="C238" s="13" t="s">
        <v>10</v>
      </c>
      <c r="D238" s="28">
        <v>65.31</v>
      </c>
      <c r="E238" s="15"/>
      <c r="F238" s="16">
        <f t="shared" si="6"/>
        <v>0</v>
      </c>
    </row>
    <row r="239" spans="1:6" ht="41.4">
      <c r="A239" s="126">
        <v>8</v>
      </c>
      <c r="B239" s="12" t="s">
        <v>29</v>
      </c>
      <c r="C239" s="13" t="s">
        <v>30</v>
      </c>
      <c r="D239" s="28">
        <v>1</v>
      </c>
      <c r="E239" s="15"/>
      <c r="F239" s="16">
        <f t="shared" si="6"/>
        <v>0</v>
      </c>
    </row>
    <row r="240" spans="1:6">
      <c r="A240" s="127"/>
      <c r="B240" s="19" t="s">
        <v>31</v>
      </c>
      <c r="C240" s="20"/>
      <c r="D240" s="262"/>
      <c r="E240" s="22"/>
      <c r="F240" s="23">
        <f>SUM(F232:F239)</f>
        <v>0</v>
      </c>
    </row>
    <row r="241" spans="1:6">
      <c r="A241" s="125" t="s">
        <v>32</v>
      </c>
      <c r="B241" s="30" t="s">
        <v>33</v>
      </c>
      <c r="C241" s="9"/>
      <c r="D241" s="52"/>
      <c r="E241" s="25"/>
      <c r="F241" s="16"/>
    </row>
    <row r="242" spans="1:6" ht="27.6">
      <c r="A242" s="126">
        <v>1</v>
      </c>
      <c r="B242" s="12" t="s">
        <v>34</v>
      </c>
      <c r="C242" s="13" t="s">
        <v>14</v>
      </c>
      <c r="D242" s="263">
        <v>0.995</v>
      </c>
      <c r="E242" s="15"/>
      <c r="F242" s="16">
        <f t="shared" si="6"/>
        <v>0</v>
      </c>
    </row>
    <row r="243" spans="1:6" ht="41.4">
      <c r="A243" s="126">
        <v>2</v>
      </c>
      <c r="B243" s="12" t="s">
        <v>260</v>
      </c>
      <c r="C243" s="13" t="s">
        <v>14</v>
      </c>
      <c r="D243" s="264">
        <f>2.43</f>
        <v>2.4300000000000002</v>
      </c>
      <c r="E243" s="15"/>
      <c r="F243" s="16">
        <f t="shared" si="6"/>
        <v>0</v>
      </c>
    </row>
    <row r="244" spans="1:6" ht="27.6">
      <c r="A244" s="126">
        <v>3</v>
      </c>
      <c r="B244" s="12" t="s">
        <v>36</v>
      </c>
      <c r="C244" s="13" t="s">
        <v>14</v>
      </c>
      <c r="D244" s="263">
        <v>0.42799999999999999</v>
      </c>
      <c r="E244" s="15"/>
      <c r="F244" s="16">
        <f t="shared" si="6"/>
        <v>0</v>
      </c>
    </row>
    <row r="245" spans="1:6" ht="27.6">
      <c r="A245" s="126">
        <v>4</v>
      </c>
      <c r="B245" s="12" t="s">
        <v>37</v>
      </c>
      <c r="C245" s="13" t="s">
        <v>10</v>
      </c>
      <c r="D245" s="28">
        <f>47.4+12.4</f>
        <v>59.8</v>
      </c>
      <c r="E245" s="15"/>
      <c r="F245" s="16">
        <f t="shared" si="6"/>
        <v>0</v>
      </c>
    </row>
    <row r="246" spans="1:6" ht="41.4">
      <c r="A246" s="126">
        <v>5</v>
      </c>
      <c r="B246" s="12" t="s">
        <v>38</v>
      </c>
      <c r="C246" s="13" t="s">
        <v>10</v>
      </c>
      <c r="D246" s="28">
        <v>2.4</v>
      </c>
      <c r="E246" s="15"/>
      <c r="F246" s="16">
        <f t="shared" si="6"/>
        <v>0</v>
      </c>
    </row>
    <row r="247" spans="1:6" ht="27.6">
      <c r="A247" s="126">
        <v>6</v>
      </c>
      <c r="B247" s="12" t="s">
        <v>287</v>
      </c>
      <c r="C247" s="13" t="s">
        <v>40</v>
      </c>
      <c r="D247" s="28">
        <v>52</v>
      </c>
      <c r="E247" s="15"/>
      <c r="F247" s="16">
        <f t="shared" si="6"/>
        <v>0</v>
      </c>
    </row>
    <row r="248" spans="1:6">
      <c r="A248" s="126">
        <v>7</v>
      </c>
      <c r="B248" s="12" t="s">
        <v>41</v>
      </c>
      <c r="C248" s="13" t="s">
        <v>10</v>
      </c>
      <c r="D248" s="28">
        <v>133.16999999999999</v>
      </c>
      <c r="E248" s="15"/>
      <c r="F248" s="16">
        <f t="shared" si="6"/>
        <v>0</v>
      </c>
    </row>
    <row r="249" spans="1:6" ht="27.6">
      <c r="A249" s="126">
        <v>8</v>
      </c>
      <c r="B249" s="31" t="s">
        <v>42</v>
      </c>
      <c r="C249" s="13" t="s">
        <v>10</v>
      </c>
      <c r="D249" s="28">
        <v>76.59</v>
      </c>
      <c r="E249" s="15"/>
      <c r="F249" s="16">
        <f t="shared" si="6"/>
        <v>0</v>
      </c>
    </row>
    <row r="250" spans="1:6">
      <c r="A250" s="127"/>
      <c r="B250" s="19" t="s">
        <v>43</v>
      </c>
      <c r="C250" s="20"/>
      <c r="D250" s="262"/>
      <c r="E250" s="22"/>
      <c r="F250" s="23">
        <f>SUM(F242:F249)</f>
        <v>0</v>
      </c>
    </row>
    <row r="251" spans="1:6">
      <c r="A251" s="128" t="s">
        <v>44</v>
      </c>
      <c r="B251" s="33" t="s">
        <v>288</v>
      </c>
      <c r="C251" s="34"/>
      <c r="D251" s="265"/>
      <c r="E251" s="15"/>
      <c r="F251" s="16"/>
    </row>
    <row r="252" spans="1:6" ht="41.4">
      <c r="A252" s="126">
        <v>1</v>
      </c>
      <c r="B252" s="31" t="s">
        <v>46</v>
      </c>
      <c r="C252" s="13" t="s">
        <v>40</v>
      </c>
      <c r="D252" s="28">
        <v>3</v>
      </c>
      <c r="E252" s="15"/>
      <c r="F252" s="16">
        <f t="shared" si="6"/>
        <v>0</v>
      </c>
    </row>
    <row r="253" spans="1:6" ht="41.4">
      <c r="A253" s="126">
        <v>2</v>
      </c>
      <c r="B253" s="31" t="s">
        <v>47</v>
      </c>
      <c r="C253" s="13" t="s">
        <v>40</v>
      </c>
      <c r="D253" s="28">
        <v>1</v>
      </c>
      <c r="E253" s="15"/>
      <c r="F253" s="16">
        <f t="shared" si="6"/>
        <v>0</v>
      </c>
    </row>
    <row r="254" spans="1:6">
      <c r="A254" s="127"/>
      <c r="B254" s="19" t="s">
        <v>48</v>
      </c>
      <c r="C254" s="20"/>
      <c r="D254" s="262"/>
      <c r="E254" s="22"/>
      <c r="F254" s="23">
        <f>SUM(F252:F253)</f>
        <v>0</v>
      </c>
    </row>
    <row r="255" spans="1:6">
      <c r="A255" s="125" t="s">
        <v>49</v>
      </c>
      <c r="B255" s="33" t="s">
        <v>50</v>
      </c>
      <c r="C255" s="13"/>
      <c r="D255" s="28"/>
      <c r="E255" s="15"/>
      <c r="F255" s="16"/>
    </row>
    <row r="256" spans="1:6" ht="27.6">
      <c r="A256" s="126">
        <v>1</v>
      </c>
      <c r="B256" s="31" t="s">
        <v>51</v>
      </c>
      <c r="C256" s="13" t="s">
        <v>52</v>
      </c>
      <c r="D256" s="28">
        <v>12.1</v>
      </c>
      <c r="E256" s="15"/>
      <c r="F256" s="16">
        <f t="shared" si="6"/>
        <v>0</v>
      </c>
    </row>
    <row r="257" spans="1:6" ht="27.6">
      <c r="A257" s="126">
        <v>2</v>
      </c>
      <c r="B257" s="31" t="s">
        <v>53</v>
      </c>
      <c r="C257" s="13" t="s">
        <v>10</v>
      </c>
      <c r="D257" s="28">
        <v>15.83</v>
      </c>
      <c r="E257" s="15"/>
      <c r="F257" s="16">
        <f t="shared" si="6"/>
        <v>0</v>
      </c>
    </row>
    <row r="258" spans="1:6">
      <c r="A258" s="127"/>
      <c r="B258" s="19" t="s">
        <v>54</v>
      </c>
      <c r="C258" s="20"/>
      <c r="D258" s="262"/>
      <c r="E258" s="22"/>
      <c r="F258" s="23">
        <f>SUM(F256:F257)</f>
        <v>0</v>
      </c>
    </row>
    <row r="259" spans="1:6">
      <c r="A259" s="125" t="s">
        <v>55</v>
      </c>
      <c r="B259" s="33" t="s">
        <v>56</v>
      </c>
      <c r="C259" s="13"/>
      <c r="D259" s="28"/>
      <c r="E259" s="15"/>
      <c r="F259" s="16"/>
    </row>
    <row r="260" spans="1:6">
      <c r="A260" s="126">
        <v>1</v>
      </c>
      <c r="B260" s="37" t="s">
        <v>57</v>
      </c>
      <c r="C260" s="13" t="s">
        <v>10</v>
      </c>
      <c r="D260" s="28">
        <v>4.68</v>
      </c>
      <c r="E260" s="15"/>
      <c r="F260" s="16">
        <f t="shared" si="6"/>
        <v>0</v>
      </c>
    </row>
    <row r="261" spans="1:6">
      <c r="A261" s="127"/>
      <c r="B261" s="19" t="s">
        <v>58</v>
      </c>
      <c r="C261" s="20"/>
      <c r="D261" s="262"/>
      <c r="E261" s="22"/>
      <c r="F261" s="23">
        <f>F260</f>
        <v>0</v>
      </c>
    </row>
    <row r="262" spans="1:6">
      <c r="A262" s="125" t="s">
        <v>59</v>
      </c>
      <c r="B262" s="33" t="s">
        <v>60</v>
      </c>
      <c r="C262" s="13"/>
      <c r="D262" s="28"/>
      <c r="E262" s="15"/>
      <c r="F262" s="16"/>
    </row>
    <row r="263" spans="1:6" ht="27.6">
      <c r="A263" s="126">
        <v>1</v>
      </c>
      <c r="B263" s="31" t="s">
        <v>61</v>
      </c>
      <c r="C263" s="13" t="s">
        <v>10</v>
      </c>
      <c r="D263" s="28">
        <v>56.58</v>
      </c>
      <c r="E263" s="15"/>
      <c r="F263" s="16">
        <f t="shared" si="6"/>
        <v>0</v>
      </c>
    </row>
    <row r="264" spans="1:6" ht="27.6">
      <c r="A264" s="126">
        <v>2</v>
      </c>
      <c r="B264" s="31" t="s">
        <v>62</v>
      </c>
      <c r="C264" s="13" t="s">
        <v>10</v>
      </c>
      <c r="D264" s="28">
        <v>16.2</v>
      </c>
      <c r="E264" s="15"/>
      <c r="F264" s="16">
        <f t="shared" si="6"/>
        <v>0</v>
      </c>
    </row>
    <row r="265" spans="1:6">
      <c r="A265" s="127"/>
      <c r="B265" s="19" t="s">
        <v>63</v>
      </c>
      <c r="C265" s="20"/>
      <c r="D265" s="262"/>
      <c r="E265" s="22"/>
      <c r="F265" s="23">
        <f>SUM(F263:F264)</f>
        <v>0</v>
      </c>
    </row>
    <row r="266" spans="1:6">
      <c r="A266" s="125" t="s">
        <v>64</v>
      </c>
      <c r="B266" s="33" t="s">
        <v>65</v>
      </c>
      <c r="C266" s="13"/>
      <c r="D266" s="28"/>
      <c r="E266" s="15"/>
      <c r="F266" s="16"/>
    </row>
    <row r="267" spans="1:6" ht="27.6">
      <c r="A267" s="126">
        <v>1</v>
      </c>
      <c r="B267" s="38" t="s">
        <v>66</v>
      </c>
      <c r="C267" s="13" t="s">
        <v>40</v>
      </c>
      <c r="D267" s="28">
        <v>2</v>
      </c>
      <c r="E267" s="15"/>
      <c r="F267" s="16">
        <f t="shared" si="6"/>
        <v>0</v>
      </c>
    </row>
    <row r="268" spans="1:6" ht="27.6">
      <c r="A268" s="126">
        <v>2</v>
      </c>
      <c r="B268" s="38" t="s">
        <v>67</v>
      </c>
      <c r="C268" s="13" t="s">
        <v>40</v>
      </c>
      <c r="D268" s="28">
        <v>2</v>
      </c>
      <c r="E268" s="15"/>
      <c r="F268" s="16">
        <f t="shared" si="6"/>
        <v>0</v>
      </c>
    </row>
    <row r="269" spans="1:6" ht="27.6">
      <c r="A269" s="126">
        <v>3</v>
      </c>
      <c r="B269" s="26" t="s">
        <v>68</v>
      </c>
      <c r="C269" s="13" t="s">
        <v>40</v>
      </c>
      <c r="D269" s="28">
        <v>2</v>
      </c>
      <c r="E269" s="15"/>
      <c r="F269" s="16">
        <f t="shared" si="6"/>
        <v>0</v>
      </c>
    </row>
    <row r="270" spans="1:6" ht="27.6">
      <c r="A270" s="126">
        <v>4</v>
      </c>
      <c r="B270" s="26" t="s">
        <v>69</v>
      </c>
      <c r="C270" s="13" t="s">
        <v>52</v>
      </c>
      <c r="D270" s="28">
        <v>8.9</v>
      </c>
      <c r="E270" s="15"/>
      <c r="F270" s="16">
        <f t="shared" si="6"/>
        <v>0</v>
      </c>
    </row>
    <row r="271" spans="1:6" ht="27.6">
      <c r="A271" s="126">
        <v>5</v>
      </c>
      <c r="B271" s="26" t="s">
        <v>70</v>
      </c>
      <c r="C271" s="13" t="s">
        <v>52</v>
      </c>
      <c r="D271" s="28">
        <v>2.6</v>
      </c>
      <c r="E271" s="15"/>
      <c r="F271" s="16">
        <f t="shared" si="6"/>
        <v>0</v>
      </c>
    </row>
    <row r="272" spans="1:6">
      <c r="A272" s="127"/>
      <c r="B272" s="19" t="s">
        <v>71</v>
      </c>
      <c r="C272" s="20"/>
      <c r="D272" s="262"/>
      <c r="E272" s="22"/>
      <c r="F272" s="23">
        <f>SUM(F267:F271)</f>
        <v>0</v>
      </c>
    </row>
    <row r="273" spans="1:6">
      <c r="A273" s="125" t="s">
        <v>72</v>
      </c>
      <c r="B273" s="30" t="s">
        <v>73</v>
      </c>
      <c r="C273" s="13"/>
      <c r="D273" s="28"/>
      <c r="E273" s="15"/>
      <c r="F273" s="16"/>
    </row>
    <row r="274" spans="1:6" ht="27.6">
      <c r="A274" s="126">
        <v>1</v>
      </c>
      <c r="B274" s="12" t="s">
        <v>74</v>
      </c>
      <c r="C274" s="13" t="s">
        <v>30</v>
      </c>
      <c r="D274" s="28">
        <v>1</v>
      </c>
      <c r="E274" s="15"/>
      <c r="F274" s="16">
        <f t="shared" si="6"/>
        <v>0</v>
      </c>
    </row>
    <row r="275" spans="1:6" ht="27.6">
      <c r="A275" s="126">
        <v>2</v>
      </c>
      <c r="B275" s="12" t="s">
        <v>75</v>
      </c>
      <c r="C275" s="13" t="s">
        <v>52</v>
      </c>
      <c r="D275" s="28">
        <v>2</v>
      </c>
      <c r="E275" s="15"/>
      <c r="F275" s="16">
        <f t="shared" si="6"/>
        <v>0</v>
      </c>
    </row>
    <row r="276" spans="1:6" ht="27.6">
      <c r="A276" s="126">
        <v>3</v>
      </c>
      <c r="B276" s="12" t="s">
        <v>76</v>
      </c>
      <c r="C276" s="13" t="s">
        <v>10</v>
      </c>
      <c r="D276" s="28">
        <v>1.8</v>
      </c>
      <c r="E276" s="15"/>
      <c r="F276" s="16">
        <f t="shared" si="6"/>
        <v>0</v>
      </c>
    </row>
    <row r="277" spans="1:6" ht="27.6">
      <c r="A277" s="126">
        <v>4</v>
      </c>
      <c r="B277" s="12" t="s">
        <v>327</v>
      </c>
      <c r="C277" s="13" t="s">
        <v>10</v>
      </c>
      <c r="D277" s="28">
        <v>8.5</v>
      </c>
      <c r="E277" s="15"/>
      <c r="F277" s="16">
        <f t="shared" si="6"/>
        <v>0</v>
      </c>
    </row>
    <row r="278" spans="1:6" ht="27.6">
      <c r="A278" s="126">
        <v>5</v>
      </c>
      <c r="B278" s="40" t="s">
        <v>78</v>
      </c>
      <c r="C278" s="13" t="s">
        <v>30</v>
      </c>
      <c r="D278" s="28">
        <v>1</v>
      </c>
      <c r="E278" s="15"/>
      <c r="F278" s="16">
        <f t="shared" si="6"/>
        <v>0</v>
      </c>
    </row>
    <row r="279" spans="1:6" ht="41.4">
      <c r="A279" s="126">
        <v>6</v>
      </c>
      <c r="B279" s="12" t="s">
        <v>79</v>
      </c>
      <c r="C279" s="13" t="s">
        <v>30</v>
      </c>
      <c r="D279" s="28">
        <v>1</v>
      </c>
      <c r="E279" s="15"/>
      <c r="F279" s="16">
        <f t="shared" si="6"/>
        <v>0</v>
      </c>
    </row>
    <row r="280" spans="1:6" ht="41.4">
      <c r="A280" s="126">
        <v>7</v>
      </c>
      <c r="B280" s="12" t="s">
        <v>80</v>
      </c>
      <c r="C280" s="13" t="s">
        <v>30</v>
      </c>
      <c r="D280" s="28">
        <v>1</v>
      </c>
      <c r="E280" s="15"/>
      <c r="F280" s="16">
        <f t="shared" si="6"/>
        <v>0</v>
      </c>
    </row>
    <row r="281" spans="1:6" ht="27.6">
      <c r="A281" s="126">
        <v>8</v>
      </c>
      <c r="B281" s="12" t="s">
        <v>293</v>
      </c>
      <c r="C281" s="13" t="s">
        <v>30</v>
      </c>
      <c r="D281" s="28">
        <v>1</v>
      </c>
      <c r="E281" s="15"/>
      <c r="F281" s="16">
        <f t="shared" si="6"/>
        <v>0</v>
      </c>
    </row>
    <row r="282" spans="1:6">
      <c r="A282" s="127"/>
      <c r="B282" s="19" t="s">
        <v>82</v>
      </c>
      <c r="C282" s="20"/>
      <c r="D282" s="262"/>
      <c r="E282" s="22"/>
      <c r="F282" s="23">
        <f>SUM(F274:F281)</f>
        <v>0</v>
      </c>
    </row>
    <row r="283" spans="1:6">
      <c r="A283" s="276" t="s">
        <v>83</v>
      </c>
      <c r="B283" s="276" t="s">
        <v>291</v>
      </c>
      <c r="C283" s="276"/>
      <c r="D283" s="276"/>
      <c r="E283" s="276"/>
      <c r="F283" s="299"/>
    </row>
    <row r="284" spans="1:6" ht="27.6">
      <c r="A284" s="275">
        <v>1</v>
      </c>
      <c r="B284" s="26" t="s">
        <v>292</v>
      </c>
      <c r="C284" s="26" t="s">
        <v>52</v>
      </c>
      <c r="D284" s="26">
        <v>2</v>
      </c>
      <c r="E284" s="26"/>
      <c r="F284" s="300">
        <f>E284*D284</f>
        <v>0</v>
      </c>
    </row>
    <row r="285" spans="1:6" ht="27.6">
      <c r="A285" s="275">
        <v>2</v>
      </c>
      <c r="B285" s="26" t="s">
        <v>110</v>
      </c>
      <c r="C285" s="26" t="s">
        <v>10</v>
      </c>
      <c r="D285" s="26">
        <v>1.8</v>
      </c>
      <c r="E285" s="26"/>
      <c r="F285" s="300">
        <f t="shared" ref="F285:F289" si="7">E285*D285</f>
        <v>0</v>
      </c>
    </row>
    <row r="286" spans="1:6" ht="27.6">
      <c r="A286" s="275">
        <v>3</v>
      </c>
      <c r="B286" s="26" t="s">
        <v>77</v>
      </c>
      <c r="C286" s="26" t="s">
        <v>10</v>
      </c>
      <c r="D286" s="26">
        <v>7.52</v>
      </c>
      <c r="E286" s="26"/>
      <c r="F286" s="300">
        <f t="shared" si="7"/>
        <v>0</v>
      </c>
    </row>
    <row r="287" spans="1:6" ht="41.4">
      <c r="A287" s="275">
        <v>4</v>
      </c>
      <c r="B287" s="26" t="s">
        <v>80</v>
      </c>
      <c r="C287" s="26" t="s">
        <v>30</v>
      </c>
      <c r="D287" s="26">
        <v>1</v>
      </c>
      <c r="E287" s="26"/>
      <c r="F287" s="300">
        <f t="shared" si="7"/>
        <v>0</v>
      </c>
    </row>
    <row r="288" spans="1:6" ht="27.6">
      <c r="A288" s="275">
        <v>5</v>
      </c>
      <c r="B288" s="26" t="s">
        <v>293</v>
      </c>
      <c r="C288" s="26" t="s">
        <v>30</v>
      </c>
      <c r="D288" s="26">
        <v>1</v>
      </c>
      <c r="E288" s="26"/>
      <c r="F288" s="300">
        <f t="shared" si="7"/>
        <v>0</v>
      </c>
    </row>
    <row r="289" spans="1:7" ht="41.4">
      <c r="A289" s="275">
        <v>6</v>
      </c>
      <c r="B289" s="26" t="s">
        <v>294</v>
      </c>
      <c r="C289" s="26" t="s">
        <v>30</v>
      </c>
      <c r="D289" s="26">
        <v>1</v>
      </c>
      <c r="E289" s="26"/>
      <c r="F289" s="300">
        <f t="shared" si="7"/>
        <v>0</v>
      </c>
    </row>
    <row r="290" spans="1:7">
      <c r="A290" s="276"/>
      <c r="B290" s="7" t="s">
        <v>99</v>
      </c>
      <c r="C290" s="7"/>
      <c r="D290" s="7"/>
      <c r="E290" s="7"/>
      <c r="F290" s="301">
        <f>SUM(F284:F289)</f>
        <v>0</v>
      </c>
    </row>
    <row r="291" spans="1:7">
      <c r="A291" s="125" t="s">
        <v>328</v>
      </c>
      <c r="B291" s="30" t="s">
        <v>329</v>
      </c>
      <c r="C291" s="29"/>
      <c r="D291" s="28"/>
      <c r="E291" s="15"/>
      <c r="F291" s="16"/>
    </row>
    <row r="292" spans="1:7" ht="41.4">
      <c r="A292" s="126">
        <v>1</v>
      </c>
      <c r="B292" s="12" t="s">
        <v>85</v>
      </c>
      <c r="C292" s="29" t="s">
        <v>86</v>
      </c>
      <c r="D292" s="28">
        <v>1.4</v>
      </c>
      <c r="E292" s="15"/>
      <c r="F292" s="16">
        <f t="shared" ref="F292:F302" si="8">+D292*E292</f>
        <v>0</v>
      </c>
    </row>
    <row r="293" spans="1:7" ht="41.4">
      <c r="A293" s="126">
        <v>2</v>
      </c>
      <c r="B293" s="12" t="s">
        <v>87</v>
      </c>
      <c r="C293" s="29" t="s">
        <v>88</v>
      </c>
      <c r="D293" s="28">
        <v>1</v>
      </c>
      <c r="E293" s="15"/>
      <c r="F293" s="16">
        <f t="shared" si="8"/>
        <v>0</v>
      </c>
    </row>
    <row r="294" spans="1:7" ht="41.4">
      <c r="A294" s="126">
        <v>3</v>
      </c>
      <c r="B294" s="12" t="s">
        <v>89</v>
      </c>
      <c r="C294" s="29" t="s">
        <v>90</v>
      </c>
      <c r="D294" s="28">
        <v>1</v>
      </c>
      <c r="E294" s="15"/>
      <c r="F294" s="16">
        <f t="shared" si="8"/>
        <v>0</v>
      </c>
    </row>
    <row r="295" spans="1:7" ht="27.6">
      <c r="A295" s="126">
        <v>4</v>
      </c>
      <c r="B295" s="12" t="s">
        <v>91</v>
      </c>
      <c r="C295" s="29" t="s">
        <v>90</v>
      </c>
      <c r="D295" s="28">
        <v>1</v>
      </c>
      <c r="E295" s="15"/>
      <c r="F295" s="16">
        <f t="shared" si="8"/>
        <v>0</v>
      </c>
    </row>
    <row r="296" spans="1:7" ht="41.4">
      <c r="A296" s="126">
        <v>5</v>
      </c>
      <c r="B296" s="12" t="s">
        <v>92</v>
      </c>
      <c r="C296" s="29" t="s">
        <v>90</v>
      </c>
      <c r="D296" s="28">
        <v>1</v>
      </c>
      <c r="E296" s="15"/>
      <c r="F296" s="16">
        <f t="shared" si="8"/>
        <v>0</v>
      </c>
    </row>
    <row r="297" spans="1:7" ht="55.2">
      <c r="A297" s="126">
        <v>6</v>
      </c>
      <c r="B297" s="12" t="s">
        <v>93</v>
      </c>
      <c r="C297" s="29" t="s">
        <v>86</v>
      </c>
      <c r="D297" s="280">
        <v>24.88</v>
      </c>
      <c r="E297" s="15"/>
      <c r="F297" s="16">
        <f t="shared" si="8"/>
        <v>0</v>
      </c>
    </row>
    <row r="298" spans="1:7" ht="55.2">
      <c r="A298" s="126">
        <v>7</v>
      </c>
      <c r="B298" s="12" t="s">
        <v>94</v>
      </c>
      <c r="C298" s="29" t="s">
        <v>30</v>
      </c>
      <c r="D298" s="28">
        <v>1</v>
      </c>
      <c r="E298" s="15"/>
      <c r="F298" s="16">
        <f t="shared" si="8"/>
        <v>0</v>
      </c>
    </row>
    <row r="299" spans="1:7">
      <c r="A299" s="126">
        <v>8</v>
      </c>
      <c r="B299" s="12" t="s">
        <v>385</v>
      </c>
      <c r="C299" s="29" t="s">
        <v>88</v>
      </c>
      <c r="D299" s="28">
        <v>3</v>
      </c>
      <c r="E299" s="15"/>
      <c r="F299" s="16">
        <f t="shared" si="8"/>
        <v>0</v>
      </c>
    </row>
    <row r="300" spans="1:7">
      <c r="A300" s="126">
        <v>9</v>
      </c>
      <c r="B300" s="12" t="s">
        <v>96</v>
      </c>
      <c r="C300" s="29" t="s">
        <v>88</v>
      </c>
      <c r="D300" s="28">
        <v>3</v>
      </c>
      <c r="E300" s="15"/>
      <c r="F300" s="16">
        <f t="shared" si="8"/>
        <v>0</v>
      </c>
    </row>
    <row r="301" spans="1:7">
      <c r="A301" s="126">
        <v>10</v>
      </c>
      <c r="B301" s="12" t="s">
        <v>97</v>
      </c>
      <c r="C301" s="29" t="s">
        <v>88</v>
      </c>
      <c r="D301" s="28">
        <v>3</v>
      </c>
      <c r="E301" s="15"/>
      <c r="F301" s="16">
        <f t="shared" si="8"/>
        <v>0</v>
      </c>
    </row>
    <row r="302" spans="1:7">
      <c r="A302" s="126">
        <v>11</v>
      </c>
      <c r="B302" s="12" t="s">
        <v>98</v>
      </c>
      <c r="C302" s="29" t="s">
        <v>88</v>
      </c>
      <c r="D302" s="28">
        <v>4</v>
      </c>
      <c r="E302" s="15"/>
      <c r="F302" s="16">
        <f t="shared" si="8"/>
        <v>0</v>
      </c>
    </row>
    <row r="303" spans="1:7">
      <c r="A303" s="127"/>
      <c r="B303" s="19" t="s">
        <v>330</v>
      </c>
      <c r="C303" s="20"/>
      <c r="D303" s="262"/>
      <c r="E303" s="22"/>
      <c r="F303" s="23">
        <f>SUM(F292:F302)</f>
        <v>0</v>
      </c>
    </row>
    <row r="304" spans="1:7">
      <c r="A304" s="126"/>
      <c r="B304" s="30" t="s">
        <v>100</v>
      </c>
      <c r="C304" s="29"/>
      <c r="D304" s="13"/>
      <c r="E304" s="13"/>
      <c r="F304" s="129">
        <f>F303+F282+F272+F265+F261+F258+F254+F250+F240+F230+F290</f>
        <v>0</v>
      </c>
      <c r="G304" s="54"/>
    </row>
    <row r="305" spans="1:6">
      <c r="A305" s="121"/>
      <c r="B305" s="354"/>
      <c r="C305" s="355"/>
      <c r="D305" s="356"/>
      <c r="E305" s="356"/>
      <c r="F305" s="357"/>
    </row>
    <row r="306" spans="1:6">
      <c r="A306" s="121"/>
      <c r="B306" s="354"/>
      <c r="C306" s="355"/>
      <c r="D306" s="356"/>
      <c r="E306" s="356"/>
      <c r="F306" s="357"/>
    </row>
    <row r="307" spans="1:6">
      <c r="A307" s="121"/>
      <c r="B307" s="354"/>
      <c r="C307" s="355"/>
      <c r="D307" s="356"/>
      <c r="E307" s="356"/>
      <c r="F307" s="357"/>
    </row>
    <row r="308" spans="1:6" ht="15" thickBot="1">
      <c r="A308" s="121"/>
      <c r="B308" s="354"/>
      <c r="C308" s="355"/>
      <c r="D308" s="356"/>
      <c r="E308" s="356"/>
      <c r="F308" s="357"/>
    </row>
    <row r="309" spans="1:6" ht="18.600000000000001" customHeight="1" thickBot="1">
      <c r="A309" s="2"/>
      <c r="B309" s="369" t="s">
        <v>305</v>
      </c>
      <c r="C309" s="370"/>
      <c r="D309" s="370"/>
      <c r="E309" s="370"/>
      <c r="F309" s="371"/>
    </row>
    <row r="310" spans="1:6" ht="18">
      <c r="A310" s="2"/>
      <c r="B310" s="3"/>
      <c r="C310" s="3"/>
      <c r="D310" s="3"/>
      <c r="E310" s="3"/>
      <c r="F310" s="3"/>
    </row>
    <row r="311" spans="1:6" ht="31.2">
      <c r="A311" s="4" t="s">
        <v>1</v>
      </c>
      <c r="B311" s="4" t="s">
        <v>2</v>
      </c>
      <c r="C311" s="4" t="s">
        <v>3</v>
      </c>
      <c r="D311" s="5" t="s">
        <v>4</v>
      </c>
      <c r="E311" s="4" t="s">
        <v>5</v>
      </c>
      <c r="F311" s="4" t="s">
        <v>6</v>
      </c>
    </row>
    <row r="312" spans="1:6">
      <c r="A312" s="11">
        <v>1</v>
      </c>
      <c r="B312" s="12" t="s">
        <v>9</v>
      </c>
      <c r="C312" s="13" t="s">
        <v>10</v>
      </c>
      <c r="D312" s="14">
        <v>25</v>
      </c>
      <c r="E312" s="15"/>
      <c r="F312" s="16">
        <f>+D312*E312</f>
        <v>0</v>
      </c>
    </row>
    <row r="313" spans="1:6">
      <c r="A313" s="11">
        <v>2</v>
      </c>
      <c r="B313" s="17" t="s">
        <v>11</v>
      </c>
      <c r="C313" s="13" t="s">
        <v>12</v>
      </c>
      <c r="D313" s="14">
        <v>1</v>
      </c>
      <c r="E313" s="15"/>
      <c r="F313" s="16">
        <f t="shared" ref="F313:F325" si="9">+D313*E313</f>
        <v>0</v>
      </c>
    </row>
    <row r="314" spans="1:6" ht="27.6">
      <c r="A314" s="11">
        <v>3</v>
      </c>
      <c r="B314" s="12" t="s">
        <v>306</v>
      </c>
      <c r="C314" s="13" t="s">
        <v>14</v>
      </c>
      <c r="D314" s="14">
        <v>2.2610000000000001</v>
      </c>
      <c r="E314" s="15"/>
      <c r="F314" s="16">
        <f t="shared" si="9"/>
        <v>0</v>
      </c>
    </row>
    <row r="315" spans="1:6">
      <c r="A315" s="11">
        <v>4</v>
      </c>
      <c r="B315" s="17" t="s">
        <v>15</v>
      </c>
      <c r="C315" s="13" t="s">
        <v>14</v>
      </c>
      <c r="D315" s="14">
        <v>0.8</v>
      </c>
      <c r="E315" s="15"/>
      <c r="F315" s="16">
        <f t="shared" si="9"/>
        <v>0</v>
      </c>
    </row>
    <row r="316" spans="1:6" ht="27.6">
      <c r="A316" s="11">
        <v>5</v>
      </c>
      <c r="B316" s="26" t="s">
        <v>307</v>
      </c>
      <c r="C316" s="13" t="s">
        <v>14</v>
      </c>
      <c r="D316" s="14">
        <v>0.8</v>
      </c>
      <c r="E316" s="15"/>
      <c r="F316" s="16">
        <f t="shared" si="9"/>
        <v>0</v>
      </c>
    </row>
    <row r="317" spans="1:6" ht="27.6">
      <c r="A317" s="11">
        <v>6</v>
      </c>
      <c r="B317" s="26" t="s">
        <v>308</v>
      </c>
      <c r="C317" s="13" t="s">
        <v>10</v>
      </c>
      <c r="D317" s="14">
        <v>6.7960000000000003</v>
      </c>
      <c r="E317" s="15"/>
      <c r="F317" s="16">
        <f t="shared" si="9"/>
        <v>0</v>
      </c>
    </row>
    <row r="318" spans="1:6" ht="27.6">
      <c r="A318" s="11">
        <v>7</v>
      </c>
      <c r="B318" s="12" t="s">
        <v>27</v>
      </c>
      <c r="C318" s="13" t="s">
        <v>14</v>
      </c>
      <c r="D318" s="28">
        <v>0.20100000000000001</v>
      </c>
      <c r="E318" s="15"/>
      <c r="F318" s="16">
        <f t="shared" si="9"/>
        <v>0</v>
      </c>
    </row>
    <row r="319" spans="1:6" ht="41.4">
      <c r="A319" s="11">
        <v>8</v>
      </c>
      <c r="B319" s="12" t="s">
        <v>35</v>
      </c>
      <c r="C319" s="13" t="s">
        <v>14</v>
      </c>
      <c r="D319" s="14">
        <v>0.72899999999999998</v>
      </c>
      <c r="E319" s="15"/>
      <c r="F319" s="16">
        <f t="shared" si="9"/>
        <v>0</v>
      </c>
    </row>
    <row r="320" spans="1:6" ht="41.4">
      <c r="A320" s="11">
        <v>9</v>
      </c>
      <c r="B320" s="12" t="s">
        <v>29</v>
      </c>
      <c r="C320" s="278" t="s">
        <v>30</v>
      </c>
      <c r="D320" s="279">
        <v>1</v>
      </c>
      <c r="E320" s="267"/>
      <c r="F320" s="16">
        <f t="shared" si="9"/>
        <v>0</v>
      </c>
    </row>
    <row r="321" spans="1:7" ht="27.6">
      <c r="A321" s="11">
        <v>10</v>
      </c>
      <c r="B321" s="12" t="s">
        <v>110</v>
      </c>
      <c r="C321" s="13" t="s">
        <v>10</v>
      </c>
      <c r="D321" s="27">
        <v>16</v>
      </c>
      <c r="E321" s="15"/>
      <c r="F321" s="16">
        <f t="shared" si="9"/>
        <v>0</v>
      </c>
    </row>
    <row r="322" spans="1:7" ht="55.2">
      <c r="A322" s="11">
        <v>11</v>
      </c>
      <c r="B322" s="12" t="s">
        <v>309</v>
      </c>
      <c r="C322" s="13" t="s">
        <v>30</v>
      </c>
      <c r="D322" s="27">
        <v>1</v>
      </c>
      <c r="E322" s="15"/>
      <c r="F322" s="16">
        <f t="shared" si="9"/>
        <v>0</v>
      </c>
    </row>
    <row r="323" spans="1:7" ht="41.4">
      <c r="A323" s="11">
        <v>12</v>
      </c>
      <c r="B323" s="12" t="s">
        <v>294</v>
      </c>
      <c r="C323" s="13" t="s">
        <v>30</v>
      </c>
      <c r="D323" s="14">
        <v>1</v>
      </c>
      <c r="E323" s="15"/>
      <c r="F323" s="16">
        <f t="shared" si="9"/>
        <v>0</v>
      </c>
    </row>
    <row r="324" spans="1:7" ht="57.6">
      <c r="A324" s="11">
        <v>13</v>
      </c>
      <c r="B324" s="45" t="s">
        <v>310</v>
      </c>
      <c r="C324" s="42" t="s">
        <v>86</v>
      </c>
      <c r="D324" s="43">
        <v>25.9</v>
      </c>
      <c r="E324" s="44"/>
      <c r="F324" s="16">
        <f t="shared" si="9"/>
        <v>0</v>
      </c>
    </row>
    <row r="325" spans="1:7" ht="72">
      <c r="A325" s="11">
        <v>14</v>
      </c>
      <c r="B325" s="45" t="s">
        <v>311</v>
      </c>
      <c r="C325" s="42" t="s">
        <v>88</v>
      </c>
      <c r="D325" s="43">
        <v>4</v>
      </c>
      <c r="E325" s="44"/>
      <c r="F325" s="16">
        <f t="shared" si="9"/>
        <v>0</v>
      </c>
    </row>
    <row r="326" spans="1:7">
      <c r="A326" s="11"/>
      <c r="B326" s="41" t="s">
        <v>100</v>
      </c>
      <c r="C326" s="42"/>
      <c r="D326" s="43"/>
      <c r="E326" s="43"/>
      <c r="F326" s="46">
        <f>SUM(F312:F325)</f>
        <v>0</v>
      </c>
      <c r="G326" s="54"/>
    </row>
    <row r="327" spans="1:7">
      <c r="A327" s="121"/>
      <c r="B327" s="354"/>
      <c r="C327" s="355"/>
      <c r="D327" s="356"/>
      <c r="E327" s="356"/>
      <c r="F327" s="357"/>
    </row>
    <row r="328" spans="1:7">
      <c r="A328" s="121"/>
      <c r="B328" s="354"/>
      <c r="C328" s="355"/>
      <c r="D328" s="356"/>
      <c r="E328" s="356"/>
      <c r="F328" s="357"/>
    </row>
    <row r="329" spans="1:7">
      <c r="A329" s="351"/>
      <c r="B329" s="351"/>
      <c r="C329" s="351"/>
      <c r="D329" s="351"/>
      <c r="E329" s="351"/>
      <c r="F329" s="351"/>
    </row>
    <row r="330" spans="1:7">
      <c r="A330" s="351"/>
      <c r="B330" s="351"/>
      <c r="C330" s="351"/>
      <c r="D330" s="351"/>
      <c r="E330" s="351"/>
      <c r="F330" s="351"/>
    </row>
    <row r="331" spans="1:7">
      <c r="A331" s="126"/>
      <c r="B331" s="405" t="s">
        <v>335</v>
      </c>
      <c r="C331" s="406"/>
      <c r="D331" s="406"/>
      <c r="E331" s="406"/>
      <c r="F331" s="407"/>
    </row>
    <row r="332" spans="1:7">
      <c r="A332" s="126"/>
      <c r="B332" s="408"/>
      <c r="C332" s="409"/>
      <c r="D332" s="409"/>
      <c r="E332" s="409"/>
      <c r="F332" s="410"/>
    </row>
    <row r="333" spans="1:7" ht="27.6">
      <c r="A333" s="123" t="s">
        <v>1</v>
      </c>
      <c r="B333" s="123" t="s">
        <v>2</v>
      </c>
      <c r="C333" s="123" t="s">
        <v>3</v>
      </c>
      <c r="D333" s="124" t="s">
        <v>4</v>
      </c>
      <c r="E333" s="123" t="s">
        <v>5</v>
      </c>
      <c r="F333" s="123" t="s">
        <v>6</v>
      </c>
    </row>
    <row r="334" spans="1:7">
      <c r="A334" s="125" t="s">
        <v>7</v>
      </c>
      <c r="B334" s="7" t="s">
        <v>8</v>
      </c>
      <c r="C334" s="8"/>
      <c r="D334" s="9"/>
      <c r="E334" s="9"/>
      <c r="F334" s="10"/>
    </row>
    <row r="335" spans="1:7">
      <c r="A335" s="126">
        <v>1</v>
      </c>
      <c r="B335" s="12" t="s">
        <v>9</v>
      </c>
      <c r="C335" s="13" t="s">
        <v>10</v>
      </c>
      <c r="D335" s="14">
        <v>69.844999999999999</v>
      </c>
      <c r="E335" s="15"/>
      <c r="F335" s="16">
        <f>+D335*E335</f>
        <v>0</v>
      </c>
    </row>
    <row r="336" spans="1:7">
      <c r="A336" s="126">
        <v>2</v>
      </c>
      <c r="B336" s="17" t="s">
        <v>11</v>
      </c>
      <c r="C336" s="13" t="s">
        <v>12</v>
      </c>
      <c r="D336" s="14">
        <v>1</v>
      </c>
      <c r="E336" s="15"/>
      <c r="F336" s="16">
        <f t="shared" ref="F336:F383" si="10">+D336*E336</f>
        <v>0</v>
      </c>
    </row>
    <row r="337" spans="1:6">
      <c r="A337" s="126">
        <v>3</v>
      </c>
      <c r="B337" s="12" t="s">
        <v>296</v>
      </c>
      <c r="C337" s="13" t="s">
        <v>14</v>
      </c>
      <c r="D337" s="14">
        <v>25.751000000000001</v>
      </c>
      <c r="E337" s="15"/>
      <c r="F337" s="16">
        <f t="shared" si="10"/>
        <v>0</v>
      </c>
    </row>
    <row r="338" spans="1:6">
      <c r="A338" s="126">
        <v>4</v>
      </c>
      <c r="B338" s="17" t="s">
        <v>15</v>
      </c>
      <c r="C338" s="13" t="s">
        <v>14</v>
      </c>
      <c r="D338" s="14">
        <v>3.4060000000000001</v>
      </c>
      <c r="E338" s="15"/>
      <c r="F338" s="16">
        <f t="shared" si="10"/>
        <v>0</v>
      </c>
    </row>
    <row r="339" spans="1:6">
      <c r="A339" s="126">
        <v>5</v>
      </c>
      <c r="B339" s="17" t="s">
        <v>16</v>
      </c>
      <c r="C339" s="13" t="s">
        <v>14</v>
      </c>
      <c r="D339" s="14">
        <v>2.6459999999999999</v>
      </c>
      <c r="E339" s="15"/>
      <c r="F339" s="16">
        <f t="shared" si="10"/>
        <v>0</v>
      </c>
    </row>
    <row r="340" spans="1:6">
      <c r="A340" s="126">
        <v>6</v>
      </c>
      <c r="B340" s="17" t="s">
        <v>17</v>
      </c>
      <c r="C340" s="13" t="s">
        <v>14</v>
      </c>
      <c r="D340" s="14">
        <v>2.04</v>
      </c>
      <c r="E340" s="15"/>
      <c r="F340" s="16">
        <f t="shared" si="10"/>
        <v>0</v>
      </c>
    </row>
    <row r="341" spans="1:6">
      <c r="A341" s="126">
        <v>7</v>
      </c>
      <c r="B341" s="17" t="s">
        <v>18</v>
      </c>
      <c r="C341" s="13" t="s">
        <v>12</v>
      </c>
      <c r="D341" s="14">
        <v>1</v>
      </c>
      <c r="E341" s="15"/>
      <c r="F341" s="16">
        <f t="shared" si="10"/>
        <v>0</v>
      </c>
    </row>
    <row r="342" spans="1:6">
      <c r="A342" s="127"/>
      <c r="B342" s="19" t="s">
        <v>19</v>
      </c>
      <c r="C342" s="20"/>
      <c r="D342" s="21"/>
      <c r="E342" s="22"/>
      <c r="F342" s="23">
        <f>SUM(F335:F341)</f>
        <v>0</v>
      </c>
    </row>
    <row r="343" spans="1:6">
      <c r="A343" s="125" t="s">
        <v>20</v>
      </c>
      <c r="B343" s="7" t="s">
        <v>21</v>
      </c>
      <c r="C343" s="9"/>
      <c r="D343" s="24"/>
      <c r="E343" s="25"/>
      <c r="F343" s="16"/>
    </row>
    <row r="344" spans="1:6" ht="27.6">
      <c r="A344" s="126">
        <v>1</v>
      </c>
      <c r="B344" s="26" t="s">
        <v>103</v>
      </c>
      <c r="C344" s="13" t="s">
        <v>14</v>
      </c>
      <c r="D344" s="27">
        <v>0.56799999999999995</v>
      </c>
      <c r="E344" s="15"/>
      <c r="F344" s="16">
        <f t="shared" si="10"/>
        <v>0</v>
      </c>
    </row>
    <row r="345" spans="1:6" ht="27.6">
      <c r="A345" s="126">
        <v>2</v>
      </c>
      <c r="B345" s="26" t="s">
        <v>104</v>
      </c>
      <c r="C345" s="13" t="s">
        <v>14</v>
      </c>
      <c r="D345" s="14">
        <v>2.2709999999999999</v>
      </c>
      <c r="E345" s="15"/>
      <c r="F345" s="16">
        <f t="shared" si="10"/>
        <v>0</v>
      </c>
    </row>
    <row r="346" spans="1:6" ht="27.6">
      <c r="A346" s="126">
        <v>3</v>
      </c>
      <c r="B346" s="26" t="s">
        <v>24</v>
      </c>
      <c r="C346" s="13" t="s">
        <v>10</v>
      </c>
      <c r="D346" s="14">
        <v>41.32</v>
      </c>
      <c r="E346" s="15"/>
      <c r="F346" s="16">
        <f t="shared" si="10"/>
        <v>0</v>
      </c>
    </row>
    <row r="347" spans="1:6">
      <c r="A347" s="126">
        <v>4</v>
      </c>
      <c r="B347" s="12" t="s">
        <v>25</v>
      </c>
      <c r="C347" s="13" t="s">
        <v>14</v>
      </c>
      <c r="D347" s="28">
        <v>0.32400000000000001</v>
      </c>
      <c r="E347" s="15"/>
      <c r="F347" s="16">
        <f t="shared" si="10"/>
        <v>0</v>
      </c>
    </row>
    <row r="348" spans="1:6" ht="41.4">
      <c r="A348" s="126">
        <v>5</v>
      </c>
      <c r="B348" s="12" t="s">
        <v>26</v>
      </c>
      <c r="C348" s="13" t="s">
        <v>14</v>
      </c>
      <c r="D348" s="28">
        <v>0.68100000000000005</v>
      </c>
      <c r="E348" s="15"/>
      <c r="F348" s="16">
        <f t="shared" si="10"/>
        <v>0</v>
      </c>
    </row>
    <row r="349" spans="1:6" ht="27.6">
      <c r="A349" s="126">
        <v>6</v>
      </c>
      <c r="B349" s="12" t="s">
        <v>27</v>
      </c>
      <c r="C349" s="13" t="s">
        <v>14</v>
      </c>
      <c r="D349" s="28">
        <v>1.204</v>
      </c>
      <c r="E349" s="15"/>
      <c r="F349" s="16">
        <f t="shared" si="10"/>
        <v>0</v>
      </c>
    </row>
    <row r="350" spans="1:6">
      <c r="A350" s="126">
        <v>7</v>
      </c>
      <c r="B350" s="29" t="s">
        <v>28</v>
      </c>
      <c r="C350" s="13" t="s">
        <v>10</v>
      </c>
      <c r="D350" s="14">
        <v>46</v>
      </c>
      <c r="E350" s="15"/>
      <c r="F350" s="16">
        <f t="shared" si="10"/>
        <v>0</v>
      </c>
    </row>
    <row r="351" spans="1:6" ht="41.4">
      <c r="A351" s="353">
        <v>8</v>
      </c>
      <c r="B351" s="12" t="s">
        <v>29</v>
      </c>
      <c r="C351" s="278" t="s">
        <v>30</v>
      </c>
      <c r="D351" s="279">
        <v>1</v>
      </c>
      <c r="E351" s="267"/>
      <c r="F351" s="16">
        <f t="shared" si="10"/>
        <v>0</v>
      </c>
    </row>
    <row r="352" spans="1:6">
      <c r="A352" s="127"/>
      <c r="B352" s="19" t="s">
        <v>31</v>
      </c>
      <c r="C352" s="20"/>
      <c r="D352" s="21"/>
      <c r="E352" s="22"/>
      <c r="F352" s="23">
        <f>SUM(F344:F351)</f>
        <v>0</v>
      </c>
    </row>
    <row r="353" spans="1:6">
      <c r="A353" s="125" t="s">
        <v>32</v>
      </c>
      <c r="B353" s="30" t="s">
        <v>33</v>
      </c>
      <c r="C353" s="9"/>
      <c r="D353" s="24"/>
      <c r="E353" s="25"/>
      <c r="F353" s="16"/>
    </row>
    <row r="354" spans="1:6" ht="27.6">
      <c r="A354" s="126">
        <v>1</v>
      </c>
      <c r="B354" s="12" t="s">
        <v>34</v>
      </c>
      <c r="C354" s="13" t="s">
        <v>14</v>
      </c>
      <c r="D354" s="27">
        <v>0.73199999999999998</v>
      </c>
      <c r="E354" s="15"/>
      <c r="F354" s="16">
        <f t="shared" si="10"/>
        <v>0</v>
      </c>
    </row>
    <row r="355" spans="1:6" ht="41.4">
      <c r="A355" s="126">
        <v>2</v>
      </c>
      <c r="B355" s="12" t="s">
        <v>35</v>
      </c>
      <c r="C355" s="13" t="s">
        <v>14</v>
      </c>
      <c r="D355" s="14">
        <v>1.4039999999999999</v>
      </c>
      <c r="E355" s="15"/>
      <c r="F355" s="16">
        <f t="shared" si="10"/>
        <v>0</v>
      </c>
    </row>
    <row r="356" spans="1:6" ht="27.6">
      <c r="A356" s="126">
        <v>3</v>
      </c>
      <c r="B356" s="12" t="s">
        <v>36</v>
      </c>
      <c r="C356" s="13" t="s">
        <v>14</v>
      </c>
      <c r="D356" s="27">
        <v>0.33300000000000002</v>
      </c>
      <c r="E356" s="15"/>
      <c r="F356" s="16">
        <f t="shared" si="10"/>
        <v>0</v>
      </c>
    </row>
    <row r="357" spans="1:6" ht="27.6">
      <c r="A357" s="126">
        <v>4</v>
      </c>
      <c r="B357" s="12" t="s">
        <v>37</v>
      </c>
      <c r="C357" s="13" t="s">
        <v>10</v>
      </c>
      <c r="D357" s="14">
        <v>42.36</v>
      </c>
      <c r="E357" s="15"/>
      <c r="F357" s="16">
        <f t="shared" si="10"/>
        <v>0</v>
      </c>
    </row>
    <row r="358" spans="1:6" ht="41.4">
      <c r="A358" s="126">
        <v>5</v>
      </c>
      <c r="B358" s="12" t="s">
        <v>38</v>
      </c>
      <c r="C358" s="13" t="s">
        <v>10</v>
      </c>
      <c r="D358" s="14">
        <v>1.44</v>
      </c>
      <c r="E358" s="15"/>
      <c r="F358" s="16">
        <f t="shared" si="10"/>
        <v>0</v>
      </c>
    </row>
    <row r="359" spans="1:6" ht="27.6">
      <c r="A359" s="126">
        <v>6</v>
      </c>
      <c r="B359" s="12" t="s">
        <v>39</v>
      </c>
      <c r="C359" s="13" t="s">
        <v>40</v>
      </c>
      <c r="D359" s="14">
        <v>39</v>
      </c>
      <c r="E359" s="15"/>
      <c r="F359" s="16">
        <f t="shared" si="10"/>
        <v>0</v>
      </c>
    </row>
    <row r="360" spans="1:6">
      <c r="A360" s="126">
        <v>7</v>
      </c>
      <c r="B360" s="12" t="s">
        <v>41</v>
      </c>
      <c r="C360" s="13" t="s">
        <v>10</v>
      </c>
      <c r="D360" s="14">
        <v>96.9</v>
      </c>
      <c r="E360" s="15"/>
      <c r="F360" s="16">
        <f t="shared" si="10"/>
        <v>0</v>
      </c>
    </row>
    <row r="361" spans="1:6">
      <c r="A361" s="126">
        <v>8</v>
      </c>
      <c r="B361" s="31" t="s">
        <v>118</v>
      </c>
      <c r="C361" s="13" t="s">
        <v>10</v>
      </c>
      <c r="D361" s="14">
        <v>59.85</v>
      </c>
      <c r="E361" s="15"/>
      <c r="F361" s="16">
        <f t="shared" si="10"/>
        <v>0</v>
      </c>
    </row>
    <row r="362" spans="1:6">
      <c r="A362" s="127"/>
      <c r="B362" s="19" t="s">
        <v>43</v>
      </c>
      <c r="C362" s="20"/>
      <c r="D362" s="21"/>
      <c r="E362" s="22"/>
      <c r="F362" s="23">
        <f>SUM(F354:F361)</f>
        <v>0</v>
      </c>
    </row>
    <row r="363" spans="1:6">
      <c r="A363" s="128" t="s">
        <v>44</v>
      </c>
      <c r="B363" s="33" t="s">
        <v>45</v>
      </c>
      <c r="C363" s="34"/>
      <c r="D363" s="35"/>
      <c r="E363" s="15"/>
      <c r="F363" s="16"/>
    </row>
    <row r="364" spans="1:6" ht="41.4">
      <c r="A364" s="126">
        <v>1</v>
      </c>
      <c r="B364" s="31" t="s">
        <v>46</v>
      </c>
      <c r="C364" s="13" t="s">
        <v>40</v>
      </c>
      <c r="D364" s="14">
        <v>2</v>
      </c>
      <c r="E364" s="15"/>
      <c r="F364" s="16">
        <f t="shared" si="10"/>
        <v>0</v>
      </c>
    </row>
    <row r="365" spans="1:6" ht="41.4">
      <c r="A365" s="126">
        <v>2</v>
      </c>
      <c r="B365" s="31" t="s">
        <v>47</v>
      </c>
      <c r="C365" s="13" t="s">
        <v>40</v>
      </c>
      <c r="D365" s="14">
        <v>1</v>
      </c>
      <c r="E365" s="15"/>
      <c r="F365" s="16">
        <f t="shared" si="10"/>
        <v>0</v>
      </c>
    </row>
    <row r="366" spans="1:6">
      <c r="A366" s="127"/>
      <c r="B366" s="19" t="s">
        <v>48</v>
      </c>
      <c r="C366" s="20"/>
      <c r="D366" s="21"/>
      <c r="E366" s="22"/>
      <c r="F366" s="23">
        <f>SUM(F364:F365)</f>
        <v>0</v>
      </c>
    </row>
    <row r="367" spans="1:6">
      <c r="A367" s="125" t="s">
        <v>49</v>
      </c>
      <c r="B367" s="33" t="s">
        <v>50</v>
      </c>
      <c r="C367" s="13"/>
      <c r="D367" s="14"/>
      <c r="E367" s="15"/>
      <c r="F367" s="16"/>
    </row>
    <row r="368" spans="1:6" ht="27.6">
      <c r="A368" s="126">
        <v>1</v>
      </c>
      <c r="B368" s="31" t="s">
        <v>51</v>
      </c>
      <c r="C368" s="13" t="s">
        <v>52</v>
      </c>
      <c r="D368" s="14">
        <v>10.45</v>
      </c>
      <c r="E368" s="15"/>
      <c r="F368" s="16">
        <f t="shared" si="10"/>
        <v>0</v>
      </c>
    </row>
    <row r="369" spans="1:6" ht="27.6">
      <c r="A369" s="126">
        <v>2</v>
      </c>
      <c r="B369" s="31" t="s">
        <v>53</v>
      </c>
      <c r="C369" s="13" t="s">
        <v>10</v>
      </c>
      <c r="D369" s="14">
        <v>10.43</v>
      </c>
      <c r="E369" s="15"/>
      <c r="F369" s="16">
        <f t="shared" si="10"/>
        <v>0</v>
      </c>
    </row>
    <row r="370" spans="1:6">
      <c r="A370" s="127"/>
      <c r="B370" s="19" t="s">
        <v>54</v>
      </c>
      <c r="C370" s="20"/>
      <c r="D370" s="21"/>
      <c r="E370" s="22"/>
      <c r="F370" s="23">
        <f>SUM(F368:F369)</f>
        <v>0</v>
      </c>
    </row>
    <row r="371" spans="1:6">
      <c r="A371" s="125" t="s">
        <v>55</v>
      </c>
      <c r="B371" s="33" t="s">
        <v>56</v>
      </c>
      <c r="C371" s="13"/>
      <c r="D371" s="14"/>
      <c r="E371" s="15"/>
      <c r="F371" s="16"/>
    </row>
    <row r="372" spans="1:6">
      <c r="A372" s="126">
        <v>1</v>
      </c>
      <c r="B372" s="37" t="s">
        <v>57</v>
      </c>
      <c r="C372" s="13" t="s">
        <v>10</v>
      </c>
      <c r="D372" s="14">
        <v>4.2</v>
      </c>
      <c r="E372" s="15"/>
      <c r="F372" s="16">
        <f t="shared" si="10"/>
        <v>0</v>
      </c>
    </row>
    <row r="373" spans="1:6">
      <c r="A373" s="127"/>
      <c r="B373" s="19" t="s">
        <v>58</v>
      </c>
      <c r="C373" s="20"/>
      <c r="D373" s="21"/>
      <c r="E373" s="22"/>
      <c r="F373" s="23">
        <f>F372</f>
        <v>0</v>
      </c>
    </row>
    <row r="374" spans="1:6">
      <c r="A374" s="125" t="s">
        <v>59</v>
      </c>
      <c r="B374" s="33" t="s">
        <v>60</v>
      </c>
      <c r="C374" s="13"/>
      <c r="D374" s="14"/>
      <c r="E374" s="15"/>
      <c r="F374" s="16"/>
    </row>
    <row r="375" spans="1:6" ht="27.6">
      <c r="A375" s="126">
        <v>1</v>
      </c>
      <c r="B375" s="31" t="s">
        <v>61</v>
      </c>
      <c r="C375" s="13" t="s">
        <v>10</v>
      </c>
      <c r="D375" s="14">
        <v>39</v>
      </c>
      <c r="E375" s="15"/>
      <c r="F375" s="16">
        <f t="shared" si="10"/>
        <v>0</v>
      </c>
    </row>
    <row r="376" spans="1:6" ht="27.6">
      <c r="A376" s="126">
        <v>2</v>
      </c>
      <c r="B376" s="31" t="s">
        <v>62</v>
      </c>
      <c r="C376" s="13" t="s">
        <v>10</v>
      </c>
      <c r="D376" s="14">
        <v>12</v>
      </c>
      <c r="E376" s="15"/>
      <c r="F376" s="16">
        <f t="shared" si="10"/>
        <v>0</v>
      </c>
    </row>
    <row r="377" spans="1:6">
      <c r="A377" s="127"/>
      <c r="B377" s="19" t="s">
        <v>63</v>
      </c>
      <c r="C377" s="20"/>
      <c r="D377" s="21"/>
      <c r="E377" s="22"/>
      <c r="F377" s="23">
        <f>SUM(F375:F376)</f>
        <v>0</v>
      </c>
    </row>
    <row r="378" spans="1:6">
      <c r="A378" s="125" t="s">
        <v>64</v>
      </c>
      <c r="B378" s="33" t="s">
        <v>65</v>
      </c>
      <c r="C378" s="13"/>
      <c r="D378" s="14"/>
      <c r="E378" s="15"/>
      <c r="F378" s="16"/>
    </row>
    <row r="379" spans="1:6" ht="27.6">
      <c r="A379" s="126">
        <v>1</v>
      </c>
      <c r="B379" s="38" t="s">
        <v>66</v>
      </c>
      <c r="C379" s="13" t="s">
        <v>40</v>
      </c>
      <c r="D379" s="14">
        <v>2</v>
      </c>
      <c r="E379" s="15"/>
      <c r="F379" s="16">
        <f t="shared" si="10"/>
        <v>0</v>
      </c>
    </row>
    <row r="380" spans="1:6" ht="27.6">
      <c r="A380" s="126">
        <v>2</v>
      </c>
      <c r="B380" s="38" t="s">
        <v>67</v>
      </c>
      <c r="C380" s="13" t="s">
        <v>40</v>
      </c>
      <c r="D380" s="14">
        <v>2</v>
      </c>
      <c r="E380" s="15"/>
      <c r="F380" s="16">
        <f t="shared" si="10"/>
        <v>0</v>
      </c>
    </row>
    <row r="381" spans="1:6" ht="27.6">
      <c r="A381" s="126">
        <v>3</v>
      </c>
      <c r="B381" s="26" t="s">
        <v>68</v>
      </c>
      <c r="C381" s="13" t="s">
        <v>40</v>
      </c>
      <c r="D381" s="14">
        <v>2</v>
      </c>
      <c r="E381" s="15"/>
      <c r="F381" s="16">
        <f t="shared" si="10"/>
        <v>0</v>
      </c>
    </row>
    <row r="382" spans="1:6" ht="27.6">
      <c r="A382" s="126">
        <v>4</v>
      </c>
      <c r="B382" s="26" t="s">
        <v>69</v>
      </c>
      <c r="C382" s="13" t="s">
        <v>52</v>
      </c>
      <c r="D382" s="14">
        <v>8.9</v>
      </c>
      <c r="E382" s="15"/>
      <c r="F382" s="16">
        <f t="shared" si="10"/>
        <v>0</v>
      </c>
    </row>
    <row r="383" spans="1:6" ht="27.6">
      <c r="A383" s="126">
        <v>5</v>
      </c>
      <c r="B383" s="26" t="s">
        <v>70</v>
      </c>
      <c r="C383" s="13" t="s">
        <v>52</v>
      </c>
      <c r="D383" s="14">
        <v>2.6</v>
      </c>
      <c r="E383" s="15"/>
      <c r="F383" s="16">
        <f t="shared" si="10"/>
        <v>0</v>
      </c>
    </row>
    <row r="384" spans="1:6">
      <c r="A384" s="127"/>
      <c r="B384" s="19" t="s">
        <v>71</v>
      </c>
      <c r="C384" s="20"/>
      <c r="D384" s="21"/>
      <c r="E384" s="22"/>
      <c r="F384" s="23">
        <f>SUM(F379:F383)</f>
        <v>0</v>
      </c>
    </row>
    <row r="385" spans="1:6">
      <c r="A385" s="125" t="s">
        <v>72</v>
      </c>
      <c r="B385" s="33" t="s">
        <v>304</v>
      </c>
      <c r="C385" s="13"/>
      <c r="D385" s="28"/>
      <c r="E385" s="15"/>
      <c r="F385" s="23"/>
    </row>
    <row r="386" spans="1:6" ht="27.6">
      <c r="A386" s="126">
        <v>1</v>
      </c>
      <c r="B386" s="38" t="s">
        <v>75</v>
      </c>
      <c r="C386" s="13" t="s">
        <v>52</v>
      </c>
      <c r="D386" s="28">
        <v>2</v>
      </c>
      <c r="E386" s="15"/>
      <c r="F386" s="16">
        <f>D386*E386</f>
        <v>0</v>
      </c>
    </row>
    <row r="387" spans="1:6" ht="27.6">
      <c r="A387" s="126">
        <v>2</v>
      </c>
      <c r="B387" s="26" t="s">
        <v>110</v>
      </c>
      <c r="C387" s="13" t="s">
        <v>10</v>
      </c>
      <c r="D387" s="28">
        <v>1.8</v>
      </c>
      <c r="E387" s="15"/>
      <c r="F387" s="16">
        <f t="shared" ref="F387:F391" si="11">D387*E387</f>
        <v>0</v>
      </c>
    </row>
    <row r="388" spans="1:6" ht="27.6">
      <c r="A388" s="126">
        <v>3</v>
      </c>
      <c r="B388" s="26" t="s">
        <v>77</v>
      </c>
      <c r="C388" s="13" t="s">
        <v>10</v>
      </c>
      <c r="D388" s="28">
        <v>7.52</v>
      </c>
      <c r="E388" s="15"/>
      <c r="F388" s="16">
        <f t="shared" si="11"/>
        <v>0</v>
      </c>
    </row>
    <row r="389" spans="1:6" ht="41.4">
      <c r="A389" s="126">
        <v>4</v>
      </c>
      <c r="B389" s="12" t="s">
        <v>80</v>
      </c>
      <c r="C389" s="29" t="s">
        <v>30</v>
      </c>
      <c r="D389" s="13">
        <v>1</v>
      </c>
      <c r="E389" s="133"/>
      <c r="F389" s="16">
        <f t="shared" si="11"/>
        <v>0</v>
      </c>
    </row>
    <row r="390" spans="1:6" ht="27.6">
      <c r="A390" s="126">
        <v>5</v>
      </c>
      <c r="B390" s="26" t="s">
        <v>293</v>
      </c>
      <c r="C390" s="13" t="s">
        <v>30</v>
      </c>
      <c r="D390" s="28">
        <v>1</v>
      </c>
      <c r="E390" s="15"/>
      <c r="F390" s="16">
        <f t="shared" si="11"/>
        <v>0</v>
      </c>
    </row>
    <row r="391" spans="1:6" ht="41.4">
      <c r="A391" s="126">
        <v>6</v>
      </c>
      <c r="B391" s="26" t="s">
        <v>294</v>
      </c>
      <c r="C391" s="13" t="s">
        <v>30</v>
      </c>
      <c r="D391" s="28">
        <v>1</v>
      </c>
      <c r="E391" s="15"/>
      <c r="F391" s="16">
        <f t="shared" si="11"/>
        <v>0</v>
      </c>
    </row>
    <row r="392" spans="1:6">
      <c r="A392" s="127"/>
      <c r="B392" s="19" t="s">
        <v>82</v>
      </c>
      <c r="C392" s="20"/>
      <c r="D392" s="262"/>
      <c r="E392" s="22"/>
      <c r="F392" s="23">
        <f>SUM(F386:F391)</f>
        <v>0</v>
      </c>
    </row>
    <row r="393" spans="1:6">
      <c r="A393" s="125" t="s">
        <v>83</v>
      </c>
      <c r="B393" s="30" t="s">
        <v>84</v>
      </c>
      <c r="C393" s="29"/>
      <c r="D393" s="13"/>
      <c r="E393" s="15"/>
      <c r="F393" s="16"/>
    </row>
    <row r="394" spans="1:6" ht="41.4">
      <c r="A394" s="126">
        <v>1</v>
      </c>
      <c r="B394" s="12" t="s">
        <v>85</v>
      </c>
      <c r="C394" s="29" t="s">
        <v>86</v>
      </c>
      <c r="D394" s="13">
        <v>1.4</v>
      </c>
      <c r="E394" s="15"/>
      <c r="F394" s="16">
        <f t="shared" ref="F394:F404" si="12">+D394*E394</f>
        <v>0</v>
      </c>
    </row>
    <row r="395" spans="1:6" ht="41.4">
      <c r="A395" s="126">
        <v>2</v>
      </c>
      <c r="B395" s="12" t="s">
        <v>87</v>
      </c>
      <c r="C395" s="29" t="s">
        <v>88</v>
      </c>
      <c r="D395" s="13">
        <v>1</v>
      </c>
      <c r="E395" s="15"/>
      <c r="F395" s="16">
        <f t="shared" si="12"/>
        <v>0</v>
      </c>
    </row>
    <row r="396" spans="1:6" ht="41.4">
      <c r="A396" s="126">
        <v>3</v>
      </c>
      <c r="B396" s="12" t="s">
        <v>89</v>
      </c>
      <c r="C396" s="29" t="s">
        <v>90</v>
      </c>
      <c r="D396" s="13">
        <v>1</v>
      </c>
      <c r="E396" s="15"/>
      <c r="F396" s="16">
        <f t="shared" si="12"/>
        <v>0</v>
      </c>
    </row>
    <row r="397" spans="1:6" ht="27.6">
      <c r="A397" s="126">
        <v>4</v>
      </c>
      <c r="B397" s="12" t="s">
        <v>91</v>
      </c>
      <c r="C397" s="29" t="s">
        <v>90</v>
      </c>
      <c r="D397" s="13">
        <v>1</v>
      </c>
      <c r="E397" s="15"/>
      <c r="F397" s="16">
        <f t="shared" si="12"/>
        <v>0</v>
      </c>
    </row>
    <row r="398" spans="1:6" ht="41.4">
      <c r="A398" s="126">
        <v>5</v>
      </c>
      <c r="B398" s="12" t="s">
        <v>92</v>
      </c>
      <c r="C398" s="29" t="s">
        <v>90</v>
      </c>
      <c r="D398" s="13">
        <v>1</v>
      </c>
      <c r="E398" s="15"/>
      <c r="F398" s="16">
        <f t="shared" si="12"/>
        <v>0</v>
      </c>
    </row>
    <row r="399" spans="1:6" ht="55.2">
      <c r="A399" s="126">
        <v>6</v>
      </c>
      <c r="B399" s="12" t="s">
        <v>93</v>
      </c>
      <c r="C399" s="29" t="s">
        <v>86</v>
      </c>
      <c r="D399" s="13">
        <v>21.06</v>
      </c>
      <c r="E399" s="15"/>
      <c r="F399" s="16">
        <f t="shared" si="12"/>
        <v>0</v>
      </c>
    </row>
    <row r="400" spans="1:6" ht="55.2">
      <c r="A400" s="126">
        <v>7</v>
      </c>
      <c r="B400" s="12" t="s">
        <v>94</v>
      </c>
      <c r="C400" s="29" t="s">
        <v>30</v>
      </c>
      <c r="D400" s="13">
        <v>1</v>
      </c>
      <c r="E400" s="15"/>
      <c r="F400" s="16">
        <f t="shared" si="12"/>
        <v>0</v>
      </c>
    </row>
    <row r="401" spans="1:6">
      <c r="A401" s="126">
        <v>8</v>
      </c>
      <c r="B401" s="12" t="s">
        <v>385</v>
      </c>
      <c r="C401" s="29" t="s">
        <v>88</v>
      </c>
      <c r="D401" s="13">
        <v>3</v>
      </c>
      <c r="E401" s="15"/>
      <c r="F401" s="16">
        <f t="shared" si="12"/>
        <v>0</v>
      </c>
    </row>
    <row r="402" spans="1:6">
      <c r="A402" s="126">
        <v>9</v>
      </c>
      <c r="B402" s="12" t="s">
        <v>96</v>
      </c>
      <c r="C402" s="29" t="s">
        <v>88</v>
      </c>
      <c r="D402" s="13">
        <v>3</v>
      </c>
      <c r="E402" s="15"/>
      <c r="F402" s="16">
        <f t="shared" si="12"/>
        <v>0</v>
      </c>
    </row>
    <row r="403" spans="1:6">
      <c r="A403" s="126">
        <v>10</v>
      </c>
      <c r="B403" s="12" t="s">
        <v>97</v>
      </c>
      <c r="C403" s="29" t="s">
        <v>88</v>
      </c>
      <c r="D403" s="13">
        <v>3</v>
      </c>
      <c r="E403" s="15"/>
      <c r="F403" s="16">
        <f t="shared" si="12"/>
        <v>0</v>
      </c>
    </row>
    <row r="404" spans="1:6">
      <c r="A404" s="126">
        <v>11</v>
      </c>
      <c r="B404" s="12" t="s">
        <v>98</v>
      </c>
      <c r="C404" s="29" t="s">
        <v>88</v>
      </c>
      <c r="D404" s="13">
        <v>3</v>
      </c>
      <c r="E404" s="15"/>
      <c r="F404" s="16">
        <f t="shared" si="12"/>
        <v>0</v>
      </c>
    </row>
    <row r="405" spans="1:6">
      <c r="A405" s="127"/>
      <c r="B405" s="19" t="s">
        <v>99</v>
      </c>
      <c r="C405" s="20"/>
      <c r="D405" s="21"/>
      <c r="E405" s="22"/>
      <c r="F405" s="23">
        <f>SUM(F394:F404)</f>
        <v>0</v>
      </c>
    </row>
    <row r="406" spans="1:6">
      <c r="A406" s="127" t="s">
        <v>72</v>
      </c>
      <c r="B406" s="19" t="s">
        <v>106</v>
      </c>
      <c r="C406" s="20"/>
      <c r="D406" s="21"/>
      <c r="E406" s="22"/>
      <c r="F406" s="23"/>
    </row>
    <row r="407" spans="1:6" ht="27.6">
      <c r="A407" s="132">
        <v>1</v>
      </c>
      <c r="B407" s="26" t="s">
        <v>103</v>
      </c>
      <c r="C407" s="13" t="s">
        <v>14</v>
      </c>
      <c r="D407" s="27">
        <v>0.14299999999999999</v>
      </c>
      <c r="E407" s="15"/>
      <c r="F407" s="16">
        <f>E407*D407</f>
        <v>0</v>
      </c>
    </row>
    <row r="408" spans="1:6" ht="27.6">
      <c r="A408" s="132">
        <v>2</v>
      </c>
      <c r="B408" s="26" t="s">
        <v>107</v>
      </c>
      <c r="C408" s="13" t="s">
        <v>14</v>
      </c>
      <c r="D408" s="14">
        <v>0.56999999999999995</v>
      </c>
      <c r="E408" s="15"/>
      <c r="F408" s="16">
        <f t="shared" ref="F408:F416" si="13">E408*D408</f>
        <v>0</v>
      </c>
    </row>
    <row r="409" spans="1:6">
      <c r="A409" s="132">
        <v>3</v>
      </c>
      <c r="B409" s="26" t="s">
        <v>108</v>
      </c>
      <c r="C409" s="13" t="s">
        <v>10</v>
      </c>
      <c r="D409" s="14">
        <v>1.9</v>
      </c>
      <c r="E409" s="15"/>
      <c r="F409" s="16">
        <f t="shared" si="13"/>
        <v>0</v>
      </c>
    </row>
    <row r="410" spans="1:6" ht="27.6">
      <c r="A410" s="132">
        <v>4</v>
      </c>
      <c r="B410" s="26" t="s">
        <v>109</v>
      </c>
      <c r="C410" s="13" t="s">
        <v>10</v>
      </c>
      <c r="D410" s="14">
        <v>8.32</v>
      </c>
      <c r="E410" s="15"/>
      <c r="F410" s="16">
        <f t="shared" si="13"/>
        <v>0</v>
      </c>
    </row>
    <row r="411" spans="1:6">
      <c r="A411" s="132">
        <v>5</v>
      </c>
      <c r="B411" s="26" t="s">
        <v>184</v>
      </c>
      <c r="C411" s="13" t="s">
        <v>86</v>
      </c>
      <c r="D411" s="14">
        <v>6</v>
      </c>
      <c r="E411" s="15"/>
      <c r="F411" s="16"/>
    </row>
    <row r="412" spans="1:6" ht="27.6">
      <c r="A412" s="132">
        <v>6</v>
      </c>
      <c r="B412" s="26" t="s">
        <v>110</v>
      </c>
      <c r="C412" s="13" t="s">
        <v>10</v>
      </c>
      <c r="D412" s="28">
        <v>3.75</v>
      </c>
      <c r="E412" s="15"/>
      <c r="F412" s="16">
        <f t="shared" si="13"/>
        <v>0</v>
      </c>
    </row>
    <row r="413" spans="1:6" ht="27.6">
      <c r="A413" s="132">
        <v>7</v>
      </c>
      <c r="B413" s="26" t="s">
        <v>77</v>
      </c>
      <c r="C413" s="13" t="s">
        <v>10</v>
      </c>
      <c r="D413" s="28">
        <v>17.760000000000002</v>
      </c>
      <c r="E413" s="15"/>
      <c r="F413" s="16">
        <f t="shared" si="13"/>
        <v>0</v>
      </c>
    </row>
    <row r="414" spans="1:6" ht="41.4">
      <c r="A414" s="132">
        <v>8</v>
      </c>
      <c r="B414" s="12" t="s">
        <v>187</v>
      </c>
      <c r="C414" s="29" t="s">
        <v>30</v>
      </c>
      <c r="D414" s="13">
        <v>1</v>
      </c>
      <c r="E414" s="133"/>
      <c r="F414" s="16">
        <f t="shared" si="13"/>
        <v>0</v>
      </c>
    </row>
    <row r="415" spans="1:6">
      <c r="A415" s="132">
        <v>9</v>
      </c>
      <c r="B415" s="26" t="s">
        <v>112</v>
      </c>
      <c r="C415" s="13" t="s">
        <v>30</v>
      </c>
      <c r="D415" s="28">
        <v>1</v>
      </c>
      <c r="E415" s="15"/>
      <c r="F415" s="16">
        <f t="shared" si="13"/>
        <v>0</v>
      </c>
    </row>
    <row r="416" spans="1:6" ht="27.6">
      <c r="A416" s="132">
        <v>10</v>
      </c>
      <c r="B416" s="26" t="s">
        <v>185</v>
      </c>
      <c r="C416" s="13" t="s">
        <v>14</v>
      </c>
      <c r="D416" s="28">
        <v>0.56999999999999995</v>
      </c>
      <c r="E416" s="15"/>
      <c r="F416" s="16">
        <f t="shared" si="13"/>
        <v>0</v>
      </c>
    </row>
    <row r="417" spans="1:7">
      <c r="A417" s="127"/>
      <c r="B417" s="7" t="s">
        <v>82</v>
      </c>
      <c r="C417" s="9"/>
      <c r="D417" s="52"/>
      <c r="E417" s="25"/>
      <c r="F417" s="23">
        <f>SUM(F407:F416)</f>
        <v>0</v>
      </c>
    </row>
    <row r="418" spans="1:7">
      <c r="A418" s="126"/>
      <c r="B418" s="30" t="s">
        <v>100</v>
      </c>
      <c r="C418" s="29"/>
      <c r="D418" s="13"/>
      <c r="E418" s="13"/>
      <c r="F418" s="129">
        <f>F405+F384+F377+F373+F370+F366+F362+F352+F342+F392+F417</f>
        <v>0</v>
      </c>
      <c r="G418" s="54"/>
    </row>
    <row r="419" spans="1:7">
      <c r="A419" s="121"/>
      <c r="B419" s="354"/>
      <c r="C419" s="355"/>
      <c r="D419" s="356"/>
      <c r="E419" s="356"/>
      <c r="F419" s="357"/>
    </row>
    <row r="420" spans="1:7">
      <c r="A420" s="121"/>
      <c r="B420" s="354"/>
      <c r="C420" s="355"/>
      <c r="D420" s="356"/>
      <c r="E420" s="356"/>
      <c r="F420" s="357"/>
    </row>
    <row r="421" spans="1:7">
      <c r="A421" s="351"/>
      <c r="B421" s="351"/>
      <c r="C421" s="351"/>
      <c r="D421" s="351"/>
      <c r="E421" s="351"/>
      <c r="F421" s="351"/>
    </row>
    <row r="422" spans="1:7">
      <c r="A422" s="121"/>
      <c r="B422" s="405" t="s">
        <v>335</v>
      </c>
      <c r="C422" s="406"/>
      <c r="D422" s="406"/>
      <c r="E422" s="406"/>
      <c r="F422" s="407"/>
    </row>
    <row r="423" spans="1:7">
      <c r="A423" s="121"/>
      <c r="B423" s="408"/>
      <c r="C423" s="409"/>
      <c r="D423" s="409"/>
      <c r="E423" s="409"/>
      <c r="F423" s="410"/>
    </row>
    <row r="424" spans="1:7" ht="27.6">
      <c r="A424" s="123" t="s">
        <v>1</v>
      </c>
      <c r="B424" s="123" t="s">
        <v>2</v>
      </c>
      <c r="C424" s="123" t="s">
        <v>3</v>
      </c>
      <c r="D424" s="124" t="s">
        <v>4</v>
      </c>
      <c r="E424" s="123" t="s">
        <v>5</v>
      </c>
      <c r="F424" s="123" t="s">
        <v>6</v>
      </c>
    </row>
    <row r="425" spans="1:7">
      <c r="A425" s="125" t="s">
        <v>7</v>
      </c>
      <c r="B425" s="7" t="s">
        <v>8</v>
      </c>
      <c r="C425" s="8"/>
      <c r="D425" s="9"/>
      <c r="E425" s="9"/>
      <c r="F425" s="10"/>
    </row>
    <row r="426" spans="1:7">
      <c r="A426" s="126">
        <v>1</v>
      </c>
      <c r="B426" s="12" t="s">
        <v>9</v>
      </c>
      <c r="C426" s="13" t="s">
        <v>10</v>
      </c>
      <c r="D426" s="14">
        <v>69.844999999999999</v>
      </c>
      <c r="E426" s="15"/>
      <c r="F426" s="16">
        <f>+D426*E426</f>
        <v>0</v>
      </c>
    </row>
    <row r="427" spans="1:7">
      <c r="A427" s="126">
        <v>2</v>
      </c>
      <c r="B427" s="17" t="s">
        <v>11</v>
      </c>
      <c r="C427" s="13" t="s">
        <v>12</v>
      </c>
      <c r="D427" s="14">
        <v>1</v>
      </c>
      <c r="E427" s="15"/>
      <c r="F427" s="16">
        <f t="shared" ref="F427:F474" si="14">+D427*E427</f>
        <v>0</v>
      </c>
    </row>
    <row r="428" spans="1:7">
      <c r="A428" s="126">
        <v>3</v>
      </c>
      <c r="B428" s="12" t="s">
        <v>296</v>
      </c>
      <c r="C428" s="13" t="s">
        <v>14</v>
      </c>
      <c r="D428" s="14">
        <v>25.751000000000001</v>
      </c>
      <c r="E428" s="15"/>
      <c r="F428" s="16">
        <f t="shared" si="14"/>
        <v>0</v>
      </c>
    </row>
    <row r="429" spans="1:7">
      <c r="A429" s="126">
        <v>4</v>
      </c>
      <c r="B429" s="17" t="s">
        <v>15</v>
      </c>
      <c r="C429" s="13" t="s">
        <v>14</v>
      </c>
      <c r="D429" s="14">
        <v>3.4060000000000001</v>
      </c>
      <c r="E429" s="15"/>
      <c r="F429" s="16">
        <f t="shared" si="14"/>
        <v>0</v>
      </c>
    </row>
    <row r="430" spans="1:7">
      <c r="A430" s="126">
        <v>5</v>
      </c>
      <c r="B430" s="17" t="s">
        <v>16</v>
      </c>
      <c r="C430" s="13" t="s">
        <v>14</v>
      </c>
      <c r="D430" s="14">
        <v>2.6459999999999999</v>
      </c>
      <c r="E430" s="15"/>
      <c r="F430" s="16">
        <f t="shared" si="14"/>
        <v>0</v>
      </c>
    </row>
    <row r="431" spans="1:7">
      <c r="A431" s="126">
        <v>6</v>
      </c>
      <c r="B431" s="17" t="s">
        <v>17</v>
      </c>
      <c r="C431" s="13" t="s">
        <v>14</v>
      </c>
      <c r="D431" s="14">
        <v>2.04</v>
      </c>
      <c r="E431" s="15"/>
      <c r="F431" s="16">
        <f t="shared" si="14"/>
        <v>0</v>
      </c>
    </row>
    <row r="432" spans="1:7">
      <c r="A432" s="126">
        <v>7</v>
      </c>
      <c r="B432" s="17" t="s">
        <v>18</v>
      </c>
      <c r="C432" s="13" t="s">
        <v>12</v>
      </c>
      <c r="D432" s="14">
        <v>1</v>
      </c>
      <c r="E432" s="15"/>
      <c r="F432" s="16">
        <f t="shared" si="14"/>
        <v>0</v>
      </c>
    </row>
    <row r="433" spans="1:6">
      <c r="A433" s="127"/>
      <c r="B433" s="19" t="s">
        <v>19</v>
      </c>
      <c r="C433" s="20"/>
      <c r="D433" s="21"/>
      <c r="E433" s="22"/>
      <c r="F433" s="23">
        <f>SUM(F426:F432)</f>
        <v>0</v>
      </c>
    </row>
    <row r="434" spans="1:6">
      <c r="A434" s="125" t="s">
        <v>20</v>
      </c>
      <c r="B434" s="7" t="s">
        <v>21</v>
      </c>
      <c r="C434" s="9"/>
      <c r="D434" s="24"/>
      <c r="E434" s="25"/>
      <c r="F434" s="16"/>
    </row>
    <row r="435" spans="1:6" ht="27.6">
      <c r="A435" s="126">
        <v>1</v>
      </c>
      <c r="B435" s="26" t="s">
        <v>103</v>
      </c>
      <c r="C435" s="13" t="s">
        <v>14</v>
      </c>
      <c r="D435" s="27">
        <v>0.56799999999999995</v>
      </c>
      <c r="E435" s="15"/>
      <c r="F435" s="16">
        <f t="shared" si="14"/>
        <v>0</v>
      </c>
    </row>
    <row r="436" spans="1:6" ht="27.6">
      <c r="A436" s="126">
        <v>2</v>
      </c>
      <c r="B436" s="26" t="s">
        <v>104</v>
      </c>
      <c r="C436" s="13" t="s">
        <v>14</v>
      </c>
      <c r="D436" s="14">
        <v>2.2709999999999999</v>
      </c>
      <c r="E436" s="15"/>
      <c r="F436" s="16">
        <f t="shared" si="14"/>
        <v>0</v>
      </c>
    </row>
    <row r="437" spans="1:6" ht="27.6">
      <c r="A437" s="126">
        <v>3</v>
      </c>
      <c r="B437" s="26" t="s">
        <v>24</v>
      </c>
      <c r="C437" s="13" t="s">
        <v>10</v>
      </c>
      <c r="D437" s="14">
        <v>41.32</v>
      </c>
      <c r="E437" s="15"/>
      <c r="F437" s="16">
        <f t="shared" si="14"/>
        <v>0</v>
      </c>
    </row>
    <row r="438" spans="1:6">
      <c r="A438" s="126">
        <v>4</v>
      </c>
      <c r="B438" s="12" t="s">
        <v>25</v>
      </c>
      <c r="C438" s="13" t="s">
        <v>14</v>
      </c>
      <c r="D438" s="28">
        <v>0.32400000000000001</v>
      </c>
      <c r="E438" s="15"/>
      <c r="F438" s="16">
        <f t="shared" si="14"/>
        <v>0</v>
      </c>
    </row>
    <row r="439" spans="1:6" ht="41.4">
      <c r="A439" s="126">
        <v>5</v>
      </c>
      <c r="B439" s="12" t="s">
        <v>26</v>
      </c>
      <c r="C439" s="13" t="s">
        <v>14</v>
      </c>
      <c r="D439" s="28">
        <v>0.68100000000000005</v>
      </c>
      <c r="E439" s="15"/>
      <c r="F439" s="16">
        <f t="shared" si="14"/>
        <v>0</v>
      </c>
    </row>
    <row r="440" spans="1:6" ht="27.6">
      <c r="A440" s="126">
        <v>6</v>
      </c>
      <c r="B440" s="12" t="s">
        <v>27</v>
      </c>
      <c r="C440" s="13" t="s">
        <v>14</v>
      </c>
      <c r="D440" s="28">
        <v>1.204</v>
      </c>
      <c r="E440" s="15"/>
      <c r="F440" s="16">
        <f t="shared" si="14"/>
        <v>0</v>
      </c>
    </row>
    <row r="441" spans="1:6">
      <c r="A441" s="126">
        <v>7</v>
      </c>
      <c r="B441" s="29" t="s">
        <v>28</v>
      </c>
      <c r="C441" s="13" t="s">
        <v>10</v>
      </c>
      <c r="D441" s="14">
        <v>46</v>
      </c>
      <c r="E441" s="15"/>
      <c r="F441" s="16">
        <f t="shared" si="14"/>
        <v>0</v>
      </c>
    </row>
    <row r="442" spans="1:6" ht="41.4">
      <c r="A442" s="353">
        <v>8</v>
      </c>
      <c r="B442" s="12" t="s">
        <v>29</v>
      </c>
      <c r="C442" s="278" t="s">
        <v>30</v>
      </c>
      <c r="D442" s="279">
        <v>1</v>
      </c>
      <c r="E442" s="267"/>
      <c r="F442" s="16">
        <f t="shared" si="14"/>
        <v>0</v>
      </c>
    </row>
    <row r="443" spans="1:6">
      <c r="A443" s="127"/>
      <c r="B443" s="19" t="s">
        <v>31</v>
      </c>
      <c r="C443" s="20"/>
      <c r="D443" s="21"/>
      <c r="E443" s="22"/>
      <c r="F443" s="23">
        <f>SUM(F435:F442)</f>
        <v>0</v>
      </c>
    </row>
    <row r="444" spans="1:6">
      <c r="A444" s="125" t="s">
        <v>32</v>
      </c>
      <c r="B444" s="30" t="s">
        <v>33</v>
      </c>
      <c r="C444" s="9"/>
      <c r="D444" s="24"/>
      <c r="E444" s="25"/>
      <c r="F444" s="16"/>
    </row>
    <row r="445" spans="1:6" ht="27.6">
      <c r="A445" s="126">
        <v>1</v>
      </c>
      <c r="B445" s="12" t="s">
        <v>34</v>
      </c>
      <c r="C445" s="13" t="s">
        <v>14</v>
      </c>
      <c r="D445" s="27">
        <v>0.73199999999999998</v>
      </c>
      <c r="E445" s="15"/>
      <c r="F445" s="16">
        <f t="shared" si="14"/>
        <v>0</v>
      </c>
    </row>
    <row r="446" spans="1:6" ht="41.4">
      <c r="A446" s="126">
        <v>2</v>
      </c>
      <c r="B446" s="12" t="s">
        <v>35</v>
      </c>
      <c r="C446" s="13" t="s">
        <v>14</v>
      </c>
      <c r="D446" s="14">
        <v>1.4039999999999999</v>
      </c>
      <c r="E446" s="15"/>
      <c r="F446" s="16">
        <f t="shared" si="14"/>
        <v>0</v>
      </c>
    </row>
    <row r="447" spans="1:6" ht="27.6">
      <c r="A447" s="126">
        <v>3</v>
      </c>
      <c r="B447" s="12" t="s">
        <v>36</v>
      </c>
      <c r="C447" s="13" t="s">
        <v>14</v>
      </c>
      <c r="D447" s="27">
        <v>0.33300000000000002</v>
      </c>
      <c r="E447" s="15"/>
      <c r="F447" s="16">
        <f t="shared" si="14"/>
        <v>0</v>
      </c>
    </row>
    <row r="448" spans="1:6" ht="27.6">
      <c r="A448" s="126">
        <v>4</v>
      </c>
      <c r="B448" s="12" t="s">
        <v>37</v>
      </c>
      <c r="C448" s="13" t="s">
        <v>10</v>
      </c>
      <c r="D448" s="14">
        <v>42.36</v>
      </c>
      <c r="E448" s="15"/>
      <c r="F448" s="16">
        <f t="shared" si="14"/>
        <v>0</v>
      </c>
    </row>
    <row r="449" spans="1:6" ht="41.4">
      <c r="A449" s="126">
        <v>5</v>
      </c>
      <c r="B449" s="12" t="s">
        <v>38</v>
      </c>
      <c r="C449" s="13" t="s">
        <v>10</v>
      </c>
      <c r="D449" s="14">
        <v>1.44</v>
      </c>
      <c r="E449" s="15"/>
      <c r="F449" s="16">
        <f t="shared" si="14"/>
        <v>0</v>
      </c>
    </row>
    <row r="450" spans="1:6" ht="27.6">
      <c r="A450" s="126">
        <v>6</v>
      </c>
      <c r="B450" s="12" t="s">
        <v>39</v>
      </c>
      <c r="C450" s="13" t="s">
        <v>40</v>
      </c>
      <c r="D450" s="14">
        <v>39</v>
      </c>
      <c r="E450" s="15"/>
      <c r="F450" s="16">
        <f t="shared" si="14"/>
        <v>0</v>
      </c>
    </row>
    <row r="451" spans="1:6">
      <c r="A451" s="126">
        <v>7</v>
      </c>
      <c r="B451" s="12" t="s">
        <v>41</v>
      </c>
      <c r="C451" s="13" t="s">
        <v>10</v>
      </c>
      <c r="D451" s="14">
        <v>96.9</v>
      </c>
      <c r="E451" s="15"/>
      <c r="F451" s="16">
        <f t="shared" si="14"/>
        <v>0</v>
      </c>
    </row>
    <row r="452" spans="1:6">
      <c r="A452" s="126">
        <v>8</v>
      </c>
      <c r="B452" s="31" t="s">
        <v>118</v>
      </c>
      <c r="C452" s="13" t="s">
        <v>10</v>
      </c>
      <c r="D452" s="14">
        <v>59.85</v>
      </c>
      <c r="E452" s="15"/>
      <c r="F452" s="16">
        <f t="shared" si="14"/>
        <v>0</v>
      </c>
    </row>
    <row r="453" spans="1:6">
      <c r="A453" s="127"/>
      <c r="B453" s="19" t="s">
        <v>43</v>
      </c>
      <c r="C453" s="20"/>
      <c r="D453" s="21"/>
      <c r="E453" s="22"/>
      <c r="F453" s="23">
        <f>SUM(F445:F452)</f>
        <v>0</v>
      </c>
    </row>
    <row r="454" spans="1:6">
      <c r="A454" s="128" t="s">
        <v>44</v>
      </c>
      <c r="B454" s="33" t="s">
        <v>45</v>
      </c>
      <c r="C454" s="34"/>
      <c r="D454" s="35"/>
      <c r="E454" s="15"/>
      <c r="F454" s="16"/>
    </row>
    <row r="455" spans="1:6" ht="41.4">
      <c r="A455" s="126">
        <v>1</v>
      </c>
      <c r="B455" s="31" t="s">
        <v>46</v>
      </c>
      <c r="C455" s="13" t="s">
        <v>40</v>
      </c>
      <c r="D455" s="14">
        <v>2</v>
      </c>
      <c r="E455" s="15"/>
      <c r="F455" s="16">
        <f t="shared" si="14"/>
        <v>0</v>
      </c>
    </row>
    <row r="456" spans="1:6" ht="41.4">
      <c r="A456" s="126">
        <v>2</v>
      </c>
      <c r="B456" s="31" t="s">
        <v>47</v>
      </c>
      <c r="C456" s="13" t="s">
        <v>40</v>
      </c>
      <c r="D456" s="14">
        <v>1</v>
      </c>
      <c r="E456" s="15"/>
      <c r="F456" s="16">
        <f t="shared" si="14"/>
        <v>0</v>
      </c>
    </row>
    <row r="457" spans="1:6">
      <c r="A457" s="127"/>
      <c r="B457" s="19" t="s">
        <v>48</v>
      </c>
      <c r="C457" s="20"/>
      <c r="D457" s="21"/>
      <c r="E457" s="22"/>
      <c r="F457" s="23">
        <f>SUM(F455:F456)</f>
        <v>0</v>
      </c>
    </row>
    <row r="458" spans="1:6">
      <c r="A458" s="125" t="s">
        <v>49</v>
      </c>
      <c r="B458" s="33" t="s">
        <v>50</v>
      </c>
      <c r="C458" s="13"/>
      <c r="D458" s="14"/>
      <c r="E458" s="15"/>
      <c r="F458" s="16"/>
    </row>
    <row r="459" spans="1:6" ht="27.6">
      <c r="A459" s="126">
        <v>1</v>
      </c>
      <c r="B459" s="31" t="s">
        <v>51</v>
      </c>
      <c r="C459" s="13" t="s">
        <v>52</v>
      </c>
      <c r="D459" s="14">
        <v>10.45</v>
      </c>
      <c r="E459" s="15"/>
      <c r="F459" s="16">
        <f t="shared" si="14"/>
        <v>0</v>
      </c>
    </row>
    <row r="460" spans="1:6" ht="27.6">
      <c r="A460" s="126">
        <v>2</v>
      </c>
      <c r="B460" s="31" t="s">
        <v>53</v>
      </c>
      <c r="C460" s="13" t="s">
        <v>10</v>
      </c>
      <c r="D460" s="14">
        <v>10.43</v>
      </c>
      <c r="E460" s="15"/>
      <c r="F460" s="16">
        <f t="shared" si="14"/>
        <v>0</v>
      </c>
    </row>
    <row r="461" spans="1:6">
      <c r="A461" s="127"/>
      <c r="B461" s="19" t="s">
        <v>54</v>
      </c>
      <c r="C461" s="20"/>
      <c r="D461" s="21"/>
      <c r="E461" s="22"/>
      <c r="F461" s="23">
        <f>SUM(F459:F460)</f>
        <v>0</v>
      </c>
    </row>
    <row r="462" spans="1:6">
      <c r="A462" s="125" t="s">
        <v>55</v>
      </c>
      <c r="B462" s="33" t="s">
        <v>56</v>
      </c>
      <c r="C462" s="13"/>
      <c r="D462" s="14"/>
      <c r="E462" s="15"/>
      <c r="F462" s="16"/>
    </row>
    <row r="463" spans="1:6">
      <c r="A463" s="126">
        <v>1</v>
      </c>
      <c r="B463" s="37" t="s">
        <v>57</v>
      </c>
      <c r="C463" s="13" t="s">
        <v>10</v>
      </c>
      <c r="D463" s="14">
        <v>4.2</v>
      </c>
      <c r="E463" s="15"/>
      <c r="F463" s="16">
        <f t="shared" si="14"/>
        <v>0</v>
      </c>
    </row>
    <row r="464" spans="1:6">
      <c r="A464" s="127"/>
      <c r="B464" s="19" t="s">
        <v>58</v>
      </c>
      <c r="C464" s="20"/>
      <c r="D464" s="21"/>
      <c r="E464" s="22"/>
      <c r="F464" s="23">
        <f>F463</f>
        <v>0</v>
      </c>
    </row>
    <row r="465" spans="1:6">
      <c r="A465" s="125" t="s">
        <v>59</v>
      </c>
      <c r="B465" s="33" t="s">
        <v>60</v>
      </c>
      <c r="C465" s="13"/>
      <c r="D465" s="14"/>
      <c r="E465" s="15"/>
      <c r="F465" s="16"/>
    </row>
    <row r="466" spans="1:6" ht="27.6">
      <c r="A466" s="126">
        <v>1</v>
      </c>
      <c r="B466" s="31" t="s">
        <v>61</v>
      </c>
      <c r="C466" s="13" t="s">
        <v>10</v>
      </c>
      <c r="D466" s="14">
        <v>39</v>
      </c>
      <c r="E466" s="15"/>
      <c r="F466" s="16">
        <f t="shared" si="14"/>
        <v>0</v>
      </c>
    </row>
    <row r="467" spans="1:6" ht="27.6">
      <c r="A467" s="126">
        <v>2</v>
      </c>
      <c r="B467" s="31" t="s">
        <v>62</v>
      </c>
      <c r="C467" s="13" t="s">
        <v>10</v>
      </c>
      <c r="D467" s="14">
        <v>12</v>
      </c>
      <c r="E467" s="15"/>
      <c r="F467" s="16">
        <f t="shared" si="14"/>
        <v>0</v>
      </c>
    </row>
    <row r="468" spans="1:6">
      <c r="A468" s="127"/>
      <c r="B468" s="19" t="s">
        <v>63</v>
      </c>
      <c r="C468" s="20"/>
      <c r="D468" s="21"/>
      <c r="E468" s="22"/>
      <c r="F468" s="23">
        <f>SUM(F466:F467)</f>
        <v>0</v>
      </c>
    </row>
    <row r="469" spans="1:6">
      <c r="A469" s="125" t="s">
        <v>64</v>
      </c>
      <c r="B469" s="33" t="s">
        <v>65</v>
      </c>
      <c r="C469" s="13"/>
      <c r="D469" s="14"/>
      <c r="E469" s="15"/>
      <c r="F469" s="16"/>
    </row>
    <row r="470" spans="1:6" ht="27.6">
      <c r="A470" s="126">
        <v>1</v>
      </c>
      <c r="B470" s="38" t="s">
        <v>66</v>
      </c>
      <c r="C470" s="13" t="s">
        <v>40</v>
      </c>
      <c r="D470" s="14">
        <v>2</v>
      </c>
      <c r="E470" s="15"/>
      <c r="F470" s="16">
        <f t="shared" si="14"/>
        <v>0</v>
      </c>
    </row>
    <row r="471" spans="1:6" ht="27.6">
      <c r="A471" s="126">
        <v>2</v>
      </c>
      <c r="B471" s="38" t="s">
        <v>67</v>
      </c>
      <c r="C471" s="13" t="s">
        <v>40</v>
      </c>
      <c r="D471" s="14">
        <v>2</v>
      </c>
      <c r="E471" s="15"/>
      <c r="F471" s="16">
        <f t="shared" si="14"/>
        <v>0</v>
      </c>
    </row>
    <row r="472" spans="1:6" ht="27.6">
      <c r="A472" s="126">
        <v>3</v>
      </c>
      <c r="B472" s="26" t="s">
        <v>68</v>
      </c>
      <c r="C472" s="13" t="s">
        <v>40</v>
      </c>
      <c r="D472" s="14">
        <v>2</v>
      </c>
      <c r="E472" s="15"/>
      <c r="F472" s="16">
        <f t="shared" si="14"/>
        <v>0</v>
      </c>
    </row>
    <row r="473" spans="1:6" ht="27.6">
      <c r="A473" s="126">
        <v>4</v>
      </c>
      <c r="B473" s="26" t="s">
        <v>69</v>
      </c>
      <c r="C473" s="13" t="s">
        <v>52</v>
      </c>
      <c r="D473" s="14">
        <v>8.9</v>
      </c>
      <c r="E473" s="15"/>
      <c r="F473" s="16">
        <f t="shared" si="14"/>
        <v>0</v>
      </c>
    </row>
    <row r="474" spans="1:6" ht="27.6">
      <c r="A474" s="126">
        <v>5</v>
      </c>
      <c r="B474" s="26" t="s">
        <v>70</v>
      </c>
      <c r="C474" s="13" t="s">
        <v>52</v>
      </c>
      <c r="D474" s="14">
        <v>2.6</v>
      </c>
      <c r="E474" s="15"/>
      <c r="F474" s="16">
        <f t="shared" si="14"/>
        <v>0</v>
      </c>
    </row>
    <row r="475" spans="1:6">
      <c r="A475" s="127"/>
      <c r="B475" s="19" t="s">
        <v>71</v>
      </c>
      <c r="C475" s="20"/>
      <c r="D475" s="21"/>
      <c r="E475" s="22"/>
      <c r="F475" s="23">
        <f>SUM(F470:F474)</f>
        <v>0</v>
      </c>
    </row>
    <row r="476" spans="1:6">
      <c r="A476" s="125" t="s">
        <v>72</v>
      </c>
      <c r="B476" s="33" t="s">
        <v>304</v>
      </c>
      <c r="C476" s="13"/>
      <c r="D476" s="28"/>
      <c r="E476" s="15"/>
      <c r="F476" s="23"/>
    </row>
    <row r="477" spans="1:6" ht="27.6">
      <c r="A477" s="126">
        <v>1</v>
      </c>
      <c r="B477" s="38" t="s">
        <v>75</v>
      </c>
      <c r="C477" s="13" t="s">
        <v>52</v>
      </c>
      <c r="D477" s="28">
        <v>2</v>
      </c>
      <c r="E477" s="15"/>
      <c r="F477" s="16">
        <f>D477*E477</f>
        <v>0</v>
      </c>
    </row>
    <row r="478" spans="1:6" ht="27.6">
      <c r="A478" s="126">
        <v>2</v>
      </c>
      <c r="B478" s="26" t="s">
        <v>110</v>
      </c>
      <c r="C478" s="13" t="s">
        <v>10</v>
      </c>
      <c r="D478" s="28">
        <v>1.8</v>
      </c>
      <c r="E478" s="15"/>
      <c r="F478" s="16">
        <f t="shared" ref="F478:F482" si="15">D478*E478</f>
        <v>0</v>
      </c>
    </row>
    <row r="479" spans="1:6" ht="27.6">
      <c r="A479" s="126">
        <v>3</v>
      </c>
      <c r="B479" s="26" t="s">
        <v>77</v>
      </c>
      <c r="C479" s="13" t="s">
        <v>10</v>
      </c>
      <c r="D479" s="28">
        <v>7.52</v>
      </c>
      <c r="E479" s="15"/>
      <c r="F479" s="16">
        <f t="shared" si="15"/>
        <v>0</v>
      </c>
    </row>
    <row r="480" spans="1:6" ht="41.4">
      <c r="A480" s="126">
        <v>4</v>
      </c>
      <c r="B480" s="12" t="s">
        <v>80</v>
      </c>
      <c r="C480" s="29" t="s">
        <v>30</v>
      </c>
      <c r="D480" s="13">
        <v>1</v>
      </c>
      <c r="E480" s="133"/>
      <c r="F480" s="16">
        <f t="shared" si="15"/>
        <v>0</v>
      </c>
    </row>
    <row r="481" spans="1:6" ht="27.6">
      <c r="A481" s="126">
        <v>5</v>
      </c>
      <c r="B481" s="26" t="s">
        <v>293</v>
      </c>
      <c r="C481" s="13" t="s">
        <v>30</v>
      </c>
      <c r="D481" s="28">
        <v>1</v>
      </c>
      <c r="E481" s="15"/>
      <c r="F481" s="16">
        <f t="shared" si="15"/>
        <v>0</v>
      </c>
    </row>
    <row r="482" spans="1:6" ht="41.4">
      <c r="A482" s="126">
        <v>6</v>
      </c>
      <c r="B482" s="26" t="s">
        <v>294</v>
      </c>
      <c r="C482" s="13" t="s">
        <v>30</v>
      </c>
      <c r="D482" s="28">
        <v>1</v>
      </c>
      <c r="E482" s="15"/>
      <c r="F482" s="16">
        <f t="shared" si="15"/>
        <v>0</v>
      </c>
    </row>
    <row r="483" spans="1:6">
      <c r="A483" s="127"/>
      <c r="B483" s="19" t="s">
        <v>82</v>
      </c>
      <c r="C483" s="20"/>
      <c r="D483" s="262"/>
      <c r="E483" s="22"/>
      <c r="F483" s="23">
        <f>SUM(F477:F482)</f>
        <v>0</v>
      </c>
    </row>
    <row r="484" spans="1:6">
      <c r="A484" s="125" t="s">
        <v>83</v>
      </c>
      <c r="B484" s="30" t="s">
        <v>84</v>
      </c>
      <c r="C484" s="29"/>
      <c r="D484" s="13"/>
      <c r="E484" s="15"/>
      <c r="F484" s="16"/>
    </row>
    <row r="485" spans="1:6" ht="41.4">
      <c r="A485" s="126">
        <v>1</v>
      </c>
      <c r="B485" s="12" t="s">
        <v>85</v>
      </c>
      <c r="C485" s="29" t="s">
        <v>86</v>
      </c>
      <c r="D485" s="13">
        <v>1.4</v>
      </c>
      <c r="E485" s="15"/>
      <c r="F485" s="16">
        <f t="shared" ref="F485:F495" si="16">+D485*E485</f>
        <v>0</v>
      </c>
    </row>
    <row r="486" spans="1:6" ht="41.4">
      <c r="A486" s="126">
        <v>2</v>
      </c>
      <c r="B486" s="12" t="s">
        <v>87</v>
      </c>
      <c r="C486" s="29" t="s">
        <v>88</v>
      </c>
      <c r="D486" s="13">
        <v>1</v>
      </c>
      <c r="E486" s="15"/>
      <c r="F486" s="16">
        <f t="shared" si="16"/>
        <v>0</v>
      </c>
    </row>
    <row r="487" spans="1:6" ht="41.4">
      <c r="A487" s="126">
        <v>3</v>
      </c>
      <c r="B487" s="12" t="s">
        <v>89</v>
      </c>
      <c r="C487" s="29" t="s">
        <v>90</v>
      </c>
      <c r="D487" s="13">
        <v>1</v>
      </c>
      <c r="E487" s="15"/>
      <c r="F487" s="16">
        <f t="shared" si="16"/>
        <v>0</v>
      </c>
    </row>
    <row r="488" spans="1:6" ht="27.6">
      <c r="A488" s="126">
        <v>4</v>
      </c>
      <c r="B488" s="12" t="s">
        <v>91</v>
      </c>
      <c r="C488" s="29" t="s">
        <v>90</v>
      </c>
      <c r="D488" s="13">
        <v>1</v>
      </c>
      <c r="E488" s="15"/>
      <c r="F488" s="16">
        <f t="shared" si="16"/>
        <v>0</v>
      </c>
    </row>
    <row r="489" spans="1:6" ht="41.4">
      <c r="A489" s="126">
        <v>5</v>
      </c>
      <c r="B489" s="12" t="s">
        <v>92</v>
      </c>
      <c r="C489" s="29" t="s">
        <v>90</v>
      </c>
      <c r="D489" s="13">
        <v>1</v>
      </c>
      <c r="E489" s="15"/>
      <c r="F489" s="16">
        <f t="shared" si="16"/>
        <v>0</v>
      </c>
    </row>
    <row r="490" spans="1:6" ht="55.2">
      <c r="A490" s="126">
        <v>6</v>
      </c>
      <c r="B490" s="12" t="s">
        <v>93</v>
      </c>
      <c r="C490" s="29" t="s">
        <v>86</v>
      </c>
      <c r="D490" s="13">
        <v>21.06</v>
      </c>
      <c r="E490" s="15"/>
      <c r="F490" s="16">
        <f t="shared" si="16"/>
        <v>0</v>
      </c>
    </row>
    <row r="491" spans="1:6" ht="55.2">
      <c r="A491" s="126">
        <v>7</v>
      </c>
      <c r="B491" s="12" t="s">
        <v>94</v>
      </c>
      <c r="C491" s="29" t="s">
        <v>30</v>
      </c>
      <c r="D491" s="13">
        <v>1</v>
      </c>
      <c r="E491" s="15"/>
      <c r="F491" s="16">
        <f t="shared" si="16"/>
        <v>0</v>
      </c>
    </row>
    <row r="492" spans="1:6">
      <c r="A492" s="126">
        <v>8</v>
      </c>
      <c r="B492" s="12" t="s">
        <v>385</v>
      </c>
      <c r="C492" s="29" t="s">
        <v>88</v>
      </c>
      <c r="D492" s="13">
        <v>3</v>
      </c>
      <c r="E492" s="15"/>
      <c r="F492" s="16">
        <f t="shared" si="16"/>
        <v>0</v>
      </c>
    </row>
    <row r="493" spans="1:6">
      <c r="A493" s="126">
        <v>9</v>
      </c>
      <c r="B493" s="12" t="s">
        <v>96</v>
      </c>
      <c r="C493" s="29" t="s">
        <v>88</v>
      </c>
      <c r="D493" s="13">
        <v>3</v>
      </c>
      <c r="E493" s="15"/>
      <c r="F493" s="16">
        <f t="shared" si="16"/>
        <v>0</v>
      </c>
    </row>
    <row r="494" spans="1:6">
      <c r="A494" s="126">
        <v>10</v>
      </c>
      <c r="B494" s="12" t="s">
        <v>97</v>
      </c>
      <c r="C494" s="29" t="s">
        <v>88</v>
      </c>
      <c r="D494" s="13">
        <v>3</v>
      </c>
      <c r="E494" s="15"/>
      <c r="F494" s="16">
        <f t="shared" si="16"/>
        <v>0</v>
      </c>
    </row>
    <row r="495" spans="1:6">
      <c r="A495" s="126">
        <v>11</v>
      </c>
      <c r="B495" s="12" t="s">
        <v>98</v>
      </c>
      <c r="C495" s="29" t="s">
        <v>88</v>
      </c>
      <c r="D495" s="13">
        <v>3</v>
      </c>
      <c r="E495" s="15"/>
      <c r="F495" s="16">
        <f t="shared" si="16"/>
        <v>0</v>
      </c>
    </row>
    <row r="496" spans="1:6">
      <c r="A496" s="127"/>
      <c r="B496" s="19" t="s">
        <v>99</v>
      </c>
      <c r="C496" s="20"/>
      <c r="D496" s="21"/>
      <c r="E496" s="22"/>
      <c r="F496" s="23">
        <f>SUM(F485:F495)</f>
        <v>0</v>
      </c>
    </row>
    <row r="497" spans="1:7">
      <c r="A497" s="126"/>
      <c r="B497" s="30" t="s">
        <v>100</v>
      </c>
      <c r="C497" s="29"/>
      <c r="D497" s="13"/>
      <c r="E497" s="13"/>
      <c r="F497" s="129">
        <f>F496+F475+F468+F464+F461+F457+F453+F443+F433+F483</f>
        <v>0</v>
      </c>
      <c r="G497" s="54"/>
    </row>
    <row r="498" spans="1:7">
      <c r="A498" s="121"/>
      <c r="B498" s="354"/>
      <c r="C498" s="355"/>
      <c r="D498" s="356"/>
      <c r="E498" s="356"/>
      <c r="F498" s="357"/>
    </row>
    <row r="499" spans="1:7" ht="15" thickBot="1">
      <c r="A499" s="351"/>
      <c r="B499" s="351"/>
      <c r="C499" s="351"/>
      <c r="D499" s="351"/>
      <c r="E499" s="351"/>
      <c r="F499" s="351"/>
    </row>
    <row r="500" spans="1:7">
      <c r="A500" s="121"/>
      <c r="B500" s="411" t="s">
        <v>116</v>
      </c>
      <c r="C500" s="411"/>
      <c r="D500" s="411"/>
      <c r="E500" s="411"/>
      <c r="F500" s="411"/>
    </row>
    <row r="501" spans="1:7">
      <c r="A501" s="121"/>
      <c r="B501" s="409"/>
      <c r="C501" s="409"/>
      <c r="D501" s="409"/>
      <c r="E501" s="409"/>
      <c r="F501" s="409"/>
    </row>
    <row r="502" spans="1:7" ht="27.6">
      <c r="A502" s="123" t="s">
        <v>1</v>
      </c>
      <c r="B502" s="123" t="s">
        <v>2</v>
      </c>
      <c r="C502" s="123" t="s">
        <v>3</v>
      </c>
      <c r="D502" s="124" t="s">
        <v>4</v>
      </c>
      <c r="E502" s="123" t="s">
        <v>5</v>
      </c>
      <c r="F502" s="123" t="s">
        <v>6</v>
      </c>
    </row>
    <row r="503" spans="1:7">
      <c r="A503" s="125" t="s">
        <v>7</v>
      </c>
      <c r="B503" s="7" t="s">
        <v>8</v>
      </c>
      <c r="C503" s="8"/>
      <c r="D503" s="9"/>
      <c r="E503" s="9"/>
      <c r="F503" s="10"/>
    </row>
    <row r="504" spans="1:7">
      <c r="A504" s="126">
        <v>1</v>
      </c>
      <c r="B504" s="12" t="s">
        <v>9</v>
      </c>
      <c r="C504" s="13" t="s">
        <v>10</v>
      </c>
      <c r="D504" s="14">
        <v>38.130000000000003</v>
      </c>
      <c r="E504" s="15"/>
      <c r="F504" s="16">
        <f>+D504*E504</f>
        <v>0</v>
      </c>
    </row>
    <row r="505" spans="1:7">
      <c r="A505" s="126">
        <v>2</v>
      </c>
      <c r="B505" s="17" t="s">
        <v>11</v>
      </c>
      <c r="C505" s="13" t="s">
        <v>12</v>
      </c>
      <c r="D505" s="14">
        <v>1</v>
      </c>
      <c r="E505" s="15"/>
      <c r="F505" s="16">
        <f t="shared" ref="F505:F543" si="17">+D505*E505</f>
        <v>0</v>
      </c>
    </row>
    <row r="506" spans="1:7">
      <c r="A506" s="126">
        <v>3</v>
      </c>
      <c r="B506" s="12" t="s">
        <v>102</v>
      </c>
      <c r="C506" s="13" t="s">
        <v>14</v>
      </c>
      <c r="D506" s="14">
        <v>30.78</v>
      </c>
      <c r="E506" s="15"/>
      <c r="F506" s="16">
        <f t="shared" si="17"/>
        <v>0</v>
      </c>
    </row>
    <row r="507" spans="1:7">
      <c r="A507" s="126">
        <v>4</v>
      </c>
      <c r="B507" s="17" t="s">
        <v>15</v>
      </c>
      <c r="C507" s="13" t="s">
        <v>14</v>
      </c>
      <c r="D507" s="14">
        <v>2.7029999999999998</v>
      </c>
      <c r="E507" s="15"/>
      <c r="F507" s="16">
        <f t="shared" si="17"/>
        <v>0</v>
      </c>
    </row>
    <row r="508" spans="1:7">
      <c r="A508" s="126">
        <v>5</v>
      </c>
      <c r="B508" s="17" t="s">
        <v>16</v>
      </c>
      <c r="C508" s="13" t="s">
        <v>14</v>
      </c>
      <c r="D508" s="14">
        <v>3.1320000000000001</v>
      </c>
      <c r="E508" s="15"/>
      <c r="F508" s="16">
        <f t="shared" si="17"/>
        <v>0</v>
      </c>
    </row>
    <row r="509" spans="1:7">
      <c r="A509" s="126">
        <v>6</v>
      </c>
      <c r="B509" s="17" t="s">
        <v>17</v>
      </c>
      <c r="C509" s="13" t="s">
        <v>14</v>
      </c>
      <c r="D509" s="14">
        <v>0.96</v>
      </c>
      <c r="E509" s="15"/>
      <c r="F509" s="16">
        <f t="shared" si="17"/>
        <v>0</v>
      </c>
    </row>
    <row r="510" spans="1:7">
      <c r="A510" s="126">
        <v>7</v>
      </c>
      <c r="B510" s="17" t="s">
        <v>18</v>
      </c>
      <c r="C510" s="13" t="s">
        <v>12</v>
      </c>
      <c r="D510" s="14">
        <v>1</v>
      </c>
      <c r="E510" s="15"/>
      <c r="F510" s="16">
        <f t="shared" si="17"/>
        <v>0</v>
      </c>
    </row>
    <row r="511" spans="1:7">
      <c r="A511" s="127"/>
      <c r="B511" s="19" t="s">
        <v>19</v>
      </c>
      <c r="C511" s="20"/>
      <c r="D511" s="21"/>
      <c r="E511" s="22"/>
      <c r="F511" s="23">
        <f>SUM(F504:F510)</f>
        <v>0</v>
      </c>
    </row>
    <row r="512" spans="1:7">
      <c r="A512" s="125" t="s">
        <v>20</v>
      </c>
      <c r="B512" s="7" t="s">
        <v>21</v>
      </c>
      <c r="C512" s="9"/>
      <c r="D512" s="24"/>
      <c r="E512" s="25"/>
      <c r="F512" s="16"/>
    </row>
    <row r="513" spans="1:6" ht="27.6">
      <c r="A513" s="126">
        <v>1</v>
      </c>
      <c r="B513" s="26" t="s">
        <v>103</v>
      </c>
      <c r="C513" s="13" t="s">
        <v>14</v>
      </c>
      <c r="D513" s="27">
        <v>0.56799999999999995</v>
      </c>
      <c r="E513" s="15"/>
      <c r="F513" s="16">
        <f t="shared" si="17"/>
        <v>0</v>
      </c>
    </row>
    <row r="514" spans="1:6" ht="27.6">
      <c r="A514" s="126">
        <v>2</v>
      </c>
      <c r="B514" s="26" t="s">
        <v>117</v>
      </c>
      <c r="C514" s="13" t="s">
        <v>14</v>
      </c>
      <c r="D514" s="14">
        <v>2.2709999999999999</v>
      </c>
      <c r="E514" s="15"/>
      <c r="F514" s="16">
        <f t="shared" si="17"/>
        <v>0</v>
      </c>
    </row>
    <row r="515" spans="1:6" ht="27.6">
      <c r="A515" s="126">
        <v>3</v>
      </c>
      <c r="B515" s="26" t="s">
        <v>24</v>
      </c>
      <c r="C515" s="13" t="s">
        <v>10</v>
      </c>
      <c r="D515" s="14">
        <v>41.32</v>
      </c>
      <c r="E515" s="15"/>
      <c r="F515" s="16">
        <f t="shared" si="17"/>
        <v>0</v>
      </c>
    </row>
    <row r="516" spans="1:6">
      <c r="A516" s="126">
        <v>4</v>
      </c>
      <c r="B516" s="12" t="s">
        <v>25</v>
      </c>
      <c r="C516" s="13" t="s">
        <v>14</v>
      </c>
      <c r="D516" s="28">
        <v>0.32400000000000001</v>
      </c>
      <c r="E516" s="15"/>
      <c r="F516" s="16">
        <f t="shared" si="17"/>
        <v>0</v>
      </c>
    </row>
    <row r="517" spans="1:6" ht="41.4">
      <c r="A517" s="126">
        <v>5</v>
      </c>
      <c r="B517" s="12" t="s">
        <v>26</v>
      </c>
      <c r="C517" s="13" t="s">
        <v>14</v>
      </c>
      <c r="D517" s="28">
        <v>0.68100000000000005</v>
      </c>
      <c r="E517" s="15"/>
      <c r="F517" s="16">
        <f t="shared" si="17"/>
        <v>0</v>
      </c>
    </row>
    <row r="518" spans="1:6" ht="27.6">
      <c r="A518" s="126">
        <v>6</v>
      </c>
      <c r="B518" s="12" t="s">
        <v>27</v>
      </c>
      <c r="C518" s="13" t="s">
        <v>14</v>
      </c>
      <c r="D518" s="28">
        <v>1.1759999999999999</v>
      </c>
      <c r="E518" s="15"/>
      <c r="F518" s="16">
        <f t="shared" si="17"/>
        <v>0</v>
      </c>
    </row>
    <row r="519" spans="1:6">
      <c r="A519" s="126">
        <v>7</v>
      </c>
      <c r="B519" s="29" t="s">
        <v>28</v>
      </c>
      <c r="C519" s="13" t="s">
        <v>10</v>
      </c>
      <c r="D519" s="14">
        <v>46</v>
      </c>
      <c r="E519" s="15"/>
      <c r="F519" s="16">
        <f t="shared" si="17"/>
        <v>0</v>
      </c>
    </row>
    <row r="520" spans="1:6">
      <c r="A520" s="127"/>
      <c r="B520" s="19" t="s">
        <v>31</v>
      </c>
      <c r="C520" s="20"/>
      <c r="D520" s="21"/>
      <c r="E520" s="22"/>
      <c r="F520" s="23">
        <f>SUM(F513:F519)</f>
        <v>0</v>
      </c>
    </row>
    <row r="521" spans="1:6">
      <c r="A521" s="125" t="s">
        <v>32</v>
      </c>
      <c r="B521" s="30" t="s">
        <v>33</v>
      </c>
      <c r="C521" s="9"/>
      <c r="D521" s="24"/>
      <c r="E521" s="25"/>
      <c r="F521" s="16"/>
    </row>
    <row r="522" spans="1:6" ht="27.6">
      <c r="A522" s="126">
        <v>1</v>
      </c>
      <c r="B522" s="12" t="s">
        <v>34</v>
      </c>
      <c r="C522" s="13" t="s">
        <v>14</v>
      </c>
      <c r="D522" s="27">
        <v>0.61899999999999999</v>
      </c>
      <c r="E522" s="15"/>
      <c r="F522" s="16">
        <f t="shared" si="17"/>
        <v>0</v>
      </c>
    </row>
    <row r="523" spans="1:6" ht="41.4">
      <c r="A523" s="126">
        <v>2</v>
      </c>
      <c r="B523" s="12" t="s">
        <v>35</v>
      </c>
      <c r="C523" s="13" t="s">
        <v>14</v>
      </c>
      <c r="D523" s="14">
        <v>0.5</v>
      </c>
      <c r="E523" s="15"/>
      <c r="F523" s="16">
        <f t="shared" si="17"/>
        <v>0</v>
      </c>
    </row>
    <row r="524" spans="1:6" ht="27.6">
      <c r="A524" s="126">
        <v>3</v>
      </c>
      <c r="B524" s="12" t="s">
        <v>36</v>
      </c>
      <c r="C524" s="13" t="s">
        <v>14</v>
      </c>
      <c r="D524" s="27">
        <v>0.18099999999999999</v>
      </c>
      <c r="E524" s="15"/>
      <c r="F524" s="16">
        <f t="shared" si="17"/>
        <v>0</v>
      </c>
    </row>
    <row r="525" spans="1:6" ht="27.6">
      <c r="A525" s="126">
        <v>4</v>
      </c>
      <c r="B525" s="12" t="s">
        <v>37</v>
      </c>
      <c r="C525" s="13" t="s">
        <v>10</v>
      </c>
      <c r="D525" s="14">
        <v>25</v>
      </c>
      <c r="E525" s="15"/>
      <c r="F525" s="16">
        <f t="shared" si="17"/>
        <v>0</v>
      </c>
    </row>
    <row r="526" spans="1:6" ht="41.4">
      <c r="A526" s="126">
        <v>5</v>
      </c>
      <c r="B526" s="12" t="s">
        <v>38</v>
      </c>
      <c r="C526" s="13" t="s">
        <v>10</v>
      </c>
      <c r="D526" s="14">
        <v>0.96</v>
      </c>
      <c r="E526" s="15"/>
      <c r="F526" s="16">
        <f t="shared" si="17"/>
        <v>0</v>
      </c>
    </row>
    <row r="527" spans="1:6" ht="27.6">
      <c r="A527" s="126">
        <v>6</v>
      </c>
      <c r="B527" s="12" t="s">
        <v>39</v>
      </c>
      <c r="C527" s="13" t="s">
        <v>40</v>
      </c>
      <c r="D527" s="14">
        <v>39</v>
      </c>
      <c r="E527" s="15"/>
      <c r="F527" s="16">
        <f t="shared" si="17"/>
        <v>0</v>
      </c>
    </row>
    <row r="528" spans="1:6">
      <c r="A528" s="126">
        <v>7</v>
      </c>
      <c r="B528" s="12" t="s">
        <v>41</v>
      </c>
      <c r="C528" s="13" t="s">
        <v>10</v>
      </c>
      <c r="D528" s="14">
        <v>55.2</v>
      </c>
      <c r="E528" s="15"/>
      <c r="F528" s="16">
        <f t="shared" si="17"/>
        <v>0</v>
      </c>
    </row>
    <row r="529" spans="1:6">
      <c r="A529" s="126">
        <v>8</v>
      </c>
      <c r="B529" s="31" t="s">
        <v>118</v>
      </c>
      <c r="C529" s="13" t="s">
        <v>10</v>
      </c>
      <c r="D529" s="14">
        <v>34.409999999999997</v>
      </c>
      <c r="E529" s="15"/>
      <c r="F529" s="16">
        <f t="shared" si="17"/>
        <v>0</v>
      </c>
    </row>
    <row r="530" spans="1:6">
      <c r="A530" s="127"/>
      <c r="B530" s="19" t="s">
        <v>43</v>
      </c>
      <c r="C530" s="20"/>
      <c r="D530" s="21"/>
      <c r="E530" s="22"/>
      <c r="F530" s="23">
        <f>SUM(F522:F529)</f>
        <v>0</v>
      </c>
    </row>
    <row r="531" spans="1:6">
      <c r="A531" s="128" t="s">
        <v>44</v>
      </c>
      <c r="B531" s="33" t="s">
        <v>45</v>
      </c>
      <c r="C531" s="34"/>
      <c r="D531" s="35"/>
      <c r="E531" s="15"/>
      <c r="F531" s="16"/>
    </row>
    <row r="532" spans="1:6" ht="41.4">
      <c r="A532" s="126">
        <v>1</v>
      </c>
      <c r="B532" s="31" t="s">
        <v>46</v>
      </c>
      <c r="C532" s="13" t="s">
        <v>40</v>
      </c>
      <c r="D532" s="14">
        <v>2</v>
      </c>
      <c r="E532" s="15"/>
      <c r="F532" s="16">
        <f t="shared" si="17"/>
        <v>0</v>
      </c>
    </row>
    <row r="533" spans="1:6">
      <c r="A533" s="127"/>
      <c r="B533" s="19" t="s">
        <v>48</v>
      </c>
      <c r="C533" s="20"/>
      <c r="D533" s="21"/>
      <c r="E533" s="22"/>
      <c r="F533" s="23">
        <f>SUM(F532:F532)</f>
        <v>0</v>
      </c>
    </row>
    <row r="534" spans="1:6">
      <c r="A534" s="125" t="s">
        <v>49</v>
      </c>
      <c r="B534" s="33" t="s">
        <v>50</v>
      </c>
      <c r="C534" s="13"/>
      <c r="D534" s="14"/>
      <c r="E534" s="15"/>
      <c r="F534" s="16"/>
    </row>
    <row r="535" spans="1:6" ht="27.6">
      <c r="A535" s="126">
        <v>1</v>
      </c>
      <c r="B535" s="31" t="s">
        <v>51</v>
      </c>
      <c r="C535" s="13" t="s">
        <v>52</v>
      </c>
      <c r="D535" s="14">
        <v>5.7</v>
      </c>
      <c r="E535" s="15"/>
      <c r="F535" s="16">
        <f t="shared" si="17"/>
        <v>0</v>
      </c>
    </row>
    <row r="536" spans="1:6" ht="27.6">
      <c r="A536" s="126">
        <v>2</v>
      </c>
      <c r="B536" s="31" t="s">
        <v>53</v>
      </c>
      <c r="C536" s="13" t="s">
        <v>10</v>
      </c>
      <c r="D536" s="14">
        <v>4.8499999999999996</v>
      </c>
      <c r="E536" s="15"/>
      <c r="F536" s="16">
        <f t="shared" si="17"/>
        <v>0</v>
      </c>
    </row>
    <row r="537" spans="1:6">
      <c r="A537" s="127"/>
      <c r="B537" s="19" t="s">
        <v>54</v>
      </c>
      <c r="C537" s="20"/>
      <c r="D537" s="21"/>
      <c r="E537" s="22"/>
      <c r="F537" s="23">
        <f>SUM(F535:F536)</f>
        <v>0</v>
      </c>
    </row>
    <row r="538" spans="1:6">
      <c r="A538" s="125" t="s">
        <v>55</v>
      </c>
      <c r="B538" s="33" t="s">
        <v>56</v>
      </c>
      <c r="C538" s="13"/>
      <c r="D538" s="14"/>
      <c r="E538" s="15"/>
      <c r="F538" s="16"/>
    </row>
    <row r="539" spans="1:6">
      <c r="A539" s="126">
        <v>1</v>
      </c>
      <c r="B539" s="37" t="s">
        <v>57</v>
      </c>
      <c r="C539" s="13" t="s">
        <v>10</v>
      </c>
      <c r="D539" s="14">
        <v>2.34</v>
      </c>
      <c r="E539" s="15"/>
      <c r="F539" s="16">
        <f t="shared" si="17"/>
        <v>0</v>
      </c>
    </row>
    <row r="540" spans="1:6">
      <c r="A540" s="127"/>
      <c r="B540" s="19" t="s">
        <v>58</v>
      </c>
      <c r="C540" s="20"/>
      <c r="D540" s="21"/>
      <c r="E540" s="22"/>
      <c r="F540" s="23">
        <f>F539</f>
        <v>0</v>
      </c>
    </row>
    <row r="541" spans="1:6">
      <c r="A541" s="125" t="s">
        <v>59</v>
      </c>
      <c r="B541" s="33" t="s">
        <v>60</v>
      </c>
      <c r="C541" s="13"/>
      <c r="D541" s="14"/>
      <c r="E541" s="15"/>
      <c r="F541" s="16"/>
    </row>
    <row r="542" spans="1:6" ht="27.6">
      <c r="A542" s="126">
        <v>1</v>
      </c>
      <c r="B542" s="31" t="s">
        <v>61</v>
      </c>
      <c r="C542" s="13" t="s">
        <v>10</v>
      </c>
      <c r="D542" s="14">
        <v>20.8</v>
      </c>
      <c r="E542" s="15"/>
      <c r="F542" s="16">
        <f t="shared" si="17"/>
        <v>0</v>
      </c>
    </row>
    <row r="543" spans="1:6" ht="27.6">
      <c r="A543" s="126">
        <v>2</v>
      </c>
      <c r="B543" s="31" t="s">
        <v>62</v>
      </c>
      <c r="C543" s="13" t="s">
        <v>10</v>
      </c>
      <c r="D543" s="14">
        <v>6.4</v>
      </c>
      <c r="E543" s="15"/>
      <c r="F543" s="16">
        <f t="shared" si="17"/>
        <v>0</v>
      </c>
    </row>
    <row r="544" spans="1:6">
      <c r="A544" s="127"/>
      <c r="B544" s="19" t="s">
        <v>63</v>
      </c>
      <c r="C544" s="20"/>
      <c r="D544" s="21"/>
      <c r="E544" s="22"/>
      <c r="F544" s="23">
        <f>SUM(F542:F543)</f>
        <v>0</v>
      </c>
    </row>
    <row r="545" spans="1:6">
      <c r="A545" s="125" t="s">
        <v>64</v>
      </c>
      <c r="B545" s="30" t="s">
        <v>105</v>
      </c>
      <c r="C545" s="29"/>
      <c r="D545" s="13"/>
      <c r="E545" s="15"/>
      <c r="F545" s="16"/>
    </row>
    <row r="546" spans="1:6" ht="41.4">
      <c r="A546" s="126">
        <v>1</v>
      </c>
      <c r="B546" s="12" t="s">
        <v>85</v>
      </c>
      <c r="C546" s="29" t="s">
        <v>86</v>
      </c>
      <c r="D546" s="13">
        <v>1.4</v>
      </c>
      <c r="E546" s="15"/>
      <c r="F546" s="16">
        <f t="shared" ref="F546:F556" si="18">+D546*E546</f>
        <v>0</v>
      </c>
    </row>
    <row r="547" spans="1:6" ht="41.4">
      <c r="A547" s="126">
        <v>2</v>
      </c>
      <c r="B547" s="12" t="s">
        <v>87</v>
      </c>
      <c r="C547" s="29" t="s">
        <v>88</v>
      </c>
      <c r="D547" s="13">
        <v>1</v>
      </c>
      <c r="E547" s="15"/>
      <c r="F547" s="16">
        <f t="shared" si="18"/>
        <v>0</v>
      </c>
    </row>
    <row r="548" spans="1:6" ht="41.4">
      <c r="A548" s="126">
        <v>3</v>
      </c>
      <c r="B548" s="12" t="s">
        <v>89</v>
      </c>
      <c r="C548" s="29" t="s">
        <v>90</v>
      </c>
      <c r="D548" s="13">
        <v>1</v>
      </c>
      <c r="E548" s="15"/>
      <c r="F548" s="16">
        <f t="shared" si="18"/>
        <v>0</v>
      </c>
    </row>
    <row r="549" spans="1:6" ht="27.6">
      <c r="A549" s="126">
        <v>4</v>
      </c>
      <c r="B549" s="12" t="s">
        <v>91</v>
      </c>
      <c r="C549" s="29" t="s">
        <v>90</v>
      </c>
      <c r="D549" s="13">
        <v>1</v>
      </c>
      <c r="E549" s="15"/>
      <c r="F549" s="16">
        <f t="shared" si="18"/>
        <v>0</v>
      </c>
    </row>
    <row r="550" spans="1:6" ht="41.4">
      <c r="A550" s="126">
        <v>5</v>
      </c>
      <c r="B550" s="12" t="s">
        <v>92</v>
      </c>
      <c r="C550" s="29" t="s">
        <v>90</v>
      </c>
      <c r="D550" s="13">
        <v>1</v>
      </c>
      <c r="E550" s="15"/>
      <c r="F550" s="16">
        <f t="shared" si="18"/>
        <v>0</v>
      </c>
    </row>
    <row r="551" spans="1:6" ht="55.2">
      <c r="A551" s="126">
        <v>6</v>
      </c>
      <c r="B551" s="12" t="s">
        <v>93</v>
      </c>
      <c r="C551" s="29" t="s">
        <v>86</v>
      </c>
      <c r="D551" s="13">
        <v>8.82</v>
      </c>
      <c r="E551" s="15"/>
      <c r="F551" s="16">
        <f t="shared" si="18"/>
        <v>0</v>
      </c>
    </row>
    <row r="552" spans="1:6" ht="55.2">
      <c r="A552" s="126">
        <v>7</v>
      </c>
      <c r="B552" s="12" t="s">
        <v>94</v>
      </c>
      <c r="C552" s="29" t="s">
        <v>30</v>
      </c>
      <c r="D552" s="13">
        <v>1</v>
      </c>
      <c r="E552" s="15"/>
      <c r="F552" s="16">
        <f t="shared" si="18"/>
        <v>0</v>
      </c>
    </row>
    <row r="553" spans="1:6">
      <c r="A553" s="126">
        <v>8</v>
      </c>
      <c r="B553" s="12" t="s">
        <v>383</v>
      </c>
      <c r="C553" s="29" t="s">
        <v>88</v>
      </c>
      <c r="D553" s="13">
        <v>2</v>
      </c>
      <c r="E553" s="15"/>
      <c r="F553" s="16">
        <f t="shared" si="18"/>
        <v>0</v>
      </c>
    </row>
    <row r="554" spans="1:6">
      <c r="A554" s="126">
        <v>9</v>
      </c>
      <c r="B554" s="12" t="s">
        <v>96</v>
      </c>
      <c r="C554" s="29" t="s">
        <v>88</v>
      </c>
      <c r="D554" s="13">
        <v>2</v>
      </c>
      <c r="E554" s="15"/>
      <c r="F554" s="16">
        <f t="shared" si="18"/>
        <v>0</v>
      </c>
    </row>
    <row r="555" spans="1:6">
      <c r="A555" s="126">
        <v>10</v>
      </c>
      <c r="B555" s="12" t="s">
        <v>97</v>
      </c>
      <c r="C555" s="29" t="s">
        <v>88</v>
      </c>
      <c r="D555" s="13">
        <v>2</v>
      </c>
      <c r="E555" s="15"/>
      <c r="F555" s="16">
        <f t="shared" si="18"/>
        <v>0</v>
      </c>
    </row>
    <row r="556" spans="1:6">
      <c r="A556" s="126">
        <v>11</v>
      </c>
      <c r="B556" s="12" t="s">
        <v>98</v>
      </c>
      <c r="C556" s="29" t="s">
        <v>88</v>
      </c>
      <c r="D556" s="13">
        <v>2</v>
      </c>
      <c r="E556" s="15"/>
      <c r="F556" s="16">
        <f t="shared" si="18"/>
        <v>0</v>
      </c>
    </row>
    <row r="557" spans="1:6">
      <c r="A557" s="127"/>
      <c r="B557" s="19" t="s">
        <v>71</v>
      </c>
      <c r="C557" s="20"/>
      <c r="D557" s="21"/>
      <c r="E557" s="22"/>
      <c r="F557" s="23">
        <f>SUM(F546:F556)</f>
        <v>0</v>
      </c>
    </row>
    <row r="558" spans="1:6">
      <c r="A558" s="127" t="s">
        <v>72</v>
      </c>
      <c r="B558" s="19" t="s">
        <v>106</v>
      </c>
      <c r="C558" s="20"/>
      <c r="D558" s="21"/>
      <c r="E558" s="22"/>
      <c r="F558" s="23"/>
    </row>
    <row r="559" spans="1:6" ht="27.6">
      <c r="A559" s="132">
        <v>1</v>
      </c>
      <c r="B559" s="26" t="s">
        <v>103</v>
      </c>
      <c r="C559" s="13" t="s">
        <v>14</v>
      </c>
      <c r="D559" s="27">
        <v>0.14299999999999999</v>
      </c>
      <c r="E559" s="15"/>
      <c r="F559" s="16">
        <f>E559*D559</f>
        <v>0</v>
      </c>
    </row>
    <row r="560" spans="1:6" ht="27.6">
      <c r="A560" s="132">
        <v>2</v>
      </c>
      <c r="B560" s="26" t="s">
        <v>107</v>
      </c>
      <c r="C560" s="13" t="s">
        <v>14</v>
      </c>
      <c r="D560" s="14">
        <v>0.56999999999999995</v>
      </c>
      <c r="E560" s="15"/>
      <c r="F560" s="16">
        <f t="shared" ref="F560:F568" si="19">E560*D560</f>
        <v>0</v>
      </c>
    </row>
    <row r="561" spans="1:7">
      <c r="A561" s="132">
        <v>3</v>
      </c>
      <c r="B561" s="26" t="s">
        <v>108</v>
      </c>
      <c r="C561" s="13" t="s">
        <v>10</v>
      </c>
      <c r="D561" s="14">
        <v>1.9</v>
      </c>
      <c r="E561" s="15"/>
      <c r="F561" s="16">
        <f t="shared" si="19"/>
        <v>0</v>
      </c>
    </row>
    <row r="562" spans="1:7" ht="27.6">
      <c r="A562" s="132">
        <v>4</v>
      </c>
      <c r="B562" s="26" t="s">
        <v>109</v>
      </c>
      <c r="C562" s="13" t="s">
        <v>10</v>
      </c>
      <c r="D562" s="14">
        <v>8.32</v>
      </c>
      <c r="E562" s="15"/>
      <c r="F562" s="16">
        <f t="shared" si="19"/>
        <v>0</v>
      </c>
    </row>
    <row r="563" spans="1:7">
      <c r="A563" s="132">
        <v>5</v>
      </c>
      <c r="B563" s="26" t="s">
        <v>184</v>
      </c>
      <c r="C563" s="13" t="s">
        <v>86</v>
      </c>
      <c r="D563" s="14">
        <v>6</v>
      </c>
      <c r="E563" s="15"/>
      <c r="F563" s="16"/>
    </row>
    <row r="564" spans="1:7" ht="27.6">
      <c r="A564" s="132">
        <v>6</v>
      </c>
      <c r="B564" s="26" t="s">
        <v>110</v>
      </c>
      <c r="C564" s="13" t="s">
        <v>10</v>
      </c>
      <c r="D564" s="28">
        <v>3.75</v>
      </c>
      <c r="E564" s="15"/>
      <c r="F564" s="16">
        <f t="shared" si="19"/>
        <v>0</v>
      </c>
    </row>
    <row r="565" spans="1:7" ht="27.6">
      <c r="A565" s="132">
        <v>7</v>
      </c>
      <c r="B565" s="26" t="s">
        <v>77</v>
      </c>
      <c r="C565" s="13" t="s">
        <v>10</v>
      </c>
      <c r="D565" s="28">
        <v>17.760000000000002</v>
      </c>
      <c r="E565" s="15"/>
      <c r="F565" s="16">
        <f t="shared" si="19"/>
        <v>0</v>
      </c>
    </row>
    <row r="566" spans="1:7" ht="41.4">
      <c r="A566" s="132">
        <v>8</v>
      </c>
      <c r="B566" s="12" t="s">
        <v>187</v>
      </c>
      <c r="C566" s="29" t="s">
        <v>30</v>
      </c>
      <c r="D566" s="13">
        <v>1</v>
      </c>
      <c r="E566" s="133"/>
      <c r="F566" s="16">
        <f t="shared" si="19"/>
        <v>0</v>
      </c>
    </row>
    <row r="567" spans="1:7">
      <c r="A567" s="132">
        <v>9</v>
      </c>
      <c r="B567" s="26" t="s">
        <v>112</v>
      </c>
      <c r="C567" s="13" t="s">
        <v>30</v>
      </c>
      <c r="D567" s="28">
        <v>1</v>
      </c>
      <c r="E567" s="15"/>
      <c r="F567" s="16">
        <f t="shared" si="19"/>
        <v>0</v>
      </c>
    </row>
    <row r="568" spans="1:7" ht="27.6">
      <c r="A568" s="132">
        <v>10</v>
      </c>
      <c r="B568" s="26" t="s">
        <v>185</v>
      </c>
      <c r="C568" s="13" t="s">
        <v>14</v>
      </c>
      <c r="D568" s="28">
        <v>0.56999999999999995</v>
      </c>
      <c r="E568" s="15"/>
      <c r="F568" s="16">
        <f t="shared" si="19"/>
        <v>0</v>
      </c>
    </row>
    <row r="569" spans="1:7">
      <c r="A569" s="127"/>
      <c r="B569" s="7" t="s">
        <v>82</v>
      </c>
      <c r="C569" s="9"/>
      <c r="D569" s="52"/>
      <c r="E569" s="25"/>
      <c r="F569" s="23">
        <f>SUM(F559:F568)</f>
        <v>0</v>
      </c>
    </row>
    <row r="570" spans="1:7">
      <c r="A570" s="126"/>
      <c r="B570" s="30" t="s">
        <v>100</v>
      </c>
      <c r="C570" s="29"/>
      <c r="D570" s="13"/>
      <c r="E570" s="13"/>
      <c r="F570" s="129">
        <f>F557+F544+F540+F537+F533+F530+F520+F511+F569</f>
        <v>0</v>
      </c>
      <c r="G570" s="54"/>
    </row>
    <row r="571" spans="1:7">
      <c r="A571" s="351"/>
      <c r="B571" s="351"/>
      <c r="C571" s="351"/>
      <c r="D571" s="351"/>
      <c r="E571" s="351"/>
      <c r="F571" s="351"/>
    </row>
    <row r="572" spans="1:7">
      <c r="A572" s="351"/>
      <c r="B572" s="351"/>
      <c r="C572" s="351"/>
      <c r="D572" s="351"/>
      <c r="E572" s="351"/>
      <c r="F572" s="351"/>
    </row>
    <row r="573" spans="1:7">
      <c r="A573" s="17"/>
      <c r="B573" s="396" t="s">
        <v>119</v>
      </c>
      <c r="C573" s="397"/>
      <c r="D573" s="398"/>
      <c r="E573" s="17"/>
      <c r="F573" s="359">
        <f>F304+F326+F418+F497+F570</f>
        <v>0</v>
      </c>
    </row>
    <row r="574" spans="1:7">
      <c r="A574" s="17"/>
      <c r="B574" s="396" t="s">
        <v>283</v>
      </c>
      <c r="C574" s="397"/>
      <c r="D574" s="398"/>
      <c r="E574" s="17"/>
      <c r="F574" s="359">
        <f>(F573*18)/100</f>
        <v>0</v>
      </c>
    </row>
    <row r="575" spans="1:7">
      <c r="A575" s="17"/>
      <c r="B575" t="s">
        <v>284</v>
      </c>
      <c r="E575" s="17"/>
      <c r="F575" s="359">
        <f>+F573+F574</f>
        <v>0</v>
      </c>
    </row>
    <row r="576" spans="1:7">
      <c r="A576" s="351"/>
      <c r="B576" s="396"/>
      <c r="C576" s="397"/>
      <c r="D576" s="398"/>
      <c r="E576" s="351"/>
      <c r="F576" s="351"/>
    </row>
    <row r="577" spans="1:6">
      <c r="A577" s="351"/>
      <c r="B577" s="351"/>
      <c r="C577" s="351"/>
      <c r="D577" s="351"/>
      <c r="E577" s="351"/>
      <c r="F577" s="351"/>
    </row>
    <row r="578" spans="1:6">
      <c r="A578" s="351"/>
      <c r="B578" s="351"/>
      <c r="C578" s="351"/>
      <c r="D578" s="351"/>
      <c r="E578" s="351"/>
      <c r="F578" s="351"/>
    </row>
    <row r="579" spans="1:6">
      <c r="A579" s="351"/>
      <c r="B579" s="351"/>
      <c r="C579" s="351"/>
      <c r="D579" s="351"/>
      <c r="E579" s="351"/>
      <c r="F579" s="351"/>
    </row>
    <row r="580" spans="1:6">
      <c r="A580" s="351"/>
      <c r="B580" s="351"/>
      <c r="C580" s="351"/>
      <c r="D580" s="351"/>
      <c r="E580" s="351"/>
      <c r="F580" s="351"/>
    </row>
    <row r="581" spans="1:6">
      <c r="A581" s="351"/>
      <c r="B581" s="415" t="s">
        <v>372</v>
      </c>
      <c r="C581" s="399"/>
      <c r="D581" s="399"/>
      <c r="E581" s="399"/>
      <c r="F581" s="399"/>
    </row>
    <row r="582" spans="1:6">
      <c r="A582" s="351"/>
      <c r="B582" s="399"/>
      <c r="C582" s="399"/>
      <c r="D582" s="399"/>
      <c r="E582" s="399"/>
      <c r="F582" s="399"/>
    </row>
    <row r="583" spans="1:6" ht="33.6" customHeight="1">
      <c r="A583" s="351"/>
      <c r="B583" s="399"/>
      <c r="C583" s="399"/>
      <c r="D583" s="399"/>
      <c r="E583" s="399"/>
      <c r="F583" s="399"/>
    </row>
    <row r="584" spans="1:6">
      <c r="A584" s="351"/>
      <c r="B584" s="351"/>
      <c r="C584" s="351"/>
      <c r="D584" s="351"/>
      <c r="E584" s="351"/>
      <c r="F584" s="351"/>
    </row>
    <row r="585" spans="1:6">
      <c r="A585" s="351"/>
      <c r="B585" s="351"/>
      <c r="C585" s="351"/>
      <c r="D585" s="351"/>
      <c r="E585" s="351"/>
      <c r="F585" s="351"/>
    </row>
    <row r="586" spans="1:6">
      <c r="A586" s="98"/>
      <c r="B586" s="347"/>
      <c r="C586" s="347"/>
      <c r="D586" s="347"/>
      <c r="E586" s="59"/>
      <c r="F586" s="59"/>
    </row>
    <row r="587" spans="1:6">
      <c r="A587" s="98"/>
      <c r="B587" s="90"/>
      <c r="C587" s="90"/>
      <c r="D587" s="90"/>
      <c r="E587" s="59"/>
      <c r="F587" s="59"/>
    </row>
    <row r="588" spans="1:6">
      <c r="A588" s="98"/>
      <c r="B588" s="348" t="s">
        <v>352</v>
      </c>
      <c r="C588" s="90"/>
      <c r="D588" s="90"/>
      <c r="E588" s="59"/>
      <c r="F588" s="59"/>
    </row>
    <row r="589" spans="1:6" ht="15" thickBot="1">
      <c r="A589" s="58"/>
      <c r="B589" s="59"/>
      <c r="C589" s="58"/>
      <c r="D589" s="58"/>
      <c r="E589" s="60"/>
      <c r="F589" s="60"/>
    </row>
    <row r="590" spans="1:6" ht="39.6">
      <c r="A590" s="284" t="s">
        <v>1</v>
      </c>
      <c r="B590" s="285" t="s">
        <v>125</v>
      </c>
      <c r="C590" s="63" t="s">
        <v>126</v>
      </c>
      <c r="D590" s="63" t="s">
        <v>127</v>
      </c>
      <c r="E590" s="64" t="s">
        <v>128</v>
      </c>
      <c r="F590" s="65" t="s">
        <v>129</v>
      </c>
    </row>
    <row r="591" spans="1:6">
      <c r="A591" s="286" t="s">
        <v>130</v>
      </c>
      <c r="B591" s="287" t="s">
        <v>131</v>
      </c>
      <c r="C591" s="288"/>
      <c r="D591" s="288"/>
      <c r="E591" s="289"/>
      <c r="F591" s="290"/>
    </row>
    <row r="592" spans="1:6" ht="39.6">
      <c r="A592" s="291" t="s">
        <v>132</v>
      </c>
      <c r="B592" s="292" t="s">
        <v>133</v>
      </c>
      <c r="C592" s="288" t="s">
        <v>134</v>
      </c>
      <c r="D592" s="288">
        <v>1</v>
      </c>
      <c r="E592" s="289"/>
      <c r="F592" s="290">
        <f>E592*D592</f>
        <v>0</v>
      </c>
    </row>
    <row r="593" spans="1:6">
      <c r="A593" s="291" t="s">
        <v>135</v>
      </c>
      <c r="B593" s="292" t="s">
        <v>136</v>
      </c>
      <c r="C593" s="288" t="s">
        <v>137</v>
      </c>
      <c r="D593" s="288">
        <v>1</v>
      </c>
      <c r="E593" s="289"/>
      <c r="F593" s="290">
        <f t="shared" ref="F593:F607" si="20">E593*D593</f>
        <v>0</v>
      </c>
    </row>
    <row r="594" spans="1:6">
      <c r="A594" s="291"/>
      <c r="B594" s="287" t="s">
        <v>138</v>
      </c>
      <c r="C594" s="288"/>
      <c r="D594" s="288"/>
      <c r="E594" s="289"/>
      <c r="F594" s="290">
        <f>SUM(F592:F593)</f>
        <v>0</v>
      </c>
    </row>
    <row r="595" spans="1:6">
      <c r="A595" s="291"/>
      <c r="B595" s="287"/>
      <c r="C595" s="288"/>
      <c r="D595" s="288"/>
      <c r="E595" s="289"/>
      <c r="F595" s="290"/>
    </row>
    <row r="596" spans="1:6">
      <c r="A596" s="286" t="s">
        <v>139</v>
      </c>
      <c r="B596" s="287" t="s">
        <v>140</v>
      </c>
      <c r="C596" s="288"/>
      <c r="D596" s="288"/>
      <c r="E596" s="289"/>
      <c r="F596" s="290"/>
    </row>
    <row r="597" spans="1:6">
      <c r="A597" s="291" t="s">
        <v>353</v>
      </c>
      <c r="B597" s="292" t="s">
        <v>319</v>
      </c>
      <c r="C597" s="288" t="s">
        <v>52</v>
      </c>
      <c r="D597" s="288">
        <v>6.5</v>
      </c>
      <c r="E597" s="289"/>
      <c r="F597" s="290">
        <f t="shared" si="20"/>
        <v>0</v>
      </c>
    </row>
    <row r="598" spans="1:6" ht="26.4">
      <c r="A598" s="291" t="s">
        <v>354</v>
      </c>
      <c r="B598" s="292" t="s">
        <v>142</v>
      </c>
      <c r="C598" s="288" t="s">
        <v>86</v>
      </c>
      <c r="D598" s="68">
        <v>4.28</v>
      </c>
      <c r="E598" s="289"/>
      <c r="F598" s="290">
        <f t="shared" si="20"/>
        <v>0</v>
      </c>
    </row>
    <row r="599" spans="1:6" ht="26.4">
      <c r="A599" s="291" t="s">
        <v>320</v>
      </c>
      <c r="B599" s="292" t="s">
        <v>321</v>
      </c>
      <c r="C599" s="288" t="s">
        <v>30</v>
      </c>
      <c r="D599" s="288">
        <v>1</v>
      </c>
      <c r="E599" s="289"/>
      <c r="F599" s="290">
        <f t="shared" si="20"/>
        <v>0</v>
      </c>
    </row>
    <row r="600" spans="1:6" ht="26.4">
      <c r="A600" s="291" t="s">
        <v>149</v>
      </c>
      <c r="B600" s="292" t="s">
        <v>322</v>
      </c>
      <c r="C600" s="288" t="s">
        <v>86</v>
      </c>
      <c r="D600" s="68">
        <v>26.28</v>
      </c>
      <c r="E600" s="289"/>
      <c r="F600" s="290">
        <f t="shared" si="20"/>
        <v>0</v>
      </c>
    </row>
    <row r="601" spans="1:6" ht="26.4">
      <c r="A601" s="291" t="s">
        <v>151</v>
      </c>
      <c r="B601" s="292" t="s">
        <v>323</v>
      </c>
      <c r="C601" s="288" t="s">
        <v>86</v>
      </c>
      <c r="D601" s="288">
        <v>37.15</v>
      </c>
      <c r="E601" s="289"/>
      <c r="F601" s="290">
        <f t="shared" si="20"/>
        <v>0</v>
      </c>
    </row>
    <row r="602" spans="1:6">
      <c r="A602" s="291" t="s">
        <v>153</v>
      </c>
      <c r="B602" s="292" t="s">
        <v>234</v>
      </c>
      <c r="C602" s="288" t="s">
        <v>86</v>
      </c>
      <c r="D602" s="68">
        <v>5.8</v>
      </c>
      <c r="E602" s="289"/>
      <c r="F602" s="290">
        <f t="shared" si="20"/>
        <v>0</v>
      </c>
    </row>
    <row r="603" spans="1:6">
      <c r="A603" s="291"/>
      <c r="B603" s="287" t="s">
        <v>279</v>
      </c>
      <c r="C603" s="288"/>
      <c r="D603" s="288"/>
      <c r="E603" s="289"/>
      <c r="F603" s="290">
        <f>SUM(F597:F602)</f>
        <v>0</v>
      </c>
    </row>
    <row r="604" spans="1:6">
      <c r="A604" s="291"/>
      <c r="B604" s="287"/>
      <c r="C604" s="288"/>
      <c r="D604" s="288"/>
      <c r="E604" s="289"/>
      <c r="F604" s="290"/>
    </row>
    <row r="605" spans="1:6">
      <c r="A605" s="286" t="s">
        <v>160</v>
      </c>
      <c r="B605" s="287" t="s">
        <v>175</v>
      </c>
      <c r="C605" s="288"/>
      <c r="D605" s="288"/>
      <c r="E605" s="289"/>
      <c r="F605" s="290"/>
    </row>
    <row r="606" spans="1:6" ht="26.4">
      <c r="A606" s="291" t="s">
        <v>162</v>
      </c>
      <c r="B606" s="292" t="s">
        <v>177</v>
      </c>
      <c r="C606" s="288" t="s">
        <v>88</v>
      </c>
      <c r="D606" s="288">
        <v>1</v>
      </c>
      <c r="E606" s="289"/>
      <c r="F606" s="290">
        <f t="shared" si="20"/>
        <v>0</v>
      </c>
    </row>
    <row r="607" spans="1:6">
      <c r="A607" s="291" t="s">
        <v>164</v>
      </c>
      <c r="B607" s="292" t="s">
        <v>238</v>
      </c>
      <c r="C607" s="288" t="s">
        <v>137</v>
      </c>
      <c r="D607" s="288">
        <v>1</v>
      </c>
      <c r="E607" s="289"/>
      <c r="F607" s="290">
        <f t="shared" si="20"/>
        <v>0</v>
      </c>
    </row>
    <row r="608" spans="1:6">
      <c r="A608" s="291"/>
      <c r="B608" s="287" t="s">
        <v>324</v>
      </c>
      <c r="C608" s="288"/>
      <c r="D608" s="288"/>
      <c r="E608" s="289"/>
      <c r="F608" s="293">
        <f>SUM(F606:F607)</f>
        <v>0</v>
      </c>
    </row>
    <row r="609" spans="1:6">
      <c r="A609" s="291"/>
      <c r="B609" s="309" t="s">
        <v>355</v>
      </c>
      <c r="C609" s="310"/>
      <c r="D609" s="310"/>
      <c r="E609" s="311"/>
      <c r="F609" s="312">
        <f>+F608+F603+F594</f>
        <v>0</v>
      </c>
    </row>
    <row r="610" spans="1:6">
      <c r="A610" s="281"/>
      <c r="B610" s="282"/>
      <c r="C610" s="281"/>
      <c r="D610" s="281"/>
      <c r="E610" s="283"/>
      <c r="F610" s="283"/>
    </row>
    <row r="611" spans="1:6">
      <c r="A611" s="281"/>
      <c r="B611" s="282"/>
      <c r="C611" s="281"/>
      <c r="D611" s="281"/>
      <c r="E611" s="283"/>
      <c r="F611" s="283"/>
    </row>
    <row r="612" spans="1:6">
      <c r="A612" s="98"/>
      <c r="B612" s="405" t="s">
        <v>326</v>
      </c>
      <c r="C612" s="406"/>
      <c r="D612" s="406"/>
      <c r="E612" s="406"/>
      <c r="F612" s="407"/>
    </row>
    <row r="613" spans="1:6">
      <c r="A613" s="121"/>
      <c r="B613" s="416"/>
      <c r="C613" s="403"/>
      <c r="D613" s="403"/>
      <c r="E613" s="403"/>
      <c r="F613" s="417"/>
    </row>
    <row r="614" spans="1:6">
      <c r="A614" s="121"/>
      <c r="B614" s="408"/>
      <c r="C614" s="409"/>
      <c r="D614" s="409"/>
      <c r="E614" s="409"/>
      <c r="F614" s="410"/>
    </row>
    <row r="615" spans="1:6" ht="27.6">
      <c r="A615" s="123" t="s">
        <v>1</v>
      </c>
      <c r="B615" s="123" t="s">
        <v>2</v>
      </c>
      <c r="C615" s="123" t="s">
        <v>3</v>
      </c>
      <c r="D615" s="124" t="s">
        <v>4</v>
      </c>
      <c r="E615" s="123" t="s">
        <v>5</v>
      </c>
      <c r="F615" s="123" t="s">
        <v>6</v>
      </c>
    </row>
    <row r="616" spans="1:6">
      <c r="A616" s="125" t="s">
        <v>7</v>
      </c>
      <c r="B616" s="7" t="s">
        <v>8</v>
      </c>
      <c r="C616" s="8"/>
      <c r="D616" s="9"/>
      <c r="E616" s="9"/>
      <c r="F616" s="10"/>
    </row>
    <row r="617" spans="1:6">
      <c r="A617" s="126">
        <v>1</v>
      </c>
      <c r="B617" s="12" t="s">
        <v>286</v>
      </c>
      <c r="C617" s="13" t="s">
        <v>10</v>
      </c>
      <c r="D617" s="14">
        <v>74.44</v>
      </c>
      <c r="E617" s="15"/>
      <c r="F617" s="16">
        <f>+D617*E617</f>
        <v>0</v>
      </c>
    </row>
    <row r="618" spans="1:6">
      <c r="A618" s="126">
        <v>2</v>
      </c>
      <c r="B618" s="17" t="s">
        <v>11</v>
      </c>
      <c r="C618" s="13" t="s">
        <v>12</v>
      </c>
      <c r="D618" s="14">
        <v>1</v>
      </c>
      <c r="E618" s="15"/>
      <c r="F618" s="16">
        <f t="shared" ref="F618:F675" si="21">+D618*E618</f>
        <v>0</v>
      </c>
    </row>
    <row r="619" spans="1:6">
      <c r="A619" s="126">
        <v>3</v>
      </c>
      <c r="B619" s="12" t="s">
        <v>13</v>
      </c>
      <c r="C619" s="13" t="s">
        <v>14</v>
      </c>
      <c r="D619" s="14">
        <f>32.77+2.261</f>
        <v>35.031000000000006</v>
      </c>
      <c r="E619" s="15"/>
      <c r="F619" s="16">
        <f t="shared" si="21"/>
        <v>0</v>
      </c>
    </row>
    <row r="620" spans="1:6">
      <c r="A620" s="126">
        <v>4</v>
      </c>
      <c r="B620" s="17" t="s">
        <v>15</v>
      </c>
      <c r="C620" s="13" t="s">
        <v>14</v>
      </c>
      <c r="D620" s="14">
        <v>3.9620000000000002</v>
      </c>
      <c r="E620" s="15"/>
      <c r="F620" s="16">
        <f t="shared" si="21"/>
        <v>0</v>
      </c>
    </row>
    <row r="621" spans="1:6">
      <c r="A621" s="126">
        <v>5</v>
      </c>
      <c r="B621" s="17" t="s">
        <v>16</v>
      </c>
      <c r="C621" s="13" t="s">
        <v>14</v>
      </c>
      <c r="D621" s="14">
        <v>3.1859999999999999</v>
      </c>
      <c r="E621" s="15"/>
      <c r="F621" s="16">
        <f t="shared" si="21"/>
        <v>0</v>
      </c>
    </row>
    <row r="622" spans="1:6">
      <c r="A622" s="126">
        <v>6</v>
      </c>
      <c r="B622" s="17" t="s">
        <v>17</v>
      </c>
      <c r="C622" s="13" t="s">
        <v>14</v>
      </c>
      <c r="D622" s="14">
        <v>2.6230000000000002</v>
      </c>
      <c r="E622" s="15"/>
      <c r="F622" s="16">
        <f t="shared" si="21"/>
        <v>0</v>
      </c>
    </row>
    <row r="623" spans="1:6">
      <c r="A623" s="126">
        <v>7</v>
      </c>
      <c r="B623" s="17" t="s">
        <v>18</v>
      </c>
      <c r="C623" s="13" t="s">
        <v>12</v>
      </c>
      <c r="D623" s="14">
        <v>1</v>
      </c>
      <c r="E623" s="15"/>
      <c r="F623" s="16">
        <f t="shared" si="21"/>
        <v>0</v>
      </c>
    </row>
    <row r="624" spans="1:6">
      <c r="A624" s="127"/>
      <c r="B624" s="19" t="s">
        <v>19</v>
      </c>
      <c r="C624" s="20"/>
      <c r="D624" s="21"/>
      <c r="E624" s="22"/>
      <c r="F624" s="23">
        <f>SUM(F617:F623)</f>
        <v>0</v>
      </c>
    </row>
    <row r="625" spans="1:6">
      <c r="A625" s="125" t="s">
        <v>20</v>
      </c>
      <c r="B625" s="7" t="s">
        <v>21</v>
      </c>
      <c r="C625" s="9"/>
      <c r="D625" s="24"/>
      <c r="E625" s="25"/>
      <c r="F625" s="16"/>
    </row>
    <row r="626" spans="1:6" ht="27.6">
      <c r="A626" s="126">
        <v>1</v>
      </c>
      <c r="B626" s="26" t="s">
        <v>22</v>
      </c>
      <c r="C626" s="13" t="s">
        <v>14</v>
      </c>
      <c r="D626" s="27">
        <f>0.654+0.064</f>
        <v>0.71799999999999997</v>
      </c>
      <c r="E626" s="15"/>
      <c r="F626" s="16">
        <f t="shared" si="21"/>
        <v>0</v>
      </c>
    </row>
    <row r="627" spans="1:6" ht="27.6">
      <c r="A627" s="126">
        <v>2</v>
      </c>
      <c r="B627" s="26" t="s">
        <v>117</v>
      </c>
      <c r="C627" s="13" t="s">
        <v>14</v>
      </c>
      <c r="D627" s="14">
        <v>2.5499999999999998</v>
      </c>
      <c r="E627" s="15"/>
      <c r="F627" s="16">
        <f t="shared" si="21"/>
        <v>0</v>
      </c>
    </row>
    <row r="628" spans="1:6" ht="27.6">
      <c r="A628" s="126">
        <v>3</v>
      </c>
      <c r="B628" s="26" t="s">
        <v>24</v>
      </c>
      <c r="C628" s="13" t="s">
        <v>10</v>
      </c>
      <c r="D628" s="14">
        <f>42.48+6.87</f>
        <v>49.349999999999994</v>
      </c>
      <c r="E628" s="15"/>
      <c r="F628" s="16">
        <f t="shared" si="21"/>
        <v>0</v>
      </c>
    </row>
    <row r="629" spans="1:6">
      <c r="A629" s="126">
        <v>4</v>
      </c>
      <c r="B629" s="12" t="s">
        <v>25</v>
      </c>
      <c r="C629" s="13" t="s">
        <v>14</v>
      </c>
      <c r="D629" s="28">
        <v>0.40500000000000003</v>
      </c>
      <c r="E629" s="15"/>
      <c r="F629" s="16">
        <f t="shared" si="21"/>
        <v>0</v>
      </c>
    </row>
    <row r="630" spans="1:6" ht="41.4">
      <c r="A630" s="126">
        <v>5</v>
      </c>
      <c r="B630" s="12" t="s">
        <v>26</v>
      </c>
      <c r="C630" s="13" t="s">
        <v>14</v>
      </c>
      <c r="D630" s="28">
        <v>0.875</v>
      </c>
      <c r="E630" s="15"/>
      <c r="F630" s="16">
        <f t="shared" si="21"/>
        <v>0</v>
      </c>
    </row>
    <row r="631" spans="1:6" ht="27.6">
      <c r="A631" s="126">
        <v>6</v>
      </c>
      <c r="B631" s="12" t="s">
        <v>27</v>
      </c>
      <c r="C631" s="13" t="s">
        <v>14</v>
      </c>
      <c r="D631" s="28">
        <v>1.554</v>
      </c>
      <c r="E631" s="15"/>
      <c r="F631" s="16">
        <f t="shared" si="21"/>
        <v>0</v>
      </c>
    </row>
    <row r="632" spans="1:6">
      <c r="A632" s="126">
        <v>7</v>
      </c>
      <c r="B632" s="29" t="s">
        <v>28</v>
      </c>
      <c r="C632" s="13" t="s">
        <v>10</v>
      </c>
      <c r="D632" s="28">
        <v>65.31</v>
      </c>
      <c r="E632" s="15"/>
      <c r="F632" s="16">
        <f t="shared" si="21"/>
        <v>0</v>
      </c>
    </row>
    <row r="633" spans="1:6" ht="41.4">
      <c r="A633" s="126">
        <v>8</v>
      </c>
      <c r="B633" s="12" t="s">
        <v>29</v>
      </c>
      <c r="C633" s="13" t="s">
        <v>30</v>
      </c>
      <c r="D633" s="28">
        <v>1</v>
      </c>
      <c r="E633" s="15"/>
      <c r="F633" s="16">
        <f t="shared" si="21"/>
        <v>0</v>
      </c>
    </row>
    <row r="634" spans="1:6">
      <c r="A634" s="127"/>
      <c r="B634" s="19" t="s">
        <v>31</v>
      </c>
      <c r="C634" s="20"/>
      <c r="D634" s="262"/>
      <c r="E634" s="22"/>
      <c r="F634" s="23">
        <f>SUM(F626:F633)</f>
        <v>0</v>
      </c>
    </row>
    <row r="635" spans="1:6">
      <c r="A635" s="125" t="s">
        <v>32</v>
      </c>
      <c r="B635" s="30" t="s">
        <v>33</v>
      </c>
      <c r="C635" s="9"/>
      <c r="D635" s="52"/>
      <c r="E635" s="25"/>
      <c r="F635" s="16"/>
    </row>
    <row r="636" spans="1:6" ht="27.6">
      <c r="A636" s="126">
        <v>1</v>
      </c>
      <c r="B636" s="12" t="s">
        <v>34</v>
      </c>
      <c r="C636" s="13" t="s">
        <v>14</v>
      </c>
      <c r="D636" s="263">
        <v>0.995</v>
      </c>
      <c r="E636" s="15"/>
      <c r="F636" s="16">
        <f t="shared" si="21"/>
        <v>0</v>
      </c>
    </row>
    <row r="637" spans="1:6" ht="41.4">
      <c r="A637" s="126">
        <v>2</v>
      </c>
      <c r="B637" s="12" t="s">
        <v>260</v>
      </c>
      <c r="C637" s="13" t="s">
        <v>14</v>
      </c>
      <c r="D637" s="264">
        <f>2.43</f>
        <v>2.4300000000000002</v>
      </c>
      <c r="E637" s="15"/>
      <c r="F637" s="16">
        <f t="shared" si="21"/>
        <v>0</v>
      </c>
    </row>
    <row r="638" spans="1:6" ht="27.6">
      <c r="A638" s="126">
        <v>3</v>
      </c>
      <c r="B638" s="12" t="s">
        <v>36</v>
      </c>
      <c r="C638" s="13" t="s">
        <v>14</v>
      </c>
      <c r="D638" s="263">
        <v>0.42799999999999999</v>
      </c>
      <c r="E638" s="15"/>
      <c r="F638" s="16">
        <f t="shared" si="21"/>
        <v>0</v>
      </c>
    </row>
    <row r="639" spans="1:6" ht="27.6">
      <c r="A639" s="126">
        <v>4</v>
      </c>
      <c r="B639" s="12" t="s">
        <v>37</v>
      </c>
      <c r="C639" s="13" t="s">
        <v>10</v>
      </c>
      <c r="D639" s="28">
        <f>47.4+12.4</f>
        <v>59.8</v>
      </c>
      <c r="E639" s="15"/>
      <c r="F639" s="16">
        <f t="shared" si="21"/>
        <v>0</v>
      </c>
    </row>
    <row r="640" spans="1:6" ht="41.4">
      <c r="A640" s="126">
        <v>5</v>
      </c>
      <c r="B640" s="12" t="s">
        <v>38</v>
      </c>
      <c r="C640" s="13" t="s">
        <v>10</v>
      </c>
      <c r="D640" s="28">
        <v>2.4</v>
      </c>
      <c r="E640" s="15"/>
      <c r="F640" s="16">
        <f t="shared" si="21"/>
        <v>0</v>
      </c>
    </row>
    <row r="641" spans="1:6" ht="27.6">
      <c r="A641" s="126">
        <v>6</v>
      </c>
      <c r="B641" s="12" t="s">
        <v>287</v>
      </c>
      <c r="C641" s="13" t="s">
        <v>40</v>
      </c>
      <c r="D641" s="28">
        <v>52</v>
      </c>
      <c r="E641" s="15"/>
      <c r="F641" s="16">
        <f t="shared" si="21"/>
        <v>0</v>
      </c>
    </row>
    <row r="642" spans="1:6">
      <c r="A642" s="126">
        <v>7</v>
      </c>
      <c r="B642" s="12" t="s">
        <v>41</v>
      </c>
      <c r="C642" s="13" t="s">
        <v>10</v>
      </c>
      <c r="D642" s="28">
        <v>133.16999999999999</v>
      </c>
      <c r="E642" s="15"/>
      <c r="F642" s="16">
        <f t="shared" si="21"/>
        <v>0</v>
      </c>
    </row>
    <row r="643" spans="1:6" ht="27.6">
      <c r="A643" s="126">
        <v>8</v>
      </c>
      <c r="B643" s="31" t="s">
        <v>42</v>
      </c>
      <c r="C643" s="13" t="s">
        <v>10</v>
      </c>
      <c r="D643" s="28">
        <v>76.59</v>
      </c>
      <c r="E643" s="15"/>
      <c r="F643" s="16">
        <f t="shared" si="21"/>
        <v>0</v>
      </c>
    </row>
    <row r="644" spans="1:6">
      <c r="A644" s="127"/>
      <c r="B644" s="19" t="s">
        <v>43</v>
      </c>
      <c r="C644" s="20"/>
      <c r="D644" s="262"/>
      <c r="E644" s="22"/>
      <c r="F644" s="23">
        <f>SUM(F636:F643)</f>
        <v>0</v>
      </c>
    </row>
    <row r="645" spans="1:6">
      <c r="A645" s="128" t="s">
        <v>44</v>
      </c>
      <c r="B645" s="33" t="s">
        <v>288</v>
      </c>
      <c r="C645" s="34"/>
      <c r="D645" s="265"/>
      <c r="E645" s="15"/>
      <c r="F645" s="16"/>
    </row>
    <row r="646" spans="1:6" ht="41.4">
      <c r="A646" s="126">
        <v>1</v>
      </c>
      <c r="B646" s="31" t="s">
        <v>46</v>
      </c>
      <c r="C646" s="13" t="s">
        <v>40</v>
      </c>
      <c r="D646" s="28">
        <v>3</v>
      </c>
      <c r="E646" s="15"/>
      <c r="F646" s="16">
        <f t="shared" si="21"/>
        <v>0</v>
      </c>
    </row>
    <row r="647" spans="1:6" ht="41.4">
      <c r="A647" s="126">
        <v>2</v>
      </c>
      <c r="B647" s="31" t="s">
        <v>47</v>
      </c>
      <c r="C647" s="13" t="s">
        <v>40</v>
      </c>
      <c r="D647" s="28">
        <v>1</v>
      </c>
      <c r="E647" s="15"/>
      <c r="F647" s="16">
        <f t="shared" si="21"/>
        <v>0</v>
      </c>
    </row>
    <row r="648" spans="1:6">
      <c r="A648" s="127"/>
      <c r="B648" s="19" t="s">
        <v>48</v>
      </c>
      <c r="C648" s="20"/>
      <c r="D648" s="262"/>
      <c r="E648" s="22"/>
      <c r="F648" s="23">
        <f>SUM(F646:F647)</f>
        <v>0</v>
      </c>
    </row>
    <row r="649" spans="1:6">
      <c r="A649" s="125" t="s">
        <v>49</v>
      </c>
      <c r="B649" s="33" t="s">
        <v>50</v>
      </c>
      <c r="C649" s="13"/>
      <c r="D649" s="28"/>
      <c r="E649" s="15"/>
      <c r="F649" s="16"/>
    </row>
    <row r="650" spans="1:6" ht="27.6">
      <c r="A650" s="126">
        <v>1</v>
      </c>
      <c r="B650" s="31" t="s">
        <v>51</v>
      </c>
      <c r="C650" s="13" t="s">
        <v>52</v>
      </c>
      <c r="D650" s="28">
        <v>12.1</v>
      </c>
      <c r="E650" s="15"/>
      <c r="F650" s="16">
        <f t="shared" si="21"/>
        <v>0</v>
      </c>
    </row>
    <row r="651" spans="1:6" ht="27.6">
      <c r="A651" s="126">
        <v>2</v>
      </c>
      <c r="B651" s="31" t="s">
        <v>53</v>
      </c>
      <c r="C651" s="13" t="s">
        <v>10</v>
      </c>
      <c r="D651" s="28">
        <v>15.83</v>
      </c>
      <c r="E651" s="15"/>
      <c r="F651" s="16">
        <f t="shared" si="21"/>
        <v>0</v>
      </c>
    </row>
    <row r="652" spans="1:6">
      <c r="A652" s="127"/>
      <c r="B652" s="19" t="s">
        <v>54</v>
      </c>
      <c r="C652" s="20"/>
      <c r="D652" s="262"/>
      <c r="E652" s="22"/>
      <c r="F652" s="23">
        <f>SUM(F650:F651)</f>
        <v>0</v>
      </c>
    </row>
    <row r="653" spans="1:6">
      <c r="A653" s="125" t="s">
        <v>55</v>
      </c>
      <c r="B653" s="33" t="s">
        <v>56</v>
      </c>
      <c r="C653" s="13"/>
      <c r="D653" s="28"/>
      <c r="E653" s="15"/>
      <c r="F653" s="16"/>
    </row>
    <row r="654" spans="1:6">
      <c r="A654" s="126">
        <v>1</v>
      </c>
      <c r="B654" s="37" t="s">
        <v>57</v>
      </c>
      <c r="C654" s="13" t="s">
        <v>10</v>
      </c>
      <c r="D654" s="28">
        <v>4.68</v>
      </c>
      <c r="E654" s="15"/>
      <c r="F654" s="16">
        <f t="shared" si="21"/>
        <v>0</v>
      </c>
    </row>
    <row r="655" spans="1:6">
      <c r="A655" s="127"/>
      <c r="B655" s="19" t="s">
        <v>58</v>
      </c>
      <c r="C655" s="20"/>
      <c r="D655" s="262"/>
      <c r="E655" s="22"/>
      <c r="F655" s="23">
        <f>F654</f>
        <v>0</v>
      </c>
    </row>
    <row r="656" spans="1:6">
      <c r="A656" s="125" t="s">
        <v>59</v>
      </c>
      <c r="B656" s="33" t="s">
        <v>60</v>
      </c>
      <c r="C656" s="13"/>
      <c r="D656" s="28"/>
      <c r="E656" s="15"/>
      <c r="F656" s="16"/>
    </row>
    <row r="657" spans="1:6" ht="27.6">
      <c r="A657" s="126">
        <v>1</v>
      </c>
      <c r="B657" s="31" t="s">
        <v>61</v>
      </c>
      <c r="C657" s="13" t="s">
        <v>10</v>
      </c>
      <c r="D657" s="28">
        <v>56.58</v>
      </c>
      <c r="E657" s="15"/>
      <c r="F657" s="16">
        <f t="shared" si="21"/>
        <v>0</v>
      </c>
    </row>
    <row r="658" spans="1:6" ht="27.6">
      <c r="A658" s="126">
        <v>2</v>
      </c>
      <c r="B658" s="31" t="s">
        <v>62</v>
      </c>
      <c r="C658" s="13" t="s">
        <v>10</v>
      </c>
      <c r="D658" s="28">
        <v>16.2</v>
      </c>
      <c r="E658" s="15"/>
      <c r="F658" s="16">
        <f t="shared" si="21"/>
        <v>0</v>
      </c>
    </row>
    <row r="659" spans="1:6">
      <c r="A659" s="127"/>
      <c r="B659" s="19" t="s">
        <v>63</v>
      </c>
      <c r="C659" s="20"/>
      <c r="D659" s="262"/>
      <c r="E659" s="22"/>
      <c r="F659" s="23">
        <f>SUM(F657:F658)</f>
        <v>0</v>
      </c>
    </row>
    <row r="660" spans="1:6">
      <c r="A660" s="125" t="s">
        <v>64</v>
      </c>
      <c r="B660" s="33" t="s">
        <v>65</v>
      </c>
      <c r="C660" s="13"/>
      <c r="D660" s="28"/>
      <c r="E660" s="15"/>
      <c r="F660" s="16"/>
    </row>
    <row r="661" spans="1:6" ht="27.6">
      <c r="A661" s="126">
        <v>1</v>
      </c>
      <c r="B661" s="38" t="s">
        <v>66</v>
      </c>
      <c r="C661" s="13" t="s">
        <v>40</v>
      </c>
      <c r="D661" s="28">
        <v>2</v>
      </c>
      <c r="E661" s="15"/>
      <c r="F661" s="16">
        <f t="shared" si="21"/>
        <v>0</v>
      </c>
    </row>
    <row r="662" spans="1:6" ht="27.6">
      <c r="A662" s="126">
        <v>2</v>
      </c>
      <c r="B662" s="38" t="s">
        <v>67</v>
      </c>
      <c r="C662" s="13" t="s">
        <v>40</v>
      </c>
      <c r="D662" s="28">
        <v>2</v>
      </c>
      <c r="E662" s="15"/>
      <c r="F662" s="16">
        <f t="shared" si="21"/>
        <v>0</v>
      </c>
    </row>
    <row r="663" spans="1:6" ht="27.6">
      <c r="A663" s="126">
        <v>3</v>
      </c>
      <c r="B663" s="26" t="s">
        <v>68</v>
      </c>
      <c r="C663" s="13" t="s">
        <v>40</v>
      </c>
      <c r="D663" s="28">
        <v>2</v>
      </c>
      <c r="E663" s="15"/>
      <c r="F663" s="16">
        <f t="shared" si="21"/>
        <v>0</v>
      </c>
    </row>
    <row r="664" spans="1:6" ht="27.6">
      <c r="A664" s="126">
        <v>4</v>
      </c>
      <c r="B664" s="26" t="s">
        <v>69</v>
      </c>
      <c r="C664" s="13" t="s">
        <v>52</v>
      </c>
      <c r="D664" s="28">
        <v>8.9</v>
      </c>
      <c r="E664" s="15"/>
      <c r="F664" s="16">
        <f t="shared" si="21"/>
        <v>0</v>
      </c>
    </row>
    <row r="665" spans="1:6" ht="27.6">
      <c r="A665" s="126">
        <v>5</v>
      </c>
      <c r="B665" s="26" t="s">
        <v>70</v>
      </c>
      <c r="C665" s="13" t="s">
        <v>52</v>
      </c>
      <c r="D665" s="28">
        <v>2.6</v>
      </c>
      <c r="E665" s="15"/>
      <c r="F665" s="16">
        <f t="shared" si="21"/>
        <v>0</v>
      </c>
    </row>
    <row r="666" spans="1:6">
      <c r="A666" s="127"/>
      <c r="B666" s="19" t="s">
        <v>71</v>
      </c>
      <c r="C666" s="20"/>
      <c r="D666" s="262"/>
      <c r="E666" s="22"/>
      <c r="F666" s="23">
        <f>SUM(F661:F665)</f>
        <v>0</v>
      </c>
    </row>
    <row r="667" spans="1:6">
      <c r="A667" s="125" t="s">
        <v>72</v>
      </c>
      <c r="B667" s="30" t="s">
        <v>73</v>
      </c>
      <c r="C667" s="13"/>
      <c r="D667" s="28"/>
      <c r="E667" s="15"/>
      <c r="F667" s="16"/>
    </row>
    <row r="668" spans="1:6" ht="27.6">
      <c r="A668" s="126">
        <v>1</v>
      </c>
      <c r="B668" s="12" t="s">
        <v>74</v>
      </c>
      <c r="C668" s="13" t="s">
        <v>30</v>
      </c>
      <c r="D668" s="28">
        <v>1</v>
      </c>
      <c r="E668" s="15"/>
      <c r="F668" s="16">
        <f t="shared" si="21"/>
        <v>0</v>
      </c>
    </row>
    <row r="669" spans="1:6" ht="27.6">
      <c r="A669" s="126">
        <v>2</v>
      </c>
      <c r="B669" s="12" t="s">
        <v>75</v>
      </c>
      <c r="C669" s="13" t="s">
        <v>52</v>
      </c>
      <c r="D669" s="28">
        <v>2</v>
      </c>
      <c r="E669" s="15"/>
      <c r="F669" s="16">
        <f t="shared" si="21"/>
        <v>0</v>
      </c>
    </row>
    <row r="670" spans="1:6" ht="27.6">
      <c r="A670" s="126">
        <v>3</v>
      </c>
      <c r="B670" s="12" t="s">
        <v>76</v>
      </c>
      <c r="C670" s="13" t="s">
        <v>10</v>
      </c>
      <c r="D670" s="28">
        <v>1.8</v>
      </c>
      <c r="E670" s="15"/>
      <c r="F670" s="16">
        <f t="shared" si="21"/>
        <v>0</v>
      </c>
    </row>
    <row r="671" spans="1:6" ht="27.6">
      <c r="A671" s="126">
        <v>4</v>
      </c>
      <c r="B671" s="12" t="s">
        <v>327</v>
      </c>
      <c r="C671" s="13" t="s">
        <v>10</v>
      </c>
      <c r="D671" s="28">
        <v>8.5</v>
      </c>
      <c r="E671" s="15"/>
      <c r="F671" s="16">
        <f t="shared" si="21"/>
        <v>0</v>
      </c>
    </row>
    <row r="672" spans="1:6" ht="27.6">
      <c r="A672" s="126">
        <v>5</v>
      </c>
      <c r="B672" s="40" t="s">
        <v>78</v>
      </c>
      <c r="C672" s="13" t="s">
        <v>30</v>
      </c>
      <c r="D672" s="28">
        <v>1</v>
      </c>
      <c r="E672" s="15"/>
      <c r="F672" s="16">
        <f t="shared" si="21"/>
        <v>0</v>
      </c>
    </row>
    <row r="673" spans="1:6" ht="41.4">
      <c r="A673" s="126">
        <v>6</v>
      </c>
      <c r="B673" s="12" t="s">
        <v>79</v>
      </c>
      <c r="C673" s="13" t="s">
        <v>30</v>
      </c>
      <c r="D673" s="28">
        <v>1</v>
      </c>
      <c r="E673" s="15"/>
      <c r="F673" s="16">
        <f t="shared" si="21"/>
        <v>0</v>
      </c>
    </row>
    <row r="674" spans="1:6" ht="41.4">
      <c r="A674" s="126">
        <v>7</v>
      </c>
      <c r="B674" s="12" t="s">
        <v>80</v>
      </c>
      <c r="C674" s="13" t="s">
        <v>30</v>
      </c>
      <c r="D674" s="28">
        <v>1</v>
      </c>
      <c r="E674" s="15"/>
      <c r="F674" s="16">
        <f t="shared" si="21"/>
        <v>0</v>
      </c>
    </row>
    <row r="675" spans="1:6" ht="27.6">
      <c r="A675" s="126">
        <v>8</v>
      </c>
      <c r="B675" s="12" t="s">
        <v>293</v>
      </c>
      <c r="C675" s="13" t="s">
        <v>30</v>
      </c>
      <c r="D675" s="28">
        <v>1</v>
      </c>
      <c r="E675" s="15"/>
      <c r="F675" s="16">
        <f t="shared" si="21"/>
        <v>0</v>
      </c>
    </row>
    <row r="676" spans="1:6">
      <c r="A676" s="127"/>
      <c r="B676" s="19" t="s">
        <v>82</v>
      </c>
      <c r="C676" s="20"/>
      <c r="D676" s="262"/>
      <c r="E676" s="22"/>
      <c r="F676" s="23">
        <f>SUM(F668:F675)</f>
        <v>0</v>
      </c>
    </row>
    <row r="677" spans="1:6">
      <c r="A677" s="276" t="s">
        <v>83</v>
      </c>
      <c r="B677" s="276" t="s">
        <v>291</v>
      </c>
      <c r="C677" s="276"/>
      <c r="D677" s="276"/>
      <c r="E677" s="276"/>
      <c r="F677" s="299"/>
    </row>
    <row r="678" spans="1:6" ht="27.6">
      <c r="A678" s="275">
        <v>1</v>
      </c>
      <c r="B678" s="26" t="s">
        <v>292</v>
      </c>
      <c r="C678" s="26" t="s">
        <v>52</v>
      </c>
      <c r="D678" s="26">
        <v>2</v>
      </c>
      <c r="E678" s="26"/>
      <c r="F678" s="300">
        <f>E678*D678</f>
        <v>0</v>
      </c>
    </row>
    <row r="679" spans="1:6" ht="27.6">
      <c r="A679" s="275">
        <v>2</v>
      </c>
      <c r="B679" s="26" t="s">
        <v>110</v>
      </c>
      <c r="C679" s="26" t="s">
        <v>10</v>
      </c>
      <c r="D679" s="26">
        <v>1.8</v>
      </c>
      <c r="E679" s="26"/>
      <c r="F679" s="300">
        <f t="shared" ref="F679:F683" si="22">E679*D679</f>
        <v>0</v>
      </c>
    </row>
    <row r="680" spans="1:6" ht="27.6">
      <c r="A680" s="275">
        <v>3</v>
      </c>
      <c r="B680" s="26" t="s">
        <v>77</v>
      </c>
      <c r="C680" s="26" t="s">
        <v>10</v>
      </c>
      <c r="D680" s="26">
        <v>7.52</v>
      </c>
      <c r="E680" s="26"/>
      <c r="F680" s="300">
        <f t="shared" si="22"/>
        <v>0</v>
      </c>
    </row>
    <row r="681" spans="1:6" ht="41.4">
      <c r="A681" s="275">
        <v>4</v>
      </c>
      <c r="B681" s="26" t="s">
        <v>80</v>
      </c>
      <c r="C681" s="26" t="s">
        <v>30</v>
      </c>
      <c r="D681" s="26">
        <v>1</v>
      </c>
      <c r="E681" s="26"/>
      <c r="F681" s="300">
        <f t="shared" si="22"/>
        <v>0</v>
      </c>
    </row>
    <row r="682" spans="1:6" ht="27.6">
      <c r="A682" s="275">
        <v>5</v>
      </c>
      <c r="B682" s="26" t="s">
        <v>293</v>
      </c>
      <c r="C682" s="26" t="s">
        <v>30</v>
      </c>
      <c r="D682" s="26">
        <v>1</v>
      </c>
      <c r="E682" s="26"/>
      <c r="F682" s="300">
        <f t="shared" si="22"/>
        <v>0</v>
      </c>
    </row>
    <row r="683" spans="1:6" ht="41.4">
      <c r="A683" s="275">
        <v>6</v>
      </c>
      <c r="B683" s="26" t="s">
        <v>294</v>
      </c>
      <c r="C683" s="26" t="s">
        <v>30</v>
      </c>
      <c r="D683" s="26">
        <v>1</v>
      </c>
      <c r="E683" s="26"/>
      <c r="F683" s="300">
        <f t="shared" si="22"/>
        <v>0</v>
      </c>
    </row>
    <row r="684" spans="1:6">
      <c r="A684" s="276"/>
      <c r="B684" s="7" t="s">
        <v>99</v>
      </c>
      <c r="C684" s="7"/>
      <c r="D684" s="7"/>
      <c r="E684" s="7"/>
      <c r="F684" s="301">
        <f>SUM(F678:F683)</f>
        <v>0</v>
      </c>
    </row>
    <row r="685" spans="1:6">
      <c r="A685" s="125" t="s">
        <v>328</v>
      </c>
      <c r="B685" s="30" t="s">
        <v>329</v>
      </c>
      <c r="C685" s="29"/>
      <c r="D685" s="28"/>
      <c r="E685" s="15"/>
      <c r="F685" s="16"/>
    </row>
    <row r="686" spans="1:6" ht="41.4">
      <c r="A686" s="126">
        <v>1</v>
      </c>
      <c r="B686" s="12" t="s">
        <v>85</v>
      </c>
      <c r="C686" s="29" t="s">
        <v>86</v>
      </c>
      <c r="D686" s="28">
        <v>1.4</v>
      </c>
      <c r="E686" s="15"/>
      <c r="F686" s="16">
        <f t="shared" ref="F686:F696" si="23">+D686*E686</f>
        <v>0</v>
      </c>
    </row>
    <row r="687" spans="1:6" ht="41.4">
      <c r="A687" s="126">
        <v>2</v>
      </c>
      <c r="B687" s="12" t="s">
        <v>87</v>
      </c>
      <c r="C687" s="29" t="s">
        <v>88</v>
      </c>
      <c r="D687" s="28">
        <v>1</v>
      </c>
      <c r="E687" s="15"/>
      <c r="F687" s="16">
        <f t="shared" si="23"/>
        <v>0</v>
      </c>
    </row>
    <row r="688" spans="1:6" ht="41.4">
      <c r="A688" s="126">
        <v>3</v>
      </c>
      <c r="B688" s="12" t="s">
        <v>89</v>
      </c>
      <c r="C688" s="29" t="s">
        <v>90</v>
      </c>
      <c r="D688" s="28">
        <v>1</v>
      </c>
      <c r="E688" s="15"/>
      <c r="F688" s="16">
        <f t="shared" si="23"/>
        <v>0</v>
      </c>
    </row>
    <row r="689" spans="1:6" ht="27.6">
      <c r="A689" s="126">
        <v>4</v>
      </c>
      <c r="B689" s="12" t="s">
        <v>91</v>
      </c>
      <c r="C689" s="29" t="s">
        <v>90</v>
      </c>
      <c r="D689" s="28">
        <v>1</v>
      </c>
      <c r="E689" s="15"/>
      <c r="F689" s="16">
        <f t="shared" si="23"/>
        <v>0</v>
      </c>
    </row>
    <row r="690" spans="1:6" ht="41.4">
      <c r="A690" s="126">
        <v>5</v>
      </c>
      <c r="B690" s="12" t="s">
        <v>92</v>
      </c>
      <c r="C690" s="29" t="s">
        <v>90</v>
      </c>
      <c r="D690" s="28">
        <v>1</v>
      </c>
      <c r="E690" s="15"/>
      <c r="F690" s="16">
        <f t="shared" si="23"/>
        <v>0</v>
      </c>
    </row>
    <row r="691" spans="1:6" ht="55.2">
      <c r="A691" s="126">
        <v>6</v>
      </c>
      <c r="B691" s="12" t="s">
        <v>93</v>
      </c>
      <c r="C691" s="29" t="s">
        <v>86</v>
      </c>
      <c r="D691" s="280">
        <v>24.88</v>
      </c>
      <c r="E691" s="15"/>
      <c r="F691" s="16">
        <f t="shared" si="23"/>
        <v>0</v>
      </c>
    </row>
    <row r="692" spans="1:6" ht="55.2">
      <c r="A692" s="126">
        <v>7</v>
      </c>
      <c r="B692" s="12" t="s">
        <v>94</v>
      </c>
      <c r="C692" s="29" t="s">
        <v>30</v>
      </c>
      <c r="D692" s="28">
        <v>1</v>
      </c>
      <c r="E692" s="15"/>
      <c r="F692" s="16">
        <f t="shared" si="23"/>
        <v>0</v>
      </c>
    </row>
    <row r="693" spans="1:6">
      <c r="A693" s="126">
        <v>8</v>
      </c>
      <c r="B693" s="12" t="s">
        <v>383</v>
      </c>
      <c r="C693" s="29" t="s">
        <v>88</v>
      </c>
      <c r="D693" s="28">
        <v>3</v>
      </c>
      <c r="E693" s="15"/>
      <c r="F693" s="16">
        <f t="shared" si="23"/>
        <v>0</v>
      </c>
    </row>
    <row r="694" spans="1:6">
      <c r="A694" s="126">
        <v>9</v>
      </c>
      <c r="B694" s="12" t="s">
        <v>96</v>
      </c>
      <c r="C694" s="29" t="s">
        <v>88</v>
      </c>
      <c r="D694" s="28">
        <v>3</v>
      </c>
      <c r="E694" s="15"/>
      <c r="F694" s="16">
        <f t="shared" si="23"/>
        <v>0</v>
      </c>
    </row>
    <row r="695" spans="1:6">
      <c r="A695" s="126">
        <v>10</v>
      </c>
      <c r="B695" s="12" t="s">
        <v>97</v>
      </c>
      <c r="C695" s="29" t="s">
        <v>88</v>
      </c>
      <c r="D695" s="28">
        <v>3</v>
      </c>
      <c r="E695" s="15"/>
      <c r="F695" s="16">
        <f t="shared" si="23"/>
        <v>0</v>
      </c>
    </row>
    <row r="696" spans="1:6">
      <c r="A696" s="126">
        <v>11</v>
      </c>
      <c r="B696" s="12" t="s">
        <v>98</v>
      </c>
      <c r="C696" s="29" t="s">
        <v>88</v>
      </c>
      <c r="D696" s="28">
        <v>4</v>
      </c>
      <c r="E696" s="15"/>
      <c r="F696" s="16">
        <f t="shared" si="23"/>
        <v>0</v>
      </c>
    </row>
    <row r="697" spans="1:6">
      <c r="A697" s="127"/>
      <c r="B697" s="19" t="s">
        <v>330</v>
      </c>
      <c r="C697" s="20"/>
      <c r="D697" s="262"/>
      <c r="E697" s="22"/>
      <c r="F697" s="23">
        <f>SUM(F686:F696)</f>
        <v>0</v>
      </c>
    </row>
    <row r="698" spans="1:6">
      <c r="A698" s="126"/>
      <c r="B698" s="30" t="s">
        <v>100</v>
      </c>
      <c r="C698" s="29"/>
      <c r="D698" s="13"/>
      <c r="E698" s="13"/>
      <c r="F698" s="129">
        <f>F697+F676+F666+F659+F655+F652+F648+F644+F634+F624+F684</f>
        <v>0</v>
      </c>
    </row>
    <row r="699" spans="1:6">
      <c r="A699" s="351"/>
      <c r="B699" s="351"/>
      <c r="C699" s="351"/>
      <c r="D699" s="351"/>
      <c r="E699" s="351"/>
      <c r="F699" s="351"/>
    </row>
    <row r="700" spans="1:6">
      <c r="A700" s="351"/>
      <c r="B700" s="351"/>
      <c r="C700" s="351"/>
      <c r="D700" s="351"/>
      <c r="E700" s="351"/>
      <c r="F700" s="351"/>
    </row>
    <row r="701" spans="1:6">
      <c r="A701" s="98"/>
      <c r="B701" s="349" t="s">
        <v>356</v>
      </c>
      <c r="C701" s="98"/>
      <c r="D701" s="98"/>
      <c r="E701" s="98"/>
      <c r="F701" s="98"/>
    </row>
    <row r="702" spans="1:6" ht="15" thickBot="1">
      <c r="A702" s="98"/>
      <c r="B702" s="98"/>
      <c r="C702" s="98"/>
      <c r="D702" s="98"/>
      <c r="E702" s="98"/>
      <c r="F702" s="98"/>
    </row>
    <row r="703" spans="1:6" ht="40.200000000000003">
      <c r="A703" s="172" t="s">
        <v>1</v>
      </c>
      <c r="B703" s="62" t="s">
        <v>125</v>
      </c>
      <c r="C703" s="62" t="s">
        <v>126</v>
      </c>
      <c r="D703" s="63" t="s">
        <v>127</v>
      </c>
      <c r="E703" s="102" t="s">
        <v>128</v>
      </c>
      <c r="F703" s="65" t="s">
        <v>129</v>
      </c>
    </row>
    <row r="704" spans="1:6">
      <c r="A704" s="103" t="s">
        <v>341</v>
      </c>
      <c r="B704" s="67" t="s">
        <v>131</v>
      </c>
      <c r="C704" s="173"/>
      <c r="D704" s="68"/>
      <c r="E704" s="104"/>
      <c r="F704" s="105"/>
    </row>
    <row r="705" spans="1:6" ht="40.200000000000003">
      <c r="A705" s="106" t="s">
        <v>132</v>
      </c>
      <c r="B705" s="107" t="s">
        <v>133</v>
      </c>
      <c r="C705" s="68" t="s">
        <v>134</v>
      </c>
      <c r="D705" s="68">
        <v>1</v>
      </c>
      <c r="E705" s="104"/>
      <c r="F705" s="105">
        <f>E705*D705</f>
        <v>0</v>
      </c>
    </row>
    <row r="706" spans="1:6">
      <c r="A706" s="106" t="s">
        <v>135</v>
      </c>
      <c r="B706" s="73" t="s">
        <v>136</v>
      </c>
      <c r="C706" s="173" t="s">
        <v>137</v>
      </c>
      <c r="D706" s="68">
        <v>1</v>
      </c>
      <c r="E706" s="104"/>
      <c r="F706" s="105">
        <f>E706*D706</f>
        <v>0</v>
      </c>
    </row>
    <row r="707" spans="1:6">
      <c r="A707" s="106"/>
      <c r="B707" s="74" t="s">
        <v>138</v>
      </c>
      <c r="C707" s="173"/>
      <c r="D707" s="68"/>
      <c r="E707" s="104"/>
      <c r="F707" s="105">
        <f>SUM(F705:F706)</f>
        <v>0</v>
      </c>
    </row>
    <row r="708" spans="1:6">
      <c r="A708" s="106"/>
      <c r="B708" s="74"/>
      <c r="C708" s="173"/>
      <c r="D708" s="68"/>
      <c r="E708" s="104"/>
      <c r="F708" s="105"/>
    </row>
    <row r="709" spans="1:6">
      <c r="A709" s="113" t="s">
        <v>139</v>
      </c>
      <c r="B709" s="75" t="s">
        <v>140</v>
      </c>
      <c r="C709" s="173"/>
      <c r="D709" s="68"/>
      <c r="E709" s="104"/>
      <c r="F709" s="105"/>
    </row>
    <row r="710" spans="1:6" ht="26.4">
      <c r="A710" s="106" t="s">
        <v>141</v>
      </c>
      <c r="B710" s="72" t="s">
        <v>197</v>
      </c>
      <c r="C710" s="68" t="s">
        <v>86</v>
      </c>
      <c r="D710" s="68">
        <v>7.5</v>
      </c>
      <c r="E710" s="104"/>
      <c r="F710" s="105">
        <f t="shared" ref="F710:F716" si="24">E710*D710</f>
        <v>0</v>
      </c>
    </row>
    <row r="711" spans="1:6" ht="27">
      <c r="A711" s="106" t="s">
        <v>144</v>
      </c>
      <c r="B711" s="107" t="s">
        <v>229</v>
      </c>
      <c r="C711" s="68" t="s">
        <v>86</v>
      </c>
      <c r="D711" s="68">
        <v>64.36</v>
      </c>
      <c r="E711" s="104"/>
      <c r="F711" s="105">
        <f t="shared" si="24"/>
        <v>0</v>
      </c>
    </row>
    <row r="712" spans="1:6">
      <c r="A712" s="106" t="s">
        <v>147</v>
      </c>
      <c r="B712" s="107" t="s">
        <v>357</v>
      </c>
      <c r="C712" s="68" t="s">
        <v>86</v>
      </c>
      <c r="D712" s="68">
        <v>4.5</v>
      </c>
      <c r="E712" s="104"/>
      <c r="F712" s="105">
        <f t="shared" si="24"/>
        <v>0</v>
      </c>
    </row>
    <row r="713" spans="1:6" ht="27">
      <c r="A713" s="106" t="s">
        <v>149</v>
      </c>
      <c r="B713" s="107" t="s">
        <v>158</v>
      </c>
      <c r="C713" s="68" t="s">
        <v>86</v>
      </c>
      <c r="D713" s="68">
        <v>2</v>
      </c>
      <c r="E713" s="104"/>
      <c r="F713" s="105">
        <f t="shared" si="24"/>
        <v>0</v>
      </c>
    </row>
    <row r="714" spans="1:6" ht="27">
      <c r="A714" s="106" t="s">
        <v>151</v>
      </c>
      <c r="B714" s="107" t="s">
        <v>158</v>
      </c>
      <c r="C714" s="68" t="s">
        <v>86</v>
      </c>
      <c r="D714" s="68">
        <v>2</v>
      </c>
      <c r="E714" s="104"/>
      <c r="F714" s="105">
        <f t="shared" si="24"/>
        <v>0</v>
      </c>
    </row>
    <row r="715" spans="1:6" ht="26.4">
      <c r="A715" s="106" t="s">
        <v>153</v>
      </c>
      <c r="B715" s="72" t="s">
        <v>358</v>
      </c>
      <c r="C715" s="68" t="s">
        <v>88</v>
      </c>
      <c r="D715" s="68">
        <v>1</v>
      </c>
      <c r="E715" s="104"/>
      <c r="F715" s="105">
        <f t="shared" si="24"/>
        <v>0</v>
      </c>
    </row>
    <row r="716" spans="1:6">
      <c r="A716" s="106" t="s">
        <v>155</v>
      </c>
      <c r="B716" s="72" t="s">
        <v>234</v>
      </c>
      <c r="C716" s="173" t="s">
        <v>86</v>
      </c>
      <c r="D716" s="68">
        <v>6.5</v>
      </c>
      <c r="E716" s="104"/>
      <c r="F716" s="105">
        <f t="shared" si="24"/>
        <v>0</v>
      </c>
    </row>
    <row r="717" spans="1:6">
      <c r="A717" s="106"/>
      <c r="B717" s="74" t="s">
        <v>279</v>
      </c>
      <c r="C717" s="173"/>
      <c r="D717" s="68"/>
      <c r="E717" s="104"/>
      <c r="F717" s="105">
        <f>SUM(F710:F716)</f>
        <v>0</v>
      </c>
    </row>
    <row r="718" spans="1:6">
      <c r="A718" s="106"/>
      <c r="B718" s="74"/>
      <c r="C718" s="173"/>
      <c r="D718" s="68"/>
      <c r="E718" s="104"/>
      <c r="F718" s="105"/>
    </row>
    <row r="719" spans="1:6">
      <c r="A719" s="103" t="s">
        <v>160</v>
      </c>
      <c r="B719" s="74" t="s">
        <v>161</v>
      </c>
      <c r="C719" s="173"/>
      <c r="D719" s="68"/>
      <c r="E719" s="104"/>
      <c r="F719" s="105"/>
    </row>
    <row r="720" spans="1:6">
      <c r="A720" s="106" t="s">
        <v>162</v>
      </c>
      <c r="B720" s="77" t="s">
        <v>195</v>
      </c>
      <c r="C720" s="173" t="s">
        <v>86</v>
      </c>
      <c r="D720" s="68">
        <v>2.52</v>
      </c>
      <c r="E720" s="104"/>
      <c r="F720" s="105">
        <f t="shared" ref="F720:F727" si="25">E720*D720</f>
        <v>0</v>
      </c>
    </row>
    <row r="721" spans="1:6">
      <c r="A721" s="106" t="s">
        <v>164</v>
      </c>
      <c r="B721" s="77" t="s">
        <v>163</v>
      </c>
      <c r="C721" s="68" t="s">
        <v>146</v>
      </c>
      <c r="D721" s="68">
        <v>0.56000000000000005</v>
      </c>
      <c r="E721" s="104"/>
      <c r="F721" s="105">
        <f t="shared" si="25"/>
        <v>0</v>
      </c>
    </row>
    <row r="722" spans="1:6">
      <c r="A722" s="106" t="s">
        <v>166</v>
      </c>
      <c r="B722" s="72" t="s">
        <v>165</v>
      </c>
      <c r="C722" s="68" t="s">
        <v>146</v>
      </c>
      <c r="D722" s="68">
        <v>0.11</v>
      </c>
      <c r="E722" s="104"/>
      <c r="F722" s="105">
        <f t="shared" si="25"/>
        <v>0</v>
      </c>
    </row>
    <row r="723" spans="1:6" ht="26.4">
      <c r="A723" s="106" t="s">
        <v>168</v>
      </c>
      <c r="B723" s="72" t="s">
        <v>167</v>
      </c>
      <c r="C723" s="68" t="s">
        <v>146</v>
      </c>
      <c r="D723" s="68">
        <v>0.19</v>
      </c>
      <c r="E723" s="104"/>
      <c r="F723" s="105">
        <f t="shared" si="25"/>
        <v>0</v>
      </c>
    </row>
    <row r="724" spans="1:6">
      <c r="A724" s="106" t="s">
        <v>170</v>
      </c>
      <c r="B724" s="107" t="s">
        <v>169</v>
      </c>
      <c r="C724" s="173" t="s">
        <v>86</v>
      </c>
      <c r="D724" s="68">
        <v>1.38</v>
      </c>
      <c r="E724" s="104"/>
      <c r="F724" s="105">
        <f t="shared" si="25"/>
        <v>0</v>
      </c>
    </row>
    <row r="725" spans="1:6">
      <c r="A725" s="106" t="s">
        <v>171</v>
      </c>
      <c r="B725" s="72" t="s">
        <v>148</v>
      </c>
      <c r="C725" s="68" t="s">
        <v>86</v>
      </c>
      <c r="D725" s="68">
        <v>6.4</v>
      </c>
      <c r="E725" s="104"/>
      <c r="F725" s="105">
        <f t="shared" si="25"/>
        <v>0</v>
      </c>
    </row>
    <row r="726" spans="1:6" ht="26.4">
      <c r="A726" s="106" t="s">
        <v>172</v>
      </c>
      <c r="B726" s="72" t="s">
        <v>152</v>
      </c>
      <c r="C726" s="68" t="s">
        <v>86</v>
      </c>
      <c r="D726" s="68">
        <v>7.4</v>
      </c>
      <c r="E726" s="104"/>
      <c r="F726" s="105">
        <f t="shared" si="25"/>
        <v>0</v>
      </c>
    </row>
    <row r="727" spans="1:6" ht="39.6">
      <c r="A727" s="106" t="s">
        <v>199</v>
      </c>
      <c r="B727" s="72" t="s">
        <v>173</v>
      </c>
      <c r="C727" s="68" t="s">
        <v>146</v>
      </c>
      <c r="D727" s="68">
        <v>0.45</v>
      </c>
      <c r="E727" s="104"/>
      <c r="F727" s="105">
        <f t="shared" si="25"/>
        <v>0</v>
      </c>
    </row>
    <row r="728" spans="1:6">
      <c r="A728" s="106"/>
      <c r="B728" s="75" t="s">
        <v>202</v>
      </c>
      <c r="C728" s="173"/>
      <c r="D728" s="68"/>
      <c r="E728" s="104"/>
      <c r="F728" s="105">
        <f>SUM(F720:F727)</f>
        <v>0</v>
      </c>
    </row>
    <row r="729" spans="1:6">
      <c r="A729" s="106"/>
      <c r="B729" s="75"/>
      <c r="C729" s="173"/>
      <c r="D729" s="68"/>
      <c r="E729" s="104"/>
      <c r="F729" s="105"/>
    </row>
    <row r="730" spans="1:6">
      <c r="A730" s="106" t="s">
        <v>174</v>
      </c>
      <c r="B730" s="75" t="s">
        <v>175</v>
      </c>
      <c r="C730" s="173"/>
      <c r="D730" s="68"/>
      <c r="E730" s="104"/>
      <c r="F730" s="105"/>
    </row>
    <row r="731" spans="1:6" ht="27">
      <c r="A731" s="106" t="s">
        <v>176</v>
      </c>
      <c r="B731" s="107" t="s">
        <v>177</v>
      </c>
      <c r="C731" s="68" t="s">
        <v>88</v>
      </c>
      <c r="D731" s="68">
        <v>1</v>
      </c>
      <c r="E731" s="104"/>
      <c r="F731" s="105">
        <f>E731*D731</f>
        <v>0</v>
      </c>
    </row>
    <row r="732" spans="1:6">
      <c r="A732" s="106" t="s">
        <v>178</v>
      </c>
      <c r="B732" s="107" t="s">
        <v>238</v>
      </c>
      <c r="C732" s="173" t="s">
        <v>137</v>
      </c>
      <c r="D732" s="68">
        <v>1</v>
      </c>
      <c r="E732" s="104"/>
      <c r="F732" s="105">
        <f>E732*D732</f>
        <v>0</v>
      </c>
    </row>
    <row r="733" spans="1:6">
      <c r="A733" s="106"/>
      <c r="B733" s="314" t="s">
        <v>208</v>
      </c>
      <c r="C733" s="173"/>
      <c r="D733" s="68"/>
      <c r="E733" s="104"/>
      <c r="F733" s="105">
        <f>SUM(F731:F732)</f>
        <v>0</v>
      </c>
    </row>
    <row r="734" spans="1:6">
      <c r="A734" s="106"/>
      <c r="B734" s="350" t="s">
        <v>351</v>
      </c>
      <c r="C734" s="197"/>
      <c r="D734" s="92"/>
      <c r="E734" s="116"/>
      <c r="F734" s="315">
        <f>F733+F728+F717+F707</f>
        <v>0</v>
      </c>
    </row>
    <row r="735" spans="1:6">
      <c r="A735" s="351"/>
      <c r="B735" s="351"/>
      <c r="C735" s="351"/>
      <c r="D735" s="351"/>
      <c r="E735" s="351"/>
      <c r="F735" s="351"/>
    </row>
    <row r="736" spans="1:6">
      <c r="A736" s="351"/>
      <c r="B736" s="351"/>
      <c r="C736" s="351"/>
      <c r="D736" s="351"/>
      <c r="E736" s="351"/>
      <c r="F736" s="351"/>
    </row>
    <row r="737" spans="1:6">
      <c r="A737" s="121"/>
      <c r="B737" s="412" t="s">
        <v>335</v>
      </c>
      <c r="C737" s="412"/>
      <c r="D737" s="412"/>
      <c r="E737" s="412"/>
      <c r="F737" s="412"/>
    </row>
    <row r="738" spans="1:6">
      <c r="A738" s="121"/>
      <c r="B738" s="412"/>
      <c r="C738" s="412"/>
      <c r="D738" s="412"/>
      <c r="E738" s="412"/>
      <c r="F738" s="412"/>
    </row>
    <row r="739" spans="1:6" ht="27.6">
      <c r="A739" s="123" t="s">
        <v>1</v>
      </c>
      <c r="B739" s="123" t="s">
        <v>2</v>
      </c>
      <c r="C739" s="123" t="s">
        <v>3</v>
      </c>
      <c r="D739" s="124" t="s">
        <v>4</v>
      </c>
      <c r="E739" s="123" t="s">
        <v>5</v>
      </c>
      <c r="F739" s="123" t="s">
        <v>6</v>
      </c>
    </row>
    <row r="740" spans="1:6">
      <c r="A740" s="125" t="s">
        <v>7</v>
      </c>
      <c r="B740" s="7" t="s">
        <v>8</v>
      </c>
      <c r="C740" s="8"/>
      <c r="D740" s="9"/>
      <c r="E740" s="9"/>
      <c r="F740" s="10"/>
    </row>
    <row r="741" spans="1:6">
      <c r="A741" s="126">
        <v>1</v>
      </c>
      <c r="B741" s="12" t="s">
        <v>9</v>
      </c>
      <c r="C741" s="13" t="s">
        <v>10</v>
      </c>
      <c r="D741" s="14">
        <v>69.844999999999999</v>
      </c>
      <c r="E741" s="15"/>
      <c r="F741" s="16">
        <f>+D741*E741</f>
        <v>0</v>
      </c>
    </row>
    <row r="742" spans="1:6">
      <c r="A742" s="126">
        <v>2</v>
      </c>
      <c r="B742" s="17" t="s">
        <v>11</v>
      </c>
      <c r="C742" s="13" t="s">
        <v>12</v>
      </c>
      <c r="D742" s="14">
        <v>1</v>
      </c>
      <c r="E742" s="15"/>
      <c r="F742" s="16">
        <f t="shared" ref="F742:F789" si="26">+D742*E742</f>
        <v>0</v>
      </c>
    </row>
    <row r="743" spans="1:6">
      <c r="A743" s="126">
        <v>3</v>
      </c>
      <c r="B743" s="12" t="s">
        <v>296</v>
      </c>
      <c r="C743" s="13" t="s">
        <v>14</v>
      </c>
      <c r="D743" s="14">
        <v>25.751000000000001</v>
      </c>
      <c r="E743" s="15"/>
      <c r="F743" s="16">
        <f t="shared" si="26"/>
        <v>0</v>
      </c>
    </row>
    <row r="744" spans="1:6">
      <c r="A744" s="126">
        <v>4</v>
      </c>
      <c r="B744" s="17" t="s">
        <v>15</v>
      </c>
      <c r="C744" s="13" t="s">
        <v>14</v>
      </c>
      <c r="D744" s="14">
        <v>3.4060000000000001</v>
      </c>
      <c r="E744" s="15"/>
      <c r="F744" s="16">
        <f t="shared" si="26"/>
        <v>0</v>
      </c>
    </row>
    <row r="745" spans="1:6">
      <c r="A745" s="126">
        <v>5</v>
      </c>
      <c r="B745" s="17" t="s">
        <v>16</v>
      </c>
      <c r="C745" s="13" t="s">
        <v>14</v>
      </c>
      <c r="D745" s="14">
        <v>2.6459999999999999</v>
      </c>
      <c r="E745" s="15"/>
      <c r="F745" s="16">
        <f t="shared" si="26"/>
        <v>0</v>
      </c>
    </row>
    <row r="746" spans="1:6">
      <c r="A746" s="126">
        <v>6</v>
      </c>
      <c r="B746" s="17" t="s">
        <v>17</v>
      </c>
      <c r="C746" s="13" t="s">
        <v>14</v>
      </c>
      <c r="D746" s="14">
        <v>2.04</v>
      </c>
      <c r="E746" s="15"/>
      <c r="F746" s="16">
        <f t="shared" si="26"/>
        <v>0</v>
      </c>
    </row>
    <row r="747" spans="1:6">
      <c r="A747" s="126">
        <v>7</v>
      </c>
      <c r="B747" s="17" t="s">
        <v>18</v>
      </c>
      <c r="C747" s="13" t="s">
        <v>12</v>
      </c>
      <c r="D747" s="14">
        <v>1</v>
      </c>
      <c r="E747" s="15"/>
      <c r="F747" s="16">
        <f t="shared" si="26"/>
        <v>0</v>
      </c>
    </row>
    <row r="748" spans="1:6">
      <c r="A748" s="127"/>
      <c r="B748" s="19" t="s">
        <v>19</v>
      </c>
      <c r="C748" s="20"/>
      <c r="D748" s="21"/>
      <c r="E748" s="22"/>
      <c r="F748" s="23">
        <f>SUM(F741:F747)</f>
        <v>0</v>
      </c>
    </row>
    <row r="749" spans="1:6">
      <c r="A749" s="125" t="s">
        <v>20</v>
      </c>
      <c r="B749" s="7" t="s">
        <v>21</v>
      </c>
      <c r="C749" s="9"/>
      <c r="D749" s="24"/>
      <c r="E749" s="25"/>
      <c r="F749" s="16"/>
    </row>
    <row r="750" spans="1:6" ht="27.6">
      <c r="A750" s="126">
        <v>1</v>
      </c>
      <c r="B750" s="26" t="s">
        <v>103</v>
      </c>
      <c r="C750" s="13" t="s">
        <v>14</v>
      </c>
      <c r="D750" s="27">
        <v>0.56799999999999995</v>
      </c>
      <c r="E750" s="15"/>
      <c r="F750" s="16">
        <f t="shared" si="26"/>
        <v>0</v>
      </c>
    </row>
    <row r="751" spans="1:6" ht="27.6">
      <c r="A751" s="126">
        <v>2</v>
      </c>
      <c r="B751" s="26" t="s">
        <v>104</v>
      </c>
      <c r="C751" s="13" t="s">
        <v>14</v>
      </c>
      <c r="D751" s="14">
        <v>2.2709999999999999</v>
      </c>
      <c r="E751" s="15"/>
      <c r="F751" s="16">
        <f t="shared" si="26"/>
        <v>0</v>
      </c>
    </row>
    <row r="752" spans="1:6" ht="27.6">
      <c r="A752" s="126">
        <v>3</v>
      </c>
      <c r="B752" s="26" t="s">
        <v>24</v>
      </c>
      <c r="C752" s="13" t="s">
        <v>10</v>
      </c>
      <c r="D752" s="14">
        <v>41.32</v>
      </c>
      <c r="E752" s="15"/>
      <c r="F752" s="16">
        <f t="shared" si="26"/>
        <v>0</v>
      </c>
    </row>
    <row r="753" spans="1:6">
      <c r="A753" s="126">
        <v>4</v>
      </c>
      <c r="B753" s="12" t="s">
        <v>25</v>
      </c>
      <c r="C753" s="13" t="s">
        <v>14</v>
      </c>
      <c r="D753" s="28">
        <v>0.32400000000000001</v>
      </c>
      <c r="E753" s="15"/>
      <c r="F753" s="16">
        <f t="shared" si="26"/>
        <v>0</v>
      </c>
    </row>
    <row r="754" spans="1:6" ht="41.4">
      <c r="A754" s="126">
        <v>5</v>
      </c>
      <c r="B754" s="12" t="s">
        <v>26</v>
      </c>
      <c r="C754" s="13" t="s">
        <v>14</v>
      </c>
      <c r="D754" s="28">
        <v>0.68100000000000005</v>
      </c>
      <c r="E754" s="15"/>
      <c r="F754" s="16">
        <f t="shared" si="26"/>
        <v>0</v>
      </c>
    </row>
    <row r="755" spans="1:6" ht="27.6">
      <c r="A755" s="126">
        <v>6</v>
      </c>
      <c r="B755" s="12" t="s">
        <v>27</v>
      </c>
      <c r="C755" s="13" t="s">
        <v>14</v>
      </c>
      <c r="D755" s="28">
        <v>1.204</v>
      </c>
      <c r="E755" s="15"/>
      <c r="F755" s="16">
        <f t="shared" si="26"/>
        <v>0</v>
      </c>
    </row>
    <row r="756" spans="1:6">
      <c r="A756" s="126">
        <v>7</v>
      </c>
      <c r="B756" s="29" t="s">
        <v>28</v>
      </c>
      <c r="C756" s="13" t="s">
        <v>10</v>
      </c>
      <c r="D756" s="14">
        <v>46</v>
      </c>
      <c r="E756" s="15"/>
      <c r="F756" s="16">
        <f t="shared" si="26"/>
        <v>0</v>
      </c>
    </row>
    <row r="757" spans="1:6" ht="41.4">
      <c r="A757" s="353">
        <v>8</v>
      </c>
      <c r="B757" s="12" t="s">
        <v>29</v>
      </c>
      <c r="C757" s="278" t="s">
        <v>30</v>
      </c>
      <c r="D757" s="279">
        <v>1</v>
      </c>
      <c r="E757" s="267"/>
      <c r="F757" s="16">
        <f t="shared" si="26"/>
        <v>0</v>
      </c>
    </row>
    <row r="758" spans="1:6">
      <c r="A758" s="127"/>
      <c r="B758" s="19" t="s">
        <v>31</v>
      </c>
      <c r="C758" s="20"/>
      <c r="D758" s="21"/>
      <c r="E758" s="22"/>
      <c r="F758" s="23">
        <f>SUM(F750:F757)</f>
        <v>0</v>
      </c>
    </row>
    <row r="759" spans="1:6">
      <c r="A759" s="125" t="s">
        <v>32</v>
      </c>
      <c r="B759" s="30" t="s">
        <v>33</v>
      </c>
      <c r="C759" s="9"/>
      <c r="D759" s="24"/>
      <c r="E759" s="25"/>
      <c r="F759" s="16"/>
    </row>
    <row r="760" spans="1:6" ht="27.6">
      <c r="A760" s="126">
        <v>1</v>
      </c>
      <c r="B760" s="12" t="s">
        <v>34</v>
      </c>
      <c r="C760" s="13" t="s">
        <v>14</v>
      </c>
      <c r="D760" s="27">
        <v>0.73199999999999998</v>
      </c>
      <c r="E760" s="15"/>
      <c r="F760" s="16">
        <f t="shared" si="26"/>
        <v>0</v>
      </c>
    </row>
    <row r="761" spans="1:6" ht="41.4">
      <c r="A761" s="126">
        <v>2</v>
      </c>
      <c r="B761" s="12" t="s">
        <v>35</v>
      </c>
      <c r="C761" s="13" t="s">
        <v>14</v>
      </c>
      <c r="D761" s="14">
        <v>1.4039999999999999</v>
      </c>
      <c r="E761" s="15"/>
      <c r="F761" s="16">
        <f t="shared" si="26"/>
        <v>0</v>
      </c>
    </row>
    <row r="762" spans="1:6" ht="27.6">
      <c r="A762" s="126">
        <v>3</v>
      </c>
      <c r="B762" s="12" t="s">
        <v>36</v>
      </c>
      <c r="C762" s="13" t="s">
        <v>14</v>
      </c>
      <c r="D762" s="27">
        <v>0.33300000000000002</v>
      </c>
      <c r="E762" s="15"/>
      <c r="F762" s="16">
        <f t="shared" si="26"/>
        <v>0</v>
      </c>
    </row>
    <row r="763" spans="1:6" ht="27.6">
      <c r="A763" s="126">
        <v>4</v>
      </c>
      <c r="B763" s="12" t="s">
        <v>37</v>
      </c>
      <c r="C763" s="13" t="s">
        <v>10</v>
      </c>
      <c r="D763" s="14">
        <v>42.36</v>
      </c>
      <c r="E763" s="15"/>
      <c r="F763" s="16">
        <f t="shared" si="26"/>
        <v>0</v>
      </c>
    </row>
    <row r="764" spans="1:6" ht="41.4">
      <c r="A764" s="126">
        <v>5</v>
      </c>
      <c r="B764" s="12" t="s">
        <v>38</v>
      </c>
      <c r="C764" s="13" t="s">
        <v>10</v>
      </c>
      <c r="D764" s="14">
        <v>1.44</v>
      </c>
      <c r="E764" s="15"/>
      <c r="F764" s="16">
        <f t="shared" si="26"/>
        <v>0</v>
      </c>
    </row>
    <row r="765" spans="1:6" ht="27.6">
      <c r="A765" s="126">
        <v>6</v>
      </c>
      <c r="B765" s="12" t="s">
        <v>39</v>
      </c>
      <c r="C765" s="13" t="s">
        <v>40</v>
      </c>
      <c r="D765" s="14">
        <v>39</v>
      </c>
      <c r="E765" s="15"/>
      <c r="F765" s="16">
        <f t="shared" si="26"/>
        <v>0</v>
      </c>
    </row>
    <row r="766" spans="1:6">
      <c r="A766" s="126">
        <v>7</v>
      </c>
      <c r="B766" s="12" t="s">
        <v>41</v>
      </c>
      <c r="C766" s="13" t="s">
        <v>10</v>
      </c>
      <c r="D766" s="14">
        <v>96.9</v>
      </c>
      <c r="E766" s="15"/>
      <c r="F766" s="16">
        <f t="shared" si="26"/>
        <v>0</v>
      </c>
    </row>
    <row r="767" spans="1:6">
      <c r="A767" s="126">
        <v>8</v>
      </c>
      <c r="B767" s="31" t="s">
        <v>118</v>
      </c>
      <c r="C767" s="13" t="s">
        <v>10</v>
      </c>
      <c r="D767" s="14">
        <v>59.85</v>
      </c>
      <c r="E767" s="15"/>
      <c r="F767" s="16">
        <f t="shared" si="26"/>
        <v>0</v>
      </c>
    </row>
    <row r="768" spans="1:6">
      <c r="A768" s="127"/>
      <c r="B768" s="19" t="s">
        <v>43</v>
      </c>
      <c r="C768" s="20"/>
      <c r="D768" s="21"/>
      <c r="E768" s="22"/>
      <c r="F768" s="23">
        <f>SUM(F760:F767)</f>
        <v>0</v>
      </c>
    </row>
    <row r="769" spans="1:6">
      <c r="A769" s="128" t="s">
        <v>44</v>
      </c>
      <c r="B769" s="33" t="s">
        <v>45</v>
      </c>
      <c r="C769" s="34"/>
      <c r="D769" s="35"/>
      <c r="E769" s="15"/>
      <c r="F769" s="16"/>
    </row>
    <row r="770" spans="1:6" ht="41.4">
      <c r="A770" s="126">
        <v>1</v>
      </c>
      <c r="B770" s="31" t="s">
        <v>46</v>
      </c>
      <c r="C770" s="13" t="s">
        <v>40</v>
      </c>
      <c r="D770" s="14">
        <v>2</v>
      </c>
      <c r="E770" s="15"/>
      <c r="F770" s="16">
        <f t="shared" si="26"/>
        <v>0</v>
      </c>
    </row>
    <row r="771" spans="1:6" ht="41.4">
      <c r="A771" s="126">
        <v>2</v>
      </c>
      <c r="B771" s="31" t="s">
        <v>47</v>
      </c>
      <c r="C771" s="13" t="s">
        <v>40</v>
      </c>
      <c r="D771" s="14">
        <v>1</v>
      </c>
      <c r="E771" s="15"/>
      <c r="F771" s="16">
        <f t="shared" si="26"/>
        <v>0</v>
      </c>
    </row>
    <row r="772" spans="1:6">
      <c r="A772" s="127"/>
      <c r="B772" s="19" t="s">
        <v>48</v>
      </c>
      <c r="C772" s="20"/>
      <c r="D772" s="21"/>
      <c r="E772" s="22"/>
      <c r="F772" s="23">
        <f>SUM(F770:F771)</f>
        <v>0</v>
      </c>
    </row>
    <row r="773" spans="1:6">
      <c r="A773" s="125" t="s">
        <v>49</v>
      </c>
      <c r="B773" s="33" t="s">
        <v>50</v>
      </c>
      <c r="C773" s="13"/>
      <c r="D773" s="14"/>
      <c r="E773" s="15"/>
      <c r="F773" s="16"/>
    </row>
    <row r="774" spans="1:6" ht="27.6">
      <c r="A774" s="126">
        <v>1</v>
      </c>
      <c r="B774" s="31" t="s">
        <v>51</v>
      </c>
      <c r="C774" s="13" t="s">
        <v>52</v>
      </c>
      <c r="D774" s="14">
        <v>10.45</v>
      </c>
      <c r="E774" s="15"/>
      <c r="F774" s="16">
        <f t="shared" si="26"/>
        <v>0</v>
      </c>
    </row>
    <row r="775" spans="1:6" ht="27.6">
      <c r="A775" s="126">
        <v>2</v>
      </c>
      <c r="B775" s="31" t="s">
        <v>53</v>
      </c>
      <c r="C775" s="13" t="s">
        <v>10</v>
      </c>
      <c r="D775" s="14">
        <v>10.43</v>
      </c>
      <c r="E775" s="15"/>
      <c r="F775" s="16">
        <f t="shared" si="26"/>
        <v>0</v>
      </c>
    </row>
    <row r="776" spans="1:6">
      <c r="A776" s="127"/>
      <c r="B776" s="19" t="s">
        <v>54</v>
      </c>
      <c r="C776" s="20"/>
      <c r="D776" s="21"/>
      <c r="E776" s="22"/>
      <c r="F776" s="23">
        <f>SUM(F774:F775)</f>
        <v>0</v>
      </c>
    </row>
    <row r="777" spans="1:6">
      <c r="A777" s="125" t="s">
        <v>55</v>
      </c>
      <c r="B777" s="33" t="s">
        <v>56</v>
      </c>
      <c r="C777" s="13"/>
      <c r="D777" s="14"/>
      <c r="E777" s="15"/>
      <c r="F777" s="16"/>
    </row>
    <row r="778" spans="1:6">
      <c r="A778" s="126">
        <v>1</v>
      </c>
      <c r="B778" s="37" t="s">
        <v>57</v>
      </c>
      <c r="C778" s="13" t="s">
        <v>10</v>
      </c>
      <c r="D778" s="14">
        <v>4.2</v>
      </c>
      <c r="E778" s="15"/>
      <c r="F778" s="16">
        <f t="shared" si="26"/>
        <v>0</v>
      </c>
    </row>
    <row r="779" spans="1:6">
      <c r="A779" s="127"/>
      <c r="B779" s="19" t="s">
        <v>58</v>
      </c>
      <c r="C779" s="20"/>
      <c r="D779" s="21"/>
      <c r="E779" s="22"/>
      <c r="F779" s="23">
        <f>F778</f>
        <v>0</v>
      </c>
    </row>
    <row r="780" spans="1:6">
      <c r="A780" s="125" t="s">
        <v>59</v>
      </c>
      <c r="B780" s="33" t="s">
        <v>60</v>
      </c>
      <c r="C780" s="13"/>
      <c r="D780" s="14"/>
      <c r="E780" s="15"/>
      <c r="F780" s="16"/>
    </row>
    <row r="781" spans="1:6" ht="27.6">
      <c r="A781" s="126">
        <v>1</v>
      </c>
      <c r="B781" s="31" t="s">
        <v>61</v>
      </c>
      <c r="C781" s="13" t="s">
        <v>10</v>
      </c>
      <c r="D781" s="14">
        <v>39</v>
      </c>
      <c r="E781" s="15"/>
      <c r="F781" s="16">
        <f t="shared" si="26"/>
        <v>0</v>
      </c>
    </row>
    <row r="782" spans="1:6" ht="27.6">
      <c r="A782" s="126">
        <v>2</v>
      </c>
      <c r="B782" s="31" t="s">
        <v>62</v>
      </c>
      <c r="C782" s="13" t="s">
        <v>10</v>
      </c>
      <c r="D782" s="14">
        <v>12</v>
      </c>
      <c r="E782" s="15"/>
      <c r="F782" s="16">
        <f t="shared" si="26"/>
        <v>0</v>
      </c>
    </row>
    <row r="783" spans="1:6">
      <c r="A783" s="127"/>
      <c r="B783" s="19" t="s">
        <v>63</v>
      </c>
      <c r="C783" s="20"/>
      <c r="D783" s="21"/>
      <c r="E783" s="22"/>
      <c r="F783" s="23">
        <f>SUM(F781:F782)</f>
        <v>0</v>
      </c>
    </row>
    <row r="784" spans="1:6">
      <c r="A784" s="125" t="s">
        <v>64</v>
      </c>
      <c r="B784" s="33" t="s">
        <v>65</v>
      </c>
      <c r="C784" s="13"/>
      <c r="D784" s="14"/>
      <c r="E784" s="15"/>
      <c r="F784" s="16"/>
    </row>
    <row r="785" spans="1:6" ht="27.6">
      <c r="A785" s="126">
        <v>1</v>
      </c>
      <c r="B785" s="38" t="s">
        <v>66</v>
      </c>
      <c r="C785" s="13" t="s">
        <v>40</v>
      </c>
      <c r="D785" s="14">
        <v>2</v>
      </c>
      <c r="E785" s="15"/>
      <c r="F785" s="16">
        <f t="shared" si="26"/>
        <v>0</v>
      </c>
    </row>
    <row r="786" spans="1:6" ht="27.6">
      <c r="A786" s="126">
        <v>2</v>
      </c>
      <c r="B786" s="38" t="s">
        <v>67</v>
      </c>
      <c r="C786" s="13" t="s">
        <v>40</v>
      </c>
      <c r="D786" s="14">
        <v>2</v>
      </c>
      <c r="E786" s="15"/>
      <c r="F786" s="16">
        <f t="shared" si="26"/>
        <v>0</v>
      </c>
    </row>
    <row r="787" spans="1:6" ht="27.6">
      <c r="A787" s="126">
        <v>3</v>
      </c>
      <c r="B787" s="26" t="s">
        <v>68</v>
      </c>
      <c r="C787" s="13" t="s">
        <v>40</v>
      </c>
      <c r="D787" s="14">
        <v>2</v>
      </c>
      <c r="E787" s="15"/>
      <c r="F787" s="16">
        <f t="shared" si="26"/>
        <v>0</v>
      </c>
    </row>
    <row r="788" spans="1:6" ht="27.6">
      <c r="A788" s="126">
        <v>4</v>
      </c>
      <c r="B788" s="26" t="s">
        <v>69</v>
      </c>
      <c r="C788" s="13" t="s">
        <v>52</v>
      </c>
      <c r="D788" s="14">
        <v>8.9</v>
      </c>
      <c r="E788" s="15"/>
      <c r="F788" s="16">
        <f t="shared" si="26"/>
        <v>0</v>
      </c>
    </row>
    <row r="789" spans="1:6" ht="27.6">
      <c r="A789" s="126">
        <v>5</v>
      </c>
      <c r="B789" s="26" t="s">
        <v>70</v>
      </c>
      <c r="C789" s="13" t="s">
        <v>52</v>
      </c>
      <c r="D789" s="14">
        <v>2.6</v>
      </c>
      <c r="E789" s="15"/>
      <c r="F789" s="16">
        <f t="shared" si="26"/>
        <v>0</v>
      </c>
    </row>
    <row r="790" spans="1:6">
      <c r="A790" s="127"/>
      <c r="B790" s="19" t="s">
        <v>71</v>
      </c>
      <c r="C790" s="20"/>
      <c r="D790" s="21"/>
      <c r="E790" s="22"/>
      <c r="F790" s="23">
        <f>SUM(F785:F789)</f>
        <v>0</v>
      </c>
    </row>
    <row r="791" spans="1:6">
      <c r="A791" s="125" t="s">
        <v>72</v>
      </c>
      <c r="B791" s="33" t="s">
        <v>304</v>
      </c>
      <c r="C791" s="13"/>
      <c r="D791" s="28"/>
      <c r="E791" s="15"/>
      <c r="F791" s="23"/>
    </row>
    <row r="792" spans="1:6" ht="27.6">
      <c r="A792" s="126">
        <v>1</v>
      </c>
      <c r="B792" s="38" t="s">
        <v>75</v>
      </c>
      <c r="C792" s="13" t="s">
        <v>52</v>
      </c>
      <c r="D792" s="28">
        <v>2</v>
      </c>
      <c r="E792" s="15"/>
      <c r="F792" s="16">
        <f>D792*E792</f>
        <v>0</v>
      </c>
    </row>
    <row r="793" spans="1:6" ht="27.6">
      <c r="A793" s="126">
        <v>2</v>
      </c>
      <c r="B793" s="26" t="s">
        <v>110</v>
      </c>
      <c r="C793" s="13" t="s">
        <v>10</v>
      </c>
      <c r="D793" s="28">
        <v>1.8</v>
      </c>
      <c r="E793" s="15"/>
      <c r="F793" s="16">
        <f t="shared" ref="F793:F797" si="27">D793*E793</f>
        <v>0</v>
      </c>
    </row>
    <row r="794" spans="1:6" ht="27.6">
      <c r="A794" s="126">
        <v>3</v>
      </c>
      <c r="B794" s="26" t="s">
        <v>77</v>
      </c>
      <c r="C794" s="13" t="s">
        <v>10</v>
      </c>
      <c r="D794" s="28">
        <v>7.52</v>
      </c>
      <c r="E794" s="15"/>
      <c r="F794" s="16">
        <f t="shared" si="27"/>
        <v>0</v>
      </c>
    </row>
    <row r="795" spans="1:6" ht="41.4">
      <c r="A795" s="126">
        <v>4</v>
      </c>
      <c r="B795" s="12" t="s">
        <v>80</v>
      </c>
      <c r="C795" s="29" t="s">
        <v>30</v>
      </c>
      <c r="D795" s="13">
        <v>1</v>
      </c>
      <c r="E795" s="133"/>
      <c r="F795" s="16">
        <f t="shared" si="27"/>
        <v>0</v>
      </c>
    </row>
    <row r="796" spans="1:6" ht="27.6">
      <c r="A796" s="126">
        <v>5</v>
      </c>
      <c r="B796" s="26" t="s">
        <v>293</v>
      </c>
      <c r="C796" s="13" t="s">
        <v>30</v>
      </c>
      <c r="D796" s="28">
        <v>1</v>
      </c>
      <c r="E796" s="15"/>
      <c r="F796" s="16">
        <f t="shared" si="27"/>
        <v>0</v>
      </c>
    </row>
    <row r="797" spans="1:6" ht="41.4">
      <c r="A797" s="126">
        <v>6</v>
      </c>
      <c r="B797" s="26" t="s">
        <v>294</v>
      </c>
      <c r="C797" s="13" t="s">
        <v>30</v>
      </c>
      <c r="D797" s="28">
        <v>1</v>
      </c>
      <c r="E797" s="15"/>
      <c r="F797" s="16">
        <f t="shared" si="27"/>
        <v>0</v>
      </c>
    </row>
    <row r="798" spans="1:6">
      <c r="A798" s="127"/>
      <c r="B798" s="19" t="s">
        <v>82</v>
      </c>
      <c r="C798" s="20"/>
      <c r="D798" s="262"/>
      <c r="E798" s="22"/>
      <c r="F798" s="23">
        <f>SUM(F792:F797)</f>
        <v>0</v>
      </c>
    </row>
    <row r="799" spans="1:6">
      <c r="A799" s="125" t="s">
        <v>83</v>
      </c>
      <c r="B799" s="30" t="s">
        <v>84</v>
      </c>
      <c r="C799" s="29"/>
      <c r="D799" s="13"/>
      <c r="E799" s="15"/>
      <c r="F799" s="16"/>
    </row>
    <row r="800" spans="1:6" ht="41.4">
      <c r="A800" s="126">
        <v>1</v>
      </c>
      <c r="B800" s="12" t="s">
        <v>85</v>
      </c>
      <c r="C800" s="29" t="s">
        <v>86</v>
      </c>
      <c r="D800" s="13">
        <v>1.4</v>
      </c>
      <c r="E800" s="15"/>
      <c r="F800" s="16">
        <f t="shared" ref="F800:F810" si="28">+D800*E800</f>
        <v>0</v>
      </c>
    </row>
    <row r="801" spans="1:6" ht="41.4">
      <c r="A801" s="126">
        <v>2</v>
      </c>
      <c r="B801" s="12" t="s">
        <v>87</v>
      </c>
      <c r="C801" s="29" t="s">
        <v>88</v>
      </c>
      <c r="D801" s="13">
        <v>1</v>
      </c>
      <c r="E801" s="15"/>
      <c r="F801" s="16">
        <f t="shared" si="28"/>
        <v>0</v>
      </c>
    </row>
    <row r="802" spans="1:6" ht="41.4">
      <c r="A802" s="126">
        <v>3</v>
      </c>
      <c r="B802" s="12" t="s">
        <v>89</v>
      </c>
      <c r="C802" s="29" t="s">
        <v>90</v>
      </c>
      <c r="D802" s="13">
        <v>1</v>
      </c>
      <c r="E802" s="15"/>
      <c r="F802" s="16">
        <f t="shared" si="28"/>
        <v>0</v>
      </c>
    </row>
    <row r="803" spans="1:6" ht="27.6">
      <c r="A803" s="126">
        <v>4</v>
      </c>
      <c r="B803" s="12" t="s">
        <v>91</v>
      </c>
      <c r="C803" s="29" t="s">
        <v>90</v>
      </c>
      <c r="D803" s="13">
        <v>1</v>
      </c>
      <c r="E803" s="15"/>
      <c r="F803" s="16">
        <f t="shared" si="28"/>
        <v>0</v>
      </c>
    </row>
    <row r="804" spans="1:6" ht="41.4">
      <c r="A804" s="126">
        <v>5</v>
      </c>
      <c r="B804" s="12" t="s">
        <v>92</v>
      </c>
      <c r="C804" s="29" t="s">
        <v>90</v>
      </c>
      <c r="D804" s="13">
        <v>1</v>
      </c>
      <c r="E804" s="15"/>
      <c r="F804" s="16">
        <f t="shared" si="28"/>
        <v>0</v>
      </c>
    </row>
    <row r="805" spans="1:6" ht="55.2">
      <c r="A805" s="126">
        <v>6</v>
      </c>
      <c r="B805" s="12" t="s">
        <v>93</v>
      </c>
      <c r="C805" s="29" t="s">
        <v>86</v>
      </c>
      <c r="D805" s="13">
        <v>21.06</v>
      </c>
      <c r="E805" s="15"/>
      <c r="F805" s="16">
        <f t="shared" si="28"/>
        <v>0</v>
      </c>
    </row>
    <row r="806" spans="1:6" ht="55.2">
      <c r="A806" s="126">
        <v>7</v>
      </c>
      <c r="B806" s="12" t="s">
        <v>94</v>
      </c>
      <c r="C806" s="29" t="s">
        <v>30</v>
      </c>
      <c r="D806" s="13">
        <v>1</v>
      </c>
      <c r="E806" s="15"/>
      <c r="F806" s="16">
        <f t="shared" si="28"/>
        <v>0</v>
      </c>
    </row>
    <row r="807" spans="1:6">
      <c r="A807" s="126">
        <v>8</v>
      </c>
      <c r="B807" s="12" t="s">
        <v>383</v>
      </c>
      <c r="C807" s="29" t="s">
        <v>88</v>
      </c>
      <c r="D807" s="13">
        <v>3</v>
      </c>
      <c r="E807" s="15"/>
      <c r="F807" s="16">
        <f t="shared" si="28"/>
        <v>0</v>
      </c>
    </row>
    <row r="808" spans="1:6">
      <c r="A808" s="126">
        <v>9</v>
      </c>
      <c r="B808" s="12" t="s">
        <v>96</v>
      </c>
      <c r="C808" s="29" t="s">
        <v>88</v>
      </c>
      <c r="D808" s="13">
        <v>3</v>
      </c>
      <c r="E808" s="15"/>
      <c r="F808" s="16">
        <f t="shared" si="28"/>
        <v>0</v>
      </c>
    </row>
    <row r="809" spans="1:6">
      <c r="A809" s="126">
        <v>10</v>
      </c>
      <c r="B809" s="12" t="s">
        <v>97</v>
      </c>
      <c r="C809" s="29" t="s">
        <v>88</v>
      </c>
      <c r="D809" s="13">
        <v>3</v>
      </c>
      <c r="E809" s="15"/>
      <c r="F809" s="16">
        <f t="shared" si="28"/>
        <v>0</v>
      </c>
    </row>
    <row r="810" spans="1:6">
      <c r="A810" s="126">
        <v>11</v>
      </c>
      <c r="B810" s="12" t="s">
        <v>98</v>
      </c>
      <c r="C810" s="29" t="s">
        <v>88</v>
      </c>
      <c r="D810" s="13">
        <v>3</v>
      </c>
      <c r="E810" s="15"/>
      <c r="F810" s="16">
        <f t="shared" si="28"/>
        <v>0</v>
      </c>
    </row>
    <row r="811" spans="1:6">
      <c r="A811" s="127"/>
      <c r="B811" s="19" t="s">
        <v>99</v>
      </c>
      <c r="C811" s="20"/>
      <c r="D811" s="21"/>
      <c r="E811" s="22"/>
      <c r="F811" s="23">
        <f>SUM(F800:F810)</f>
        <v>0</v>
      </c>
    </row>
    <row r="812" spans="1:6">
      <c r="A812" s="127" t="s">
        <v>72</v>
      </c>
      <c r="B812" s="19" t="s">
        <v>106</v>
      </c>
      <c r="C812" s="20"/>
      <c r="D812" s="21"/>
      <c r="E812" s="22"/>
      <c r="F812" s="23"/>
    </row>
    <row r="813" spans="1:6" ht="27.6">
      <c r="A813" s="132">
        <v>1</v>
      </c>
      <c r="B813" s="26" t="s">
        <v>103</v>
      </c>
      <c r="C813" s="13" t="s">
        <v>14</v>
      </c>
      <c r="D813" s="27">
        <v>0.14299999999999999</v>
      </c>
      <c r="E813" s="15"/>
      <c r="F813" s="16">
        <f>E813*D813</f>
        <v>0</v>
      </c>
    </row>
    <row r="814" spans="1:6" ht="27.6">
      <c r="A814" s="132">
        <v>2</v>
      </c>
      <c r="B814" s="26" t="s">
        <v>107</v>
      </c>
      <c r="C814" s="13" t="s">
        <v>14</v>
      </c>
      <c r="D814" s="14">
        <v>0.56999999999999995</v>
      </c>
      <c r="E814" s="15"/>
      <c r="F814" s="16">
        <f t="shared" ref="F814:F823" si="29">E814*D814</f>
        <v>0</v>
      </c>
    </row>
    <row r="815" spans="1:6">
      <c r="A815" s="132">
        <v>3</v>
      </c>
      <c r="B815" s="26" t="s">
        <v>108</v>
      </c>
      <c r="C815" s="13" t="s">
        <v>10</v>
      </c>
      <c r="D815" s="14">
        <v>1.9</v>
      </c>
      <c r="E815" s="15"/>
      <c r="F815" s="16">
        <f t="shared" si="29"/>
        <v>0</v>
      </c>
    </row>
    <row r="816" spans="1:6" ht="27.6">
      <c r="A816" s="132">
        <v>4</v>
      </c>
      <c r="B816" s="26" t="s">
        <v>109</v>
      </c>
      <c r="C816" s="13" t="s">
        <v>10</v>
      </c>
      <c r="D816" s="14">
        <v>8.32</v>
      </c>
      <c r="E816" s="15"/>
      <c r="F816" s="16">
        <f t="shared" si="29"/>
        <v>0</v>
      </c>
    </row>
    <row r="817" spans="1:6">
      <c r="A817" s="132">
        <v>5</v>
      </c>
      <c r="B817" s="26" t="s">
        <v>184</v>
      </c>
      <c r="C817" s="13" t="s">
        <v>86</v>
      </c>
      <c r="D817" s="14">
        <v>6</v>
      </c>
      <c r="E817" s="15"/>
      <c r="F817" s="16"/>
    </row>
    <row r="818" spans="1:6" ht="27.6">
      <c r="A818" s="132">
        <v>6</v>
      </c>
      <c r="B818" s="26" t="s">
        <v>110</v>
      </c>
      <c r="C818" s="13" t="s">
        <v>10</v>
      </c>
      <c r="D818" s="28">
        <v>3.75</v>
      </c>
      <c r="E818" s="15"/>
      <c r="F818" s="16">
        <f t="shared" si="29"/>
        <v>0</v>
      </c>
    </row>
    <row r="819" spans="1:6" ht="27.6">
      <c r="A819" s="132">
        <v>7</v>
      </c>
      <c r="B819" s="26" t="s">
        <v>77</v>
      </c>
      <c r="C819" s="13" t="s">
        <v>10</v>
      </c>
      <c r="D819" s="28">
        <v>17.760000000000002</v>
      </c>
      <c r="E819" s="15"/>
      <c r="F819" s="16">
        <f t="shared" si="29"/>
        <v>0</v>
      </c>
    </row>
    <row r="820" spans="1:6" ht="41.4">
      <c r="A820" s="132">
        <v>8</v>
      </c>
      <c r="B820" s="12" t="s">
        <v>187</v>
      </c>
      <c r="C820" s="29" t="s">
        <v>30</v>
      </c>
      <c r="D820" s="13">
        <v>1</v>
      </c>
      <c r="E820" s="133"/>
      <c r="F820" s="16">
        <f t="shared" si="29"/>
        <v>0</v>
      </c>
    </row>
    <row r="821" spans="1:6">
      <c r="A821" s="132">
        <v>9</v>
      </c>
      <c r="B821" s="26" t="s">
        <v>112</v>
      </c>
      <c r="C821" s="13" t="s">
        <v>30</v>
      </c>
      <c r="D821" s="28">
        <v>1</v>
      </c>
      <c r="E821" s="15"/>
      <c r="F821" s="16">
        <f t="shared" si="29"/>
        <v>0</v>
      </c>
    </row>
    <row r="822" spans="1:6" ht="27.6">
      <c r="A822" s="132">
        <v>10</v>
      </c>
      <c r="B822" s="26" t="s">
        <v>185</v>
      </c>
      <c r="C822" s="13" t="s">
        <v>14</v>
      </c>
      <c r="D822" s="28">
        <v>0.56999999999999995</v>
      </c>
      <c r="E822" s="15"/>
      <c r="F822" s="16">
        <f t="shared" si="29"/>
        <v>0</v>
      </c>
    </row>
    <row r="823" spans="1:6">
      <c r="A823" s="127"/>
      <c r="B823" s="7" t="s">
        <v>82</v>
      </c>
      <c r="C823" s="9"/>
      <c r="D823" s="52"/>
      <c r="E823" s="25"/>
      <c r="F823" s="16">
        <f t="shared" si="29"/>
        <v>0</v>
      </c>
    </row>
    <row r="824" spans="1:6">
      <c r="A824" s="126"/>
      <c r="B824" s="30" t="s">
        <v>100</v>
      </c>
      <c r="C824" s="29"/>
      <c r="D824" s="13"/>
      <c r="E824" s="13"/>
      <c r="F824" s="129">
        <f>F811+F790+F783+F779+F776+F772+F768+F758+F748+F798+F823</f>
        <v>0</v>
      </c>
    </row>
    <row r="825" spans="1:6">
      <c r="A825" s="121"/>
      <c r="B825" s="354"/>
      <c r="C825" s="355"/>
      <c r="D825" s="356"/>
      <c r="E825" s="356"/>
      <c r="F825" s="357"/>
    </row>
    <row r="826" spans="1:6">
      <c r="A826" s="121"/>
      <c r="B826" s="412" t="s">
        <v>335</v>
      </c>
      <c r="C826" s="412"/>
      <c r="D826" s="412"/>
      <c r="E826" s="412"/>
      <c r="F826" s="412"/>
    </row>
    <row r="827" spans="1:6">
      <c r="A827" s="121"/>
      <c r="B827" s="412"/>
      <c r="C827" s="412"/>
      <c r="D827" s="412"/>
      <c r="E827" s="412"/>
      <c r="F827" s="412"/>
    </row>
    <row r="828" spans="1:6" ht="27.6">
      <c r="A828" s="123" t="s">
        <v>1</v>
      </c>
      <c r="B828" s="123" t="s">
        <v>2</v>
      </c>
      <c r="C828" s="123" t="s">
        <v>3</v>
      </c>
      <c r="D828" s="124" t="s">
        <v>4</v>
      </c>
      <c r="E828" s="123" t="s">
        <v>5</v>
      </c>
      <c r="F828" s="123" t="s">
        <v>6</v>
      </c>
    </row>
    <row r="829" spans="1:6">
      <c r="A829" s="125" t="s">
        <v>7</v>
      </c>
      <c r="B829" s="7" t="s">
        <v>8</v>
      </c>
      <c r="C829" s="8"/>
      <c r="D829" s="9"/>
      <c r="E829" s="9"/>
      <c r="F829" s="10"/>
    </row>
    <row r="830" spans="1:6">
      <c r="A830" s="126">
        <v>1</v>
      </c>
      <c r="B830" s="12" t="s">
        <v>9</v>
      </c>
      <c r="C830" s="13" t="s">
        <v>10</v>
      </c>
      <c r="D830" s="14">
        <v>69.844999999999999</v>
      </c>
      <c r="E830" s="15"/>
      <c r="F830" s="16">
        <f>+D830*E830</f>
        <v>0</v>
      </c>
    </row>
    <row r="831" spans="1:6">
      <c r="A831" s="126">
        <v>2</v>
      </c>
      <c r="B831" s="17" t="s">
        <v>11</v>
      </c>
      <c r="C831" s="13" t="s">
        <v>12</v>
      </c>
      <c r="D831" s="14">
        <v>1</v>
      </c>
      <c r="E831" s="15"/>
      <c r="F831" s="16">
        <f t="shared" ref="F831:F836" si="30">+D831*E831</f>
        <v>0</v>
      </c>
    </row>
    <row r="832" spans="1:6">
      <c r="A832" s="126">
        <v>3</v>
      </c>
      <c r="B832" s="12" t="s">
        <v>296</v>
      </c>
      <c r="C832" s="13" t="s">
        <v>14</v>
      </c>
      <c r="D832" s="14">
        <v>25.751000000000001</v>
      </c>
      <c r="E832" s="15"/>
      <c r="F832" s="16">
        <f t="shared" si="30"/>
        <v>0</v>
      </c>
    </row>
    <row r="833" spans="1:6">
      <c r="A833" s="126">
        <v>4</v>
      </c>
      <c r="B833" s="17" t="s">
        <v>15</v>
      </c>
      <c r="C833" s="13" t="s">
        <v>14</v>
      </c>
      <c r="D833" s="14">
        <v>3.4060000000000001</v>
      </c>
      <c r="E833" s="15"/>
      <c r="F833" s="16">
        <f t="shared" si="30"/>
        <v>0</v>
      </c>
    </row>
    <row r="834" spans="1:6">
      <c r="A834" s="126">
        <v>5</v>
      </c>
      <c r="B834" s="17" t="s">
        <v>16</v>
      </c>
      <c r="C834" s="13" t="s">
        <v>14</v>
      </c>
      <c r="D834" s="14">
        <v>2.6459999999999999</v>
      </c>
      <c r="E834" s="15"/>
      <c r="F834" s="16">
        <f t="shared" si="30"/>
        <v>0</v>
      </c>
    </row>
    <row r="835" spans="1:6">
      <c r="A835" s="126">
        <v>6</v>
      </c>
      <c r="B835" s="17" t="s">
        <v>17</v>
      </c>
      <c r="C835" s="13" t="s">
        <v>14</v>
      </c>
      <c r="D835" s="14">
        <v>2.04</v>
      </c>
      <c r="E835" s="15"/>
      <c r="F835" s="16">
        <f t="shared" si="30"/>
        <v>0</v>
      </c>
    </row>
    <row r="836" spans="1:6">
      <c r="A836" s="126">
        <v>7</v>
      </c>
      <c r="B836" s="17" t="s">
        <v>18</v>
      </c>
      <c r="C836" s="13" t="s">
        <v>12</v>
      </c>
      <c r="D836" s="14">
        <v>1</v>
      </c>
      <c r="E836" s="15"/>
      <c r="F836" s="16">
        <f t="shared" si="30"/>
        <v>0</v>
      </c>
    </row>
    <row r="837" spans="1:6">
      <c r="A837" s="127"/>
      <c r="B837" s="19" t="s">
        <v>19</v>
      </c>
      <c r="C837" s="20"/>
      <c r="D837" s="21"/>
      <c r="E837" s="22"/>
      <c r="F837" s="23">
        <f>SUM(F830:F836)</f>
        <v>0</v>
      </c>
    </row>
    <row r="838" spans="1:6">
      <c r="A838" s="125" t="s">
        <v>20</v>
      </c>
      <c r="B838" s="7" t="s">
        <v>21</v>
      </c>
      <c r="C838" s="9"/>
      <c r="D838" s="24"/>
      <c r="E838" s="25"/>
      <c r="F838" s="16"/>
    </row>
    <row r="839" spans="1:6" ht="27.6">
      <c r="A839" s="126">
        <v>1</v>
      </c>
      <c r="B839" s="26" t="s">
        <v>103</v>
      </c>
      <c r="C839" s="13" t="s">
        <v>14</v>
      </c>
      <c r="D839" s="27">
        <v>0.56799999999999995</v>
      </c>
      <c r="E839" s="15"/>
      <c r="F839" s="16">
        <f t="shared" ref="F839:F846" si="31">+D839*E839</f>
        <v>0</v>
      </c>
    </row>
    <row r="840" spans="1:6" ht="27.6">
      <c r="A840" s="126">
        <v>2</v>
      </c>
      <c r="B840" s="26" t="s">
        <v>104</v>
      </c>
      <c r="C840" s="13" t="s">
        <v>14</v>
      </c>
      <c r="D840" s="14">
        <v>2.2709999999999999</v>
      </c>
      <c r="E840" s="15"/>
      <c r="F840" s="16">
        <f t="shared" si="31"/>
        <v>0</v>
      </c>
    </row>
    <row r="841" spans="1:6" ht="27.6">
      <c r="A841" s="126">
        <v>3</v>
      </c>
      <c r="B841" s="26" t="s">
        <v>24</v>
      </c>
      <c r="C841" s="13" t="s">
        <v>10</v>
      </c>
      <c r="D841" s="14">
        <v>41.32</v>
      </c>
      <c r="E841" s="15"/>
      <c r="F841" s="16">
        <f t="shared" si="31"/>
        <v>0</v>
      </c>
    </row>
    <row r="842" spans="1:6">
      <c r="A842" s="126">
        <v>4</v>
      </c>
      <c r="B842" s="12" t="s">
        <v>25</v>
      </c>
      <c r="C842" s="13" t="s">
        <v>14</v>
      </c>
      <c r="D842" s="28">
        <v>0.32400000000000001</v>
      </c>
      <c r="E842" s="15"/>
      <c r="F842" s="16">
        <f t="shared" si="31"/>
        <v>0</v>
      </c>
    </row>
    <row r="843" spans="1:6" ht="41.4">
      <c r="A843" s="126">
        <v>5</v>
      </c>
      <c r="B843" s="12" t="s">
        <v>26</v>
      </c>
      <c r="C843" s="13" t="s">
        <v>14</v>
      </c>
      <c r="D843" s="28">
        <v>0.68100000000000005</v>
      </c>
      <c r="E843" s="15"/>
      <c r="F843" s="16">
        <f t="shared" si="31"/>
        <v>0</v>
      </c>
    </row>
    <row r="844" spans="1:6" ht="27.6">
      <c r="A844" s="126">
        <v>6</v>
      </c>
      <c r="B844" s="12" t="s">
        <v>27</v>
      </c>
      <c r="C844" s="13" t="s">
        <v>14</v>
      </c>
      <c r="D844" s="28">
        <v>1.204</v>
      </c>
      <c r="E844" s="15"/>
      <c r="F844" s="16">
        <f t="shared" si="31"/>
        <v>0</v>
      </c>
    </row>
    <row r="845" spans="1:6">
      <c r="A845" s="126">
        <v>7</v>
      </c>
      <c r="B845" s="29" t="s">
        <v>28</v>
      </c>
      <c r="C845" s="13" t="s">
        <v>10</v>
      </c>
      <c r="D845" s="14">
        <v>46</v>
      </c>
      <c r="E845" s="15"/>
      <c r="F845" s="16">
        <f t="shared" si="31"/>
        <v>0</v>
      </c>
    </row>
    <row r="846" spans="1:6" ht="41.4">
      <c r="A846" s="353">
        <v>8</v>
      </c>
      <c r="B846" s="12" t="s">
        <v>29</v>
      </c>
      <c r="C846" s="278" t="s">
        <v>30</v>
      </c>
      <c r="D846" s="279">
        <v>1</v>
      </c>
      <c r="E846" s="267"/>
      <c r="F846" s="16">
        <f t="shared" si="31"/>
        <v>0</v>
      </c>
    </row>
    <row r="847" spans="1:6">
      <c r="A847" s="127"/>
      <c r="B847" s="19" t="s">
        <v>31</v>
      </c>
      <c r="C847" s="20"/>
      <c r="D847" s="21"/>
      <c r="E847" s="22"/>
      <c r="F847" s="23">
        <f>SUM(F839:F846)</f>
        <v>0</v>
      </c>
    </row>
    <row r="848" spans="1:6">
      <c r="A848" s="125" t="s">
        <v>32</v>
      </c>
      <c r="B848" s="30" t="s">
        <v>33</v>
      </c>
      <c r="C848" s="9"/>
      <c r="D848" s="24"/>
      <c r="E848" s="25"/>
      <c r="F848" s="16"/>
    </row>
    <row r="849" spans="1:6" ht="27.6">
      <c r="A849" s="126">
        <v>1</v>
      </c>
      <c r="B849" s="12" t="s">
        <v>34</v>
      </c>
      <c r="C849" s="13" t="s">
        <v>14</v>
      </c>
      <c r="D849" s="27">
        <v>0.73199999999999998</v>
      </c>
      <c r="E849" s="15"/>
      <c r="F849" s="16">
        <f t="shared" ref="F849:F856" si="32">+D849*E849</f>
        <v>0</v>
      </c>
    </row>
    <row r="850" spans="1:6" ht="41.4">
      <c r="A850" s="126">
        <v>2</v>
      </c>
      <c r="B850" s="12" t="s">
        <v>35</v>
      </c>
      <c r="C850" s="13" t="s">
        <v>14</v>
      </c>
      <c r="D850" s="14">
        <v>1.4039999999999999</v>
      </c>
      <c r="E850" s="15"/>
      <c r="F850" s="16">
        <f t="shared" si="32"/>
        <v>0</v>
      </c>
    </row>
    <row r="851" spans="1:6" ht="27.6">
      <c r="A851" s="126">
        <v>3</v>
      </c>
      <c r="B851" s="12" t="s">
        <v>36</v>
      </c>
      <c r="C851" s="13" t="s">
        <v>14</v>
      </c>
      <c r="D851" s="27">
        <v>0.33300000000000002</v>
      </c>
      <c r="E851" s="15"/>
      <c r="F851" s="16">
        <f t="shared" si="32"/>
        <v>0</v>
      </c>
    </row>
    <row r="852" spans="1:6" ht="27.6">
      <c r="A852" s="126">
        <v>4</v>
      </c>
      <c r="B852" s="12" t="s">
        <v>37</v>
      </c>
      <c r="C852" s="13" t="s">
        <v>10</v>
      </c>
      <c r="D852" s="14">
        <v>42.36</v>
      </c>
      <c r="E852" s="15"/>
      <c r="F852" s="16">
        <f t="shared" si="32"/>
        <v>0</v>
      </c>
    </row>
    <row r="853" spans="1:6" ht="41.4">
      <c r="A853" s="126">
        <v>5</v>
      </c>
      <c r="B853" s="12" t="s">
        <v>38</v>
      </c>
      <c r="C853" s="13" t="s">
        <v>10</v>
      </c>
      <c r="D853" s="14">
        <v>1.44</v>
      </c>
      <c r="E853" s="15"/>
      <c r="F853" s="16">
        <f t="shared" si="32"/>
        <v>0</v>
      </c>
    </row>
    <row r="854" spans="1:6" ht="27.6">
      <c r="A854" s="126">
        <v>6</v>
      </c>
      <c r="B854" s="12" t="s">
        <v>39</v>
      </c>
      <c r="C854" s="13" t="s">
        <v>40</v>
      </c>
      <c r="D854" s="14">
        <v>39</v>
      </c>
      <c r="E854" s="15"/>
      <c r="F854" s="16">
        <f t="shared" si="32"/>
        <v>0</v>
      </c>
    </row>
    <row r="855" spans="1:6">
      <c r="A855" s="126">
        <v>7</v>
      </c>
      <c r="B855" s="12" t="s">
        <v>41</v>
      </c>
      <c r="C855" s="13" t="s">
        <v>10</v>
      </c>
      <c r="D855" s="14">
        <v>96.9</v>
      </c>
      <c r="E855" s="15"/>
      <c r="F855" s="16">
        <f t="shared" si="32"/>
        <v>0</v>
      </c>
    </row>
    <row r="856" spans="1:6">
      <c r="A856" s="126">
        <v>8</v>
      </c>
      <c r="B856" s="31" t="s">
        <v>118</v>
      </c>
      <c r="C856" s="13" t="s">
        <v>10</v>
      </c>
      <c r="D856" s="14">
        <v>59.85</v>
      </c>
      <c r="E856" s="15"/>
      <c r="F856" s="16">
        <f t="shared" si="32"/>
        <v>0</v>
      </c>
    </row>
    <row r="857" spans="1:6">
      <c r="A857" s="127"/>
      <c r="B857" s="19" t="s">
        <v>43</v>
      </c>
      <c r="C857" s="20"/>
      <c r="D857" s="21"/>
      <c r="E857" s="22"/>
      <c r="F857" s="23">
        <f>SUM(F849:F856)</f>
        <v>0</v>
      </c>
    </row>
    <row r="858" spans="1:6">
      <c r="A858" s="128" t="s">
        <v>44</v>
      </c>
      <c r="B858" s="33" t="s">
        <v>45</v>
      </c>
      <c r="C858" s="34"/>
      <c r="D858" s="35"/>
      <c r="E858" s="15"/>
      <c r="F858" s="16"/>
    </row>
    <row r="859" spans="1:6" ht="41.4">
      <c r="A859" s="126">
        <v>1</v>
      </c>
      <c r="B859" s="31" t="s">
        <v>46</v>
      </c>
      <c r="C859" s="13" t="s">
        <v>40</v>
      </c>
      <c r="D859" s="14">
        <v>2</v>
      </c>
      <c r="E859" s="15"/>
      <c r="F859" s="16">
        <f t="shared" ref="F859:F860" si="33">+D859*E859</f>
        <v>0</v>
      </c>
    </row>
    <row r="860" spans="1:6" ht="41.4">
      <c r="A860" s="126">
        <v>2</v>
      </c>
      <c r="B860" s="31" t="s">
        <v>47</v>
      </c>
      <c r="C860" s="13" t="s">
        <v>40</v>
      </c>
      <c r="D860" s="14">
        <v>1</v>
      </c>
      <c r="E860" s="15"/>
      <c r="F860" s="16">
        <f t="shared" si="33"/>
        <v>0</v>
      </c>
    </row>
    <row r="861" spans="1:6">
      <c r="A861" s="127"/>
      <c r="B861" s="19" t="s">
        <v>48</v>
      </c>
      <c r="C861" s="20"/>
      <c r="D861" s="21"/>
      <c r="E861" s="22"/>
      <c r="F861" s="23">
        <f>SUM(F859:F860)</f>
        <v>0</v>
      </c>
    </row>
    <row r="862" spans="1:6">
      <c r="A862" s="125" t="s">
        <v>49</v>
      </c>
      <c r="B862" s="33" t="s">
        <v>50</v>
      </c>
      <c r="C862" s="13"/>
      <c r="D862" s="14"/>
      <c r="E862" s="15"/>
      <c r="F862" s="16"/>
    </row>
    <row r="863" spans="1:6" ht="27.6">
      <c r="A863" s="126">
        <v>1</v>
      </c>
      <c r="B863" s="31" t="s">
        <v>51</v>
      </c>
      <c r="C863" s="13" t="s">
        <v>52</v>
      </c>
      <c r="D863" s="14">
        <v>10.45</v>
      </c>
      <c r="E863" s="15"/>
      <c r="F863" s="16">
        <f t="shared" ref="F863:F864" si="34">+D863*E863</f>
        <v>0</v>
      </c>
    </row>
    <row r="864" spans="1:6" ht="27.6">
      <c r="A864" s="126">
        <v>2</v>
      </c>
      <c r="B864" s="31" t="s">
        <v>53</v>
      </c>
      <c r="C864" s="13" t="s">
        <v>10</v>
      </c>
      <c r="D864" s="14">
        <v>10.43</v>
      </c>
      <c r="E864" s="15"/>
      <c r="F864" s="16">
        <f t="shared" si="34"/>
        <v>0</v>
      </c>
    </row>
    <row r="865" spans="1:6">
      <c r="A865" s="127"/>
      <c r="B865" s="19" t="s">
        <v>54</v>
      </c>
      <c r="C865" s="20"/>
      <c r="D865" s="21"/>
      <c r="E865" s="22"/>
      <c r="F865" s="23">
        <f>SUM(F863:F864)</f>
        <v>0</v>
      </c>
    </row>
    <row r="866" spans="1:6">
      <c r="A866" s="125" t="s">
        <v>55</v>
      </c>
      <c r="B866" s="33" t="s">
        <v>56</v>
      </c>
      <c r="C866" s="13"/>
      <c r="D866" s="14"/>
      <c r="E866" s="15"/>
      <c r="F866" s="16"/>
    </row>
    <row r="867" spans="1:6">
      <c r="A867" s="126">
        <v>1</v>
      </c>
      <c r="B867" s="37" t="s">
        <v>57</v>
      </c>
      <c r="C867" s="13" t="s">
        <v>10</v>
      </c>
      <c r="D867" s="14">
        <v>4.2</v>
      </c>
      <c r="E867" s="15"/>
      <c r="F867" s="16">
        <f t="shared" ref="F867" si="35">+D867*E867</f>
        <v>0</v>
      </c>
    </row>
    <row r="868" spans="1:6">
      <c r="A868" s="127"/>
      <c r="B868" s="19" t="s">
        <v>58</v>
      </c>
      <c r="C868" s="20"/>
      <c r="D868" s="21"/>
      <c r="E868" s="22"/>
      <c r="F868" s="23">
        <f>F867</f>
        <v>0</v>
      </c>
    </row>
    <row r="869" spans="1:6">
      <c r="A869" s="125" t="s">
        <v>59</v>
      </c>
      <c r="B869" s="33" t="s">
        <v>60</v>
      </c>
      <c r="C869" s="13"/>
      <c r="D869" s="14"/>
      <c r="E869" s="15"/>
      <c r="F869" s="16"/>
    </row>
    <row r="870" spans="1:6" ht="27.6">
      <c r="A870" s="126">
        <v>1</v>
      </c>
      <c r="B870" s="31" t="s">
        <v>61</v>
      </c>
      <c r="C870" s="13" t="s">
        <v>10</v>
      </c>
      <c r="D870" s="14">
        <v>39</v>
      </c>
      <c r="E870" s="15"/>
      <c r="F870" s="16">
        <f t="shared" ref="F870:F871" si="36">+D870*E870</f>
        <v>0</v>
      </c>
    </row>
    <row r="871" spans="1:6" ht="27.6">
      <c r="A871" s="126">
        <v>2</v>
      </c>
      <c r="B871" s="31" t="s">
        <v>62</v>
      </c>
      <c r="C871" s="13" t="s">
        <v>10</v>
      </c>
      <c r="D871" s="14">
        <v>12</v>
      </c>
      <c r="E871" s="15"/>
      <c r="F871" s="16">
        <f t="shared" si="36"/>
        <v>0</v>
      </c>
    </row>
    <row r="872" spans="1:6">
      <c r="A872" s="127"/>
      <c r="B872" s="19" t="s">
        <v>63</v>
      </c>
      <c r="C872" s="20"/>
      <c r="D872" s="21"/>
      <c r="E872" s="22"/>
      <c r="F872" s="23">
        <f>SUM(F870:F871)</f>
        <v>0</v>
      </c>
    </row>
    <row r="873" spans="1:6">
      <c r="A873" s="125" t="s">
        <v>64</v>
      </c>
      <c r="B873" s="33" t="s">
        <v>65</v>
      </c>
      <c r="C873" s="13"/>
      <c r="D873" s="14"/>
      <c r="E873" s="15"/>
      <c r="F873" s="16"/>
    </row>
    <row r="874" spans="1:6" ht="27.6">
      <c r="A874" s="126">
        <v>1</v>
      </c>
      <c r="B874" s="38" t="s">
        <v>66</v>
      </c>
      <c r="C874" s="13" t="s">
        <v>40</v>
      </c>
      <c r="D874" s="14">
        <v>2</v>
      </c>
      <c r="E874" s="15"/>
      <c r="F874" s="16">
        <f t="shared" ref="F874:F878" si="37">+D874*E874</f>
        <v>0</v>
      </c>
    </row>
    <row r="875" spans="1:6" ht="27.6">
      <c r="A875" s="126">
        <v>2</v>
      </c>
      <c r="B875" s="38" t="s">
        <v>67</v>
      </c>
      <c r="C875" s="13" t="s">
        <v>40</v>
      </c>
      <c r="D875" s="14">
        <v>2</v>
      </c>
      <c r="E875" s="15"/>
      <c r="F875" s="16">
        <f t="shared" si="37"/>
        <v>0</v>
      </c>
    </row>
    <row r="876" spans="1:6" ht="27.6">
      <c r="A876" s="126">
        <v>3</v>
      </c>
      <c r="B876" s="26" t="s">
        <v>68</v>
      </c>
      <c r="C876" s="13" t="s">
        <v>40</v>
      </c>
      <c r="D876" s="14">
        <v>2</v>
      </c>
      <c r="E876" s="15"/>
      <c r="F876" s="16">
        <f t="shared" si="37"/>
        <v>0</v>
      </c>
    </row>
    <row r="877" spans="1:6" ht="27.6">
      <c r="A877" s="126">
        <v>4</v>
      </c>
      <c r="B877" s="26" t="s">
        <v>69</v>
      </c>
      <c r="C877" s="13" t="s">
        <v>52</v>
      </c>
      <c r="D877" s="14">
        <v>8.9</v>
      </c>
      <c r="E877" s="15"/>
      <c r="F877" s="16">
        <f t="shared" si="37"/>
        <v>0</v>
      </c>
    </row>
    <row r="878" spans="1:6" ht="27.6">
      <c r="A878" s="126">
        <v>5</v>
      </c>
      <c r="B878" s="26" t="s">
        <v>70</v>
      </c>
      <c r="C878" s="13" t="s">
        <v>52</v>
      </c>
      <c r="D878" s="14">
        <v>2.6</v>
      </c>
      <c r="E878" s="15"/>
      <c r="F878" s="16">
        <f t="shared" si="37"/>
        <v>0</v>
      </c>
    </row>
    <row r="879" spans="1:6">
      <c r="A879" s="127"/>
      <c r="B879" s="19" t="s">
        <v>71</v>
      </c>
      <c r="C879" s="20"/>
      <c r="D879" s="21"/>
      <c r="E879" s="22"/>
      <c r="F879" s="23">
        <f>SUM(F874:F878)</f>
        <v>0</v>
      </c>
    </row>
    <row r="880" spans="1:6">
      <c r="A880" s="125" t="s">
        <v>72</v>
      </c>
      <c r="B880" s="33" t="s">
        <v>304</v>
      </c>
      <c r="C880" s="13"/>
      <c r="D880" s="28"/>
      <c r="E880" s="15"/>
      <c r="F880" s="23"/>
    </row>
    <row r="881" spans="1:6" ht="27.6">
      <c r="A881" s="126">
        <v>1</v>
      </c>
      <c r="B881" s="38" t="s">
        <v>75</v>
      </c>
      <c r="C881" s="13" t="s">
        <v>52</v>
      </c>
      <c r="D881" s="28">
        <v>2</v>
      </c>
      <c r="E881" s="15"/>
      <c r="F881" s="16">
        <f>D881*E881</f>
        <v>0</v>
      </c>
    </row>
    <row r="882" spans="1:6" ht="27.6">
      <c r="A882" s="126">
        <v>2</v>
      </c>
      <c r="B882" s="26" t="s">
        <v>110</v>
      </c>
      <c r="C882" s="13" t="s">
        <v>10</v>
      </c>
      <c r="D882" s="28">
        <v>1.8</v>
      </c>
      <c r="E882" s="15"/>
      <c r="F882" s="16">
        <f t="shared" ref="F882:F886" si="38">D882*E882</f>
        <v>0</v>
      </c>
    </row>
    <row r="883" spans="1:6" ht="27.6">
      <c r="A883" s="126">
        <v>3</v>
      </c>
      <c r="B883" s="26" t="s">
        <v>77</v>
      </c>
      <c r="C883" s="13" t="s">
        <v>10</v>
      </c>
      <c r="D883" s="28">
        <v>7.52</v>
      </c>
      <c r="E883" s="15"/>
      <c r="F883" s="16">
        <f t="shared" si="38"/>
        <v>0</v>
      </c>
    </row>
    <row r="884" spans="1:6" ht="41.4">
      <c r="A884" s="126">
        <v>4</v>
      </c>
      <c r="B884" s="12" t="s">
        <v>80</v>
      </c>
      <c r="C884" s="29" t="s">
        <v>30</v>
      </c>
      <c r="D884" s="13">
        <v>1</v>
      </c>
      <c r="E884" s="133"/>
      <c r="F884" s="16">
        <f t="shared" si="38"/>
        <v>0</v>
      </c>
    </row>
    <row r="885" spans="1:6" ht="27.6">
      <c r="A885" s="126">
        <v>5</v>
      </c>
      <c r="B885" s="26" t="s">
        <v>293</v>
      </c>
      <c r="C885" s="13" t="s">
        <v>30</v>
      </c>
      <c r="D885" s="28">
        <v>1</v>
      </c>
      <c r="E885" s="15"/>
      <c r="F885" s="16">
        <f t="shared" si="38"/>
        <v>0</v>
      </c>
    </row>
    <row r="886" spans="1:6" ht="41.4">
      <c r="A886" s="126">
        <v>6</v>
      </c>
      <c r="B886" s="26" t="s">
        <v>294</v>
      </c>
      <c r="C886" s="13" t="s">
        <v>30</v>
      </c>
      <c r="D886" s="28">
        <v>1</v>
      </c>
      <c r="E886" s="15"/>
      <c r="F886" s="16">
        <f t="shared" si="38"/>
        <v>0</v>
      </c>
    </row>
    <row r="887" spans="1:6">
      <c r="A887" s="127"/>
      <c r="B887" s="19" t="s">
        <v>82</v>
      </c>
      <c r="C887" s="20"/>
      <c r="D887" s="262"/>
      <c r="E887" s="22"/>
      <c r="F887" s="23">
        <f>SUM(F881:F886)</f>
        <v>0</v>
      </c>
    </row>
    <row r="888" spans="1:6">
      <c r="A888" s="125" t="s">
        <v>83</v>
      </c>
      <c r="B888" s="30" t="s">
        <v>84</v>
      </c>
      <c r="C888" s="29"/>
      <c r="D888" s="13"/>
      <c r="E888" s="15"/>
      <c r="F888" s="16"/>
    </row>
    <row r="889" spans="1:6" ht="41.4">
      <c r="A889" s="126">
        <v>1</v>
      </c>
      <c r="B889" s="12" t="s">
        <v>85</v>
      </c>
      <c r="C889" s="29" t="s">
        <v>86</v>
      </c>
      <c r="D889" s="13">
        <v>1.4</v>
      </c>
      <c r="E889" s="15"/>
      <c r="F889" s="16">
        <f t="shared" ref="F889:F899" si="39">+D889*E889</f>
        <v>0</v>
      </c>
    </row>
    <row r="890" spans="1:6" ht="41.4">
      <c r="A890" s="126">
        <v>2</v>
      </c>
      <c r="B890" s="12" t="s">
        <v>87</v>
      </c>
      <c r="C890" s="29" t="s">
        <v>88</v>
      </c>
      <c r="D890" s="13">
        <v>1</v>
      </c>
      <c r="E890" s="15"/>
      <c r="F890" s="16">
        <f t="shared" si="39"/>
        <v>0</v>
      </c>
    </row>
    <row r="891" spans="1:6" ht="41.4">
      <c r="A891" s="126">
        <v>3</v>
      </c>
      <c r="B891" s="12" t="s">
        <v>89</v>
      </c>
      <c r="C891" s="29" t="s">
        <v>90</v>
      </c>
      <c r="D891" s="13">
        <v>1</v>
      </c>
      <c r="E891" s="15"/>
      <c r="F891" s="16">
        <f t="shared" si="39"/>
        <v>0</v>
      </c>
    </row>
    <row r="892" spans="1:6" ht="27.6">
      <c r="A892" s="126">
        <v>4</v>
      </c>
      <c r="B892" s="12" t="s">
        <v>91</v>
      </c>
      <c r="C892" s="29" t="s">
        <v>90</v>
      </c>
      <c r="D892" s="13">
        <v>1</v>
      </c>
      <c r="E892" s="15"/>
      <c r="F892" s="16">
        <f t="shared" si="39"/>
        <v>0</v>
      </c>
    </row>
    <row r="893" spans="1:6" ht="41.4">
      <c r="A893" s="126">
        <v>5</v>
      </c>
      <c r="B893" s="12" t="s">
        <v>92</v>
      </c>
      <c r="C893" s="29" t="s">
        <v>90</v>
      </c>
      <c r="D893" s="13">
        <v>1</v>
      </c>
      <c r="E893" s="15"/>
      <c r="F893" s="16">
        <f t="shared" si="39"/>
        <v>0</v>
      </c>
    </row>
    <row r="894" spans="1:6" ht="55.2">
      <c r="A894" s="126">
        <v>6</v>
      </c>
      <c r="B894" s="12" t="s">
        <v>93</v>
      </c>
      <c r="C894" s="29" t="s">
        <v>86</v>
      </c>
      <c r="D894" s="13">
        <v>21.06</v>
      </c>
      <c r="E894" s="15"/>
      <c r="F894" s="16">
        <f t="shared" si="39"/>
        <v>0</v>
      </c>
    </row>
    <row r="895" spans="1:6" ht="55.2">
      <c r="A895" s="126">
        <v>7</v>
      </c>
      <c r="B895" s="12" t="s">
        <v>94</v>
      </c>
      <c r="C895" s="29" t="s">
        <v>30</v>
      </c>
      <c r="D895" s="13">
        <v>1</v>
      </c>
      <c r="E895" s="15"/>
      <c r="F895" s="16">
        <f t="shared" si="39"/>
        <v>0</v>
      </c>
    </row>
    <row r="896" spans="1:6">
      <c r="A896" s="126">
        <v>8</v>
      </c>
      <c r="B896" s="12" t="s">
        <v>383</v>
      </c>
      <c r="C896" s="29" t="s">
        <v>88</v>
      </c>
      <c r="D896" s="13">
        <v>3</v>
      </c>
      <c r="E896" s="15"/>
      <c r="F896" s="16">
        <f t="shared" si="39"/>
        <v>0</v>
      </c>
    </row>
    <row r="897" spans="1:6">
      <c r="A897" s="126">
        <v>9</v>
      </c>
      <c r="B897" s="12" t="s">
        <v>96</v>
      </c>
      <c r="C897" s="29" t="s">
        <v>88</v>
      </c>
      <c r="D897" s="13">
        <v>3</v>
      </c>
      <c r="E897" s="15"/>
      <c r="F897" s="16">
        <f t="shared" si="39"/>
        <v>0</v>
      </c>
    </row>
    <row r="898" spans="1:6">
      <c r="A898" s="126">
        <v>10</v>
      </c>
      <c r="B898" s="12" t="s">
        <v>97</v>
      </c>
      <c r="C898" s="29" t="s">
        <v>88</v>
      </c>
      <c r="D898" s="13">
        <v>3</v>
      </c>
      <c r="E898" s="15"/>
      <c r="F898" s="16">
        <f t="shared" si="39"/>
        <v>0</v>
      </c>
    </row>
    <row r="899" spans="1:6">
      <c r="A899" s="126">
        <v>11</v>
      </c>
      <c r="B899" s="12" t="s">
        <v>98</v>
      </c>
      <c r="C899" s="29" t="s">
        <v>88</v>
      </c>
      <c r="D899" s="13">
        <v>3</v>
      </c>
      <c r="E899" s="15"/>
      <c r="F899" s="16">
        <f t="shared" si="39"/>
        <v>0</v>
      </c>
    </row>
    <row r="900" spans="1:6">
      <c r="A900" s="127"/>
      <c r="B900" s="19" t="s">
        <v>99</v>
      </c>
      <c r="C900" s="20"/>
      <c r="D900" s="21"/>
      <c r="E900" s="22"/>
      <c r="F900" s="23">
        <f>SUM(F889:F899)</f>
        <v>0</v>
      </c>
    </row>
    <row r="901" spans="1:6">
      <c r="A901" s="126"/>
      <c r="B901" s="30" t="s">
        <v>100</v>
      </c>
      <c r="C901" s="29"/>
      <c r="D901" s="13"/>
      <c r="E901" s="13"/>
      <c r="F901" s="129">
        <f>F900+F879+F872+F868+F865+F861+F857+F847+F837+F887</f>
        <v>0</v>
      </c>
    </row>
    <row r="902" spans="1:6">
      <c r="A902" s="121"/>
      <c r="B902" s="354"/>
      <c r="C902" s="355"/>
      <c r="D902" s="356"/>
      <c r="E902" s="356"/>
      <c r="F902" s="357"/>
    </row>
    <row r="903" spans="1:6">
      <c r="A903" s="121"/>
      <c r="B903" s="354"/>
      <c r="C903" s="355"/>
      <c r="D903" s="356"/>
      <c r="E903" s="356"/>
      <c r="F903" s="357"/>
    </row>
    <row r="904" spans="1:6">
      <c r="A904" s="351"/>
      <c r="B904" s="351"/>
      <c r="C904" s="351"/>
      <c r="D904" s="351"/>
      <c r="E904" s="351"/>
      <c r="F904" s="351"/>
    </row>
    <row r="905" spans="1:6">
      <c r="A905" s="121"/>
      <c r="B905" s="412" t="s">
        <v>116</v>
      </c>
      <c r="C905" s="412"/>
      <c r="D905" s="412"/>
      <c r="E905" s="412"/>
      <c r="F905" s="412"/>
    </row>
    <row r="906" spans="1:6">
      <c r="A906" s="121"/>
      <c r="B906" s="412"/>
      <c r="C906" s="412"/>
      <c r="D906" s="412"/>
      <c r="E906" s="412"/>
      <c r="F906" s="412"/>
    </row>
    <row r="907" spans="1:6" ht="27.6">
      <c r="A907" s="123" t="s">
        <v>1</v>
      </c>
      <c r="B907" s="123" t="s">
        <v>2</v>
      </c>
      <c r="C907" s="123" t="s">
        <v>3</v>
      </c>
      <c r="D907" s="124" t="s">
        <v>4</v>
      </c>
      <c r="E907" s="123" t="s">
        <v>5</v>
      </c>
      <c r="F907" s="123" t="s">
        <v>6</v>
      </c>
    </row>
    <row r="908" spans="1:6">
      <c r="A908" s="125" t="s">
        <v>7</v>
      </c>
      <c r="B908" s="7" t="s">
        <v>8</v>
      </c>
      <c r="C908" s="8"/>
      <c r="D908" s="9"/>
      <c r="E908" s="9"/>
      <c r="F908" s="10"/>
    </row>
    <row r="909" spans="1:6">
      <c r="A909" s="126">
        <v>1</v>
      </c>
      <c r="B909" s="12" t="s">
        <v>9</v>
      </c>
      <c r="C909" s="13" t="s">
        <v>10</v>
      </c>
      <c r="D909" s="14">
        <v>38.130000000000003</v>
      </c>
      <c r="E909" s="15"/>
      <c r="F909" s="16">
        <f>+D909*E909</f>
        <v>0</v>
      </c>
    </row>
    <row r="910" spans="1:6">
      <c r="A910" s="126">
        <v>2</v>
      </c>
      <c r="B910" s="17" t="s">
        <v>11</v>
      </c>
      <c r="C910" s="13" t="s">
        <v>12</v>
      </c>
      <c r="D910" s="14">
        <v>1</v>
      </c>
      <c r="E910" s="15"/>
      <c r="F910" s="16">
        <f t="shared" ref="F910:F948" si="40">+D910*E910</f>
        <v>0</v>
      </c>
    </row>
    <row r="911" spans="1:6">
      <c r="A911" s="126">
        <v>3</v>
      </c>
      <c r="B911" s="12" t="s">
        <v>102</v>
      </c>
      <c r="C911" s="13" t="s">
        <v>14</v>
      </c>
      <c r="D911" s="14">
        <v>30.78</v>
      </c>
      <c r="E911" s="15"/>
      <c r="F911" s="16">
        <f t="shared" si="40"/>
        <v>0</v>
      </c>
    </row>
    <row r="912" spans="1:6">
      <c r="A912" s="126">
        <v>4</v>
      </c>
      <c r="B912" s="17" t="s">
        <v>15</v>
      </c>
      <c r="C912" s="13" t="s">
        <v>14</v>
      </c>
      <c r="D912" s="14">
        <v>2.7029999999999998</v>
      </c>
      <c r="E912" s="15"/>
      <c r="F912" s="16">
        <f t="shared" si="40"/>
        <v>0</v>
      </c>
    </row>
    <row r="913" spans="1:6">
      <c r="A913" s="126">
        <v>5</v>
      </c>
      <c r="B913" s="17" t="s">
        <v>16</v>
      </c>
      <c r="C913" s="13" t="s">
        <v>14</v>
      </c>
      <c r="D913" s="14">
        <v>3.1320000000000001</v>
      </c>
      <c r="E913" s="15"/>
      <c r="F913" s="16">
        <f t="shared" si="40"/>
        <v>0</v>
      </c>
    </row>
    <row r="914" spans="1:6">
      <c r="A914" s="126">
        <v>6</v>
      </c>
      <c r="B914" s="17" t="s">
        <v>17</v>
      </c>
      <c r="C914" s="13" t="s">
        <v>14</v>
      </c>
      <c r="D914" s="14">
        <v>0.96</v>
      </c>
      <c r="E914" s="15"/>
      <c r="F914" s="16">
        <f t="shared" si="40"/>
        <v>0</v>
      </c>
    </row>
    <row r="915" spans="1:6">
      <c r="A915" s="126">
        <v>7</v>
      </c>
      <c r="B915" s="17" t="s">
        <v>18</v>
      </c>
      <c r="C915" s="13" t="s">
        <v>12</v>
      </c>
      <c r="D915" s="14">
        <v>1</v>
      </c>
      <c r="E915" s="15"/>
      <c r="F915" s="16">
        <f t="shared" si="40"/>
        <v>0</v>
      </c>
    </row>
    <row r="916" spans="1:6">
      <c r="A916" s="127"/>
      <c r="B916" s="19" t="s">
        <v>19</v>
      </c>
      <c r="C916" s="20"/>
      <c r="D916" s="21"/>
      <c r="E916" s="22"/>
      <c r="F916" s="23">
        <f>SUM(F909:F915)</f>
        <v>0</v>
      </c>
    </row>
    <row r="917" spans="1:6">
      <c r="A917" s="125" t="s">
        <v>20</v>
      </c>
      <c r="B917" s="7" t="s">
        <v>21</v>
      </c>
      <c r="C917" s="9"/>
      <c r="D917" s="24"/>
      <c r="E917" s="25"/>
      <c r="F917" s="16"/>
    </row>
    <row r="918" spans="1:6" ht="27.6">
      <c r="A918" s="126">
        <v>1</v>
      </c>
      <c r="B918" s="26" t="s">
        <v>103</v>
      </c>
      <c r="C918" s="13" t="s">
        <v>14</v>
      </c>
      <c r="D918" s="27">
        <v>0.56799999999999995</v>
      </c>
      <c r="E918" s="15"/>
      <c r="F918" s="16">
        <f t="shared" si="40"/>
        <v>0</v>
      </c>
    </row>
    <row r="919" spans="1:6" ht="27.6">
      <c r="A919" s="126">
        <v>2</v>
      </c>
      <c r="B919" s="26" t="s">
        <v>117</v>
      </c>
      <c r="C919" s="13" t="s">
        <v>14</v>
      </c>
      <c r="D919" s="14">
        <v>2.2709999999999999</v>
      </c>
      <c r="E919" s="15"/>
      <c r="F919" s="16">
        <f t="shared" si="40"/>
        <v>0</v>
      </c>
    </row>
    <row r="920" spans="1:6" ht="27.6">
      <c r="A920" s="126">
        <v>3</v>
      </c>
      <c r="B920" s="26" t="s">
        <v>24</v>
      </c>
      <c r="C920" s="13" t="s">
        <v>10</v>
      </c>
      <c r="D920" s="14">
        <v>41.32</v>
      </c>
      <c r="E920" s="15"/>
      <c r="F920" s="16">
        <f t="shared" si="40"/>
        <v>0</v>
      </c>
    </row>
    <row r="921" spans="1:6">
      <c r="A921" s="126">
        <v>4</v>
      </c>
      <c r="B921" s="12" t="s">
        <v>25</v>
      </c>
      <c r="C921" s="13" t="s">
        <v>14</v>
      </c>
      <c r="D921" s="28">
        <v>0.32400000000000001</v>
      </c>
      <c r="E921" s="15"/>
      <c r="F921" s="16">
        <f t="shared" si="40"/>
        <v>0</v>
      </c>
    </row>
    <row r="922" spans="1:6" ht="41.4">
      <c r="A922" s="126">
        <v>5</v>
      </c>
      <c r="B922" s="12" t="s">
        <v>26</v>
      </c>
      <c r="C922" s="13" t="s">
        <v>14</v>
      </c>
      <c r="D922" s="28">
        <v>0.68100000000000005</v>
      </c>
      <c r="E922" s="15"/>
      <c r="F922" s="16">
        <f t="shared" si="40"/>
        <v>0</v>
      </c>
    </row>
    <row r="923" spans="1:6" ht="27.6">
      <c r="A923" s="126">
        <v>6</v>
      </c>
      <c r="B923" s="12" t="s">
        <v>27</v>
      </c>
      <c r="C923" s="13" t="s">
        <v>14</v>
      </c>
      <c r="D923" s="28">
        <v>1.1759999999999999</v>
      </c>
      <c r="E923" s="15"/>
      <c r="F923" s="16">
        <f t="shared" si="40"/>
        <v>0</v>
      </c>
    </row>
    <row r="924" spans="1:6">
      <c r="A924" s="126">
        <v>7</v>
      </c>
      <c r="B924" s="29" t="s">
        <v>28</v>
      </c>
      <c r="C924" s="13" t="s">
        <v>10</v>
      </c>
      <c r="D924" s="14">
        <v>46</v>
      </c>
      <c r="E924" s="15"/>
      <c r="F924" s="16">
        <f t="shared" si="40"/>
        <v>0</v>
      </c>
    </row>
    <row r="925" spans="1:6">
      <c r="A925" s="127"/>
      <c r="B925" s="19" t="s">
        <v>31</v>
      </c>
      <c r="C925" s="20"/>
      <c r="D925" s="21"/>
      <c r="E925" s="22"/>
      <c r="F925" s="23">
        <f>SUM(F918:F924)</f>
        <v>0</v>
      </c>
    </row>
    <row r="926" spans="1:6">
      <c r="A926" s="125" t="s">
        <v>32</v>
      </c>
      <c r="B926" s="30" t="s">
        <v>33</v>
      </c>
      <c r="C926" s="9"/>
      <c r="D926" s="24"/>
      <c r="E926" s="25"/>
      <c r="F926" s="16"/>
    </row>
    <row r="927" spans="1:6" ht="27.6">
      <c r="A927" s="126">
        <v>1</v>
      </c>
      <c r="B927" s="12" t="s">
        <v>34</v>
      </c>
      <c r="C927" s="13" t="s">
        <v>14</v>
      </c>
      <c r="D927" s="27">
        <v>0.61899999999999999</v>
      </c>
      <c r="E927" s="15"/>
      <c r="F927" s="16">
        <f t="shared" si="40"/>
        <v>0</v>
      </c>
    </row>
    <row r="928" spans="1:6" ht="41.4">
      <c r="A928" s="126">
        <v>2</v>
      </c>
      <c r="B928" s="12" t="s">
        <v>35</v>
      </c>
      <c r="C928" s="13" t="s">
        <v>14</v>
      </c>
      <c r="D928" s="14">
        <v>0.5</v>
      </c>
      <c r="E928" s="15"/>
      <c r="F928" s="16">
        <f t="shared" si="40"/>
        <v>0</v>
      </c>
    </row>
    <row r="929" spans="1:6" ht="27.6">
      <c r="A929" s="126">
        <v>3</v>
      </c>
      <c r="B929" s="12" t="s">
        <v>36</v>
      </c>
      <c r="C929" s="13" t="s">
        <v>14</v>
      </c>
      <c r="D929" s="27">
        <v>0.18099999999999999</v>
      </c>
      <c r="E929" s="15"/>
      <c r="F929" s="16">
        <f t="shared" si="40"/>
        <v>0</v>
      </c>
    </row>
    <row r="930" spans="1:6" ht="27.6">
      <c r="A930" s="126">
        <v>4</v>
      </c>
      <c r="B930" s="12" t="s">
        <v>37</v>
      </c>
      <c r="C930" s="13" t="s">
        <v>10</v>
      </c>
      <c r="D930" s="14">
        <v>25</v>
      </c>
      <c r="E930" s="15"/>
      <c r="F930" s="16">
        <f t="shared" si="40"/>
        <v>0</v>
      </c>
    </row>
    <row r="931" spans="1:6" ht="41.4">
      <c r="A931" s="126">
        <v>5</v>
      </c>
      <c r="B931" s="12" t="s">
        <v>38</v>
      </c>
      <c r="C931" s="13" t="s">
        <v>10</v>
      </c>
      <c r="D931" s="14">
        <v>0.96</v>
      </c>
      <c r="E931" s="15"/>
      <c r="F931" s="16">
        <f t="shared" si="40"/>
        <v>0</v>
      </c>
    </row>
    <row r="932" spans="1:6" ht="27.6">
      <c r="A932" s="126">
        <v>6</v>
      </c>
      <c r="B932" s="12" t="s">
        <v>39</v>
      </c>
      <c r="C932" s="13" t="s">
        <v>40</v>
      </c>
      <c r="D932" s="14">
        <v>39</v>
      </c>
      <c r="E932" s="15"/>
      <c r="F932" s="16">
        <f t="shared" si="40"/>
        <v>0</v>
      </c>
    </row>
    <row r="933" spans="1:6">
      <c r="A933" s="126">
        <v>7</v>
      </c>
      <c r="B933" s="12" t="s">
        <v>41</v>
      </c>
      <c r="C933" s="13" t="s">
        <v>10</v>
      </c>
      <c r="D933" s="14">
        <v>55.2</v>
      </c>
      <c r="E933" s="15"/>
      <c r="F933" s="16">
        <f t="shared" si="40"/>
        <v>0</v>
      </c>
    </row>
    <row r="934" spans="1:6">
      <c r="A934" s="126">
        <v>8</v>
      </c>
      <c r="B934" s="31" t="s">
        <v>118</v>
      </c>
      <c r="C934" s="13" t="s">
        <v>10</v>
      </c>
      <c r="D934" s="14">
        <v>34.409999999999997</v>
      </c>
      <c r="E934" s="15"/>
      <c r="F934" s="16">
        <f t="shared" si="40"/>
        <v>0</v>
      </c>
    </row>
    <row r="935" spans="1:6">
      <c r="A935" s="127"/>
      <c r="B935" s="19" t="s">
        <v>43</v>
      </c>
      <c r="C935" s="20"/>
      <c r="D935" s="21"/>
      <c r="E935" s="22"/>
      <c r="F935" s="23">
        <f>SUM(F927:F934)</f>
        <v>0</v>
      </c>
    </row>
    <row r="936" spans="1:6">
      <c r="A936" s="128" t="s">
        <v>44</v>
      </c>
      <c r="B936" s="33" t="s">
        <v>45</v>
      </c>
      <c r="C936" s="34"/>
      <c r="D936" s="35"/>
      <c r="E936" s="15"/>
      <c r="F936" s="16"/>
    </row>
    <row r="937" spans="1:6" ht="41.4">
      <c r="A937" s="126">
        <v>1</v>
      </c>
      <c r="B937" s="31" t="s">
        <v>46</v>
      </c>
      <c r="C937" s="13" t="s">
        <v>40</v>
      </c>
      <c r="D937" s="14">
        <v>2</v>
      </c>
      <c r="E937" s="15"/>
      <c r="F937" s="16">
        <f t="shared" si="40"/>
        <v>0</v>
      </c>
    </row>
    <row r="938" spans="1:6">
      <c r="A938" s="127"/>
      <c r="B938" s="19" t="s">
        <v>48</v>
      </c>
      <c r="C938" s="20"/>
      <c r="D938" s="21"/>
      <c r="E938" s="22"/>
      <c r="F938" s="23">
        <f>SUM(F937:F937)</f>
        <v>0</v>
      </c>
    </row>
    <row r="939" spans="1:6">
      <c r="A939" s="125" t="s">
        <v>49</v>
      </c>
      <c r="B939" s="33" t="s">
        <v>50</v>
      </c>
      <c r="C939" s="13"/>
      <c r="D939" s="14"/>
      <c r="E939" s="15"/>
      <c r="F939" s="16"/>
    </row>
    <row r="940" spans="1:6" ht="27.6">
      <c r="A940" s="126">
        <v>1</v>
      </c>
      <c r="B940" s="31" t="s">
        <v>51</v>
      </c>
      <c r="C940" s="13" t="s">
        <v>52</v>
      </c>
      <c r="D940" s="14">
        <v>5.7</v>
      </c>
      <c r="E940" s="15"/>
      <c r="F940" s="16">
        <f t="shared" si="40"/>
        <v>0</v>
      </c>
    </row>
    <row r="941" spans="1:6" ht="27.6">
      <c r="A941" s="126">
        <v>2</v>
      </c>
      <c r="B941" s="31" t="s">
        <v>53</v>
      </c>
      <c r="C941" s="13" t="s">
        <v>10</v>
      </c>
      <c r="D941" s="14">
        <v>4.8499999999999996</v>
      </c>
      <c r="E941" s="15"/>
      <c r="F941" s="16">
        <f t="shared" si="40"/>
        <v>0</v>
      </c>
    </row>
    <row r="942" spans="1:6">
      <c r="A942" s="127"/>
      <c r="B942" s="19" t="s">
        <v>54</v>
      </c>
      <c r="C942" s="20"/>
      <c r="D942" s="21"/>
      <c r="E942" s="22"/>
      <c r="F942" s="23">
        <f>SUM(F940:F941)</f>
        <v>0</v>
      </c>
    </row>
    <row r="943" spans="1:6">
      <c r="A943" s="125" t="s">
        <v>55</v>
      </c>
      <c r="B943" s="33" t="s">
        <v>56</v>
      </c>
      <c r="C943" s="13"/>
      <c r="D943" s="14"/>
      <c r="E943" s="15"/>
      <c r="F943" s="16"/>
    </row>
    <row r="944" spans="1:6">
      <c r="A944" s="126">
        <v>1</v>
      </c>
      <c r="B944" s="37" t="s">
        <v>57</v>
      </c>
      <c r="C944" s="13" t="s">
        <v>10</v>
      </c>
      <c r="D944" s="14">
        <v>2.34</v>
      </c>
      <c r="E944" s="15"/>
      <c r="F944" s="16">
        <f t="shared" si="40"/>
        <v>0</v>
      </c>
    </row>
    <row r="945" spans="1:6">
      <c r="A945" s="127"/>
      <c r="B945" s="19" t="s">
        <v>58</v>
      </c>
      <c r="C945" s="20"/>
      <c r="D945" s="21"/>
      <c r="E945" s="22"/>
      <c r="F945" s="23">
        <f>F944</f>
        <v>0</v>
      </c>
    </row>
    <row r="946" spans="1:6">
      <c r="A946" s="125" t="s">
        <v>59</v>
      </c>
      <c r="B946" s="33" t="s">
        <v>60</v>
      </c>
      <c r="C946" s="13"/>
      <c r="D946" s="14"/>
      <c r="E946" s="15"/>
      <c r="F946" s="16"/>
    </row>
    <row r="947" spans="1:6" ht="27.6">
      <c r="A947" s="126">
        <v>1</v>
      </c>
      <c r="B947" s="31" t="s">
        <v>61</v>
      </c>
      <c r="C947" s="13" t="s">
        <v>10</v>
      </c>
      <c r="D947" s="14">
        <v>20.8</v>
      </c>
      <c r="E947" s="15"/>
      <c r="F947" s="16">
        <f t="shared" si="40"/>
        <v>0</v>
      </c>
    </row>
    <row r="948" spans="1:6" ht="27.6">
      <c r="A948" s="126">
        <v>2</v>
      </c>
      <c r="B948" s="31" t="s">
        <v>62</v>
      </c>
      <c r="C948" s="13" t="s">
        <v>10</v>
      </c>
      <c r="D948" s="14">
        <v>6.4</v>
      </c>
      <c r="E948" s="15"/>
      <c r="F948" s="16">
        <f t="shared" si="40"/>
        <v>0</v>
      </c>
    </row>
    <row r="949" spans="1:6">
      <c r="A949" s="127"/>
      <c r="B949" s="19" t="s">
        <v>63</v>
      </c>
      <c r="C949" s="20"/>
      <c r="D949" s="21"/>
      <c r="E949" s="22"/>
      <c r="F949" s="23">
        <f>SUM(F947:F948)</f>
        <v>0</v>
      </c>
    </row>
    <row r="950" spans="1:6">
      <c r="A950" s="125" t="s">
        <v>64</v>
      </c>
      <c r="B950" s="30" t="s">
        <v>105</v>
      </c>
      <c r="C950" s="29"/>
      <c r="D950" s="13"/>
      <c r="E950" s="15"/>
      <c r="F950" s="16"/>
    </row>
    <row r="951" spans="1:6" ht="41.4">
      <c r="A951" s="126">
        <v>1</v>
      </c>
      <c r="B951" s="12" t="s">
        <v>85</v>
      </c>
      <c r="C951" s="29" t="s">
        <v>86</v>
      </c>
      <c r="D951" s="13">
        <v>1.4</v>
      </c>
      <c r="E951" s="15"/>
      <c r="F951" s="16">
        <f t="shared" ref="F951:F961" si="41">+D951*E951</f>
        <v>0</v>
      </c>
    </row>
    <row r="952" spans="1:6" ht="41.4">
      <c r="A952" s="126">
        <v>2</v>
      </c>
      <c r="B952" s="12" t="s">
        <v>87</v>
      </c>
      <c r="C952" s="29" t="s">
        <v>88</v>
      </c>
      <c r="D952" s="13">
        <v>1</v>
      </c>
      <c r="E952" s="15"/>
      <c r="F952" s="16">
        <f t="shared" si="41"/>
        <v>0</v>
      </c>
    </row>
    <row r="953" spans="1:6" ht="41.4">
      <c r="A953" s="126">
        <v>3</v>
      </c>
      <c r="B953" s="12" t="s">
        <v>89</v>
      </c>
      <c r="C953" s="29" t="s">
        <v>90</v>
      </c>
      <c r="D953" s="13">
        <v>1</v>
      </c>
      <c r="E953" s="15"/>
      <c r="F953" s="16">
        <f t="shared" si="41"/>
        <v>0</v>
      </c>
    </row>
    <row r="954" spans="1:6" ht="27.6">
      <c r="A954" s="126">
        <v>4</v>
      </c>
      <c r="B954" s="12" t="s">
        <v>91</v>
      </c>
      <c r="C954" s="29" t="s">
        <v>90</v>
      </c>
      <c r="D954" s="13">
        <v>1</v>
      </c>
      <c r="E954" s="15"/>
      <c r="F954" s="16">
        <f t="shared" si="41"/>
        <v>0</v>
      </c>
    </row>
    <row r="955" spans="1:6" ht="41.4">
      <c r="A955" s="126">
        <v>5</v>
      </c>
      <c r="B955" s="12" t="s">
        <v>92</v>
      </c>
      <c r="C955" s="29" t="s">
        <v>90</v>
      </c>
      <c r="D955" s="13">
        <v>1</v>
      </c>
      <c r="E955" s="15"/>
      <c r="F955" s="16">
        <f t="shared" si="41"/>
        <v>0</v>
      </c>
    </row>
    <row r="956" spans="1:6" ht="55.2">
      <c r="A956" s="126">
        <v>6</v>
      </c>
      <c r="B956" s="12" t="s">
        <v>93</v>
      </c>
      <c r="C956" s="29" t="s">
        <v>86</v>
      </c>
      <c r="D956" s="13">
        <v>8.82</v>
      </c>
      <c r="E956" s="15"/>
      <c r="F956" s="16">
        <f t="shared" si="41"/>
        <v>0</v>
      </c>
    </row>
    <row r="957" spans="1:6" ht="55.2">
      <c r="A957" s="126">
        <v>7</v>
      </c>
      <c r="B957" s="12" t="s">
        <v>94</v>
      </c>
      <c r="C957" s="29" t="s">
        <v>30</v>
      </c>
      <c r="D957" s="13">
        <v>1</v>
      </c>
      <c r="E957" s="15"/>
      <c r="F957" s="16">
        <f t="shared" si="41"/>
        <v>0</v>
      </c>
    </row>
    <row r="958" spans="1:6">
      <c r="A958" s="126">
        <v>8</v>
      </c>
      <c r="B958" s="12" t="s">
        <v>383</v>
      </c>
      <c r="C958" s="29" t="s">
        <v>88</v>
      </c>
      <c r="D958" s="13">
        <v>2</v>
      </c>
      <c r="E958" s="15"/>
      <c r="F958" s="16">
        <f t="shared" si="41"/>
        <v>0</v>
      </c>
    </row>
    <row r="959" spans="1:6">
      <c r="A959" s="126">
        <v>9</v>
      </c>
      <c r="B959" s="12" t="s">
        <v>96</v>
      </c>
      <c r="C959" s="29" t="s">
        <v>88</v>
      </c>
      <c r="D959" s="13">
        <v>2</v>
      </c>
      <c r="E959" s="15"/>
      <c r="F959" s="16">
        <f t="shared" si="41"/>
        <v>0</v>
      </c>
    </row>
    <row r="960" spans="1:6">
      <c r="A960" s="126">
        <v>10</v>
      </c>
      <c r="B960" s="12" t="s">
        <v>97</v>
      </c>
      <c r="C960" s="29" t="s">
        <v>88</v>
      </c>
      <c r="D960" s="13">
        <v>2</v>
      </c>
      <c r="E960" s="15"/>
      <c r="F960" s="16">
        <f t="shared" si="41"/>
        <v>0</v>
      </c>
    </row>
    <row r="961" spans="1:6">
      <c r="A961" s="126">
        <v>11</v>
      </c>
      <c r="B961" s="12" t="s">
        <v>98</v>
      </c>
      <c r="C961" s="29" t="s">
        <v>88</v>
      </c>
      <c r="D961" s="13">
        <v>2</v>
      </c>
      <c r="E961" s="15"/>
      <c r="F961" s="16">
        <f t="shared" si="41"/>
        <v>0</v>
      </c>
    </row>
    <row r="962" spans="1:6">
      <c r="A962" s="127"/>
      <c r="B962" s="19" t="s">
        <v>71</v>
      </c>
      <c r="C962" s="20"/>
      <c r="D962" s="21"/>
      <c r="E962" s="22"/>
      <c r="F962" s="23">
        <f>SUM(F951:F961)</f>
        <v>0</v>
      </c>
    </row>
    <row r="963" spans="1:6">
      <c r="A963" s="127" t="s">
        <v>72</v>
      </c>
      <c r="B963" s="19" t="s">
        <v>106</v>
      </c>
      <c r="C963" s="20"/>
      <c r="D963" s="21"/>
      <c r="E963" s="22"/>
      <c r="F963" s="23"/>
    </row>
    <row r="964" spans="1:6" ht="27.6">
      <c r="A964" s="132">
        <v>1</v>
      </c>
      <c r="B964" s="26" t="s">
        <v>103</v>
      </c>
      <c r="C964" s="13" t="s">
        <v>14</v>
      </c>
      <c r="D964" s="27">
        <v>0.14299999999999999</v>
      </c>
      <c r="E964" s="15"/>
      <c r="F964" s="16">
        <f>E964*D964</f>
        <v>0</v>
      </c>
    </row>
    <row r="965" spans="1:6" ht="27.6">
      <c r="A965" s="132">
        <v>2</v>
      </c>
      <c r="B965" s="26" t="s">
        <v>107</v>
      </c>
      <c r="C965" s="13" t="s">
        <v>14</v>
      </c>
      <c r="D965" s="14">
        <v>0.56999999999999995</v>
      </c>
      <c r="E965" s="15"/>
      <c r="F965" s="16">
        <f t="shared" ref="F965:F973" si="42">E965*D965</f>
        <v>0</v>
      </c>
    </row>
    <row r="966" spans="1:6">
      <c r="A966" s="132">
        <v>3</v>
      </c>
      <c r="B966" s="26" t="s">
        <v>108</v>
      </c>
      <c r="C966" s="13" t="s">
        <v>10</v>
      </c>
      <c r="D966" s="14">
        <v>1.9</v>
      </c>
      <c r="E966" s="15"/>
      <c r="F966" s="16">
        <f t="shared" si="42"/>
        <v>0</v>
      </c>
    </row>
    <row r="967" spans="1:6" ht="27.6">
      <c r="A967" s="132">
        <v>4</v>
      </c>
      <c r="B967" s="26" t="s">
        <v>109</v>
      </c>
      <c r="C967" s="13" t="s">
        <v>10</v>
      </c>
      <c r="D967" s="14">
        <v>8.32</v>
      </c>
      <c r="E967" s="15"/>
      <c r="F967" s="16">
        <f t="shared" si="42"/>
        <v>0</v>
      </c>
    </row>
    <row r="968" spans="1:6">
      <c r="A968" s="132">
        <v>5</v>
      </c>
      <c r="B968" s="26" t="s">
        <v>184</v>
      </c>
      <c r="C968" s="13" t="s">
        <v>86</v>
      </c>
      <c r="D968" s="14">
        <v>6</v>
      </c>
      <c r="E968" s="15"/>
      <c r="F968" s="16"/>
    </row>
    <row r="969" spans="1:6" ht="27.6">
      <c r="A969" s="132">
        <v>6</v>
      </c>
      <c r="B969" s="26" t="s">
        <v>110</v>
      </c>
      <c r="C969" s="13" t="s">
        <v>10</v>
      </c>
      <c r="D969" s="28">
        <v>3.75</v>
      </c>
      <c r="E969" s="15"/>
      <c r="F969" s="16">
        <f t="shared" si="42"/>
        <v>0</v>
      </c>
    </row>
    <row r="970" spans="1:6" ht="27.6">
      <c r="A970" s="132">
        <v>7</v>
      </c>
      <c r="B970" s="26" t="s">
        <v>77</v>
      </c>
      <c r="C970" s="13" t="s">
        <v>10</v>
      </c>
      <c r="D970" s="28">
        <v>17.760000000000002</v>
      </c>
      <c r="E970" s="15"/>
      <c r="F970" s="16">
        <f t="shared" si="42"/>
        <v>0</v>
      </c>
    </row>
    <row r="971" spans="1:6" ht="41.4">
      <c r="A971" s="132">
        <v>8</v>
      </c>
      <c r="B971" s="12" t="s">
        <v>187</v>
      </c>
      <c r="C971" s="29" t="s">
        <v>30</v>
      </c>
      <c r="D971" s="13">
        <v>1</v>
      </c>
      <c r="E971" s="133"/>
      <c r="F971" s="16">
        <f t="shared" si="42"/>
        <v>0</v>
      </c>
    </row>
    <row r="972" spans="1:6">
      <c r="A972" s="132">
        <v>9</v>
      </c>
      <c r="B972" s="26" t="s">
        <v>112</v>
      </c>
      <c r="C972" s="13" t="s">
        <v>30</v>
      </c>
      <c r="D972" s="28">
        <v>1</v>
      </c>
      <c r="E972" s="15"/>
      <c r="F972" s="16">
        <f t="shared" si="42"/>
        <v>0</v>
      </c>
    </row>
    <row r="973" spans="1:6" ht="27.6">
      <c r="A973" s="132">
        <v>10</v>
      </c>
      <c r="B973" s="26" t="s">
        <v>185</v>
      </c>
      <c r="C973" s="13" t="s">
        <v>14</v>
      </c>
      <c r="D973" s="28">
        <v>0.56999999999999995</v>
      </c>
      <c r="E973" s="15"/>
      <c r="F973" s="16">
        <f t="shared" si="42"/>
        <v>0</v>
      </c>
    </row>
    <row r="974" spans="1:6">
      <c r="A974" s="127"/>
      <c r="B974" s="7" t="s">
        <v>82</v>
      </c>
      <c r="C974" s="9"/>
      <c r="D974" s="52"/>
      <c r="E974" s="25"/>
      <c r="F974" s="23">
        <f>SUM(F964:F973)</f>
        <v>0</v>
      </c>
    </row>
    <row r="975" spans="1:6">
      <c r="A975" s="126"/>
      <c r="B975" s="30" t="s">
        <v>100</v>
      </c>
      <c r="C975" s="29"/>
      <c r="D975" s="13"/>
      <c r="E975" s="13"/>
      <c r="F975" s="129">
        <f>F962+F949+F945+F942+F938+F935+F925+F916+F974</f>
        <v>0</v>
      </c>
    </row>
    <row r="976" spans="1:6">
      <c r="A976" s="351"/>
      <c r="B976" s="351"/>
      <c r="C976" s="351"/>
      <c r="D976" s="351"/>
      <c r="E976" s="351"/>
      <c r="F976" s="351"/>
    </row>
    <row r="977" spans="1:6">
      <c r="A977" s="351"/>
      <c r="B977" s="351"/>
      <c r="C977" s="351"/>
      <c r="D977" s="351"/>
      <c r="E977" s="351"/>
      <c r="F977" s="351"/>
    </row>
    <row r="978" spans="1:6">
      <c r="A978" s="17"/>
      <c r="B978" s="396" t="s">
        <v>269</v>
      </c>
      <c r="C978" s="397"/>
      <c r="D978" s="398"/>
      <c r="E978" s="17"/>
      <c r="F978" s="359">
        <f>F609+F698+F734+F824+F901+F975</f>
        <v>0</v>
      </c>
    </row>
    <row r="979" spans="1:6">
      <c r="A979" s="17"/>
      <c r="B979" s="396" t="s">
        <v>373</v>
      </c>
      <c r="C979" s="397"/>
      <c r="D979" s="398"/>
      <c r="E979" s="17"/>
      <c r="F979" s="359">
        <f>(F978*18)/100</f>
        <v>0</v>
      </c>
    </row>
    <row r="980" spans="1:6">
      <c r="A980" s="17"/>
      <c r="B980" s="396" t="s">
        <v>284</v>
      </c>
      <c r="C980" s="397"/>
      <c r="D980" s="398"/>
      <c r="E980" s="17"/>
      <c r="F980" s="359">
        <f>+F978+F979</f>
        <v>0</v>
      </c>
    </row>
    <row r="981" spans="1:6">
      <c r="A981" s="351"/>
      <c r="B981" s="351"/>
      <c r="C981" s="351"/>
      <c r="D981" s="351"/>
      <c r="E981" s="351"/>
      <c r="F981" s="351"/>
    </row>
    <row r="982" spans="1:6">
      <c r="A982" s="351"/>
      <c r="B982" s="351"/>
      <c r="C982" s="351"/>
      <c r="D982" s="351"/>
      <c r="E982" s="351"/>
      <c r="F982" s="351"/>
    </row>
    <row r="983" spans="1:6">
      <c r="A983" s="351"/>
      <c r="B983" s="351"/>
      <c r="C983" s="351"/>
      <c r="D983" s="351"/>
      <c r="E983" s="351"/>
      <c r="F983" s="351"/>
    </row>
    <row r="984" spans="1:6">
      <c r="A984" s="351"/>
      <c r="B984" s="351"/>
      <c r="C984" s="351"/>
      <c r="D984" s="351"/>
      <c r="E984" s="351"/>
      <c r="F984" s="351"/>
    </row>
    <row r="985" spans="1:6">
      <c r="A985" s="351"/>
      <c r="B985" s="351"/>
      <c r="C985" s="351"/>
      <c r="D985" s="351"/>
      <c r="E985" s="351"/>
      <c r="F985" s="351"/>
    </row>
    <row r="986" spans="1:6">
      <c r="A986" s="351"/>
      <c r="B986" s="351"/>
      <c r="C986" s="351"/>
      <c r="D986" s="351"/>
      <c r="E986" s="351"/>
      <c r="F986" s="351"/>
    </row>
    <row r="987" spans="1:6">
      <c r="A987" s="351"/>
      <c r="B987" s="413" t="s">
        <v>359</v>
      </c>
      <c r="C987" s="414"/>
      <c r="D987" s="414"/>
      <c r="E987" s="414"/>
      <c r="F987" s="414"/>
    </row>
    <row r="988" spans="1:6">
      <c r="A988" s="351"/>
      <c r="B988" s="414"/>
      <c r="C988" s="414"/>
      <c r="D988" s="414"/>
      <c r="E988" s="414"/>
      <c r="F988" s="414"/>
    </row>
    <row r="989" spans="1:6">
      <c r="A989" s="351"/>
      <c r="B989" s="414"/>
      <c r="C989" s="414"/>
      <c r="D989" s="414"/>
      <c r="E989" s="414"/>
      <c r="F989" s="414"/>
    </row>
    <row r="990" spans="1:6">
      <c r="A990" s="351"/>
      <c r="B990" s="414"/>
      <c r="C990" s="414"/>
      <c r="D990" s="414"/>
      <c r="E990" s="414"/>
      <c r="F990" s="414"/>
    </row>
    <row r="991" spans="1:6">
      <c r="A991" s="351"/>
      <c r="B991" s="351"/>
      <c r="C991" s="351"/>
      <c r="D991" s="351"/>
      <c r="E991" s="351"/>
      <c r="F991" s="351"/>
    </row>
    <row r="992" spans="1:6">
      <c r="A992" s="351"/>
      <c r="B992" s="399" t="s">
        <v>360</v>
      </c>
      <c r="C992" s="399"/>
      <c r="D992" s="399"/>
      <c r="E992" s="399"/>
      <c r="F992" s="399"/>
    </row>
    <row r="993" spans="1:6" ht="15" thickBot="1">
      <c r="A993" s="99"/>
      <c r="B993" s="400"/>
      <c r="C993" s="400"/>
      <c r="D993" s="400"/>
      <c r="E993" s="400"/>
      <c r="F993" s="400"/>
    </row>
    <row r="994" spans="1:6" ht="40.200000000000003">
      <c r="A994" s="172" t="s">
        <v>1</v>
      </c>
      <c r="B994" s="62" t="s">
        <v>125</v>
      </c>
      <c r="C994" s="62" t="s">
        <v>126</v>
      </c>
      <c r="D994" s="63" t="s">
        <v>127</v>
      </c>
      <c r="E994" s="102" t="s">
        <v>128</v>
      </c>
      <c r="F994" s="65" t="s">
        <v>129</v>
      </c>
    </row>
    <row r="995" spans="1:6">
      <c r="A995" s="103" t="s">
        <v>341</v>
      </c>
      <c r="B995" s="67" t="s">
        <v>131</v>
      </c>
      <c r="C995" s="173"/>
      <c r="D995" s="68"/>
      <c r="E995" s="104"/>
      <c r="F995" s="105"/>
    </row>
    <row r="996" spans="1:6" ht="40.200000000000003">
      <c r="A996" s="106" t="s">
        <v>132</v>
      </c>
      <c r="B996" s="107" t="s">
        <v>133</v>
      </c>
      <c r="C996" s="68" t="s">
        <v>134</v>
      </c>
      <c r="D996" s="68">
        <v>1</v>
      </c>
      <c r="E996" s="104"/>
      <c r="F996" s="105">
        <f>+E996*D996</f>
        <v>0</v>
      </c>
    </row>
    <row r="997" spans="1:6">
      <c r="A997" s="106" t="s">
        <v>135</v>
      </c>
      <c r="B997" s="73" t="s">
        <v>136</v>
      </c>
      <c r="C997" s="173" t="s">
        <v>137</v>
      </c>
      <c r="D997" s="68">
        <v>1</v>
      </c>
      <c r="E997" s="104"/>
      <c r="F997" s="105">
        <f t="shared" ref="F997:F1018" si="43">+E997*D997</f>
        <v>0</v>
      </c>
    </row>
    <row r="998" spans="1:6" ht="26.4">
      <c r="A998" s="106"/>
      <c r="B998" s="72" t="s">
        <v>361</v>
      </c>
      <c r="C998" s="68" t="s">
        <v>362</v>
      </c>
      <c r="D998" s="68">
        <v>1.5</v>
      </c>
      <c r="E998" s="104"/>
      <c r="F998" s="105">
        <f t="shared" si="43"/>
        <v>0</v>
      </c>
    </row>
    <row r="999" spans="1:6">
      <c r="A999" s="106"/>
      <c r="B999" s="74" t="s">
        <v>138</v>
      </c>
      <c r="C999" s="173"/>
      <c r="D999" s="68"/>
      <c r="E999" s="104"/>
      <c r="F999" s="105">
        <f>SUM(F996:F998)</f>
        <v>0</v>
      </c>
    </row>
    <row r="1000" spans="1:6">
      <c r="A1000" s="106"/>
      <c r="B1000" s="74"/>
      <c r="C1000" s="173"/>
      <c r="D1000" s="68"/>
      <c r="E1000" s="104"/>
      <c r="F1000" s="105"/>
    </row>
    <row r="1001" spans="1:6">
      <c r="A1001" s="113" t="s">
        <v>139</v>
      </c>
      <c r="B1001" s="75" t="s">
        <v>140</v>
      </c>
      <c r="C1001" s="173"/>
      <c r="D1001" s="68"/>
      <c r="E1001" s="104"/>
      <c r="F1001" s="105"/>
    </row>
    <row r="1002" spans="1:6" ht="26.4">
      <c r="A1002" s="106" t="s">
        <v>141</v>
      </c>
      <c r="B1002" s="72" t="s">
        <v>197</v>
      </c>
      <c r="C1002" s="68" t="s">
        <v>86</v>
      </c>
      <c r="D1002" s="68">
        <v>11.8</v>
      </c>
      <c r="E1002" s="104"/>
      <c r="F1002" s="105">
        <f t="shared" si="43"/>
        <v>0</v>
      </c>
    </row>
    <row r="1003" spans="1:6" ht="26.4">
      <c r="A1003" s="106" t="s">
        <v>144</v>
      </c>
      <c r="B1003" s="72" t="s">
        <v>152</v>
      </c>
      <c r="C1003" s="68"/>
      <c r="D1003" s="68">
        <v>13.04</v>
      </c>
      <c r="E1003" s="104"/>
      <c r="F1003" s="105">
        <f t="shared" si="43"/>
        <v>0</v>
      </c>
    </row>
    <row r="1004" spans="1:6" ht="27">
      <c r="A1004" s="106" t="s">
        <v>147</v>
      </c>
      <c r="B1004" s="107" t="s">
        <v>229</v>
      </c>
      <c r="C1004" s="68" t="s">
        <v>86</v>
      </c>
      <c r="D1004" s="68">
        <v>128.72</v>
      </c>
      <c r="E1004" s="104"/>
      <c r="F1004" s="105">
        <f t="shared" si="43"/>
        <v>0</v>
      </c>
    </row>
    <row r="1005" spans="1:6">
      <c r="A1005" s="106" t="s">
        <v>149</v>
      </c>
      <c r="B1005" s="107" t="s">
        <v>357</v>
      </c>
      <c r="C1005" s="68" t="s">
        <v>86</v>
      </c>
      <c r="D1005" s="68">
        <v>3.5</v>
      </c>
      <c r="E1005" s="104"/>
      <c r="F1005" s="105">
        <f t="shared" si="43"/>
        <v>0</v>
      </c>
    </row>
    <row r="1006" spans="1:6">
      <c r="A1006" s="106" t="s">
        <v>151</v>
      </c>
      <c r="B1006" s="72" t="s">
        <v>363</v>
      </c>
      <c r="C1006" s="68" t="s">
        <v>88</v>
      </c>
      <c r="D1006" s="68">
        <v>3</v>
      </c>
      <c r="E1006" s="104"/>
      <c r="F1006" s="105">
        <f t="shared" si="43"/>
        <v>0</v>
      </c>
    </row>
    <row r="1007" spans="1:6">
      <c r="A1007" s="106" t="s">
        <v>153</v>
      </c>
      <c r="B1007" s="72" t="s">
        <v>234</v>
      </c>
      <c r="C1007" s="173" t="s">
        <v>86</v>
      </c>
      <c r="D1007" s="68">
        <v>13</v>
      </c>
      <c r="E1007" s="104"/>
      <c r="F1007" s="105">
        <f t="shared" si="43"/>
        <v>0</v>
      </c>
    </row>
    <row r="1008" spans="1:6">
      <c r="A1008" s="106"/>
      <c r="B1008" s="74" t="s">
        <v>279</v>
      </c>
      <c r="C1008" s="173"/>
      <c r="D1008" s="68"/>
      <c r="E1008" s="104"/>
      <c r="F1008" s="105">
        <f>SUM(F1002:F1007)</f>
        <v>0</v>
      </c>
    </row>
    <row r="1009" spans="1:6">
      <c r="A1009" s="106"/>
      <c r="B1009" s="74"/>
      <c r="C1009" s="173"/>
      <c r="D1009" s="68"/>
      <c r="E1009" s="104"/>
      <c r="F1009" s="105"/>
    </row>
    <row r="1010" spans="1:6">
      <c r="A1010" s="106" t="s">
        <v>160</v>
      </c>
      <c r="B1010" s="74" t="s">
        <v>364</v>
      </c>
      <c r="C1010" s="173"/>
      <c r="D1010" s="68"/>
      <c r="E1010" s="104"/>
      <c r="F1010" s="105"/>
    </row>
    <row r="1011" spans="1:6">
      <c r="A1011" s="106" t="s">
        <v>162</v>
      </c>
      <c r="B1011" s="77" t="s">
        <v>365</v>
      </c>
      <c r="C1011" s="173" t="s">
        <v>88</v>
      </c>
      <c r="D1011" s="68">
        <v>2</v>
      </c>
      <c r="E1011" s="104"/>
      <c r="F1011" s="105">
        <f t="shared" si="43"/>
        <v>0</v>
      </c>
    </row>
    <row r="1012" spans="1:6">
      <c r="A1012" s="106" t="s">
        <v>164</v>
      </c>
      <c r="B1012" s="77" t="s">
        <v>366</v>
      </c>
      <c r="C1012" s="173" t="s">
        <v>88</v>
      </c>
      <c r="D1012" s="68">
        <v>2</v>
      </c>
      <c r="E1012" s="104"/>
      <c r="F1012" s="105">
        <f t="shared" si="43"/>
        <v>0</v>
      </c>
    </row>
    <row r="1013" spans="1:6" ht="26.4">
      <c r="A1013" s="106" t="s">
        <v>166</v>
      </c>
      <c r="B1013" s="292" t="s">
        <v>367</v>
      </c>
      <c r="C1013" s="68" t="s">
        <v>137</v>
      </c>
      <c r="D1013" s="68">
        <v>1</v>
      </c>
      <c r="E1013" s="104"/>
      <c r="F1013" s="105">
        <f t="shared" si="43"/>
        <v>0</v>
      </c>
    </row>
    <row r="1014" spans="1:6">
      <c r="A1014" s="106"/>
      <c r="B1014" s="74"/>
      <c r="C1014" s="173"/>
      <c r="D1014" s="68"/>
      <c r="E1014" s="104"/>
      <c r="F1014" s="105">
        <f>SUM(F1011:F1013)</f>
        <v>0</v>
      </c>
    </row>
    <row r="1015" spans="1:6">
      <c r="A1015" s="103" t="s">
        <v>174</v>
      </c>
      <c r="B1015" s="75" t="s">
        <v>175</v>
      </c>
      <c r="C1015" s="173"/>
      <c r="D1015" s="68"/>
      <c r="E1015" s="104"/>
      <c r="F1015" s="105"/>
    </row>
    <row r="1016" spans="1:6" ht="27">
      <c r="A1016" s="106" t="s">
        <v>176</v>
      </c>
      <c r="B1016" s="107" t="s">
        <v>177</v>
      </c>
      <c r="C1016" s="68" t="s">
        <v>88</v>
      </c>
      <c r="D1016" s="68">
        <v>1</v>
      </c>
      <c r="E1016" s="104"/>
      <c r="F1016" s="105">
        <f t="shared" si="43"/>
        <v>0</v>
      </c>
    </row>
    <row r="1017" spans="1:6">
      <c r="A1017" s="106" t="s">
        <v>178</v>
      </c>
      <c r="B1017" s="107" t="s">
        <v>238</v>
      </c>
      <c r="C1017" s="173" t="s">
        <v>137</v>
      </c>
      <c r="D1017" s="68">
        <v>1</v>
      </c>
      <c r="E1017" s="104"/>
      <c r="F1017" s="105">
        <f t="shared" si="43"/>
        <v>0</v>
      </c>
    </row>
    <row r="1018" spans="1:6">
      <c r="A1018" s="106" t="s">
        <v>203</v>
      </c>
      <c r="B1018" s="107" t="s">
        <v>368</v>
      </c>
      <c r="C1018" s="173" t="s">
        <v>146</v>
      </c>
      <c r="D1018" s="68">
        <v>1.5</v>
      </c>
      <c r="E1018" s="104"/>
      <c r="F1018" s="105">
        <f t="shared" si="43"/>
        <v>0</v>
      </c>
    </row>
    <row r="1019" spans="1:6">
      <c r="A1019" s="106"/>
      <c r="B1019" s="314" t="s">
        <v>208</v>
      </c>
      <c r="C1019" s="173"/>
      <c r="D1019" s="68"/>
      <c r="E1019" s="104"/>
      <c r="F1019" s="105">
        <f>SUM(F1016:F1018)</f>
        <v>0</v>
      </c>
    </row>
    <row r="1020" spans="1:6">
      <c r="A1020" s="106"/>
      <c r="B1020" s="350" t="s">
        <v>186</v>
      </c>
      <c r="C1020" s="197"/>
      <c r="D1020" s="92"/>
      <c r="E1020" s="116"/>
      <c r="F1020" s="315">
        <f>+F1019+F1014+F1008+F999</f>
        <v>0</v>
      </c>
    </row>
    <row r="1023" spans="1:6">
      <c r="A1023" s="1"/>
      <c r="B1023" s="381" t="s">
        <v>269</v>
      </c>
      <c r="C1023" s="382"/>
      <c r="D1023" s="383"/>
      <c r="E1023" s="1"/>
      <c r="F1023" s="363">
        <f>F999+F1008+F1014+F1019</f>
        <v>0</v>
      </c>
    </row>
    <row r="1024" spans="1:6">
      <c r="A1024" s="1"/>
      <c r="B1024" s="381" t="s">
        <v>283</v>
      </c>
      <c r="C1024" s="382"/>
      <c r="D1024" s="383"/>
      <c r="E1024" s="1"/>
      <c r="F1024" s="1">
        <f>(F1023*18)/100</f>
        <v>0</v>
      </c>
    </row>
    <row r="1025" spans="1:7">
      <c r="A1025" s="1"/>
      <c r="B1025" s="381" t="s">
        <v>284</v>
      </c>
      <c r="C1025" s="382"/>
      <c r="D1025" s="383"/>
      <c r="E1025" s="1"/>
      <c r="F1025" s="363">
        <f>+F1023+F1024</f>
        <v>0</v>
      </c>
    </row>
    <row r="1026" spans="1:7">
      <c r="A1026" s="120"/>
      <c r="B1026" s="120"/>
      <c r="C1026" s="120"/>
      <c r="D1026" s="120"/>
      <c r="E1026" s="120"/>
      <c r="F1026" s="120"/>
    </row>
    <row r="1027" spans="1:7">
      <c r="A1027" s="120"/>
      <c r="B1027" s="120"/>
      <c r="C1027" s="120"/>
      <c r="D1027" s="120"/>
      <c r="E1027" s="120"/>
      <c r="F1027" s="120"/>
    </row>
    <row r="1028" spans="1:7">
      <c r="A1028" s="120"/>
      <c r="B1028" s="120"/>
      <c r="C1028" s="120"/>
      <c r="D1028" s="120"/>
      <c r="E1028" s="120"/>
      <c r="F1028" s="120"/>
    </row>
    <row r="1029" spans="1:7">
      <c r="A1029" s="120"/>
      <c r="B1029" s="120"/>
      <c r="C1029" s="120"/>
      <c r="D1029" s="120"/>
      <c r="E1029" s="120"/>
      <c r="F1029" s="120"/>
    </row>
    <row r="1030" spans="1:7">
      <c r="A1030" s="120"/>
      <c r="B1030" s="120"/>
      <c r="C1030" s="120"/>
      <c r="D1030" s="120"/>
      <c r="E1030" s="120"/>
      <c r="F1030" s="120"/>
    </row>
    <row r="1031" spans="1:7">
      <c r="A1031" s="1"/>
      <c r="B1031" s="381" t="s">
        <v>375</v>
      </c>
      <c r="C1031" s="382"/>
      <c r="D1031" s="383"/>
      <c r="E1031" s="1"/>
      <c r="F1031" s="119">
        <f>F84+F125+E207+F573+F978+F1023</f>
        <v>0</v>
      </c>
      <c r="G1031" s="364">
        <f>+F1031/655.957</f>
        <v>0</v>
      </c>
    </row>
    <row r="1032" spans="1:7">
      <c r="A1032" s="1"/>
      <c r="B1032" s="381" t="s">
        <v>374</v>
      </c>
      <c r="C1032" s="382"/>
      <c r="D1032" s="383"/>
      <c r="E1032" s="1"/>
      <c r="F1032" s="119">
        <f>F85+F126+E208+F574+F979+F1024</f>
        <v>0</v>
      </c>
      <c r="G1032" s="364">
        <f t="shared" ref="G1032" si="44">+F1032/655.957</f>
        <v>0</v>
      </c>
    </row>
    <row r="1033" spans="1:7">
      <c r="A1033" s="1"/>
      <c r="B1033" s="381" t="s">
        <v>376</v>
      </c>
      <c r="C1033" s="382"/>
      <c r="D1033" s="383"/>
      <c r="E1033" s="1"/>
      <c r="F1033" s="119">
        <f>F86+F127+E209+F575+F980+F1025</f>
        <v>0</v>
      </c>
      <c r="G1033" s="364">
        <f>+F1033/655.957</f>
        <v>0</v>
      </c>
    </row>
  </sheetData>
  <mergeCells count="40">
    <mergeCell ref="A1:J2"/>
    <mergeCell ref="B5:F5"/>
    <mergeCell ref="B94:F96"/>
    <mergeCell ref="B98:D98"/>
    <mergeCell ref="B85:D85"/>
    <mergeCell ref="B84:D84"/>
    <mergeCell ref="B86:D86"/>
    <mergeCell ref="B125:D125"/>
    <mergeCell ref="B126:D126"/>
    <mergeCell ref="B127:D127"/>
    <mergeCell ref="B207:D207"/>
    <mergeCell ref="B574:D574"/>
    <mergeCell ref="B737:F738"/>
    <mergeCell ref="B826:F827"/>
    <mergeCell ref="B905:F906"/>
    <mergeCell ref="B987:F990"/>
    <mergeCell ref="B581:F583"/>
    <mergeCell ref="B612:F614"/>
    <mergeCell ref="B576:D576"/>
    <mergeCell ref="E207:F207"/>
    <mergeCell ref="E208:F208"/>
    <mergeCell ref="E209:F209"/>
    <mergeCell ref="B309:F309"/>
    <mergeCell ref="B573:D573"/>
    <mergeCell ref="B218:F219"/>
    <mergeCell ref="B331:F332"/>
    <mergeCell ref="B422:F423"/>
    <mergeCell ref="B500:F501"/>
    <mergeCell ref="B208:D208"/>
    <mergeCell ref="B209:D209"/>
    <mergeCell ref="B1031:D1031"/>
    <mergeCell ref="B1032:D1032"/>
    <mergeCell ref="B1033:D1033"/>
    <mergeCell ref="B978:D978"/>
    <mergeCell ref="B979:D979"/>
    <mergeCell ref="B980:D980"/>
    <mergeCell ref="B1023:D1023"/>
    <mergeCell ref="B1024:D1024"/>
    <mergeCell ref="B1025:D1025"/>
    <mergeCell ref="B992:F9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273F6-F608-4537-8F39-6C352463E74C}">
  <dimension ref="A1:L1047"/>
  <sheetViews>
    <sheetView zoomScale="130" zoomScaleNormal="130" workbookViewId="0">
      <selection activeCell="H22" sqref="H22"/>
    </sheetView>
  </sheetViews>
  <sheetFormatPr baseColWidth="10" defaultRowHeight="14.4"/>
  <cols>
    <col min="2" max="2" width="38.21875" customWidth="1"/>
    <col min="6" max="6" width="12.33203125" bestFit="1" customWidth="1"/>
  </cols>
  <sheetData>
    <row r="1" spans="1:6" ht="40.200000000000003" customHeight="1">
      <c r="A1" s="428" t="s">
        <v>281</v>
      </c>
      <c r="B1" s="428"/>
      <c r="C1" s="428"/>
      <c r="D1" s="428"/>
      <c r="E1" s="428"/>
      <c r="F1" s="428"/>
    </row>
    <row r="5" spans="1:6">
      <c r="A5" s="198"/>
      <c r="B5" s="438" t="s">
        <v>272</v>
      </c>
      <c r="C5" s="438"/>
      <c r="D5" s="438"/>
      <c r="E5" s="198"/>
      <c r="F5" s="198"/>
    </row>
    <row r="6" spans="1:6" ht="15" thickBot="1">
      <c r="A6" s="198"/>
      <c r="B6" s="198"/>
      <c r="C6" s="198"/>
      <c r="D6" s="198"/>
      <c r="E6" s="198"/>
      <c r="F6" s="198"/>
    </row>
    <row r="7" spans="1:6" ht="24">
      <c r="A7" s="199" t="s">
        <v>1</v>
      </c>
      <c r="B7" s="200" t="s">
        <v>125</v>
      </c>
      <c r="C7" s="200" t="s">
        <v>40</v>
      </c>
      <c r="D7" s="201" t="s">
        <v>273</v>
      </c>
      <c r="E7" s="202" t="s">
        <v>128</v>
      </c>
      <c r="F7" s="203" t="s">
        <v>129</v>
      </c>
    </row>
    <row r="8" spans="1:6">
      <c r="A8" s="204" t="s">
        <v>130</v>
      </c>
      <c r="B8" s="205" t="s">
        <v>131</v>
      </c>
      <c r="C8" s="206"/>
      <c r="D8" s="207"/>
      <c r="E8" s="208"/>
      <c r="F8" s="209"/>
    </row>
    <row r="9" spans="1:6" ht="34.200000000000003">
      <c r="A9" s="210" t="s">
        <v>132</v>
      </c>
      <c r="B9" s="211" t="s">
        <v>133</v>
      </c>
      <c r="C9" s="207" t="s">
        <v>134</v>
      </c>
      <c r="D9" s="207">
        <v>1</v>
      </c>
      <c r="E9" s="208"/>
      <c r="F9" s="209">
        <f>E9*D9</f>
        <v>0</v>
      </c>
    </row>
    <row r="10" spans="1:6">
      <c r="A10" s="210" t="s">
        <v>135</v>
      </c>
      <c r="B10" s="212" t="s">
        <v>136</v>
      </c>
      <c r="C10" s="206" t="s">
        <v>137</v>
      </c>
      <c r="D10" s="207">
        <v>1</v>
      </c>
      <c r="E10" s="208"/>
      <c r="F10" s="209">
        <f t="shared" ref="F10:F26" si="0">E10*D10</f>
        <v>0</v>
      </c>
    </row>
    <row r="11" spans="1:6">
      <c r="A11" s="213"/>
      <c r="B11" s="214" t="s">
        <v>138</v>
      </c>
      <c r="C11" s="215"/>
      <c r="D11" s="216"/>
      <c r="E11" s="217"/>
      <c r="F11" s="218">
        <f>SUM(F9:F10)</f>
        <v>0</v>
      </c>
    </row>
    <row r="12" spans="1:6">
      <c r="A12" s="219"/>
      <c r="B12" s="220"/>
      <c r="C12" s="220"/>
      <c r="D12" s="221"/>
      <c r="E12" s="208"/>
      <c r="F12" s="209"/>
    </row>
    <row r="13" spans="1:6" ht="24">
      <c r="A13" s="204" t="s">
        <v>139</v>
      </c>
      <c r="B13" s="222" t="s">
        <v>140</v>
      </c>
      <c r="C13" s="206"/>
      <c r="D13" s="207"/>
      <c r="E13" s="223"/>
      <c r="F13" s="209"/>
    </row>
    <row r="14" spans="1:6">
      <c r="A14" s="204"/>
      <c r="B14" s="211" t="s">
        <v>274</v>
      </c>
      <c r="C14" s="206" t="s">
        <v>52</v>
      </c>
      <c r="D14" s="207">
        <v>4.5</v>
      </c>
      <c r="E14" s="223"/>
      <c r="F14" s="209">
        <f t="shared" si="0"/>
        <v>0</v>
      </c>
    </row>
    <row r="15" spans="1:6">
      <c r="A15" s="210" t="s">
        <v>141</v>
      </c>
      <c r="B15" s="224" t="s">
        <v>275</v>
      </c>
      <c r="C15" s="207" t="s">
        <v>86</v>
      </c>
      <c r="D15" s="207">
        <v>0.4</v>
      </c>
      <c r="E15" s="223"/>
      <c r="F15" s="209">
        <f t="shared" si="0"/>
        <v>0</v>
      </c>
    </row>
    <row r="16" spans="1:6" ht="24">
      <c r="A16" s="210" t="s">
        <v>144</v>
      </c>
      <c r="B16" s="224" t="s">
        <v>276</v>
      </c>
      <c r="C16" s="207" t="s">
        <v>146</v>
      </c>
      <c r="D16" s="207">
        <v>0.45</v>
      </c>
      <c r="E16" s="223"/>
      <c r="F16" s="209">
        <f t="shared" si="0"/>
        <v>0</v>
      </c>
    </row>
    <row r="17" spans="1:6" ht="24">
      <c r="A17" s="210" t="s">
        <v>147</v>
      </c>
      <c r="B17" s="224" t="s">
        <v>277</v>
      </c>
      <c r="C17" s="207" t="s">
        <v>52</v>
      </c>
      <c r="D17" s="207">
        <v>10.08</v>
      </c>
      <c r="E17" s="223"/>
      <c r="F17" s="209">
        <f t="shared" si="0"/>
        <v>0</v>
      </c>
    </row>
    <row r="18" spans="1:6" ht="24">
      <c r="A18" s="210" t="s">
        <v>149</v>
      </c>
      <c r="B18" s="224" t="s">
        <v>142</v>
      </c>
      <c r="C18" s="207" t="s">
        <v>86</v>
      </c>
      <c r="D18" s="207">
        <v>8.5</v>
      </c>
      <c r="E18" s="223"/>
      <c r="F18" s="209">
        <f t="shared" si="0"/>
        <v>0</v>
      </c>
    </row>
    <row r="19" spans="1:6" ht="33" customHeight="1">
      <c r="A19" s="210" t="s">
        <v>151</v>
      </c>
      <c r="B19" s="211" t="s">
        <v>278</v>
      </c>
      <c r="C19" s="207" t="s">
        <v>86</v>
      </c>
      <c r="D19" s="207">
        <v>62.28</v>
      </c>
      <c r="E19" s="223"/>
      <c r="F19" s="209">
        <f t="shared" si="0"/>
        <v>0</v>
      </c>
    </row>
    <row r="20" spans="1:6" ht="24">
      <c r="A20" s="210" t="s">
        <v>153</v>
      </c>
      <c r="B20" s="224" t="s">
        <v>377</v>
      </c>
      <c r="C20" s="207" t="s">
        <v>86</v>
      </c>
      <c r="D20" s="207">
        <v>3.27</v>
      </c>
      <c r="E20" s="223"/>
      <c r="F20" s="209">
        <f t="shared" si="0"/>
        <v>0</v>
      </c>
    </row>
    <row r="21" spans="1:6">
      <c r="A21" s="210" t="s">
        <v>155</v>
      </c>
      <c r="B21" s="224" t="s">
        <v>234</v>
      </c>
      <c r="C21" s="206" t="s">
        <v>86</v>
      </c>
      <c r="D21" s="207">
        <v>42.94</v>
      </c>
      <c r="E21" s="223"/>
      <c r="F21" s="209">
        <f t="shared" si="0"/>
        <v>0</v>
      </c>
    </row>
    <row r="22" spans="1:6">
      <c r="A22" s="225"/>
      <c r="B22" s="214" t="s">
        <v>279</v>
      </c>
      <c r="C22" s="226"/>
      <c r="D22" s="227"/>
      <c r="E22" s="228"/>
      <c r="F22" s="218">
        <f>SUM(F14:F21)</f>
        <v>0</v>
      </c>
    </row>
    <row r="23" spans="1:6">
      <c r="A23" s="210"/>
      <c r="B23" s="222"/>
      <c r="C23" s="206"/>
      <c r="D23" s="207"/>
      <c r="E23" s="223"/>
      <c r="F23" s="209"/>
    </row>
    <row r="24" spans="1:6">
      <c r="A24" s="204" t="s">
        <v>160</v>
      </c>
      <c r="B24" s="222" t="s">
        <v>175</v>
      </c>
      <c r="C24" s="206"/>
      <c r="D24" s="207"/>
      <c r="E24" s="223"/>
      <c r="F24" s="209"/>
    </row>
    <row r="25" spans="1:6" ht="22.8">
      <c r="A25" s="210" t="s">
        <v>162</v>
      </c>
      <c r="B25" s="211" t="s">
        <v>378</v>
      </c>
      <c r="C25" s="207" t="s">
        <v>88</v>
      </c>
      <c r="D25" s="207">
        <v>1</v>
      </c>
      <c r="E25" s="223"/>
      <c r="F25" s="209">
        <f t="shared" si="0"/>
        <v>0</v>
      </c>
    </row>
    <row r="26" spans="1:6">
      <c r="A26" s="210" t="s">
        <v>164</v>
      </c>
      <c r="B26" s="211" t="s">
        <v>238</v>
      </c>
      <c r="C26" s="207" t="s">
        <v>137</v>
      </c>
      <c r="D26" s="207">
        <v>1</v>
      </c>
      <c r="E26" s="223"/>
      <c r="F26" s="209">
        <f t="shared" si="0"/>
        <v>0</v>
      </c>
    </row>
    <row r="27" spans="1:6">
      <c r="A27" s="213"/>
      <c r="B27" s="229" t="s">
        <v>208</v>
      </c>
      <c r="C27" s="215"/>
      <c r="D27" s="216"/>
      <c r="E27" s="230"/>
      <c r="F27" s="231">
        <f>SUM(F25:F26)</f>
        <v>0</v>
      </c>
    </row>
    <row r="28" spans="1:6">
      <c r="A28" s="210"/>
      <c r="B28" s="222"/>
      <c r="C28" s="206"/>
      <c r="D28" s="207"/>
      <c r="E28" s="223"/>
      <c r="F28" s="232"/>
    </row>
    <row r="29" spans="1:6">
      <c r="A29" s="233" t="s">
        <v>49</v>
      </c>
      <c r="B29" s="234" t="s">
        <v>182</v>
      </c>
      <c r="C29" s="235"/>
      <c r="D29" s="236"/>
      <c r="E29" s="237"/>
      <c r="F29" s="238"/>
    </row>
    <row r="30" spans="1:6">
      <c r="A30" s="239">
        <v>1</v>
      </c>
      <c r="B30" s="240" t="s">
        <v>183</v>
      </c>
      <c r="C30" s="241" t="s">
        <v>14</v>
      </c>
      <c r="D30" s="242">
        <v>0.9</v>
      </c>
      <c r="E30" s="243"/>
      <c r="F30" s="244">
        <f t="shared" ref="F30:F39" si="1">E30*D30</f>
        <v>0</v>
      </c>
    </row>
    <row r="31" spans="1:6" ht="24">
      <c r="A31" s="239">
        <v>2</v>
      </c>
      <c r="B31" s="240" t="s">
        <v>107</v>
      </c>
      <c r="C31" s="241" t="s">
        <v>14</v>
      </c>
      <c r="D31" s="242">
        <v>0.56999999999999995</v>
      </c>
      <c r="E31" s="243"/>
      <c r="F31" s="244">
        <f t="shared" si="1"/>
        <v>0</v>
      </c>
    </row>
    <row r="32" spans="1:6">
      <c r="A32" s="239">
        <v>3</v>
      </c>
      <c r="B32" s="240" t="s">
        <v>108</v>
      </c>
      <c r="C32" s="241" t="s">
        <v>10</v>
      </c>
      <c r="D32" s="242">
        <v>3</v>
      </c>
      <c r="E32" s="243"/>
      <c r="F32" s="244">
        <f t="shared" si="1"/>
        <v>0</v>
      </c>
    </row>
    <row r="33" spans="1:7" ht="24">
      <c r="A33" s="239">
        <v>4</v>
      </c>
      <c r="B33" s="240" t="s">
        <v>109</v>
      </c>
      <c r="C33" s="241" t="s">
        <v>10</v>
      </c>
      <c r="D33" s="242">
        <v>11.32</v>
      </c>
      <c r="E33" s="243"/>
      <c r="F33" s="244">
        <f t="shared" si="1"/>
        <v>0</v>
      </c>
    </row>
    <row r="34" spans="1:7" ht="24">
      <c r="A34" s="239">
        <v>5</v>
      </c>
      <c r="B34" s="240" t="s">
        <v>110</v>
      </c>
      <c r="C34" s="241" t="s">
        <v>10</v>
      </c>
      <c r="D34" s="245">
        <v>3.75</v>
      </c>
      <c r="E34" s="243"/>
      <c r="F34" s="244">
        <f t="shared" si="1"/>
        <v>0</v>
      </c>
    </row>
    <row r="35" spans="1:7" ht="35.4">
      <c r="A35" s="239">
        <v>6</v>
      </c>
      <c r="B35" s="240" t="s">
        <v>77</v>
      </c>
      <c r="C35" s="241" t="s">
        <v>10</v>
      </c>
      <c r="D35" s="245">
        <v>17.760000000000002</v>
      </c>
      <c r="E35" s="243"/>
      <c r="F35" s="244">
        <f t="shared" si="1"/>
        <v>0</v>
      </c>
    </row>
    <row r="36" spans="1:7">
      <c r="A36" s="239">
        <v>7</v>
      </c>
      <c r="B36" s="240" t="s">
        <v>184</v>
      </c>
      <c r="C36" s="241" t="s">
        <v>86</v>
      </c>
      <c r="D36" s="245">
        <v>9</v>
      </c>
      <c r="E36" s="246"/>
      <c r="F36" s="244">
        <f t="shared" si="1"/>
        <v>0</v>
      </c>
    </row>
    <row r="37" spans="1:7" ht="34.200000000000003">
      <c r="A37" s="239">
        <v>8</v>
      </c>
      <c r="B37" s="247" t="s">
        <v>111</v>
      </c>
      <c r="C37" s="248" t="s">
        <v>30</v>
      </c>
      <c r="D37" s="239">
        <v>1</v>
      </c>
      <c r="E37" s="248"/>
      <c r="F37" s="249">
        <f t="shared" si="1"/>
        <v>0</v>
      </c>
    </row>
    <row r="38" spans="1:7" ht="22.8">
      <c r="A38" s="241">
        <v>9</v>
      </c>
      <c r="B38" s="250" t="s">
        <v>112</v>
      </c>
      <c r="C38" s="241" t="s">
        <v>40</v>
      </c>
      <c r="D38" s="245">
        <v>1</v>
      </c>
      <c r="E38" s="243"/>
      <c r="F38" s="244">
        <f t="shared" si="1"/>
        <v>0</v>
      </c>
    </row>
    <row r="39" spans="1:7" ht="24">
      <c r="A39" s="143">
        <v>10</v>
      </c>
      <c r="B39" s="144" t="s">
        <v>185</v>
      </c>
      <c r="C39" s="145" t="s">
        <v>14</v>
      </c>
      <c r="D39" s="160">
        <v>0.56999999999999995</v>
      </c>
      <c r="E39" s="147"/>
      <c r="F39" s="148">
        <f t="shared" si="1"/>
        <v>0</v>
      </c>
    </row>
    <row r="40" spans="1:7">
      <c r="A40" s="233"/>
      <c r="B40" s="251" t="s">
        <v>159</v>
      </c>
      <c r="C40" s="252"/>
      <c r="D40" s="253"/>
      <c r="E40" s="254"/>
      <c r="F40" s="255">
        <f>SUM(F30:F39)</f>
        <v>0</v>
      </c>
    </row>
    <row r="41" spans="1:7">
      <c r="A41" s="256"/>
      <c r="B41" s="257" t="s">
        <v>280</v>
      </c>
      <c r="C41" s="258"/>
      <c r="D41" s="259"/>
      <c r="E41" s="260"/>
      <c r="F41" s="261">
        <f>F27+F22+F11+F40</f>
        <v>0</v>
      </c>
      <c r="G41" s="54"/>
    </row>
    <row r="46" spans="1:7" ht="15" thickBot="1"/>
    <row r="47" spans="1:7" ht="31.2" customHeight="1" thickBot="1">
      <c r="A47" s="2"/>
      <c r="B47" s="369" t="s">
        <v>254</v>
      </c>
      <c r="C47" s="370"/>
      <c r="D47" s="370"/>
      <c r="E47" s="370"/>
      <c r="F47" s="371"/>
    </row>
    <row r="48" spans="1:7" ht="18">
      <c r="A48" s="2"/>
      <c r="B48" s="3"/>
      <c r="C48" s="3"/>
      <c r="D48" s="3"/>
      <c r="E48" s="3"/>
      <c r="F48" s="3"/>
    </row>
    <row r="49" spans="1:6" ht="31.2">
      <c r="A49" s="4" t="s">
        <v>1</v>
      </c>
      <c r="B49" s="4" t="s">
        <v>2</v>
      </c>
      <c r="C49" s="4" t="s">
        <v>3</v>
      </c>
      <c r="D49" s="5" t="s">
        <v>4</v>
      </c>
      <c r="E49" s="4" t="s">
        <v>5</v>
      </c>
      <c r="F49" s="4" t="s">
        <v>6</v>
      </c>
    </row>
    <row r="50" spans="1:6" ht="15.6">
      <c r="A50" s="6" t="s">
        <v>7</v>
      </c>
      <c r="B50" s="7" t="s">
        <v>8</v>
      </c>
      <c r="C50" s="8"/>
      <c r="D50" s="9"/>
      <c r="E50" s="9"/>
      <c r="F50" s="10"/>
    </row>
    <row r="51" spans="1:6" ht="27.6">
      <c r="A51" s="11">
        <v>1</v>
      </c>
      <c r="B51" s="12" t="s">
        <v>9</v>
      </c>
      <c r="C51" s="13" t="s">
        <v>10</v>
      </c>
      <c r="D51" s="14">
        <v>64.58</v>
      </c>
      <c r="E51" s="15"/>
      <c r="F51" s="16">
        <f>+D51*E51</f>
        <v>0</v>
      </c>
    </row>
    <row r="52" spans="1:6">
      <c r="A52" s="11">
        <v>2</v>
      </c>
      <c r="B52" s="17" t="s">
        <v>11</v>
      </c>
      <c r="C52" s="13" t="s">
        <v>12</v>
      </c>
      <c r="D52" s="14">
        <v>1</v>
      </c>
      <c r="E52" s="15"/>
      <c r="F52" s="16">
        <f t="shared" ref="F52:F91" si="2">+D52*E52</f>
        <v>0</v>
      </c>
    </row>
    <row r="53" spans="1:6">
      <c r="A53" s="11">
        <v>3</v>
      </c>
      <c r="B53" s="12" t="s">
        <v>102</v>
      </c>
      <c r="C53" s="13" t="s">
        <v>14</v>
      </c>
      <c r="D53" s="14">
        <v>37.436</v>
      </c>
      <c r="E53" s="15"/>
      <c r="F53" s="16">
        <f t="shared" si="2"/>
        <v>0</v>
      </c>
    </row>
    <row r="54" spans="1:6">
      <c r="A54" s="11">
        <v>4</v>
      </c>
      <c r="B54" s="17" t="s">
        <v>15</v>
      </c>
      <c r="C54" s="13" t="s">
        <v>14</v>
      </c>
      <c r="D54" s="14">
        <v>4.13</v>
      </c>
      <c r="E54" s="15"/>
      <c r="F54" s="16">
        <f t="shared" si="2"/>
        <v>0</v>
      </c>
    </row>
    <row r="55" spans="1:6">
      <c r="A55" s="11">
        <v>5</v>
      </c>
      <c r="B55" s="17" t="s">
        <v>16</v>
      </c>
      <c r="C55" s="13" t="s">
        <v>14</v>
      </c>
      <c r="D55" s="14">
        <v>3.78</v>
      </c>
      <c r="E55" s="15"/>
      <c r="F55" s="16">
        <f t="shared" si="2"/>
        <v>0</v>
      </c>
    </row>
    <row r="56" spans="1:6">
      <c r="A56" s="11">
        <v>6</v>
      </c>
      <c r="B56" s="17" t="s">
        <v>17</v>
      </c>
      <c r="C56" s="13" t="s">
        <v>14</v>
      </c>
      <c r="D56" s="14">
        <v>1.3320000000000001</v>
      </c>
      <c r="E56" s="15"/>
      <c r="F56" s="16">
        <f t="shared" si="2"/>
        <v>0</v>
      </c>
    </row>
    <row r="57" spans="1:6">
      <c r="A57" s="11">
        <v>7</v>
      </c>
      <c r="B57" s="17" t="s">
        <v>18</v>
      </c>
      <c r="C57" s="13" t="s">
        <v>12</v>
      </c>
      <c r="D57" s="14">
        <v>1</v>
      </c>
      <c r="E57" s="15"/>
      <c r="F57" s="16">
        <f t="shared" si="2"/>
        <v>0</v>
      </c>
    </row>
    <row r="58" spans="1:6">
      <c r="A58" s="18"/>
      <c r="B58" s="19" t="s">
        <v>19</v>
      </c>
      <c r="C58" s="20"/>
      <c r="D58" s="21"/>
      <c r="E58" s="22"/>
      <c r="F58" s="23">
        <f>SUM(F51:F57)</f>
        <v>0</v>
      </c>
    </row>
    <row r="59" spans="1:6" ht="15.6">
      <c r="A59" s="6" t="s">
        <v>20</v>
      </c>
      <c r="B59" s="7" t="s">
        <v>21</v>
      </c>
      <c r="C59" s="9"/>
      <c r="D59" s="24"/>
      <c r="E59" s="25"/>
      <c r="F59" s="16"/>
    </row>
    <row r="60" spans="1:6" ht="27.6">
      <c r="A60" s="11">
        <v>1</v>
      </c>
      <c r="B60" s="26" t="s">
        <v>22</v>
      </c>
      <c r="C60" s="13" t="s">
        <v>14</v>
      </c>
      <c r="D60" s="27">
        <v>0.68899999999999995</v>
      </c>
      <c r="E60" s="15"/>
      <c r="F60" s="16">
        <f t="shared" si="2"/>
        <v>0</v>
      </c>
    </row>
    <row r="61" spans="1:6" ht="27.6">
      <c r="A61" s="11">
        <v>2</v>
      </c>
      <c r="B61" s="26" t="s">
        <v>23</v>
      </c>
      <c r="C61" s="13" t="s">
        <v>14</v>
      </c>
      <c r="D61" s="14">
        <v>2.754</v>
      </c>
      <c r="E61" s="15"/>
      <c r="F61" s="16">
        <f t="shared" si="2"/>
        <v>0</v>
      </c>
    </row>
    <row r="62" spans="1:6" ht="41.4">
      <c r="A62" s="11">
        <v>3</v>
      </c>
      <c r="B62" s="26" t="s">
        <v>24</v>
      </c>
      <c r="C62" s="13" t="s">
        <v>10</v>
      </c>
      <c r="D62" s="14">
        <v>57.84</v>
      </c>
      <c r="E62" s="15"/>
      <c r="F62" s="16">
        <f t="shared" si="2"/>
        <v>0</v>
      </c>
    </row>
    <row r="63" spans="1:6" ht="27.6">
      <c r="A63" s="11">
        <v>4</v>
      </c>
      <c r="B63" s="12" t="s">
        <v>25</v>
      </c>
      <c r="C63" s="13" t="s">
        <v>14</v>
      </c>
      <c r="D63" s="28">
        <v>0.48599999999999999</v>
      </c>
      <c r="E63" s="15"/>
      <c r="F63" s="16">
        <f t="shared" si="2"/>
        <v>0</v>
      </c>
    </row>
    <row r="64" spans="1:6" ht="41.4">
      <c r="A64" s="11">
        <v>5</v>
      </c>
      <c r="B64" s="12" t="s">
        <v>26</v>
      </c>
      <c r="C64" s="13" t="s">
        <v>14</v>
      </c>
      <c r="D64" s="28">
        <v>1.085</v>
      </c>
      <c r="E64" s="15"/>
      <c r="F64" s="16">
        <f t="shared" si="2"/>
        <v>0</v>
      </c>
    </row>
    <row r="65" spans="1:6" ht="41.4">
      <c r="A65" s="11">
        <v>6</v>
      </c>
      <c r="B65" s="12" t="s">
        <v>27</v>
      </c>
      <c r="C65" s="13" t="s">
        <v>14</v>
      </c>
      <c r="D65" s="28">
        <v>2.08</v>
      </c>
      <c r="E65" s="15"/>
      <c r="F65" s="16">
        <f t="shared" si="2"/>
        <v>0</v>
      </c>
    </row>
    <row r="66" spans="1:6">
      <c r="A66" s="11">
        <v>7</v>
      </c>
      <c r="B66" s="29" t="s">
        <v>28</v>
      </c>
      <c r="C66" s="13" t="s">
        <v>10</v>
      </c>
      <c r="D66" s="14">
        <v>74</v>
      </c>
      <c r="E66" s="15"/>
      <c r="F66" s="16">
        <f t="shared" si="2"/>
        <v>0</v>
      </c>
    </row>
    <row r="67" spans="1:6" ht="41.4">
      <c r="A67" s="11">
        <v>8</v>
      </c>
      <c r="B67" s="12" t="s">
        <v>29</v>
      </c>
      <c r="C67" s="13" t="s">
        <v>30</v>
      </c>
      <c r="D67" s="14">
        <v>1</v>
      </c>
      <c r="E67" s="15"/>
      <c r="F67" s="16">
        <f t="shared" si="2"/>
        <v>0</v>
      </c>
    </row>
    <row r="68" spans="1:6">
      <c r="A68" s="18"/>
      <c r="B68" s="19" t="s">
        <v>31</v>
      </c>
      <c r="C68" s="20"/>
      <c r="D68" s="21"/>
      <c r="E68" s="22"/>
      <c r="F68" s="23">
        <f>SUM(F60:F67)</f>
        <v>0</v>
      </c>
    </row>
    <row r="69" spans="1:6" ht="15.6">
      <c r="A69" s="6" t="s">
        <v>32</v>
      </c>
      <c r="B69" s="30" t="s">
        <v>33</v>
      </c>
      <c r="C69" s="9"/>
      <c r="D69" s="24"/>
      <c r="E69" s="25"/>
      <c r="F69" s="16"/>
    </row>
    <row r="70" spans="1:6" ht="27.6">
      <c r="A70" s="11">
        <v>1</v>
      </c>
      <c r="B70" s="12" t="s">
        <v>34</v>
      </c>
      <c r="C70" s="13" t="s">
        <v>14</v>
      </c>
      <c r="D70" s="27">
        <v>1.0940000000000001</v>
      </c>
      <c r="E70" s="15"/>
      <c r="F70" s="16">
        <f t="shared" si="2"/>
        <v>0</v>
      </c>
    </row>
    <row r="71" spans="1:6" ht="41.4">
      <c r="A71" s="11">
        <v>2</v>
      </c>
      <c r="B71" s="12" t="s">
        <v>255</v>
      </c>
      <c r="C71" s="13" t="s">
        <v>14</v>
      </c>
      <c r="D71" s="14">
        <v>1.056</v>
      </c>
      <c r="E71" s="15"/>
      <c r="F71" s="16">
        <f t="shared" si="2"/>
        <v>0</v>
      </c>
    </row>
    <row r="72" spans="1:6" ht="41.4">
      <c r="A72" s="11">
        <v>3</v>
      </c>
      <c r="B72" s="12" t="s">
        <v>36</v>
      </c>
      <c r="C72" s="13" t="s">
        <v>14</v>
      </c>
      <c r="D72" s="27">
        <v>0.25700000000000001</v>
      </c>
      <c r="E72" s="15"/>
      <c r="F72" s="16">
        <f t="shared" si="2"/>
        <v>0</v>
      </c>
    </row>
    <row r="73" spans="1:6" ht="41.4">
      <c r="A73" s="11">
        <v>4</v>
      </c>
      <c r="B73" s="12" t="s">
        <v>37</v>
      </c>
      <c r="C73" s="13" t="s">
        <v>10</v>
      </c>
      <c r="D73" s="14">
        <v>55.96</v>
      </c>
      <c r="E73" s="15"/>
      <c r="F73" s="16">
        <f t="shared" si="2"/>
        <v>0</v>
      </c>
    </row>
    <row r="74" spans="1:6" ht="41.4">
      <c r="A74" s="11">
        <v>5</v>
      </c>
      <c r="B74" s="12" t="s">
        <v>38</v>
      </c>
      <c r="C74" s="13" t="s">
        <v>10</v>
      </c>
      <c r="D74" s="14">
        <v>1.92</v>
      </c>
      <c r="E74" s="15"/>
      <c r="F74" s="16">
        <f t="shared" si="2"/>
        <v>0</v>
      </c>
    </row>
    <row r="75" spans="1:6" ht="27.6">
      <c r="A75" s="11">
        <v>6</v>
      </c>
      <c r="B75" s="12" t="s">
        <v>39</v>
      </c>
      <c r="C75" s="13" t="s">
        <v>40</v>
      </c>
      <c r="D75" s="14">
        <v>65</v>
      </c>
      <c r="E75" s="15"/>
      <c r="F75" s="16">
        <f t="shared" si="2"/>
        <v>0</v>
      </c>
    </row>
    <row r="76" spans="1:6" ht="27.6">
      <c r="A76" s="11">
        <v>7</v>
      </c>
      <c r="B76" s="12" t="s">
        <v>41</v>
      </c>
      <c r="C76" s="13" t="s">
        <v>10</v>
      </c>
      <c r="D76" s="27">
        <v>112.65</v>
      </c>
      <c r="E76" s="15"/>
      <c r="F76" s="16">
        <f t="shared" si="2"/>
        <v>0</v>
      </c>
    </row>
    <row r="77" spans="1:6" ht="27.6">
      <c r="A77" s="11">
        <v>8</v>
      </c>
      <c r="B77" s="31" t="s">
        <v>42</v>
      </c>
      <c r="C77" s="13" t="s">
        <v>10</v>
      </c>
      <c r="D77" s="14">
        <v>67.319999999999993</v>
      </c>
      <c r="E77" s="15"/>
      <c r="F77" s="16">
        <f t="shared" si="2"/>
        <v>0</v>
      </c>
    </row>
    <row r="78" spans="1:6">
      <c r="A78" s="18"/>
      <c r="B78" s="19" t="s">
        <v>43</v>
      </c>
      <c r="C78" s="20"/>
      <c r="D78" s="21"/>
      <c r="E78" s="22"/>
      <c r="F78" s="23">
        <f>SUM(F70:F77)</f>
        <v>0</v>
      </c>
    </row>
    <row r="79" spans="1:6" ht="15.6">
      <c r="A79" s="32" t="s">
        <v>44</v>
      </c>
      <c r="B79" s="33" t="s">
        <v>45</v>
      </c>
      <c r="C79" s="34"/>
      <c r="D79" s="35"/>
      <c r="E79" s="15"/>
      <c r="F79" s="16"/>
    </row>
    <row r="80" spans="1:6" ht="55.2">
      <c r="A80" s="11">
        <v>1</v>
      </c>
      <c r="B80" s="31" t="s">
        <v>46</v>
      </c>
      <c r="C80" s="13" t="s">
        <v>40</v>
      </c>
      <c r="D80" s="14">
        <v>4</v>
      </c>
      <c r="E80" s="15"/>
      <c r="F80" s="16">
        <f t="shared" si="2"/>
        <v>0</v>
      </c>
    </row>
    <row r="81" spans="1:7">
      <c r="A81" s="18"/>
      <c r="B81" s="19" t="s">
        <v>48</v>
      </c>
      <c r="C81" s="20"/>
      <c r="D81" s="21"/>
      <c r="E81" s="22"/>
      <c r="F81" s="23">
        <f>SUM(F80:F80)</f>
        <v>0</v>
      </c>
    </row>
    <row r="82" spans="1:7">
      <c r="A82" s="36" t="s">
        <v>49</v>
      </c>
      <c r="B82" s="33" t="s">
        <v>50</v>
      </c>
      <c r="C82" s="13"/>
      <c r="D82" s="14"/>
      <c r="E82" s="15"/>
      <c r="F82" s="16"/>
    </row>
    <row r="83" spans="1:7" ht="41.4">
      <c r="A83" s="11">
        <v>1</v>
      </c>
      <c r="B83" s="31" t="s">
        <v>51</v>
      </c>
      <c r="C83" s="13" t="s">
        <v>52</v>
      </c>
      <c r="D83" s="14">
        <v>10.9</v>
      </c>
      <c r="E83" s="15"/>
      <c r="F83" s="16">
        <f t="shared" si="2"/>
        <v>0</v>
      </c>
    </row>
    <row r="84" spans="1:7" ht="27.6">
      <c r="A84" s="11">
        <v>2</v>
      </c>
      <c r="B84" s="31" t="s">
        <v>53</v>
      </c>
      <c r="C84" s="13" t="s">
        <v>10</v>
      </c>
      <c r="D84" s="14">
        <v>9.44</v>
      </c>
      <c r="E84" s="15"/>
      <c r="F84" s="16">
        <f t="shared" si="2"/>
        <v>0</v>
      </c>
    </row>
    <row r="85" spans="1:7">
      <c r="A85" s="18"/>
      <c r="B85" s="19" t="s">
        <v>54</v>
      </c>
      <c r="C85" s="20"/>
      <c r="D85" s="21"/>
      <c r="E85" s="22"/>
      <c r="F85" s="23">
        <f>SUM(F83:F84)</f>
        <v>0</v>
      </c>
    </row>
    <row r="86" spans="1:7">
      <c r="A86" s="36" t="s">
        <v>55</v>
      </c>
      <c r="B86" s="33" t="s">
        <v>56</v>
      </c>
      <c r="C86" s="13"/>
      <c r="D86" s="14"/>
      <c r="E86" s="15"/>
      <c r="F86" s="16"/>
    </row>
    <row r="87" spans="1:7">
      <c r="A87" s="11">
        <v>1</v>
      </c>
      <c r="B87" s="37" t="s">
        <v>57</v>
      </c>
      <c r="C87" s="13" t="s">
        <v>10</v>
      </c>
      <c r="D87" s="14">
        <v>3.42</v>
      </c>
      <c r="E87" s="15"/>
      <c r="F87" s="16">
        <f t="shared" si="2"/>
        <v>0</v>
      </c>
    </row>
    <row r="88" spans="1:7">
      <c r="A88" s="18"/>
      <c r="B88" s="19" t="s">
        <v>58</v>
      </c>
      <c r="C88" s="20"/>
      <c r="D88" s="21"/>
      <c r="E88" s="22"/>
      <c r="F88" s="23">
        <f>F87</f>
        <v>0</v>
      </c>
    </row>
    <row r="89" spans="1:7">
      <c r="A89" s="36" t="s">
        <v>59</v>
      </c>
      <c r="B89" s="33" t="s">
        <v>60</v>
      </c>
      <c r="C89" s="13"/>
      <c r="D89" s="14"/>
      <c r="E89" s="15"/>
      <c r="F89" s="16"/>
    </row>
    <row r="90" spans="1:7" ht="27.6">
      <c r="A90" s="11">
        <v>1</v>
      </c>
      <c r="B90" s="31" t="s">
        <v>61</v>
      </c>
      <c r="C90" s="13" t="s">
        <v>10</v>
      </c>
      <c r="D90" s="14">
        <v>45.4</v>
      </c>
      <c r="E90" s="15"/>
      <c r="F90" s="16">
        <f t="shared" si="2"/>
        <v>0</v>
      </c>
    </row>
    <row r="91" spans="1:7" ht="27.6">
      <c r="A91" s="11">
        <v>2</v>
      </c>
      <c r="B91" s="31" t="s">
        <v>256</v>
      </c>
      <c r="C91" s="13" t="s">
        <v>10</v>
      </c>
      <c r="D91" s="14">
        <v>13.8</v>
      </c>
      <c r="E91" s="15"/>
      <c r="F91" s="16">
        <f t="shared" si="2"/>
        <v>0</v>
      </c>
    </row>
    <row r="92" spans="1:7">
      <c r="A92" s="18"/>
      <c r="B92" s="19" t="s">
        <v>63</v>
      </c>
      <c r="C92" s="20"/>
      <c r="D92" s="21"/>
      <c r="E92" s="22"/>
      <c r="F92" s="23">
        <f>SUM(F90:F91)</f>
        <v>0</v>
      </c>
    </row>
    <row r="93" spans="1:7" ht="28.8">
      <c r="A93" s="36" t="s">
        <v>64</v>
      </c>
      <c r="B93" s="41" t="s">
        <v>105</v>
      </c>
      <c r="C93" s="42"/>
      <c r="D93" s="43"/>
      <c r="E93" s="44"/>
      <c r="F93" s="16"/>
    </row>
    <row r="94" spans="1:7" ht="57.6">
      <c r="A94" s="11">
        <v>1</v>
      </c>
      <c r="B94" s="45" t="s">
        <v>85</v>
      </c>
      <c r="C94" s="42" t="s">
        <v>86</v>
      </c>
      <c r="D94" s="43">
        <v>1.4</v>
      </c>
      <c r="E94" s="44"/>
      <c r="F94" s="16">
        <f t="shared" ref="F94:F104" si="3">+D94*E94</f>
        <v>0</v>
      </c>
    </row>
    <row r="95" spans="1:7" ht="43.2">
      <c r="A95" s="11">
        <v>2</v>
      </c>
      <c r="B95" s="45" t="s">
        <v>87</v>
      </c>
      <c r="C95" s="42" t="s">
        <v>88</v>
      </c>
      <c r="D95" s="43">
        <v>1</v>
      </c>
      <c r="E95" s="368"/>
      <c r="F95" s="16">
        <f t="shared" si="3"/>
        <v>0</v>
      </c>
      <c r="G95" s="367"/>
    </row>
    <row r="96" spans="1:7" ht="43.2">
      <c r="A96" s="11">
        <v>3</v>
      </c>
      <c r="B96" s="45" t="s">
        <v>89</v>
      </c>
      <c r="C96" s="42" t="s">
        <v>90</v>
      </c>
      <c r="D96" s="43">
        <v>1</v>
      </c>
      <c r="E96" s="44"/>
      <c r="F96" s="16">
        <f t="shared" si="3"/>
        <v>0</v>
      </c>
    </row>
    <row r="97" spans="1:11" ht="43.2">
      <c r="A97" s="11">
        <v>4</v>
      </c>
      <c r="B97" s="45" t="s">
        <v>91</v>
      </c>
      <c r="C97" s="42" t="s">
        <v>90</v>
      </c>
      <c r="D97" s="43">
        <v>1</v>
      </c>
      <c r="E97" s="44"/>
      <c r="F97" s="16">
        <f t="shared" si="3"/>
        <v>0</v>
      </c>
    </row>
    <row r="98" spans="1:11" ht="43.2">
      <c r="A98" s="11">
        <v>5</v>
      </c>
      <c r="B98" s="45" t="s">
        <v>92</v>
      </c>
      <c r="C98" s="42" t="s">
        <v>90</v>
      </c>
      <c r="D98" s="43">
        <v>1</v>
      </c>
      <c r="E98" s="44"/>
      <c r="F98" s="16">
        <f t="shared" si="3"/>
        <v>0</v>
      </c>
    </row>
    <row r="99" spans="1:11" ht="72">
      <c r="A99" s="11">
        <v>6</v>
      </c>
      <c r="B99" s="45" t="s">
        <v>93</v>
      </c>
      <c r="C99" s="42" t="s">
        <v>86</v>
      </c>
      <c r="D99" s="130">
        <v>12.06</v>
      </c>
      <c r="E99" s="44"/>
      <c r="F99" s="16">
        <f t="shared" si="3"/>
        <v>0</v>
      </c>
    </row>
    <row r="100" spans="1:11" ht="57.6">
      <c r="A100" s="11">
        <v>7</v>
      </c>
      <c r="B100" s="45" t="s">
        <v>94</v>
      </c>
      <c r="C100" s="42" t="s">
        <v>30</v>
      </c>
      <c r="D100" s="43">
        <v>1</v>
      </c>
      <c r="E100" s="44"/>
      <c r="F100" s="16">
        <f t="shared" si="3"/>
        <v>0</v>
      </c>
    </row>
    <row r="101" spans="1:11" ht="28.8">
      <c r="A101" s="11">
        <v>8</v>
      </c>
      <c r="B101" s="45" t="s">
        <v>384</v>
      </c>
      <c r="C101" s="42" t="s">
        <v>88</v>
      </c>
      <c r="D101" s="43">
        <v>3</v>
      </c>
      <c r="E101" s="44"/>
      <c r="F101" s="16">
        <f t="shared" si="3"/>
        <v>0</v>
      </c>
      <c r="G101" s="367"/>
    </row>
    <row r="102" spans="1:11">
      <c r="A102" s="11">
        <v>9</v>
      </c>
      <c r="B102" s="45" t="s">
        <v>96</v>
      </c>
      <c r="C102" s="42" t="s">
        <v>88</v>
      </c>
      <c r="D102" s="43">
        <v>3</v>
      </c>
      <c r="E102" s="44"/>
      <c r="F102" s="16">
        <f t="shared" si="3"/>
        <v>0</v>
      </c>
    </row>
    <row r="103" spans="1:11" ht="33.6" customHeight="1">
      <c r="A103" s="11">
        <v>10</v>
      </c>
      <c r="B103" s="45" t="s">
        <v>97</v>
      </c>
      <c r="C103" s="42" t="s">
        <v>88</v>
      </c>
      <c r="D103" s="43">
        <v>3</v>
      </c>
      <c r="E103" s="44"/>
      <c r="F103" s="16">
        <f t="shared" si="3"/>
        <v>0</v>
      </c>
      <c r="G103" s="431"/>
      <c r="H103" s="432"/>
      <c r="I103" s="432"/>
      <c r="J103" s="432"/>
      <c r="K103" s="432"/>
    </row>
    <row r="104" spans="1:11">
      <c r="A104" s="11">
        <v>11</v>
      </c>
      <c r="B104" s="45" t="s">
        <v>98</v>
      </c>
      <c r="C104" s="42" t="s">
        <v>88</v>
      </c>
      <c r="D104" s="43">
        <v>4</v>
      </c>
      <c r="E104" s="44"/>
      <c r="F104" s="16">
        <f t="shared" si="3"/>
        <v>0</v>
      </c>
    </row>
    <row r="105" spans="1:11">
      <c r="A105" s="18"/>
      <c r="B105" s="19" t="s">
        <v>71</v>
      </c>
      <c r="C105" s="20"/>
      <c r="D105" s="21"/>
      <c r="E105" s="22"/>
      <c r="F105" s="23">
        <f>SUM(F94:F104)</f>
        <v>0</v>
      </c>
    </row>
    <row r="106" spans="1:11">
      <c r="A106" s="11"/>
      <c r="B106" s="41" t="s">
        <v>100</v>
      </c>
      <c r="C106" s="42"/>
      <c r="D106" s="43"/>
      <c r="E106" s="43"/>
      <c r="F106" s="46">
        <f>F105+F92+F88+F85+F81+F78+F68+F58</f>
        <v>0</v>
      </c>
      <c r="G106" s="54"/>
    </row>
    <row r="110" spans="1:11" ht="15" thickBot="1"/>
    <row r="111" spans="1:11" ht="51.6" customHeight="1" thickBot="1">
      <c r="A111" s="2"/>
      <c r="B111" s="369" t="s">
        <v>259</v>
      </c>
      <c r="C111" s="370"/>
      <c r="D111" s="370"/>
      <c r="E111" s="370"/>
      <c r="F111" s="371"/>
    </row>
    <row r="112" spans="1:11" ht="18">
      <c r="A112" s="2"/>
      <c r="B112" s="3"/>
      <c r="C112" s="3"/>
      <c r="D112" s="3"/>
      <c r="E112" s="3"/>
      <c r="F112" s="3"/>
    </row>
    <row r="113" spans="1:6" ht="31.2">
      <c r="A113" s="4" t="s">
        <v>1</v>
      </c>
      <c r="B113" s="4" t="s">
        <v>2</v>
      </c>
      <c r="C113" s="4" t="s">
        <v>3</v>
      </c>
      <c r="D113" s="5" t="s">
        <v>4</v>
      </c>
      <c r="E113" s="4" t="s">
        <v>5</v>
      </c>
      <c r="F113" s="4" t="s">
        <v>6</v>
      </c>
    </row>
    <row r="114" spans="1:6" ht="15.6">
      <c r="A114" s="6" t="s">
        <v>7</v>
      </c>
      <c r="B114" s="7" t="s">
        <v>8</v>
      </c>
      <c r="C114" s="8"/>
      <c r="D114" s="9"/>
      <c r="E114" s="9"/>
      <c r="F114" s="10"/>
    </row>
    <row r="115" spans="1:6" ht="27.6">
      <c r="A115" s="11">
        <v>1</v>
      </c>
      <c r="B115" s="12" t="s">
        <v>9</v>
      </c>
      <c r="C115" s="13" t="s">
        <v>10</v>
      </c>
      <c r="D115" s="14">
        <v>60.76</v>
      </c>
      <c r="E115" s="15"/>
      <c r="F115" s="16">
        <f>+D115*E115</f>
        <v>0</v>
      </c>
    </row>
    <row r="116" spans="1:6">
      <c r="A116" s="11">
        <v>2</v>
      </c>
      <c r="B116" s="17" t="s">
        <v>11</v>
      </c>
      <c r="C116" s="13" t="s">
        <v>12</v>
      </c>
      <c r="D116" s="14">
        <v>1</v>
      </c>
      <c r="E116" s="15"/>
      <c r="F116" s="16">
        <f t="shared" ref="F116:F165" si="4">+D116*E116</f>
        <v>0</v>
      </c>
    </row>
    <row r="117" spans="1:6">
      <c r="A117" s="11">
        <v>3</v>
      </c>
      <c r="B117" s="12" t="s">
        <v>13</v>
      </c>
      <c r="C117" s="13" t="s">
        <v>14</v>
      </c>
      <c r="D117" s="14">
        <f>41.1+2.261</f>
        <v>43.361000000000004</v>
      </c>
      <c r="E117" s="15"/>
      <c r="F117" s="16">
        <f t="shared" si="4"/>
        <v>0</v>
      </c>
    </row>
    <row r="118" spans="1:6">
      <c r="A118" s="11">
        <v>4</v>
      </c>
      <c r="B118" s="17" t="s">
        <v>15</v>
      </c>
      <c r="C118" s="13" t="s">
        <v>14</v>
      </c>
      <c r="D118" s="14">
        <v>5.0999999999999996</v>
      </c>
      <c r="E118" s="15"/>
      <c r="F118" s="16">
        <f t="shared" si="4"/>
        <v>0</v>
      </c>
    </row>
    <row r="119" spans="1:6">
      <c r="A119" s="11">
        <v>5</v>
      </c>
      <c r="B119" s="17" t="s">
        <v>16</v>
      </c>
      <c r="C119" s="13" t="s">
        <v>14</v>
      </c>
      <c r="D119" s="14">
        <v>3.78</v>
      </c>
      <c r="E119" s="15"/>
      <c r="F119" s="16">
        <f t="shared" si="4"/>
        <v>0</v>
      </c>
    </row>
    <row r="120" spans="1:6">
      <c r="A120" s="11">
        <v>6</v>
      </c>
      <c r="B120" s="17" t="s">
        <v>17</v>
      </c>
      <c r="C120" s="13" t="s">
        <v>14</v>
      </c>
      <c r="D120" s="14">
        <f>2.52+0.387</f>
        <v>2.907</v>
      </c>
      <c r="E120" s="15"/>
      <c r="F120" s="16">
        <f t="shared" si="4"/>
        <v>0</v>
      </c>
    </row>
    <row r="121" spans="1:6">
      <c r="A121" s="11">
        <v>7</v>
      </c>
      <c r="B121" s="17" t="s">
        <v>18</v>
      </c>
      <c r="C121" s="13" t="s">
        <v>12</v>
      </c>
      <c r="D121" s="14">
        <v>1</v>
      </c>
      <c r="E121" s="15"/>
      <c r="F121" s="16">
        <f t="shared" si="4"/>
        <v>0</v>
      </c>
    </row>
    <row r="122" spans="1:6">
      <c r="A122" s="18"/>
      <c r="B122" s="19" t="s">
        <v>19</v>
      </c>
      <c r="C122" s="20"/>
      <c r="D122" s="21"/>
      <c r="E122" s="22"/>
      <c r="F122" s="23">
        <f>SUM(F115:F121)</f>
        <v>0</v>
      </c>
    </row>
    <row r="123" spans="1:6" ht="15.6">
      <c r="A123" s="6" t="s">
        <v>20</v>
      </c>
      <c r="B123" s="7" t="s">
        <v>21</v>
      </c>
      <c r="C123" s="9"/>
      <c r="D123" s="24"/>
      <c r="E123" s="25"/>
      <c r="F123" s="16"/>
    </row>
    <row r="124" spans="1:6" ht="27.6">
      <c r="A124" s="11">
        <v>1</v>
      </c>
      <c r="B124" s="26" t="s">
        <v>22</v>
      </c>
      <c r="C124" s="13" t="s">
        <v>14</v>
      </c>
      <c r="D124" s="27">
        <f>0.851+0.064</f>
        <v>0.91500000000000004</v>
      </c>
      <c r="E124" s="15"/>
      <c r="F124" s="16">
        <f t="shared" si="4"/>
        <v>0</v>
      </c>
    </row>
    <row r="125" spans="1:6" ht="27.6">
      <c r="A125" s="11">
        <v>2</v>
      </c>
      <c r="B125" s="26" t="s">
        <v>23</v>
      </c>
      <c r="C125" s="13" t="s">
        <v>14</v>
      </c>
      <c r="D125" s="14">
        <v>2.5499999999999998</v>
      </c>
      <c r="E125" s="15"/>
      <c r="F125" s="16">
        <f t="shared" si="4"/>
        <v>0</v>
      </c>
    </row>
    <row r="126" spans="1:6" ht="41.4">
      <c r="A126" s="11">
        <v>3</v>
      </c>
      <c r="B126" s="26" t="s">
        <v>24</v>
      </c>
      <c r="C126" s="13" t="s">
        <v>10</v>
      </c>
      <c r="D126" s="14">
        <v>68.400000000000006</v>
      </c>
      <c r="E126" s="15"/>
      <c r="F126" s="16">
        <f t="shared" si="4"/>
        <v>0</v>
      </c>
    </row>
    <row r="127" spans="1:6" ht="27.6">
      <c r="A127" s="11">
        <v>4</v>
      </c>
      <c r="B127" s="12" t="s">
        <v>25</v>
      </c>
      <c r="C127" s="13" t="s">
        <v>14</v>
      </c>
      <c r="D127" s="28">
        <v>0.51300000000000001</v>
      </c>
      <c r="E127" s="15"/>
      <c r="F127" s="16">
        <f t="shared" si="4"/>
        <v>0</v>
      </c>
    </row>
    <row r="128" spans="1:6" ht="41.4">
      <c r="A128" s="11">
        <v>5</v>
      </c>
      <c r="B128" s="12" t="s">
        <v>26</v>
      </c>
      <c r="C128" s="13" t="s">
        <v>14</v>
      </c>
      <c r="D128" s="28">
        <v>1.42</v>
      </c>
      <c r="E128" s="15"/>
      <c r="F128" s="16">
        <f t="shared" si="4"/>
        <v>0</v>
      </c>
    </row>
    <row r="129" spans="1:6" ht="41.4">
      <c r="A129" s="11">
        <v>6</v>
      </c>
      <c r="B129" s="12" t="s">
        <v>27</v>
      </c>
      <c r="C129" s="13" t="s">
        <v>14</v>
      </c>
      <c r="D129" s="28">
        <v>1.83</v>
      </c>
      <c r="E129" s="15"/>
      <c r="F129" s="16">
        <f t="shared" si="4"/>
        <v>0</v>
      </c>
    </row>
    <row r="130" spans="1:6">
      <c r="A130" s="11">
        <v>7</v>
      </c>
      <c r="B130" s="29" t="s">
        <v>28</v>
      </c>
      <c r="C130" s="13" t="s">
        <v>10</v>
      </c>
      <c r="D130" s="14">
        <v>74</v>
      </c>
      <c r="E130" s="15"/>
      <c r="F130" s="16">
        <f t="shared" si="4"/>
        <v>0</v>
      </c>
    </row>
    <row r="131" spans="1:6" ht="55.2">
      <c r="A131" s="11">
        <v>8</v>
      </c>
      <c r="B131" s="12" t="s">
        <v>29</v>
      </c>
      <c r="C131" s="13" t="s">
        <v>30</v>
      </c>
      <c r="D131" s="14">
        <v>1</v>
      </c>
      <c r="E131" s="15"/>
      <c r="F131" s="16">
        <f t="shared" si="4"/>
        <v>0</v>
      </c>
    </row>
    <row r="132" spans="1:6">
      <c r="A132" s="18"/>
      <c r="B132" s="19" t="s">
        <v>31</v>
      </c>
      <c r="C132" s="20"/>
      <c r="D132" s="21"/>
      <c r="E132" s="22"/>
      <c r="F132" s="23">
        <f>SUM(F124:F131)</f>
        <v>0</v>
      </c>
    </row>
    <row r="133" spans="1:6" ht="15.6">
      <c r="A133" s="6" t="s">
        <v>32</v>
      </c>
      <c r="B133" s="30" t="s">
        <v>33</v>
      </c>
      <c r="C133" s="9"/>
      <c r="D133" s="24"/>
      <c r="E133" s="25"/>
      <c r="F133" s="16"/>
    </row>
    <row r="134" spans="1:6" ht="27.6">
      <c r="A134" s="11">
        <v>1</v>
      </c>
      <c r="B134" s="12" t="s">
        <v>34</v>
      </c>
      <c r="C134" s="13" t="s">
        <v>14</v>
      </c>
      <c r="D134" s="27">
        <v>1.139</v>
      </c>
      <c r="E134" s="15"/>
      <c r="F134" s="16">
        <f t="shared" si="4"/>
        <v>0</v>
      </c>
    </row>
    <row r="135" spans="1:6" ht="41.4">
      <c r="A135" s="11">
        <v>2</v>
      </c>
      <c r="B135" s="12" t="s">
        <v>260</v>
      </c>
      <c r="C135" s="13" t="s">
        <v>14</v>
      </c>
      <c r="D135" s="14">
        <v>2.66</v>
      </c>
      <c r="E135" s="15"/>
      <c r="F135" s="16">
        <f t="shared" si="4"/>
        <v>0</v>
      </c>
    </row>
    <row r="136" spans="1:6" ht="41.4">
      <c r="A136" s="11">
        <v>3</v>
      </c>
      <c r="B136" s="12" t="s">
        <v>36</v>
      </c>
      <c r="C136" s="13" t="s">
        <v>14</v>
      </c>
      <c r="D136" s="27">
        <v>0.53</v>
      </c>
      <c r="E136" s="15"/>
      <c r="F136" s="16">
        <f t="shared" si="4"/>
        <v>0</v>
      </c>
    </row>
    <row r="137" spans="1:6" ht="41.4">
      <c r="A137" s="11">
        <v>4</v>
      </c>
      <c r="B137" s="12" t="s">
        <v>37</v>
      </c>
      <c r="C137" s="13" t="s">
        <v>10</v>
      </c>
      <c r="D137" s="14">
        <v>55.96</v>
      </c>
      <c r="E137" s="15"/>
      <c r="F137" s="16">
        <f t="shared" si="4"/>
        <v>0</v>
      </c>
    </row>
    <row r="138" spans="1:6" ht="41.4">
      <c r="A138" s="11">
        <v>5</v>
      </c>
      <c r="B138" s="12" t="s">
        <v>38</v>
      </c>
      <c r="C138" s="13" t="s">
        <v>10</v>
      </c>
      <c r="D138" s="14">
        <v>2.4</v>
      </c>
      <c r="E138" s="15"/>
      <c r="F138" s="16">
        <f t="shared" si="4"/>
        <v>0</v>
      </c>
    </row>
    <row r="139" spans="1:6" ht="27.6">
      <c r="A139" s="11">
        <v>6</v>
      </c>
      <c r="B139" s="12" t="s">
        <v>39</v>
      </c>
      <c r="C139" s="13" t="s">
        <v>40</v>
      </c>
      <c r="D139" s="14">
        <v>65</v>
      </c>
      <c r="E139" s="15"/>
      <c r="F139" s="16">
        <f t="shared" si="4"/>
        <v>0</v>
      </c>
    </row>
    <row r="140" spans="1:6" ht="27.6">
      <c r="A140" s="11">
        <v>7</v>
      </c>
      <c r="B140" s="12" t="s">
        <v>41</v>
      </c>
      <c r="C140" s="13" t="s">
        <v>10</v>
      </c>
      <c r="D140" s="171">
        <v>149.59</v>
      </c>
      <c r="E140" s="15"/>
      <c r="F140" s="16">
        <f t="shared" si="4"/>
        <v>0</v>
      </c>
    </row>
    <row r="141" spans="1:6" ht="27.6">
      <c r="A141" s="11">
        <v>8</v>
      </c>
      <c r="B141" s="31" t="s">
        <v>42</v>
      </c>
      <c r="C141" s="13" t="s">
        <v>10</v>
      </c>
      <c r="D141" s="14">
        <v>80.78</v>
      </c>
      <c r="E141" s="15"/>
      <c r="F141" s="16">
        <f t="shared" si="4"/>
        <v>0</v>
      </c>
    </row>
    <row r="142" spans="1:6">
      <c r="A142" s="18"/>
      <c r="B142" s="19" t="s">
        <v>43</v>
      </c>
      <c r="C142" s="20"/>
      <c r="D142" s="21"/>
      <c r="E142" s="22"/>
      <c r="F142" s="23">
        <f>SUM(F134:F141)</f>
        <v>0</v>
      </c>
    </row>
    <row r="143" spans="1:6" ht="15.6">
      <c r="A143" s="32" t="s">
        <v>44</v>
      </c>
      <c r="B143" s="33" t="s">
        <v>45</v>
      </c>
      <c r="C143" s="34"/>
      <c r="D143" s="35"/>
      <c r="E143" s="15"/>
      <c r="F143" s="16"/>
    </row>
    <row r="144" spans="1:6" ht="55.2">
      <c r="A144" s="11">
        <v>1</v>
      </c>
      <c r="B144" s="31" t="s">
        <v>46</v>
      </c>
      <c r="C144" s="13" t="s">
        <v>40</v>
      </c>
      <c r="D144" s="14">
        <v>5</v>
      </c>
      <c r="E144" s="15"/>
      <c r="F144" s="16">
        <f t="shared" si="4"/>
        <v>0</v>
      </c>
    </row>
    <row r="145" spans="1:6">
      <c r="A145" s="18"/>
      <c r="B145" s="19" t="s">
        <v>48</v>
      </c>
      <c r="C145" s="20"/>
      <c r="D145" s="21"/>
      <c r="E145" s="22"/>
      <c r="F145" s="23">
        <f>SUM(F144:F144)</f>
        <v>0</v>
      </c>
    </row>
    <row r="146" spans="1:6">
      <c r="A146" s="36" t="s">
        <v>49</v>
      </c>
      <c r="B146" s="33" t="s">
        <v>50</v>
      </c>
      <c r="C146" s="13"/>
      <c r="D146" s="14"/>
      <c r="E146" s="15"/>
      <c r="F146" s="16"/>
    </row>
    <row r="147" spans="1:6" ht="41.4">
      <c r="A147" s="11">
        <v>1</v>
      </c>
      <c r="B147" s="31" t="s">
        <v>51</v>
      </c>
      <c r="C147" s="13" t="s">
        <v>52</v>
      </c>
      <c r="D147" s="14">
        <v>14.2</v>
      </c>
      <c r="E147" s="15"/>
      <c r="F147" s="16">
        <f t="shared" si="4"/>
        <v>0</v>
      </c>
    </row>
    <row r="148" spans="1:6" ht="27.6">
      <c r="A148" s="11">
        <v>2</v>
      </c>
      <c r="B148" s="31" t="s">
        <v>53</v>
      </c>
      <c r="C148" s="13" t="s">
        <v>10</v>
      </c>
      <c r="D148" s="14">
        <v>12.42</v>
      </c>
      <c r="E148" s="15"/>
      <c r="F148" s="16">
        <f t="shared" si="4"/>
        <v>0</v>
      </c>
    </row>
    <row r="149" spans="1:6">
      <c r="A149" s="18"/>
      <c r="B149" s="19" t="s">
        <v>54</v>
      </c>
      <c r="C149" s="20"/>
      <c r="D149" s="21"/>
      <c r="E149" s="22"/>
      <c r="F149" s="23">
        <f>SUM(F147:F148)</f>
        <v>0</v>
      </c>
    </row>
    <row r="150" spans="1:6">
      <c r="A150" s="36" t="s">
        <v>55</v>
      </c>
      <c r="B150" s="33" t="s">
        <v>56</v>
      </c>
      <c r="C150" s="13"/>
      <c r="D150" s="14"/>
      <c r="E150" s="15"/>
      <c r="F150" s="16"/>
    </row>
    <row r="151" spans="1:6">
      <c r="A151" s="11">
        <v>1</v>
      </c>
      <c r="B151" s="37" t="s">
        <v>57</v>
      </c>
      <c r="C151" s="13" t="s">
        <v>10</v>
      </c>
      <c r="D151" s="14">
        <v>3.96</v>
      </c>
      <c r="E151" s="15"/>
      <c r="F151" s="16">
        <f t="shared" si="4"/>
        <v>0</v>
      </c>
    </row>
    <row r="152" spans="1:6">
      <c r="A152" s="18"/>
      <c r="B152" s="19" t="s">
        <v>58</v>
      </c>
      <c r="C152" s="20"/>
      <c r="D152" s="21"/>
      <c r="E152" s="22"/>
      <c r="F152" s="23">
        <f>F151</f>
        <v>0</v>
      </c>
    </row>
    <row r="153" spans="1:6">
      <c r="A153" s="36" t="s">
        <v>59</v>
      </c>
      <c r="B153" s="33" t="s">
        <v>60</v>
      </c>
      <c r="C153" s="13"/>
      <c r="D153" s="14"/>
      <c r="E153" s="15"/>
      <c r="F153" s="16"/>
    </row>
    <row r="154" spans="1:6" ht="27.6">
      <c r="A154" s="11">
        <v>1</v>
      </c>
      <c r="B154" s="31" t="s">
        <v>61</v>
      </c>
      <c r="C154" s="13" t="s">
        <v>10</v>
      </c>
      <c r="D154" s="14">
        <v>53.36</v>
      </c>
      <c r="E154" s="15"/>
      <c r="F154" s="16">
        <f t="shared" si="4"/>
        <v>0</v>
      </c>
    </row>
    <row r="155" spans="1:6" ht="41.4">
      <c r="A155" s="11">
        <v>2</v>
      </c>
      <c r="B155" s="31" t="s">
        <v>62</v>
      </c>
      <c r="C155" s="13" t="s">
        <v>10</v>
      </c>
      <c r="D155" s="14">
        <v>17</v>
      </c>
      <c r="E155" s="15"/>
      <c r="F155" s="16">
        <f t="shared" si="4"/>
        <v>0</v>
      </c>
    </row>
    <row r="156" spans="1:6">
      <c r="A156" s="18"/>
      <c r="B156" s="19" t="s">
        <v>63</v>
      </c>
      <c r="C156" s="20"/>
      <c r="D156" s="21"/>
      <c r="E156" s="22"/>
      <c r="F156" s="23">
        <f>SUM(F154:F155)</f>
        <v>0</v>
      </c>
    </row>
    <row r="157" spans="1:6">
      <c r="A157" s="36" t="s">
        <v>64</v>
      </c>
      <c r="B157" s="30" t="s">
        <v>261</v>
      </c>
      <c r="C157" s="13"/>
      <c r="D157" s="14"/>
      <c r="E157" s="15"/>
      <c r="F157" s="16"/>
    </row>
    <row r="158" spans="1:6" ht="41.4">
      <c r="A158" s="11">
        <v>1</v>
      </c>
      <c r="B158" s="12" t="s">
        <v>74</v>
      </c>
      <c r="C158" s="13" t="s">
        <v>30</v>
      </c>
      <c r="D158" s="39">
        <v>1</v>
      </c>
      <c r="E158" s="15"/>
      <c r="F158" s="16">
        <f t="shared" si="4"/>
        <v>0</v>
      </c>
    </row>
    <row r="159" spans="1:6" ht="27.6">
      <c r="A159" s="11">
        <v>2</v>
      </c>
      <c r="B159" s="12" t="s">
        <v>75</v>
      </c>
      <c r="C159" s="13" t="s">
        <v>52</v>
      </c>
      <c r="D159" s="14">
        <v>2</v>
      </c>
      <c r="E159" s="15"/>
      <c r="F159" s="16">
        <f t="shared" si="4"/>
        <v>0</v>
      </c>
    </row>
    <row r="160" spans="1:6" ht="41.4">
      <c r="A160" s="11">
        <v>3</v>
      </c>
      <c r="B160" s="12" t="s">
        <v>76</v>
      </c>
      <c r="C160" s="13" t="s">
        <v>10</v>
      </c>
      <c r="D160" s="14">
        <v>1.8</v>
      </c>
      <c r="E160" s="15"/>
      <c r="F160" s="16">
        <f t="shared" si="4"/>
        <v>0</v>
      </c>
    </row>
    <row r="161" spans="1:6" ht="41.4">
      <c r="A161" s="11">
        <v>4</v>
      </c>
      <c r="B161" s="12" t="s">
        <v>77</v>
      </c>
      <c r="C161" s="13" t="s">
        <v>10</v>
      </c>
      <c r="D161" s="14">
        <v>8.5</v>
      </c>
      <c r="E161" s="15"/>
      <c r="F161" s="16">
        <f t="shared" si="4"/>
        <v>0</v>
      </c>
    </row>
    <row r="162" spans="1:6" ht="27.6">
      <c r="A162" s="11">
        <v>5</v>
      </c>
      <c r="B162" s="40" t="s">
        <v>78</v>
      </c>
      <c r="C162" s="13" t="s">
        <v>30</v>
      </c>
      <c r="D162" s="14">
        <v>1</v>
      </c>
      <c r="E162" s="15"/>
      <c r="F162" s="16">
        <f t="shared" si="4"/>
        <v>0</v>
      </c>
    </row>
    <row r="163" spans="1:6" ht="55.2">
      <c r="A163" s="11">
        <v>6</v>
      </c>
      <c r="B163" s="12" t="s">
        <v>79</v>
      </c>
      <c r="C163" s="13" t="s">
        <v>30</v>
      </c>
      <c r="D163" s="14">
        <v>1</v>
      </c>
      <c r="E163" s="15"/>
      <c r="F163" s="16">
        <f t="shared" si="4"/>
        <v>0</v>
      </c>
    </row>
    <row r="164" spans="1:6" ht="55.2">
      <c r="A164" s="11">
        <v>7</v>
      </c>
      <c r="B164" s="12" t="s">
        <v>80</v>
      </c>
      <c r="C164" s="13" t="s">
        <v>30</v>
      </c>
      <c r="D164" s="14">
        <v>1</v>
      </c>
      <c r="E164" s="15"/>
      <c r="F164" s="16">
        <f t="shared" si="4"/>
        <v>0</v>
      </c>
    </row>
    <row r="165" spans="1:6" ht="27.6">
      <c r="A165" s="11">
        <v>8</v>
      </c>
      <c r="B165" s="12" t="s">
        <v>81</v>
      </c>
      <c r="C165" s="13" t="s">
        <v>30</v>
      </c>
      <c r="D165" s="14">
        <v>1</v>
      </c>
      <c r="E165" s="15"/>
      <c r="F165" s="16">
        <f t="shared" si="4"/>
        <v>0</v>
      </c>
    </row>
    <row r="166" spans="1:6">
      <c r="A166" s="18"/>
      <c r="B166" s="19" t="s">
        <v>71</v>
      </c>
      <c r="C166" s="20"/>
      <c r="D166" s="21"/>
      <c r="E166" s="22"/>
      <c r="F166" s="23">
        <f>SUM(F158:F165)</f>
        <v>0</v>
      </c>
    </row>
    <row r="167" spans="1:6">
      <c r="A167" s="36" t="s">
        <v>72</v>
      </c>
      <c r="B167" s="41" t="s">
        <v>115</v>
      </c>
      <c r="C167" s="42"/>
      <c r="D167" s="43"/>
      <c r="E167" s="44"/>
      <c r="F167" s="16"/>
    </row>
    <row r="168" spans="1:6" ht="57.6">
      <c r="A168" s="11">
        <v>1</v>
      </c>
      <c r="B168" s="45" t="s">
        <v>85</v>
      </c>
      <c r="C168" s="42" t="s">
        <v>86</v>
      </c>
      <c r="D168" s="43">
        <v>1.4</v>
      </c>
      <c r="E168" s="44"/>
      <c r="F168" s="16">
        <f t="shared" ref="F168:F178" si="5">+D168*E168</f>
        <v>0</v>
      </c>
    </row>
    <row r="169" spans="1:6" ht="43.2">
      <c r="A169" s="11">
        <v>2</v>
      </c>
      <c r="B169" s="45" t="s">
        <v>87</v>
      </c>
      <c r="C169" s="42" t="s">
        <v>88</v>
      </c>
      <c r="D169" s="43">
        <v>1</v>
      </c>
      <c r="E169" s="44"/>
      <c r="F169" s="16">
        <f t="shared" si="5"/>
        <v>0</v>
      </c>
    </row>
    <row r="170" spans="1:6" ht="43.2">
      <c r="A170" s="11">
        <v>3</v>
      </c>
      <c r="B170" s="45" t="s">
        <v>89</v>
      </c>
      <c r="C170" s="42" t="s">
        <v>90</v>
      </c>
      <c r="D170" s="43">
        <v>1</v>
      </c>
      <c r="E170" s="44"/>
      <c r="F170" s="16">
        <f t="shared" si="5"/>
        <v>0</v>
      </c>
    </row>
    <row r="171" spans="1:6" ht="43.2">
      <c r="A171" s="11">
        <v>4</v>
      </c>
      <c r="B171" s="45" t="s">
        <v>91</v>
      </c>
      <c r="C171" s="42" t="s">
        <v>90</v>
      </c>
      <c r="D171" s="43">
        <v>1</v>
      </c>
      <c r="E171" s="44"/>
      <c r="F171" s="16">
        <f t="shared" si="5"/>
        <v>0</v>
      </c>
    </row>
    <row r="172" spans="1:6" ht="43.2">
      <c r="A172" s="11">
        <v>5</v>
      </c>
      <c r="B172" s="45" t="s">
        <v>92</v>
      </c>
      <c r="C172" s="42" t="s">
        <v>90</v>
      </c>
      <c r="D172" s="43">
        <v>1</v>
      </c>
      <c r="E172" s="44"/>
      <c r="F172" s="16">
        <f t="shared" si="5"/>
        <v>0</v>
      </c>
    </row>
    <row r="173" spans="1:6" ht="72">
      <c r="A173" s="11">
        <v>6</v>
      </c>
      <c r="B173" s="45" t="s">
        <v>93</v>
      </c>
      <c r="C173" s="42" t="s">
        <v>86</v>
      </c>
      <c r="D173" s="130">
        <v>16.59</v>
      </c>
      <c r="E173" s="44"/>
      <c r="F173" s="16">
        <f t="shared" si="5"/>
        <v>0</v>
      </c>
    </row>
    <row r="174" spans="1:6" ht="57.6">
      <c r="A174" s="11">
        <v>7</v>
      </c>
      <c r="B174" s="45" t="s">
        <v>94</v>
      </c>
      <c r="C174" s="42" t="s">
        <v>30</v>
      </c>
      <c r="D174" s="43">
        <v>1</v>
      </c>
      <c r="E174" s="44"/>
      <c r="F174" s="16">
        <f t="shared" si="5"/>
        <v>0</v>
      </c>
    </row>
    <row r="175" spans="1:6" ht="28.8">
      <c r="A175" s="11">
        <v>8</v>
      </c>
      <c r="B175" s="45" t="s">
        <v>383</v>
      </c>
      <c r="C175" s="42" t="s">
        <v>88</v>
      </c>
      <c r="D175" s="43">
        <v>3</v>
      </c>
      <c r="E175" s="44"/>
      <c r="F175" s="16">
        <f t="shared" si="5"/>
        <v>0</v>
      </c>
    </row>
    <row r="176" spans="1:6">
      <c r="A176" s="11">
        <v>9</v>
      </c>
      <c r="B176" s="45" t="s">
        <v>96</v>
      </c>
      <c r="C176" s="42" t="s">
        <v>88</v>
      </c>
      <c r="D176" s="43">
        <v>3</v>
      </c>
      <c r="E176" s="44"/>
      <c r="F176" s="16">
        <f t="shared" si="5"/>
        <v>0</v>
      </c>
    </row>
    <row r="177" spans="1:7">
      <c r="A177" s="11">
        <v>10</v>
      </c>
      <c r="B177" s="45" t="s">
        <v>97</v>
      </c>
      <c r="C177" s="42" t="s">
        <v>88</v>
      </c>
      <c r="D177" s="43">
        <v>3</v>
      </c>
      <c r="E177" s="44"/>
      <c r="F177" s="16">
        <f t="shared" si="5"/>
        <v>0</v>
      </c>
    </row>
    <row r="178" spans="1:7">
      <c r="A178" s="11">
        <v>11</v>
      </c>
      <c r="B178" s="45" t="s">
        <v>98</v>
      </c>
      <c r="C178" s="42" t="s">
        <v>88</v>
      </c>
      <c r="D178" s="43">
        <v>5</v>
      </c>
      <c r="E178" s="44"/>
      <c r="F178" s="16">
        <f t="shared" si="5"/>
        <v>0</v>
      </c>
    </row>
    <row r="179" spans="1:7">
      <c r="A179" s="18"/>
      <c r="B179" s="19" t="s">
        <v>82</v>
      </c>
      <c r="C179" s="20"/>
      <c r="D179" s="21"/>
      <c r="E179" s="22"/>
      <c r="F179" s="23">
        <f>SUM(F168:F178)</f>
        <v>0</v>
      </c>
    </row>
    <row r="180" spans="1:7">
      <c r="A180" s="11"/>
      <c r="B180" s="41" t="s">
        <v>100</v>
      </c>
      <c r="C180" s="42"/>
      <c r="D180" s="43"/>
      <c r="E180" s="43"/>
      <c r="F180" s="46">
        <f>F179+F166+F156+F152+F149+F145+F142+F132+F122</f>
        <v>0</v>
      </c>
      <c r="G180" s="54"/>
    </row>
    <row r="184" spans="1:7" ht="15" thickBot="1"/>
    <row r="185" spans="1:7" ht="42.6" customHeight="1" thickBot="1">
      <c r="A185" s="2"/>
      <c r="B185" s="369" t="s">
        <v>114</v>
      </c>
      <c r="C185" s="370"/>
      <c r="D185" s="370"/>
      <c r="E185" s="370"/>
      <c r="F185" s="371"/>
    </row>
    <row r="186" spans="1:7" ht="18">
      <c r="A186" s="2"/>
      <c r="B186" s="3"/>
      <c r="C186" s="3"/>
      <c r="D186" s="3"/>
      <c r="E186" s="3"/>
      <c r="F186" s="3"/>
    </row>
    <row r="187" spans="1:7" ht="31.2">
      <c r="A187" s="4" t="s">
        <v>1</v>
      </c>
      <c r="B187" s="4" t="s">
        <v>2</v>
      </c>
      <c r="C187" s="4" t="s">
        <v>3</v>
      </c>
      <c r="D187" s="5" t="s">
        <v>4</v>
      </c>
      <c r="E187" s="4" t="s">
        <v>5</v>
      </c>
      <c r="F187" s="4" t="s">
        <v>6</v>
      </c>
    </row>
    <row r="188" spans="1:7" ht="15.6">
      <c r="A188" s="6" t="s">
        <v>7</v>
      </c>
      <c r="B188" s="7" t="s">
        <v>8</v>
      </c>
      <c r="C188" s="8"/>
      <c r="D188" s="9"/>
      <c r="E188" s="9"/>
      <c r="F188" s="10"/>
    </row>
    <row r="189" spans="1:7" ht="27.6">
      <c r="A189" s="11">
        <v>1</v>
      </c>
      <c r="B189" s="12" t="s">
        <v>9</v>
      </c>
      <c r="C189" s="13" t="s">
        <v>10</v>
      </c>
      <c r="D189" s="14">
        <v>87.6</v>
      </c>
      <c r="E189" s="15"/>
      <c r="F189" s="16">
        <f>+D189*E189</f>
        <v>0</v>
      </c>
    </row>
    <row r="190" spans="1:7">
      <c r="A190" s="11">
        <v>2</v>
      </c>
      <c r="B190" s="17" t="s">
        <v>11</v>
      </c>
      <c r="C190" s="13" t="s">
        <v>12</v>
      </c>
      <c r="D190" s="14">
        <v>1</v>
      </c>
      <c r="E190" s="15"/>
      <c r="F190" s="16">
        <f t="shared" ref="F190:F236" si="6">+D190*E190</f>
        <v>0</v>
      </c>
    </row>
    <row r="191" spans="1:7">
      <c r="A191" s="11">
        <v>3</v>
      </c>
      <c r="B191" s="12" t="s">
        <v>102</v>
      </c>
      <c r="C191" s="13" t="s">
        <v>14</v>
      </c>
      <c r="D191" s="14">
        <v>45.134999999999998</v>
      </c>
      <c r="E191" s="15"/>
      <c r="F191" s="16">
        <f t="shared" si="6"/>
        <v>0</v>
      </c>
    </row>
    <row r="192" spans="1:7">
      <c r="A192" s="11">
        <v>4</v>
      </c>
      <c r="B192" s="17" t="s">
        <v>15</v>
      </c>
      <c r="C192" s="13" t="s">
        <v>14</v>
      </c>
      <c r="D192" s="14">
        <v>4.8150000000000004</v>
      </c>
      <c r="E192" s="15"/>
      <c r="F192" s="16">
        <f t="shared" si="6"/>
        <v>0</v>
      </c>
    </row>
    <row r="193" spans="1:6">
      <c r="A193" s="11">
        <v>5</v>
      </c>
      <c r="B193" s="17" t="s">
        <v>16</v>
      </c>
      <c r="C193" s="13" t="s">
        <v>14</v>
      </c>
      <c r="D193" s="14">
        <v>4.1040000000000001</v>
      </c>
      <c r="E193" s="15"/>
      <c r="F193" s="16">
        <f t="shared" si="6"/>
        <v>0</v>
      </c>
    </row>
    <row r="194" spans="1:6">
      <c r="A194" s="11">
        <v>6</v>
      </c>
      <c r="B194" s="17" t="s">
        <v>17</v>
      </c>
      <c r="C194" s="13" t="s">
        <v>14</v>
      </c>
      <c r="D194" s="14">
        <f>2.52+0.387</f>
        <v>2.907</v>
      </c>
      <c r="E194" s="15"/>
      <c r="F194" s="16">
        <f t="shared" si="6"/>
        <v>0</v>
      </c>
    </row>
    <row r="195" spans="1:6">
      <c r="A195" s="11">
        <v>7</v>
      </c>
      <c r="B195" s="17" t="s">
        <v>18</v>
      </c>
      <c r="C195" s="13" t="s">
        <v>12</v>
      </c>
      <c r="D195" s="14">
        <v>1</v>
      </c>
      <c r="E195" s="15"/>
      <c r="F195" s="16">
        <f t="shared" si="6"/>
        <v>0</v>
      </c>
    </row>
    <row r="196" spans="1:6">
      <c r="A196" s="18"/>
      <c r="B196" s="19" t="s">
        <v>19</v>
      </c>
      <c r="C196" s="20"/>
      <c r="D196" s="21"/>
      <c r="E196" s="22"/>
      <c r="F196" s="23">
        <f>SUM(F189:F195)</f>
        <v>0</v>
      </c>
    </row>
    <row r="197" spans="1:6" ht="15.6">
      <c r="A197" s="6" t="s">
        <v>20</v>
      </c>
      <c r="B197" s="7" t="s">
        <v>21</v>
      </c>
      <c r="C197" s="9"/>
      <c r="D197" s="24"/>
      <c r="E197" s="25"/>
      <c r="F197" s="16"/>
    </row>
    <row r="198" spans="1:6" ht="27.6">
      <c r="A198" s="11">
        <v>1</v>
      </c>
      <c r="B198" s="26" t="s">
        <v>103</v>
      </c>
      <c r="C198" s="13" t="s">
        <v>14</v>
      </c>
      <c r="D198" s="27">
        <f>0.851</f>
        <v>0.85099999999999998</v>
      </c>
      <c r="E198" s="15"/>
      <c r="F198" s="16">
        <f t="shared" si="6"/>
        <v>0</v>
      </c>
    </row>
    <row r="199" spans="1:6" ht="27.6">
      <c r="A199" s="11">
        <v>2</v>
      </c>
      <c r="B199" s="26" t="s">
        <v>104</v>
      </c>
      <c r="C199" s="13" t="s">
        <v>14</v>
      </c>
      <c r="D199" s="14">
        <v>2.5499999999999998</v>
      </c>
      <c r="E199" s="15"/>
      <c r="F199" s="16">
        <f t="shared" si="6"/>
        <v>0</v>
      </c>
    </row>
    <row r="200" spans="1:6" ht="41.4">
      <c r="A200" s="11">
        <v>3</v>
      </c>
      <c r="B200" s="26" t="s">
        <v>24</v>
      </c>
      <c r="C200" s="13" t="s">
        <v>10</v>
      </c>
      <c r="D200" s="14">
        <v>68.400000000000006</v>
      </c>
      <c r="E200" s="15"/>
      <c r="F200" s="16">
        <f t="shared" si="6"/>
        <v>0</v>
      </c>
    </row>
    <row r="201" spans="1:6" ht="27.6">
      <c r="A201" s="11">
        <v>4</v>
      </c>
      <c r="B201" s="12" t="s">
        <v>25</v>
      </c>
      <c r="C201" s="13" t="s">
        <v>14</v>
      </c>
      <c r="D201" s="28">
        <v>0.51300000000000001</v>
      </c>
      <c r="E201" s="15"/>
      <c r="F201" s="16">
        <f t="shared" si="6"/>
        <v>0</v>
      </c>
    </row>
    <row r="202" spans="1:6" ht="41.4">
      <c r="A202" s="11">
        <v>5</v>
      </c>
      <c r="B202" s="12" t="s">
        <v>26</v>
      </c>
      <c r="C202" s="13" t="s">
        <v>14</v>
      </c>
      <c r="D202" s="28">
        <v>1.1240000000000001</v>
      </c>
      <c r="E202" s="15"/>
      <c r="F202" s="16">
        <f t="shared" si="6"/>
        <v>0</v>
      </c>
    </row>
    <row r="203" spans="1:6" ht="41.4">
      <c r="A203" s="11">
        <v>6</v>
      </c>
      <c r="B203" s="12" t="s">
        <v>27</v>
      </c>
      <c r="C203" s="13" t="s">
        <v>14</v>
      </c>
      <c r="D203" s="28">
        <v>2.3370000000000002</v>
      </c>
      <c r="E203" s="15"/>
      <c r="F203" s="16">
        <f t="shared" si="6"/>
        <v>0</v>
      </c>
    </row>
    <row r="204" spans="1:6">
      <c r="A204" s="11">
        <v>7</v>
      </c>
      <c r="B204" s="29" t="s">
        <v>28</v>
      </c>
      <c r="C204" s="13" t="s">
        <v>10</v>
      </c>
      <c r="D204" s="14">
        <v>74</v>
      </c>
      <c r="E204" s="15"/>
      <c r="F204" s="16">
        <f t="shared" si="6"/>
        <v>0</v>
      </c>
    </row>
    <row r="205" spans="1:6">
      <c r="A205" s="18"/>
      <c r="B205" s="19" t="s">
        <v>31</v>
      </c>
      <c r="C205" s="20"/>
      <c r="D205" s="21"/>
      <c r="E205" s="22"/>
      <c r="F205" s="23">
        <f>SUM(F198:F204)</f>
        <v>0</v>
      </c>
    </row>
    <row r="206" spans="1:6" ht="15.6">
      <c r="A206" s="6" t="s">
        <v>32</v>
      </c>
      <c r="B206" s="30" t="s">
        <v>33</v>
      </c>
      <c r="C206" s="9"/>
      <c r="D206" s="24"/>
      <c r="E206" s="25"/>
      <c r="F206" s="16"/>
    </row>
    <row r="207" spans="1:6" ht="27.6">
      <c r="A207" s="11">
        <v>1</v>
      </c>
      <c r="B207" s="12" t="s">
        <v>34</v>
      </c>
      <c r="C207" s="13" t="s">
        <v>14</v>
      </c>
      <c r="D207" s="27">
        <v>1.139</v>
      </c>
      <c r="E207" s="15"/>
      <c r="F207" s="16">
        <f t="shared" si="6"/>
        <v>0</v>
      </c>
    </row>
    <row r="208" spans="1:6" ht="41.4">
      <c r="A208" s="11">
        <v>2</v>
      </c>
      <c r="B208" s="12" t="s">
        <v>35</v>
      </c>
      <c r="C208" s="13" t="s">
        <v>14</v>
      </c>
      <c r="D208" s="14">
        <v>2.66</v>
      </c>
      <c r="E208" s="15"/>
      <c r="F208" s="16">
        <f t="shared" si="6"/>
        <v>0</v>
      </c>
    </row>
    <row r="209" spans="1:6" ht="41.4">
      <c r="A209" s="11">
        <v>3</v>
      </c>
      <c r="B209" s="12" t="s">
        <v>36</v>
      </c>
      <c r="C209" s="13" t="s">
        <v>14</v>
      </c>
      <c r="D209" s="27">
        <v>0.53</v>
      </c>
      <c r="E209" s="15"/>
      <c r="F209" s="16">
        <f t="shared" si="6"/>
        <v>0</v>
      </c>
    </row>
    <row r="210" spans="1:6" ht="41.4">
      <c r="A210" s="11">
        <v>4</v>
      </c>
      <c r="B210" s="12" t="s">
        <v>37</v>
      </c>
      <c r="C210" s="13" t="s">
        <v>10</v>
      </c>
      <c r="D210" s="14">
        <v>61.96</v>
      </c>
      <c r="E210" s="15"/>
      <c r="F210" s="16">
        <f t="shared" si="6"/>
        <v>0</v>
      </c>
    </row>
    <row r="211" spans="1:6" ht="41.4">
      <c r="A211" s="11">
        <v>5</v>
      </c>
      <c r="B211" s="12" t="s">
        <v>38</v>
      </c>
      <c r="C211" s="13" t="s">
        <v>10</v>
      </c>
      <c r="D211" s="14">
        <v>2.4</v>
      </c>
      <c r="E211" s="15"/>
      <c r="F211" s="16">
        <f t="shared" si="6"/>
        <v>0</v>
      </c>
    </row>
    <row r="212" spans="1:6" ht="27.6">
      <c r="A212" s="11">
        <v>6</v>
      </c>
      <c r="B212" s="12" t="s">
        <v>39</v>
      </c>
      <c r="C212" s="13" t="s">
        <v>40</v>
      </c>
      <c r="D212" s="14">
        <v>78</v>
      </c>
      <c r="E212" s="15"/>
      <c r="F212" s="16">
        <f t="shared" si="6"/>
        <v>0</v>
      </c>
    </row>
    <row r="213" spans="1:6" ht="27.6">
      <c r="A213" s="11">
        <v>7</v>
      </c>
      <c r="B213" s="12" t="s">
        <v>41</v>
      </c>
      <c r="C213" s="13" t="s">
        <v>10</v>
      </c>
      <c r="D213" s="14">
        <v>149.59</v>
      </c>
      <c r="E213" s="15"/>
      <c r="F213" s="16">
        <f t="shared" si="6"/>
        <v>0</v>
      </c>
    </row>
    <row r="214" spans="1:6" ht="27.6">
      <c r="A214" s="11">
        <v>8</v>
      </c>
      <c r="B214" s="31" t="s">
        <v>42</v>
      </c>
      <c r="C214" s="13" t="s">
        <v>10</v>
      </c>
      <c r="D214" s="14">
        <v>80.78</v>
      </c>
      <c r="E214" s="15"/>
      <c r="F214" s="16">
        <f t="shared" si="6"/>
        <v>0</v>
      </c>
    </row>
    <row r="215" spans="1:6">
      <c r="A215" s="18"/>
      <c r="B215" s="19" t="s">
        <v>43</v>
      </c>
      <c r="C215" s="20"/>
      <c r="D215" s="21"/>
      <c r="E215" s="22"/>
      <c r="F215" s="23">
        <f>SUM(F207:F214)</f>
        <v>0</v>
      </c>
    </row>
    <row r="216" spans="1:6" ht="15.6">
      <c r="A216" s="32" t="s">
        <v>44</v>
      </c>
      <c r="B216" s="33" t="s">
        <v>45</v>
      </c>
      <c r="C216" s="34"/>
      <c r="D216" s="35"/>
      <c r="E216" s="15"/>
      <c r="F216" s="16"/>
    </row>
    <row r="217" spans="1:6" ht="55.2">
      <c r="A217" s="11">
        <v>1</v>
      </c>
      <c r="B217" s="31" t="s">
        <v>46</v>
      </c>
      <c r="C217" s="13" t="s">
        <v>40</v>
      </c>
      <c r="D217" s="14">
        <v>4</v>
      </c>
      <c r="E217" s="15"/>
      <c r="F217" s="16">
        <f t="shared" si="6"/>
        <v>0</v>
      </c>
    </row>
    <row r="218" spans="1:6" ht="55.2">
      <c r="A218" s="11">
        <v>2</v>
      </c>
      <c r="B218" s="31" t="s">
        <v>47</v>
      </c>
      <c r="C218" s="13" t="s">
        <v>40</v>
      </c>
      <c r="D218" s="14">
        <v>1</v>
      </c>
      <c r="E218" s="15"/>
      <c r="F218" s="16">
        <f t="shared" si="6"/>
        <v>0</v>
      </c>
    </row>
    <row r="219" spans="1:6">
      <c r="A219" s="18"/>
      <c r="B219" s="19" t="s">
        <v>48</v>
      </c>
      <c r="C219" s="20"/>
      <c r="D219" s="21"/>
      <c r="E219" s="22"/>
      <c r="F219" s="23">
        <f>SUM(F217:F218)</f>
        <v>0</v>
      </c>
    </row>
    <row r="220" spans="1:6">
      <c r="A220" s="36" t="s">
        <v>49</v>
      </c>
      <c r="B220" s="33" t="s">
        <v>50</v>
      </c>
      <c r="C220" s="13"/>
      <c r="D220" s="14"/>
      <c r="E220" s="15"/>
      <c r="F220" s="16"/>
    </row>
    <row r="221" spans="1:6" ht="41.4">
      <c r="A221" s="11">
        <v>1</v>
      </c>
      <c r="B221" s="31" t="s">
        <v>51</v>
      </c>
      <c r="C221" s="13" t="s">
        <v>52</v>
      </c>
      <c r="D221" s="14">
        <v>16.8</v>
      </c>
      <c r="E221" s="15"/>
      <c r="F221" s="16">
        <f t="shared" si="6"/>
        <v>0</v>
      </c>
    </row>
    <row r="222" spans="1:6" ht="27.6">
      <c r="A222" s="11">
        <v>2</v>
      </c>
      <c r="B222" s="31" t="s">
        <v>53</v>
      </c>
      <c r="C222" s="13" t="s">
        <v>10</v>
      </c>
      <c r="D222" s="14">
        <f>10.53+5.2</f>
        <v>15.73</v>
      </c>
      <c r="E222" s="15"/>
      <c r="F222" s="16">
        <f t="shared" si="6"/>
        <v>0</v>
      </c>
    </row>
    <row r="223" spans="1:6">
      <c r="A223" s="18"/>
      <c r="B223" s="19" t="s">
        <v>54</v>
      </c>
      <c r="C223" s="20"/>
      <c r="D223" s="21"/>
      <c r="E223" s="22"/>
      <c r="F223" s="23">
        <f>SUM(F221:F222)</f>
        <v>0</v>
      </c>
    </row>
    <row r="224" spans="1:6">
      <c r="A224" s="36" t="s">
        <v>55</v>
      </c>
      <c r="B224" s="33" t="s">
        <v>56</v>
      </c>
      <c r="C224" s="13"/>
      <c r="D224" s="14"/>
      <c r="E224" s="15"/>
      <c r="F224" s="16"/>
    </row>
    <row r="225" spans="1:6">
      <c r="A225" s="11">
        <v>1</v>
      </c>
      <c r="B225" s="37" t="s">
        <v>57</v>
      </c>
      <c r="C225" s="13" t="s">
        <v>10</v>
      </c>
      <c r="D225" s="14">
        <v>5.28</v>
      </c>
      <c r="E225" s="15"/>
      <c r="F225" s="16">
        <f t="shared" si="6"/>
        <v>0</v>
      </c>
    </row>
    <row r="226" spans="1:6">
      <c r="A226" s="18"/>
      <c r="B226" s="19" t="s">
        <v>58</v>
      </c>
      <c r="C226" s="20"/>
      <c r="D226" s="21"/>
      <c r="E226" s="22"/>
      <c r="F226" s="23">
        <f>F225</f>
        <v>0</v>
      </c>
    </row>
    <row r="227" spans="1:6">
      <c r="A227" s="36" t="s">
        <v>59</v>
      </c>
      <c r="B227" s="33" t="s">
        <v>60</v>
      </c>
      <c r="C227" s="13"/>
      <c r="D227" s="14"/>
      <c r="E227" s="15"/>
      <c r="F227" s="16"/>
    </row>
    <row r="228" spans="1:6" ht="27.6">
      <c r="A228" s="11">
        <v>1</v>
      </c>
      <c r="B228" s="31" t="s">
        <v>61</v>
      </c>
      <c r="C228" s="13" t="s">
        <v>10</v>
      </c>
      <c r="D228" s="14">
        <v>59.56</v>
      </c>
      <c r="E228" s="15"/>
      <c r="F228" s="16">
        <f t="shared" si="6"/>
        <v>0</v>
      </c>
    </row>
    <row r="229" spans="1:6" ht="41.4">
      <c r="A229" s="11">
        <v>2</v>
      </c>
      <c r="B229" s="31" t="s">
        <v>62</v>
      </c>
      <c r="C229" s="13" t="s">
        <v>10</v>
      </c>
      <c r="D229" s="14">
        <v>18.8</v>
      </c>
      <c r="E229" s="15"/>
      <c r="F229" s="16">
        <f t="shared" si="6"/>
        <v>0</v>
      </c>
    </row>
    <row r="230" spans="1:6">
      <c r="A230" s="18"/>
      <c r="B230" s="19" t="s">
        <v>63</v>
      </c>
      <c r="C230" s="20"/>
      <c r="D230" s="21"/>
      <c r="E230" s="22"/>
      <c r="F230" s="23">
        <f>SUM(F228:F229)</f>
        <v>0</v>
      </c>
    </row>
    <row r="231" spans="1:6">
      <c r="A231" s="36" t="s">
        <v>64</v>
      </c>
      <c r="B231" s="33" t="s">
        <v>65</v>
      </c>
      <c r="C231" s="13"/>
      <c r="D231" s="14"/>
      <c r="E231" s="15"/>
      <c r="F231" s="16"/>
    </row>
    <row r="232" spans="1:6" ht="41.4">
      <c r="A232" s="11">
        <v>1</v>
      </c>
      <c r="B232" s="38" t="s">
        <v>66</v>
      </c>
      <c r="C232" s="13" t="s">
        <v>40</v>
      </c>
      <c r="D232" s="14">
        <v>2</v>
      </c>
      <c r="E232" s="15"/>
      <c r="F232" s="16">
        <f t="shared" si="6"/>
        <v>0</v>
      </c>
    </row>
    <row r="233" spans="1:6" ht="41.4">
      <c r="A233" s="11">
        <v>2</v>
      </c>
      <c r="B233" s="38" t="s">
        <v>67</v>
      </c>
      <c r="C233" s="13" t="s">
        <v>40</v>
      </c>
      <c r="D233" s="14">
        <v>2</v>
      </c>
      <c r="E233" s="15"/>
      <c r="F233" s="16">
        <f t="shared" si="6"/>
        <v>0</v>
      </c>
    </row>
    <row r="234" spans="1:6" ht="27.6">
      <c r="A234" s="11">
        <v>3</v>
      </c>
      <c r="B234" s="26" t="s">
        <v>68</v>
      </c>
      <c r="C234" s="13" t="s">
        <v>40</v>
      </c>
      <c r="D234" s="14">
        <v>2</v>
      </c>
      <c r="E234" s="15"/>
      <c r="F234" s="16">
        <f t="shared" si="6"/>
        <v>0</v>
      </c>
    </row>
    <row r="235" spans="1:6" ht="27.6">
      <c r="A235" s="11">
        <v>4</v>
      </c>
      <c r="B235" s="26" t="s">
        <v>69</v>
      </c>
      <c r="C235" s="13" t="s">
        <v>52</v>
      </c>
      <c r="D235" s="14">
        <v>8.9</v>
      </c>
      <c r="E235" s="15"/>
      <c r="F235" s="16">
        <f t="shared" si="6"/>
        <v>0</v>
      </c>
    </row>
    <row r="236" spans="1:6" ht="27.6">
      <c r="A236" s="11">
        <v>5</v>
      </c>
      <c r="B236" s="26" t="s">
        <v>70</v>
      </c>
      <c r="C236" s="13" t="s">
        <v>52</v>
      </c>
      <c r="D236" s="14">
        <v>2.6</v>
      </c>
      <c r="E236" s="15"/>
      <c r="F236" s="16">
        <f t="shared" si="6"/>
        <v>0</v>
      </c>
    </row>
    <row r="237" spans="1:6">
      <c r="A237" s="18"/>
      <c r="B237" s="19" t="s">
        <v>71</v>
      </c>
      <c r="C237" s="20"/>
      <c r="D237" s="21"/>
      <c r="E237" s="22"/>
      <c r="F237" s="23">
        <f>SUM(F232:F236)</f>
        <v>0</v>
      </c>
    </row>
    <row r="238" spans="1:6">
      <c r="A238" s="36" t="s">
        <v>72</v>
      </c>
      <c r="B238" s="41" t="s">
        <v>115</v>
      </c>
      <c r="C238" s="42"/>
      <c r="D238" s="43"/>
      <c r="E238" s="44"/>
      <c r="F238" s="16"/>
    </row>
    <row r="239" spans="1:6" ht="57.6">
      <c r="A239" s="11">
        <v>1</v>
      </c>
      <c r="B239" s="45" t="s">
        <v>85</v>
      </c>
      <c r="C239" s="42" t="s">
        <v>86</v>
      </c>
      <c r="D239" s="43">
        <v>1.4</v>
      </c>
      <c r="E239" s="44"/>
      <c r="F239" s="16">
        <f t="shared" ref="F239:F249" si="7">+D239*E239</f>
        <v>0</v>
      </c>
    </row>
    <row r="240" spans="1:6" ht="43.2">
      <c r="A240" s="11">
        <v>2</v>
      </c>
      <c r="B240" s="45" t="s">
        <v>87</v>
      </c>
      <c r="C240" s="42" t="s">
        <v>88</v>
      </c>
      <c r="D240" s="43">
        <v>1</v>
      </c>
      <c r="E240" s="44"/>
      <c r="F240" s="16">
        <f t="shared" si="7"/>
        <v>0</v>
      </c>
    </row>
    <row r="241" spans="1:6" ht="43.2">
      <c r="A241" s="11">
        <v>3</v>
      </c>
      <c r="B241" s="45" t="s">
        <v>89</v>
      </c>
      <c r="C241" s="42" t="s">
        <v>90</v>
      </c>
      <c r="D241" s="43">
        <v>1</v>
      </c>
      <c r="E241" s="44"/>
      <c r="F241" s="16">
        <f t="shared" si="7"/>
        <v>0</v>
      </c>
    </row>
    <row r="242" spans="1:6" ht="43.2">
      <c r="A242" s="11">
        <v>4</v>
      </c>
      <c r="B242" s="45" t="s">
        <v>91</v>
      </c>
      <c r="C242" s="42" t="s">
        <v>90</v>
      </c>
      <c r="D242" s="43">
        <v>1</v>
      </c>
      <c r="E242" s="44"/>
      <c r="F242" s="16">
        <f t="shared" si="7"/>
        <v>0</v>
      </c>
    </row>
    <row r="243" spans="1:6" ht="43.2">
      <c r="A243" s="11">
        <v>5</v>
      </c>
      <c r="B243" s="45" t="s">
        <v>92</v>
      </c>
      <c r="C243" s="42" t="s">
        <v>90</v>
      </c>
      <c r="D243" s="43">
        <v>1</v>
      </c>
      <c r="E243" s="44"/>
      <c r="F243" s="16">
        <f t="shared" si="7"/>
        <v>0</v>
      </c>
    </row>
    <row r="244" spans="1:6" ht="72">
      <c r="A244" s="11">
        <v>6</v>
      </c>
      <c r="B244" s="45" t="s">
        <v>93</v>
      </c>
      <c r="C244" s="42" t="s">
        <v>86</v>
      </c>
      <c r="D244" s="43">
        <v>26.46</v>
      </c>
      <c r="E244" s="44"/>
      <c r="F244" s="16">
        <f t="shared" si="7"/>
        <v>0</v>
      </c>
    </row>
    <row r="245" spans="1:6" ht="57.6">
      <c r="A245" s="11">
        <v>7</v>
      </c>
      <c r="B245" s="45" t="s">
        <v>94</v>
      </c>
      <c r="C245" s="42" t="s">
        <v>30</v>
      </c>
      <c r="D245" s="43">
        <v>1</v>
      </c>
      <c r="E245" s="44"/>
      <c r="F245" s="16">
        <f t="shared" si="7"/>
        <v>0</v>
      </c>
    </row>
    <row r="246" spans="1:6" ht="28.8">
      <c r="A246" s="11">
        <v>8</v>
      </c>
      <c r="B246" s="45" t="s">
        <v>383</v>
      </c>
      <c r="C246" s="42" t="s">
        <v>88</v>
      </c>
      <c r="D246" s="43">
        <v>3</v>
      </c>
      <c r="E246" s="44"/>
      <c r="F246" s="16">
        <f t="shared" si="7"/>
        <v>0</v>
      </c>
    </row>
    <row r="247" spans="1:6">
      <c r="A247" s="11">
        <v>9</v>
      </c>
      <c r="B247" s="45" t="s">
        <v>96</v>
      </c>
      <c r="C247" s="42" t="s">
        <v>88</v>
      </c>
      <c r="D247" s="43">
        <v>3</v>
      </c>
      <c r="E247" s="44"/>
      <c r="F247" s="16">
        <f t="shared" si="7"/>
        <v>0</v>
      </c>
    </row>
    <row r="248" spans="1:6">
      <c r="A248" s="11">
        <v>10</v>
      </c>
      <c r="B248" s="45" t="s">
        <v>97</v>
      </c>
      <c r="C248" s="42" t="s">
        <v>88</v>
      </c>
      <c r="D248" s="43">
        <v>3</v>
      </c>
      <c r="E248" s="44"/>
      <c r="F248" s="16">
        <f t="shared" si="7"/>
        <v>0</v>
      </c>
    </row>
    <row r="249" spans="1:6">
      <c r="A249" s="11">
        <v>11</v>
      </c>
      <c r="B249" s="45" t="s">
        <v>98</v>
      </c>
      <c r="C249" s="42" t="s">
        <v>88</v>
      </c>
      <c r="D249" s="43">
        <v>5</v>
      </c>
      <c r="E249" s="44"/>
      <c r="F249" s="16">
        <f t="shared" si="7"/>
        <v>0</v>
      </c>
    </row>
    <row r="250" spans="1:6">
      <c r="A250" s="18"/>
      <c r="B250" s="19" t="s">
        <v>82</v>
      </c>
      <c r="C250" s="20"/>
      <c r="D250" s="21"/>
      <c r="E250" s="22"/>
      <c r="F250" s="23">
        <f>SUM(F239:F249)</f>
        <v>0</v>
      </c>
    </row>
    <row r="251" spans="1:6">
      <c r="A251" s="18" t="s">
        <v>72</v>
      </c>
      <c r="B251" s="19" t="s">
        <v>106</v>
      </c>
      <c r="C251" s="20"/>
      <c r="D251" s="21"/>
      <c r="E251" s="22"/>
      <c r="F251" s="23"/>
    </row>
    <row r="252" spans="1:6" ht="27.6">
      <c r="A252" s="47">
        <v>1</v>
      </c>
      <c r="B252" s="26" t="s">
        <v>103</v>
      </c>
      <c r="C252" s="13" t="s">
        <v>14</v>
      </c>
      <c r="D252" s="27">
        <v>0.14299999999999999</v>
      </c>
      <c r="E252" s="15"/>
      <c r="F252" s="16">
        <f>E252*D252</f>
        <v>0</v>
      </c>
    </row>
    <row r="253" spans="1:6" ht="27.6">
      <c r="A253" s="47">
        <v>2</v>
      </c>
      <c r="B253" s="26" t="s">
        <v>107</v>
      </c>
      <c r="C253" s="13" t="s">
        <v>14</v>
      </c>
      <c r="D253" s="14">
        <v>0.56999999999999995</v>
      </c>
      <c r="E253" s="15"/>
      <c r="F253" s="16">
        <f t="shared" ref="F253:F261" si="8">E253*D253</f>
        <v>0</v>
      </c>
    </row>
    <row r="254" spans="1:6">
      <c r="A254" s="47">
        <v>3</v>
      </c>
      <c r="B254" s="26" t="s">
        <v>108</v>
      </c>
      <c r="C254" s="13" t="s">
        <v>10</v>
      </c>
      <c r="D254" s="14">
        <v>1.9</v>
      </c>
      <c r="E254" s="15"/>
      <c r="F254" s="16">
        <f t="shared" si="8"/>
        <v>0</v>
      </c>
    </row>
    <row r="255" spans="1:6" ht="27.6">
      <c r="A255" s="47">
        <v>4</v>
      </c>
      <c r="B255" s="26" t="s">
        <v>109</v>
      </c>
      <c r="C255" s="13" t="s">
        <v>10</v>
      </c>
      <c r="D255" s="14">
        <v>8.32</v>
      </c>
      <c r="E255" s="15"/>
      <c r="F255" s="16">
        <f t="shared" si="8"/>
        <v>0</v>
      </c>
    </row>
    <row r="256" spans="1:6">
      <c r="A256" s="47">
        <v>5</v>
      </c>
      <c r="B256" s="26" t="s">
        <v>184</v>
      </c>
      <c r="C256" s="13" t="s">
        <v>86</v>
      </c>
      <c r="D256" s="14">
        <v>6</v>
      </c>
      <c r="E256" s="15"/>
      <c r="F256" s="16"/>
    </row>
    <row r="257" spans="1:7" ht="27.6">
      <c r="A257" s="47">
        <v>6</v>
      </c>
      <c r="B257" s="26" t="s">
        <v>110</v>
      </c>
      <c r="C257" s="13" t="s">
        <v>10</v>
      </c>
      <c r="D257" s="28">
        <v>3.75</v>
      </c>
      <c r="E257" s="15"/>
      <c r="F257" s="16">
        <f t="shared" si="8"/>
        <v>0</v>
      </c>
    </row>
    <row r="258" spans="1:7" ht="41.4">
      <c r="A258" s="47">
        <v>7</v>
      </c>
      <c r="B258" s="26" t="s">
        <v>77</v>
      </c>
      <c r="C258" s="13" t="s">
        <v>10</v>
      </c>
      <c r="D258" s="28">
        <v>17.760000000000002</v>
      </c>
      <c r="E258" s="15"/>
      <c r="F258" s="16">
        <f t="shared" si="8"/>
        <v>0</v>
      </c>
    </row>
    <row r="259" spans="1:7" ht="43.2">
      <c r="A259" s="47">
        <v>8</v>
      </c>
      <c r="B259" s="45" t="s">
        <v>187</v>
      </c>
      <c r="C259" s="42" t="s">
        <v>30</v>
      </c>
      <c r="D259" s="43">
        <v>1</v>
      </c>
      <c r="E259" s="50"/>
      <c r="F259" s="16">
        <f t="shared" si="8"/>
        <v>0</v>
      </c>
    </row>
    <row r="260" spans="1:7" ht="27.6">
      <c r="A260" s="47">
        <v>9</v>
      </c>
      <c r="B260" s="26" t="s">
        <v>112</v>
      </c>
      <c r="C260" s="13" t="s">
        <v>30</v>
      </c>
      <c r="D260" s="28">
        <v>1</v>
      </c>
      <c r="E260" s="15"/>
      <c r="F260" s="16">
        <f t="shared" si="8"/>
        <v>0</v>
      </c>
    </row>
    <row r="261" spans="1:7" ht="27.6">
      <c r="A261" s="47">
        <v>10</v>
      </c>
      <c r="B261" s="26" t="s">
        <v>185</v>
      </c>
      <c r="C261" s="13" t="s">
        <v>14</v>
      </c>
      <c r="D261" s="28">
        <v>0.56999999999999995</v>
      </c>
      <c r="E261" s="15"/>
      <c r="F261" s="16">
        <f t="shared" si="8"/>
        <v>0</v>
      </c>
    </row>
    <row r="262" spans="1:7">
      <c r="A262" s="18"/>
      <c r="B262" s="7" t="s">
        <v>82</v>
      </c>
      <c r="C262" s="9"/>
      <c r="D262" s="52"/>
      <c r="E262" s="25"/>
      <c r="F262" s="23">
        <f>SUM(F252:F261)</f>
        <v>0</v>
      </c>
    </row>
    <row r="263" spans="1:7">
      <c r="A263" s="11"/>
      <c r="B263" s="41" t="s">
        <v>100</v>
      </c>
      <c r="C263" s="42"/>
      <c r="D263" s="43"/>
      <c r="E263" s="43"/>
      <c r="F263" s="46">
        <f>F250+F237+F230+F226+F223+F219+F215+F205+F196+F262</f>
        <v>0</v>
      </c>
      <c r="G263" s="54"/>
    </row>
    <row r="267" spans="1:7" ht="15" thickBot="1"/>
    <row r="268" spans="1:7" ht="18.600000000000001" thickBot="1">
      <c r="A268" s="2"/>
      <c r="B268" s="369" t="s">
        <v>254</v>
      </c>
      <c r="C268" s="370"/>
      <c r="D268" s="370"/>
      <c r="E268" s="370"/>
      <c r="F268" s="371"/>
    </row>
    <row r="269" spans="1:7" ht="18">
      <c r="A269" s="2"/>
      <c r="B269" s="3"/>
      <c r="C269" s="3"/>
      <c r="D269" s="3"/>
      <c r="E269" s="3"/>
      <c r="F269" s="3"/>
    </row>
    <row r="270" spans="1:7" ht="31.2">
      <c r="A270" s="4" t="s">
        <v>1</v>
      </c>
      <c r="B270" s="4" t="s">
        <v>2</v>
      </c>
      <c r="C270" s="4" t="s">
        <v>3</v>
      </c>
      <c r="D270" s="5" t="s">
        <v>4</v>
      </c>
      <c r="E270" s="4" t="s">
        <v>5</v>
      </c>
      <c r="F270" s="4" t="s">
        <v>6</v>
      </c>
    </row>
    <row r="271" spans="1:7" ht="15.6">
      <c r="A271" s="6" t="s">
        <v>7</v>
      </c>
      <c r="B271" s="7" t="s">
        <v>8</v>
      </c>
      <c r="C271" s="8"/>
      <c r="D271" s="9"/>
      <c r="E271" s="9"/>
      <c r="F271" s="10"/>
    </row>
    <row r="272" spans="1:7" ht="27.6">
      <c r="A272" s="11">
        <v>1</v>
      </c>
      <c r="B272" s="12" t="s">
        <v>9</v>
      </c>
      <c r="C272" s="13" t="s">
        <v>10</v>
      </c>
      <c r="D272" s="14">
        <v>64.58</v>
      </c>
      <c r="E272" s="15"/>
      <c r="F272" s="16">
        <f>+D272*E272</f>
        <v>0</v>
      </c>
    </row>
    <row r="273" spans="1:6">
      <c r="A273" s="11">
        <v>2</v>
      </c>
      <c r="B273" s="17" t="s">
        <v>11</v>
      </c>
      <c r="C273" s="13" t="s">
        <v>12</v>
      </c>
      <c r="D273" s="14">
        <v>1</v>
      </c>
      <c r="E273" s="15"/>
      <c r="F273" s="16">
        <f t="shared" ref="F273:F312" si="9">+D273*E273</f>
        <v>0</v>
      </c>
    </row>
    <row r="274" spans="1:6">
      <c r="A274" s="11">
        <v>3</v>
      </c>
      <c r="B274" s="12" t="s">
        <v>102</v>
      </c>
      <c r="C274" s="13" t="s">
        <v>14</v>
      </c>
      <c r="D274" s="14">
        <v>37.436</v>
      </c>
      <c r="E274" s="15"/>
      <c r="F274" s="16">
        <f t="shared" si="9"/>
        <v>0</v>
      </c>
    </row>
    <row r="275" spans="1:6">
      <c r="A275" s="11">
        <v>4</v>
      </c>
      <c r="B275" s="17" t="s">
        <v>15</v>
      </c>
      <c r="C275" s="13" t="s">
        <v>14</v>
      </c>
      <c r="D275" s="14">
        <v>4.13</v>
      </c>
      <c r="E275" s="15"/>
      <c r="F275" s="16">
        <f t="shared" si="9"/>
        <v>0</v>
      </c>
    </row>
    <row r="276" spans="1:6">
      <c r="A276" s="11">
        <v>5</v>
      </c>
      <c r="B276" s="17" t="s">
        <v>16</v>
      </c>
      <c r="C276" s="13" t="s">
        <v>14</v>
      </c>
      <c r="D276" s="14">
        <v>3.78</v>
      </c>
      <c r="E276" s="15"/>
      <c r="F276" s="16">
        <f t="shared" si="9"/>
        <v>0</v>
      </c>
    </row>
    <row r="277" spans="1:6">
      <c r="A277" s="11">
        <v>6</v>
      </c>
      <c r="B277" s="17" t="s">
        <v>17</v>
      </c>
      <c r="C277" s="13" t="s">
        <v>14</v>
      </c>
      <c r="D277" s="14">
        <v>1.3320000000000001</v>
      </c>
      <c r="E277" s="15"/>
      <c r="F277" s="16">
        <f t="shared" si="9"/>
        <v>0</v>
      </c>
    </row>
    <row r="278" spans="1:6">
      <c r="A278" s="11">
        <v>7</v>
      </c>
      <c r="B278" s="17" t="s">
        <v>18</v>
      </c>
      <c r="C278" s="13" t="s">
        <v>12</v>
      </c>
      <c r="D278" s="14">
        <v>1</v>
      </c>
      <c r="E278" s="15"/>
      <c r="F278" s="16">
        <f t="shared" si="9"/>
        <v>0</v>
      </c>
    </row>
    <row r="279" spans="1:6">
      <c r="A279" s="18"/>
      <c r="B279" s="19" t="s">
        <v>19</v>
      </c>
      <c r="C279" s="20"/>
      <c r="D279" s="21"/>
      <c r="E279" s="22"/>
      <c r="F279" s="23">
        <f>SUM(F272:F278)</f>
        <v>0</v>
      </c>
    </row>
    <row r="280" spans="1:6" ht="15.6">
      <c r="A280" s="6" t="s">
        <v>20</v>
      </c>
      <c r="B280" s="7" t="s">
        <v>21</v>
      </c>
      <c r="C280" s="9"/>
      <c r="D280" s="24"/>
      <c r="E280" s="25"/>
      <c r="F280" s="16"/>
    </row>
    <row r="281" spans="1:6" ht="27.6">
      <c r="A281" s="11">
        <v>1</v>
      </c>
      <c r="B281" s="26" t="s">
        <v>22</v>
      </c>
      <c r="C281" s="13" t="s">
        <v>14</v>
      </c>
      <c r="D281" s="27">
        <v>0.68899999999999995</v>
      </c>
      <c r="E281" s="15"/>
      <c r="F281" s="16">
        <f t="shared" si="9"/>
        <v>0</v>
      </c>
    </row>
    <row r="282" spans="1:6" ht="27.6">
      <c r="A282" s="11">
        <v>2</v>
      </c>
      <c r="B282" s="26" t="s">
        <v>23</v>
      </c>
      <c r="C282" s="13" t="s">
        <v>14</v>
      </c>
      <c r="D282" s="14">
        <v>2.754</v>
      </c>
      <c r="E282" s="15"/>
      <c r="F282" s="16">
        <f t="shared" si="9"/>
        <v>0</v>
      </c>
    </row>
    <row r="283" spans="1:6" ht="41.4">
      <c r="A283" s="11">
        <v>3</v>
      </c>
      <c r="B283" s="26" t="s">
        <v>24</v>
      </c>
      <c r="C283" s="13" t="s">
        <v>10</v>
      </c>
      <c r="D283" s="14">
        <v>57.84</v>
      </c>
      <c r="E283" s="15"/>
      <c r="F283" s="16">
        <f t="shared" si="9"/>
        <v>0</v>
      </c>
    </row>
    <row r="284" spans="1:6" ht="27.6">
      <c r="A284" s="11">
        <v>4</v>
      </c>
      <c r="B284" s="12" t="s">
        <v>25</v>
      </c>
      <c r="C284" s="13" t="s">
        <v>14</v>
      </c>
      <c r="D284" s="28">
        <v>0.48599999999999999</v>
      </c>
      <c r="E284" s="15"/>
      <c r="F284" s="16">
        <f t="shared" si="9"/>
        <v>0</v>
      </c>
    </row>
    <row r="285" spans="1:6" ht="41.4">
      <c r="A285" s="11">
        <v>5</v>
      </c>
      <c r="B285" s="12" t="s">
        <v>26</v>
      </c>
      <c r="C285" s="13" t="s">
        <v>14</v>
      </c>
      <c r="D285" s="28">
        <v>1.085</v>
      </c>
      <c r="E285" s="15"/>
      <c r="F285" s="16">
        <f t="shared" si="9"/>
        <v>0</v>
      </c>
    </row>
    <row r="286" spans="1:6" ht="41.4">
      <c r="A286" s="11">
        <v>6</v>
      </c>
      <c r="B286" s="12" t="s">
        <v>27</v>
      </c>
      <c r="C286" s="13" t="s">
        <v>14</v>
      </c>
      <c r="D286" s="28">
        <v>2.08</v>
      </c>
      <c r="E286" s="15"/>
      <c r="F286" s="16">
        <f t="shared" si="9"/>
        <v>0</v>
      </c>
    </row>
    <row r="287" spans="1:6">
      <c r="A287" s="11">
        <v>7</v>
      </c>
      <c r="B287" s="29" t="s">
        <v>28</v>
      </c>
      <c r="C287" s="13" t="s">
        <v>10</v>
      </c>
      <c r="D287" s="14">
        <v>74</v>
      </c>
      <c r="E287" s="15"/>
      <c r="F287" s="16">
        <f t="shared" si="9"/>
        <v>0</v>
      </c>
    </row>
    <row r="288" spans="1:6" ht="55.2">
      <c r="A288" s="11">
        <v>8</v>
      </c>
      <c r="B288" s="12" t="s">
        <v>29</v>
      </c>
      <c r="C288" s="13" t="s">
        <v>30</v>
      </c>
      <c r="D288" s="14">
        <v>1</v>
      </c>
      <c r="E288" s="15"/>
      <c r="F288" s="16">
        <f t="shared" si="9"/>
        <v>0</v>
      </c>
    </row>
    <row r="289" spans="1:6">
      <c r="A289" s="18"/>
      <c r="B289" s="19" t="s">
        <v>31</v>
      </c>
      <c r="C289" s="20"/>
      <c r="D289" s="21"/>
      <c r="E289" s="22"/>
      <c r="F289" s="23">
        <f>SUM(F281:F288)</f>
        <v>0</v>
      </c>
    </row>
    <row r="290" spans="1:6" ht="15.6">
      <c r="A290" s="6" t="s">
        <v>32</v>
      </c>
      <c r="B290" s="30" t="s">
        <v>33</v>
      </c>
      <c r="C290" s="9"/>
      <c r="D290" s="24"/>
      <c r="E290" s="25"/>
      <c r="F290" s="16"/>
    </row>
    <row r="291" spans="1:6" ht="27.6">
      <c r="A291" s="11">
        <v>1</v>
      </c>
      <c r="B291" s="12" t="s">
        <v>34</v>
      </c>
      <c r="C291" s="13" t="s">
        <v>14</v>
      </c>
      <c r="D291" s="27">
        <v>1.0940000000000001</v>
      </c>
      <c r="E291" s="15"/>
      <c r="F291" s="16">
        <f t="shared" si="9"/>
        <v>0</v>
      </c>
    </row>
    <row r="292" spans="1:6" ht="41.4">
      <c r="A292" s="11">
        <v>2</v>
      </c>
      <c r="B292" s="12" t="s">
        <v>255</v>
      </c>
      <c r="C292" s="13" t="s">
        <v>14</v>
      </c>
      <c r="D292" s="14">
        <v>1.056</v>
      </c>
      <c r="E292" s="15"/>
      <c r="F292" s="16">
        <f t="shared" si="9"/>
        <v>0</v>
      </c>
    </row>
    <row r="293" spans="1:6" ht="41.4">
      <c r="A293" s="11">
        <v>3</v>
      </c>
      <c r="B293" s="12" t="s">
        <v>36</v>
      </c>
      <c r="C293" s="13" t="s">
        <v>14</v>
      </c>
      <c r="D293" s="27">
        <v>0.25700000000000001</v>
      </c>
      <c r="E293" s="15"/>
      <c r="F293" s="16">
        <f t="shared" si="9"/>
        <v>0</v>
      </c>
    </row>
    <row r="294" spans="1:6" ht="41.4">
      <c r="A294" s="11">
        <v>4</v>
      </c>
      <c r="B294" s="12" t="s">
        <v>37</v>
      </c>
      <c r="C294" s="13" t="s">
        <v>10</v>
      </c>
      <c r="D294" s="14">
        <v>55.96</v>
      </c>
      <c r="E294" s="15"/>
      <c r="F294" s="16">
        <f t="shared" si="9"/>
        <v>0</v>
      </c>
    </row>
    <row r="295" spans="1:6" ht="41.4">
      <c r="A295" s="11">
        <v>5</v>
      </c>
      <c r="B295" s="12" t="s">
        <v>38</v>
      </c>
      <c r="C295" s="13" t="s">
        <v>10</v>
      </c>
      <c r="D295" s="14">
        <v>1.92</v>
      </c>
      <c r="E295" s="15"/>
      <c r="F295" s="16">
        <f t="shared" si="9"/>
        <v>0</v>
      </c>
    </row>
    <row r="296" spans="1:6" ht="27.6">
      <c r="A296" s="11">
        <v>6</v>
      </c>
      <c r="B296" s="12" t="s">
        <v>39</v>
      </c>
      <c r="C296" s="13" t="s">
        <v>40</v>
      </c>
      <c r="D296" s="14">
        <v>65</v>
      </c>
      <c r="E296" s="15"/>
      <c r="F296" s="16">
        <f t="shared" si="9"/>
        <v>0</v>
      </c>
    </row>
    <row r="297" spans="1:6" ht="27.6">
      <c r="A297" s="11">
        <v>7</v>
      </c>
      <c r="B297" s="12" t="s">
        <v>41</v>
      </c>
      <c r="C297" s="13" t="s">
        <v>10</v>
      </c>
      <c r="D297" s="27">
        <v>112.65</v>
      </c>
      <c r="E297" s="15"/>
      <c r="F297" s="16">
        <f t="shared" si="9"/>
        <v>0</v>
      </c>
    </row>
    <row r="298" spans="1:6" ht="27.6">
      <c r="A298" s="11">
        <v>8</v>
      </c>
      <c r="B298" s="31" t="s">
        <v>42</v>
      </c>
      <c r="C298" s="13" t="s">
        <v>10</v>
      </c>
      <c r="D298" s="14">
        <v>67.319999999999993</v>
      </c>
      <c r="E298" s="15"/>
      <c r="F298" s="16">
        <f t="shared" si="9"/>
        <v>0</v>
      </c>
    </row>
    <row r="299" spans="1:6">
      <c r="A299" s="18"/>
      <c r="B299" s="19" t="s">
        <v>43</v>
      </c>
      <c r="C299" s="20"/>
      <c r="D299" s="21"/>
      <c r="E299" s="22"/>
      <c r="F299" s="23">
        <f>SUM(F291:F298)</f>
        <v>0</v>
      </c>
    </row>
    <row r="300" spans="1:6" ht="15.6">
      <c r="A300" s="32" t="s">
        <v>44</v>
      </c>
      <c r="B300" s="33" t="s">
        <v>45</v>
      </c>
      <c r="C300" s="34"/>
      <c r="D300" s="35"/>
      <c r="E300" s="15"/>
      <c r="F300" s="16"/>
    </row>
    <row r="301" spans="1:6" ht="55.2">
      <c r="A301" s="11">
        <v>1</v>
      </c>
      <c r="B301" s="31" t="s">
        <v>46</v>
      </c>
      <c r="C301" s="13" t="s">
        <v>40</v>
      </c>
      <c r="D301" s="14">
        <v>4</v>
      </c>
      <c r="E301" s="15"/>
      <c r="F301" s="16">
        <f t="shared" si="9"/>
        <v>0</v>
      </c>
    </row>
    <row r="302" spans="1:6">
      <c r="A302" s="18"/>
      <c r="B302" s="19" t="s">
        <v>48</v>
      </c>
      <c r="C302" s="20"/>
      <c r="D302" s="21"/>
      <c r="E302" s="22"/>
      <c r="F302" s="23">
        <f>SUM(F301:F301)</f>
        <v>0</v>
      </c>
    </row>
    <row r="303" spans="1:6">
      <c r="A303" s="36" t="s">
        <v>49</v>
      </c>
      <c r="B303" s="33" t="s">
        <v>50</v>
      </c>
      <c r="C303" s="13"/>
      <c r="D303" s="14"/>
      <c r="E303" s="15"/>
      <c r="F303" s="16"/>
    </row>
    <row r="304" spans="1:6" ht="41.4">
      <c r="A304" s="11">
        <v>1</v>
      </c>
      <c r="B304" s="31" t="s">
        <v>51</v>
      </c>
      <c r="C304" s="13" t="s">
        <v>52</v>
      </c>
      <c r="D304" s="14">
        <v>10.9</v>
      </c>
      <c r="E304" s="15"/>
      <c r="F304" s="16">
        <f t="shared" si="9"/>
        <v>0</v>
      </c>
    </row>
    <row r="305" spans="1:6" ht="27.6">
      <c r="A305" s="11">
        <v>2</v>
      </c>
      <c r="B305" s="31" t="s">
        <v>53</v>
      </c>
      <c r="C305" s="13" t="s">
        <v>10</v>
      </c>
      <c r="D305" s="14">
        <v>9.44</v>
      </c>
      <c r="E305" s="15"/>
      <c r="F305" s="16">
        <f t="shared" si="9"/>
        <v>0</v>
      </c>
    </row>
    <row r="306" spans="1:6">
      <c r="A306" s="18"/>
      <c r="B306" s="19" t="s">
        <v>54</v>
      </c>
      <c r="C306" s="20"/>
      <c r="D306" s="21"/>
      <c r="E306" s="22"/>
      <c r="F306" s="23">
        <f>SUM(F304:F305)</f>
        <v>0</v>
      </c>
    </row>
    <row r="307" spans="1:6">
      <c r="A307" s="36" t="s">
        <v>55</v>
      </c>
      <c r="B307" s="33" t="s">
        <v>56</v>
      </c>
      <c r="C307" s="13"/>
      <c r="D307" s="14"/>
      <c r="E307" s="15"/>
      <c r="F307" s="16"/>
    </row>
    <row r="308" spans="1:6">
      <c r="A308" s="11">
        <v>1</v>
      </c>
      <c r="B308" s="37" t="s">
        <v>57</v>
      </c>
      <c r="C308" s="13" t="s">
        <v>10</v>
      </c>
      <c r="D308" s="14">
        <v>3.42</v>
      </c>
      <c r="E308" s="15"/>
      <c r="F308" s="16">
        <f t="shared" si="9"/>
        <v>0</v>
      </c>
    </row>
    <row r="309" spans="1:6">
      <c r="A309" s="18"/>
      <c r="B309" s="19" t="s">
        <v>58</v>
      </c>
      <c r="C309" s="20"/>
      <c r="D309" s="21"/>
      <c r="E309" s="22"/>
      <c r="F309" s="23">
        <f>F308</f>
        <v>0</v>
      </c>
    </row>
    <row r="310" spans="1:6">
      <c r="A310" s="36" t="s">
        <v>59</v>
      </c>
      <c r="B310" s="33" t="s">
        <v>60</v>
      </c>
      <c r="C310" s="13"/>
      <c r="D310" s="14"/>
      <c r="E310" s="15"/>
      <c r="F310" s="16"/>
    </row>
    <row r="311" spans="1:6" ht="27.6">
      <c r="A311" s="11">
        <v>1</v>
      </c>
      <c r="B311" s="31" t="s">
        <v>61</v>
      </c>
      <c r="C311" s="13" t="s">
        <v>10</v>
      </c>
      <c r="D311" s="14">
        <v>45.4</v>
      </c>
      <c r="E311" s="15"/>
      <c r="F311" s="16">
        <f t="shared" si="9"/>
        <v>0</v>
      </c>
    </row>
    <row r="312" spans="1:6" ht="27.6">
      <c r="A312" s="11">
        <v>2</v>
      </c>
      <c r="B312" s="31" t="s">
        <v>256</v>
      </c>
      <c r="C312" s="13" t="s">
        <v>10</v>
      </c>
      <c r="D312" s="14">
        <v>13.8</v>
      </c>
      <c r="E312" s="15"/>
      <c r="F312" s="16">
        <f t="shared" si="9"/>
        <v>0</v>
      </c>
    </row>
    <row r="313" spans="1:6">
      <c r="A313" s="18"/>
      <c r="B313" s="19" t="s">
        <v>63</v>
      </c>
      <c r="C313" s="20"/>
      <c r="D313" s="21"/>
      <c r="E313" s="22"/>
      <c r="F313" s="23">
        <f>SUM(F311:F312)</f>
        <v>0</v>
      </c>
    </row>
    <row r="314" spans="1:6" ht="28.8">
      <c r="A314" s="36" t="s">
        <v>64</v>
      </c>
      <c r="B314" s="41" t="s">
        <v>105</v>
      </c>
      <c r="C314" s="42"/>
      <c r="D314" s="43"/>
      <c r="E314" s="44"/>
      <c r="F314" s="16"/>
    </row>
    <row r="315" spans="1:6" ht="57.6">
      <c r="A315" s="11">
        <v>1</v>
      </c>
      <c r="B315" s="45" t="s">
        <v>85</v>
      </c>
      <c r="C315" s="42" t="s">
        <v>86</v>
      </c>
      <c r="D315" s="43">
        <v>1.4</v>
      </c>
      <c r="E315" s="44"/>
      <c r="F315" s="16">
        <f t="shared" ref="F315:F325" si="10">+D315*E315</f>
        <v>0</v>
      </c>
    </row>
    <row r="316" spans="1:6" ht="43.2">
      <c r="A316" s="11">
        <v>2</v>
      </c>
      <c r="B316" s="45" t="s">
        <v>87</v>
      </c>
      <c r="C316" s="42" t="s">
        <v>88</v>
      </c>
      <c r="D316" s="43">
        <v>1</v>
      </c>
      <c r="E316" s="44"/>
      <c r="F316" s="16">
        <f t="shared" si="10"/>
        <v>0</v>
      </c>
    </row>
    <row r="317" spans="1:6" ht="43.2">
      <c r="A317" s="11">
        <v>3</v>
      </c>
      <c r="B317" s="45" t="s">
        <v>89</v>
      </c>
      <c r="C317" s="42" t="s">
        <v>90</v>
      </c>
      <c r="D317" s="43">
        <v>1</v>
      </c>
      <c r="E317" s="44"/>
      <c r="F317" s="16">
        <f t="shared" si="10"/>
        <v>0</v>
      </c>
    </row>
    <row r="318" spans="1:6" ht="43.2">
      <c r="A318" s="11">
        <v>4</v>
      </c>
      <c r="B318" s="45" t="s">
        <v>91</v>
      </c>
      <c r="C318" s="42" t="s">
        <v>90</v>
      </c>
      <c r="D318" s="43">
        <v>1</v>
      </c>
      <c r="E318" s="44"/>
      <c r="F318" s="16">
        <f t="shared" si="10"/>
        <v>0</v>
      </c>
    </row>
    <row r="319" spans="1:6" ht="43.2">
      <c r="A319" s="11">
        <v>5</v>
      </c>
      <c r="B319" s="45" t="s">
        <v>92</v>
      </c>
      <c r="C319" s="42" t="s">
        <v>90</v>
      </c>
      <c r="D319" s="43">
        <v>1</v>
      </c>
      <c r="E319" s="44"/>
      <c r="F319" s="16">
        <f t="shared" si="10"/>
        <v>0</v>
      </c>
    </row>
    <row r="320" spans="1:6" ht="72">
      <c r="A320" s="11">
        <v>6</v>
      </c>
      <c r="B320" s="45" t="s">
        <v>93</v>
      </c>
      <c r="C320" s="42" t="s">
        <v>86</v>
      </c>
      <c r="D320" s="130">
        <v>12.06</v>
      </c>
      <c r="E320" s="44"/>
      <c r="F320" s="16">
        <f t="shared" si="10"/>
        <v>0</v>
      </c>
    </row>
    <row r="321" spans="1:6" ht="57.6">
      <c r="A321" s="11">
        <v>7</v>
      </c>
      <c r="B321" s="45" t="s">
        <v>94</v>
      </c>
      <c r="C321" s="42" t="s">
        <v>30</v>
      </c>
      <c r="D321" s="43">
        <v>1</v>
      </c>
      <c r="E321" s="44"/>
      <c r="F321" s="16">
        <f t="shared" si="10"/>
        <v>0</v>
      </c>
    </row>
    <row r="322" spans="1:6" ht="28.8">
      <c r="A322" s="11">
        <v>8</v>
      </c>
      <c r="B322" s="45" t="s">
        <v>383</v>
      </c>
      <c r="C322" s="42" t="s">
        <v>88</v>
      </c>
      <c r="D322" s="43">
        <v>3</v>
      </c>
      <c r="E322" s="44"/>
      <c r="F322" s="16">
        <f t="shared" si="10"/>
        <v>0</v>
      </c>
    </row>
    <row r="323" spans="1:6">
      <c r="A323" s="11">
        <v>9</v>
      </c>
      <c r="B323" s="45" t="s">
        <v>96</v>
      </c>
      <c r="C323" s="42" t="s">
        <v>88</v>
      </c>
      <c r="D323" s="43">
        <v>3</v>
      </c>
      <c r="E323" s="44"/>
      <c r="F323" s="16">
        <f t="shared" si="10"/>
        <v>0</v>
      </c>
    </row>
    <row r="324" spans="1:6">
      <c r="A324" s="11">
        <v>10</v>
      </c>
      <c r="B324" s="45" t="s">
        <v>97</v>
      </c>
      <c r="C324" s="42" t="s">
        <v>88</v>
      </c>
      <c r="D324" s="43">
        <v>3</v>
      </c>
      <c r="E324" s="44"/>
      <c r="F324" s="16">
        <f t="shared" si="10"/>
        <v>0</v>
      </c>
    </row>
    <row r="325" spans="1:6">
      <c r="A325" s="11">
        <v>11</v>
      </c>
      <c r="B325" s="45" t="s">
        <v>98</v>
      </c>
      <c r="C325" s="42" t="s">
        <v>88</v>
      </c>
      <c r="D325" s="43">
        <v>4</v>
      </c>
      <c r="E325" s="44"/>
      <c r="F325" s="16">
        <f t="shared" si="10"/>
        <v>0</v>
      </c>
    </row>
    <row r="326" spans="1:6">
      <c r="A326" s="18"/>
      <c r="B326" s="19" t="s">
        <v>71</v>
      </c>
      <c r="C326" s="20"/>
      <c r="D326" s="21"/>
      <c r="E326" s="22"/>
      <c r="F326" s="23">
        <f>SUM(F315:F325)</f>
        <v>0</v>
      </c>
    </row>
    <row r="327" spans="1:6">
      <c r="A327" s="18" t="s">
        <v>72</v>
      </c>
      <c r="B327" s="19" t="s">
        <v>106</v>
      </c>
      <c r="C327" s="20"/>
      <c r="D327" s="21"/>
      <c r="E327" s="22"/>
      <c r="F327" s="23"/>
    </row>
    <row r="328" spans="1:6" ht="27.6">
      <c r="A328" s="47">
        <v>1</v>
      </c>
      <c r="B328" s="26" t="s">
        <v>103</v>
      </c>
      <c r="C328" s="13" t="s">
        <v>14</v>
      </c>
      <c r="D328" s="27">
        <v>0.14299999999999999</v>
      </c>
      <c r="E328" s="15"/>
      <c r="F328" s="16">
        <f>+D328*E328</f>
        <v>0</v>
      </c>
    </row>
    <row r="329" spans="1:6" ht="27.6">
      <c r="A329" s="47">
        <v>2</v>
      </c>
      <c r="B329" s="26" t="s">
        <v>107</v>
      </c>
      <c r="C329" s="13" t="s">
        <v>14</v>
      </c>
      <c r="D329" s="14">
        <v>0.56999999999999995</v>
      </c>
      <c r="E329" s="15"/>
      <c r="F329" s="16">
        <f t="shared" ref="F329:F337" si="11">+D329*E329</f>
        <v>0</v>
      </c>
    </row>
    <row r="330" spans="1:6">
      <c r="A330" s="47">
        <v>3</v>
      </c>
      <c r="B330" s="26" t="s">
        <v>108</v>
      </c>
      <c r="C330" s="13" t="s">
        <v>10</v>
      </c>
      <c r="D330" s="14">
        <v>1.9</v>
      </c>
      <c r="E330" s="15"/>
      <c r="F330" s="16">
        <f t="shared" si="11"/>
        <v>0</v>
      </c>
    </row>
    <row r="331" spans="1:6" ht="27.6">
      <c r="A331" s="47">
        <v>4</v>
      </c>
      <c r="B331" s="26" t="s">
        <v>109</v>
      </c>
      <c r="C331" s="13" t="s">
        <v>10</v>
      </c>
      <c r="D331" s="14">
        <v>8.32</v>
      </c>
      <c r="E331" s="15"/>
      <c r="F331" s="16">
        <f t="shared" si="11"/>
        <v>0</v>
      </c>
    </row>
    <row r="332" spans="1:6">
      <c r="A332" s="47">
        <v>5</v>
      </c>
      <c r="B332" s="26" t="s">
        <v>184</v>
      </c>
      <c r="C332" s="13" t="s">
        <v>86</v>
      </c>
      <c r="D332" s="14">
        <v>6</v>
      </c>
      <c r="E332" s="15"/>
      <c r="F332" s="16">
        <f t="shared" si="11"/>
        <v>0</v>
      </c>
    </row>
    <row r="333" spans="1:6" ht="27.6">
      <c r="A333" s="47">
        <v>6</v>
      </c>
      <c r="B333" s="26" t="s">
        <v>110</v>
      </c>
      <c r="C333" s="13" t="s">
        <v>10</v>
      </c>
      <c r="D333" s="28">
        <v>3.75</v>
      </c>
      <c r="E333" s="15"/>
      <c r="F333" s="16">
        <f t="shared" si="11"/>
        <v>0</v>
      </c>
    </row>
    <row r="334" spans="1:6" ht="41.4">
      <c r="A334" s="47">
        <v>7</v>
      </c>
      <c r="B334" s="26" t="s">
        <v>77</v>
      </c>
      <c r="C334" s="13" t="s">
        <v>10</v>
      </c>
      <c r="D334" s="28">
        <v>17.760000000000002</v>
      </c>
      <c r="E334" s="15"/>
      <c r="F334" s="16">
        <f t="shared" si="11"/>
        <v>0</v>
      </c>
    </row>
    <row r="335" spans="1:6" ht="43.2">
      <c r="A335" s="47">
        <v>8</v>
      </c>
      <c r="B335" s="45" t="s">
        <v>187</v>
      </c>
      <c r="C335" s="42" t="s">
        <v>30</v>
      </c>
      <c r="D335" s="43">
        <v>1</v>
      </c>
      <c r="E335" s="50"/>
      <c r="F335" s="16">
        <f t="shared" si="11"/>
        <v>0</v>
      </c>
    </row>
    <row r="336" spans="1:6" ht="27.6">
      <c r="A336" s="47">
        <v>9</v>
      </c>
      <c r="B336" s="26" t="s">
        <v>112</v>
      </c>
      <c r="C336" s="13" t="s">
        <v>30</v>
      </c>
      <c r="D336" s="28">
        <v>1</v>
      </c>
      <c r="E336" s="15"/>
      <c r="F336" s="16">
        <f t="shared" si="11"/>
        <v>0</v>
      </c>
    </row>
    <row r="337" spans="1:7" ht="27.6">
      <c r="A337" s="47">
        <v>10</v>
      </c>
      <c r="B337" s="26" t="s">
        <v>185</v>
      </c>
      <c r="C337" s="13" t="s">
        <v>14</v>
      </c>
      <c r="D337" s="28">
        <v>0.56999999999999995</v>
      </c>
      <c r="E337" s="15"/>
      <c r="F337" s="16">
        <f t="shared" si="11"/>
        <v>0</v>
      </c>
    </row>
    <row r="338" spans="1:7">
      <c r="A338" s="18"/>
      <c r="B338" s="7" t="s">
        <v>82</v>
      </c>
      <c r="C338" s="9"/>
      <c r="D338" s="52"/>
      <c r="E338" s="25"/>
      <c r="F338" s="131">
        <f>+SUM(F328:F337)</f>
        <v>0</v>
      </c>
    </row>
    <row r="339" spans="1:7">
      <c r="A339" s="11"/>
      <c r="B339" s="41" t="s">
        <v>100</v>
      </c>
      <c r="C339" s="42"/>
      <c r="D339" s="43"/>
      <c r="E339" s="43"/>
      <c r="F339" s="46">
        <f>F326+F313+F309+F306+F302+F299+F289+F279+F338</f>
        <v>0</v>
      </c>
      <c r="G339" s="54"/>
    </row>
    <row r="343" spans="1:7" ht="15" thickBot="1"/>
    <row r="344" spans="1:7" ht="18.600000000000001" thickBot="1">
      <c r="A344" s="2"/>
      <c r="B344" s="369" t="s">
        <v>116</v>
      </c>
      <c r="C344" s="370"/>
      <c r="D344" s="370"/>
      <c r="E344" s="370"/>
      <c r="F344" s="371"/>
    </row>
    <row r="345" spans="1:7" ht="18">
      <c r="A345" s="2"/>
      <c r="B345" s="3"/>
      <c r="C345" s="3"/>
      <c r="D345" s="3"/>
      <c r="E345" s="3"/>
      <c r="F345" s="3"/>
    </row>
    <row r="346" spans="1:7" ht="31.2">
      <c r="A346" s="4" t="s">
        <v>1</v>
      </c>
      <c r="B346" s="4" t="s">
        <v>2</v>
      </c>
      <c r="C346" s="4" t="s">
        <v>3</v>
      </c>
      <c r="D346" s="5" t="s">
        <v>4</v>
      </c>
      <c r="E346" s="4" t="s">
        <v>5</v>
      </c>
      <c r="F346" s="4" t="s">
        <v>6</v>
      </c>
    </row>
    <row r="347" spans="1:7" ht="15.6">
      <c r="A347" s="6" t="s">
        <v>7</v>
      </c>
      <c r="B347" s="7" t="s">
        <v>8</v>
      </c>
      <c r="C347" s="8"/>
      <c r="D347" s="9"/>
      <c r="E347" s="9"/>
      <c r="F347" s="10"/>
    </row>
    <row r="348" spans="1:7" ht="27.6">
      <c r="A348" s="11">
        <v>1</v>
      </c>
      <c r="B348" s="12" t="s">
        <v>9</v>
      </c>
      <c r="C348" s="13" t="s">
        <v>10</v>
      </c>
      <c r="D348" s="14">
        <v>38.130000000000003</v>
      </c>
      <c r="E348" s="15"/>
      <c r="F348" s="16">
        <f>+D348*E348</f>
        <v>0</v>
      </c>
    </row>
    <row r="349" spans="1:7">
      <c r="A349" s="11">
        <v>2</v>
      </c>
      <c r="B349" s="17" t="s">
        <v>11</v>
      </c>
      <c r="C349" s="13" t="s">
        <v>12</v>
      </c>
      <c r="D349" s="14">
        <v>1</v>
      </c>
      <c r="E349" s="15"/>
      <c r="F349" s="16">
        <f t="shared" ref="F349:F387" si="12">+D349*E349</f>
        <v>0</v>
      </c>
    </row>
    <row r="350" spans="1:7">
      <c r="A350" s="11">
        <v>3</v>
      </c>
      <c r="B350" s="12" t="s">
        <v>102</v>
      </c>
      <c r="C350" s="13" t="s">
        <v>14</v>
      </c>
      <c r="D350" s="14">
        <v>30.78</v>
      </c>
      <c r="E350" s="15"/>
      <c r="F350" s="16">
        <f t="shared" si="12"/>
        <v>0</v>
      </c>
    </row>
    <row r="351" spans="1:7">
      <c r="A351" s="11">
        <v>4</v>
      </c>
      <c r="B351" s="17" t="s">
        <v>15</v>
      </c>
      <c r="C351" s="13" t="s">
        <v>14</v>
      </c>
      <c r="D351" s="14">
        <v>2.7029999999999998</v>
      </c>
      <c r="E351" s="15"/>
      <c r="F351" s="16">
        <f t="shared" si="12"/>
        <v>0</v>
      </c>
    </row>
    <row r="352" spans="1:7">
      <c r="A352" s="11">
        <v>5</v>
      </c>
      <c r="B352" s="17" t="s">
        <v>16</v>
      </c>
      <c r="C352" s="13" t="s">
        <v>14</v>
      </c>
      <c r="D352" s="14">
        <v>3.1320000000000001</v>
      </c>
      <c r="E352" s="15"/>
      <c r="F352" s="16">
        <f t="shared" si="12"/>
        <v>0</v>
      </c>
    </row>
    <row r="353" spans="1:6">
      <c r="A353" s="11">
        <v>6</v>
      </c>
      <c r="B353" s="17" t="s">
        <v>17</v>
      </c>
      <c r="C353" s="13" t="s">
        <v>14</v>
      </c>
      <c r="D353" s="14">
        <v>0.96</v>
      </c>
      <c r="E353" s="15"/>
      <c r="F353" s="16">
        <f t="shared" si="12"/>
        <v>0</v>
      </c>
    </row>
    <row r="354" spans="1:6">
      <c r="A354" s="11">
        <v>7</v>
      </c>
      <c r="B354" s="17" t="s">
        <v>18</v>
      </c>
      <c r="C354" s="13" t="s">
        <v>12</v>
      </c>
      <c r="D354" s="14">
        <v>1</v>
      </c>
      <c r="E354" s="15"/>
      <c r="F354" s="16">
        <f t="shared" si="12"/>
        <v>0</v>
      </c>
    </row>
    <row r="355" spans="1:6">
      <c r="A355" s="18"/>
      <c r="B355" s="19" t="s">
        <v>19</v>
      </c>
      <c r="C355" s="20"/>
      <c r="D355" s="21"/>
      <c r="E355" s="22"/>
      <c r="F355" s="23">
        <f>SUM(F348:F354)</f>
        <v>0</v>
      </c>
    </row>
    <row r="356" spans="1:6" ht="15.6">
      <c r="A356" s="6" t="s">
        <v>20</v>
      </c>
      <c r="B356" s="7" t="s">
        <v>21</v>
      </c>
      <c r="C356" s="9"/>
      <c r="D356" s="24"/>
      <c r="E356" s="25"/>
      <c r="F356" s="16"/>
    </row>
    <row r="357" spans="1:6" ht="27.6">
      <c r="A357" s="11">
        <v>1</v>
      </c>
      <c r="B357" s="26" t="s">
        <v>103</v>
      </c>
      <c r="C357" s="13" t="s">
        <v>14</v>
      </c>
      <c r="D357" s="27">
        <v>0.56799999999999995</v>
      </c>
      <c r="E357" s="15"/>
      <c r="F357" s="16">
        <f t="shared" si="12"/>
        <v>0</v>
      </c>
    </row>
    <row r="358" spans="1:6" ht="27.6">
      <c r="A358" s="11">
        <v>2</v>
      </c>
      <c r="B358" s="26" t="s">
        <v>117</v>
      </c>
      <c r="C358" s="13" t="s">
        <v>14</v>
      </c>
      <c r="D358" s="14">
        <v>2.2709999999999999</v>
      </c>
      <c r="E358" s="15"/>
      <c r="F358" s="16">
        <f t="shared" si="12"/>
        <v>0</v>
      </c>
    </row>
    <row r="359" spans="1:6" ht="41.4">
      <c r="A359" s="11">
        <v>3</v>
      </c>
      <c r="B359" s="26" t="s">
        <v>24</v>
      </c>
      <c r="C359" s="13" t="s">
        <v>10</v>
      </c>
      <c r="D359" s="14">
        <v>41.32</v>
      </c>
      <c r="E359" s="15"/>
      <c r="F359" s="16">
        <f t="shared" si="12"/>
        <v>0</v>
      </c>
    </row>
    <row r="360" spans="1:6" ht="27.6">
      <c r="A360" s="11">
        <v>4</v>
      </c>
      <c r="B360" s="12" t="s">
        <v>25</v>
      </c>
      <c r="C360" s="13" t="s">
        <v>14</v>
      </c>
      <c r="D360" s="28">
        <v>0.32400000000000001</v>
      </c>
      <c r="E360" s="15"/>
      <c r="F360" s="16">
        <f t="shared" si="12"/>
        <v>0</v>
      </c>
    </row>
    <row r="361" spans="1:6" ht="41.4">
      <c r="A361" s="11">
        <v>5</v>
      </c>
      <c r="B361" s="12" t="s">
        <v>26</v>
      </c>
      <c r="C361" s="13" t="s">
        <v>14</v>
      </c>
      <c r="D361" s="28">
        <v>0.68100000000000005</v>
      </c>
      <c r="E361" s="15"/>
      <c r="F361" s="16">
        <f t="shared" si="12"/>
        <v>0</v>
      </c>
    </row>
    <row r="362" spans="1:6" ht="41.4">
      <c r="A362" s="11">
        <v>6</v>
      </c>
      <c r="B362" s="12" t="s">
        <v>27</v>
      </c>
      <c r="C362" s="13" t="s">
        <v>14</v>
      </c>
      <c r="D362" s="28">
        <v>1.1759999999999999</v>
      </c>
      <c r="E362" s="15"/>
      <c r="F362" s="16">
        <f t="shared" si="12"/>
        <v>0</v>
      </c>
    </row>
    <row r="363" spans="1:6">
      <c r="A363" s="11">
        <v>7</v>
      </c>
      <c r="B363" s="29" t="s">
        <v>28</v>
      </c>
      <c r="C363" s="13" t="s">
        <v>10</v>
      </c>
      <c r="D363" s="14">
        <v>46</v>
      </c>
      <c r="E363" s="15"/>
      <c r="F363" s="16">
        <f t="shared" si="12"/>
        <v>0</v>
      </c>
    </row>
    <row r="364" spans="1:6">
      <c r="A364" s="18"/>
      <c r="B364" s="19" t="s">
        <v>31</v>
      </c>
      <c r="C364" s="20"/>
      <c r="D364" s="21"/>
      <c r="E364" s="22"/>
      <c r="F364" s="23">
        <f>SUM(F357:F363)</f>
        <v>0</v>
      </c>
    </row>
    <row r="365" spans="1:6" ht="15.6">
      <c r="A365" s="6" t="s">
        <v>32</v>
      </c>
      <c r="B365" s="30" t="s">
        <v>33</v>
      </c>
      <c r="C365" s="9"/>
      <c r="D365" s="24"/>
      <c r="E365" s="25"/>
      <c r="F365" s="16"/>
    </row>
    <row r="366" spans="1:6" ht="27.6">
      <c r="A366" s="11">
        <v>1</v>
      </c>
      <c r="B366" s="12" t="s">
        <v>34</v>
      </c>
      <c r="C366" s="13" t="s">
        <v>14</v>
      </c>
      <c r="D366" s="27">
        <v>0.61899999999999999</v>
      </c>
      <c r="E366" s="15"/>
      <c r="F366" s="16">
        <f t="shared" si="12"/>
        <v>0</v>
      </c>
    </row>
    <row r="367" spans="1:6" ht="41.4">
      <c r="A367" s="11">
        <v>2</v>
      </c>
      <c r="B367" s="12" t="s">
        <v>35</v>
      </c>
      <c r="C367" s="13" t="s">
        <v>14</v>
      </c>
      <c r="D367" s="14">
        <v>0.5</v>
      </c>
      <c r="E367" s="15"/>
      <c r="F367" s="16">
        <f t="shared" si="12"/>
        <v>0</v>
      </c>
    </row>
    <row r="368" spans="1:6" ht="41.4">
      <c r="A368" s="11">
        <v>3</v>
      </c>
      <c r="B368" s="12" t="s">
        <v>36</v>
      </c>
      <c r="C368" s="13" t="s">
        <v>14</v>
      </c>
      <c r="D368" s="27">
        <v>0.18099999999999999</v>
      </c>
      <c r="E368" s="15"/>
      <c r="F368" s="16">
        <f t="shared" si="12"/>
        <v>0</v>
      </c>
    </row>
    <row r="369" spans="1:6" ht="41.4">
      <c r="A369" s="11">
        <v>4</v>
      </c>
      <c r="B369" s="12" t="s">
        <v>37</v>
      </c>
      <c r="C369" s="13" t="s">
        <v>10</v>
      </c>
      <c r="D369" s="14">
        <v>25</v>
      </c>
      <c r="E369" s="15"/>
      <c r="F369" s="16">
        <f t="shared" si="12"/>
        <v>0</v>
      </c>
    </row>
    <row r="370" spans="1:6" ht="41.4">
      <c r="A370" s="11">
        <v>5</v>
      </c>
      <c r="B370" s="12" t="s">
        <v>38</v>
      </c>
      <c r="C370" s="13" t="s">
        <v>10</v>
      </c>
      <c r="D370" s="14">
        <v>0.96</v>
      </c>
      <c r="E370" s="15"/>
      <c r="F370" s="16">
        <f t="shared" si="12"/>
        <v>0</v>
      </c>
    </row>
    <row r="371" spans="1:6" ht="27.6">
      <c r="A371" s="11">
        <v>6</v>
      </c>
      <c r="B371" s="12" t="s">
        <v>39</v>
      </c>
      <c r="C371" s="13" t="s">
        <v>40</v>
      </c>
      <c r="D371" s="14">
        <v>39</v>
      </c>
      <c r="E371" s="15"/>
      <c r="F371" s="16">
        <f t="shared" si="12"/>
        <v>0</v>
      </c>
    </row>
    <row r="372" spans="1:6" ht="27.6">
      <c r="A372" s="11">
        <v>7</v>
      </c>
      <c r="B372" s="12" t="s">
        <v>41</v>
      </c>
      <c r="C372" s="13" t="s">
        <v>10</v>
      </c>
      <c r="D372" s="14">
        <v>55.2</v>
      </c>
      <c r="E372" s="15"/>
      <c r="F372" s="16">
        <f t="shared" si="12"/>
        <v>0</v>
      </c>
    </row>
    <row r="373" spans="1:6">
      <c r="A373" s="11">
        <v>8</v>
      </c>
      <c r="B373" s="31" t="s">
        <v>118</v>
      </c>
      <c r="C373" s="13" t="s">
        <v>10</v>
      </c>
      <c r="D373" s="14">
        <v>34.409999999999997</v>
      </c>
      <c r="E373" s="15"/>
      <c r="F373" s="16">
        <f t="shared" si="12"/>
        <v>0</v>
      </c>
    </row>
    <row r="374" spans="1:6">
      <c r="A374" s="18"/>
      <c r="B374" s="19" t="s">
        <v>43</v>
      </c>
      <c r="C374" s="20"/>
      <c r="D374" s="21"/>
      <c r="E374" s="22"/>
      <c r="F374" s="23">
        <f>SUM(F366:F373)</f>
        <v>0</v>
      </c>
    </row>
    <row r="375" spans="1:6" ht="15.6">
      <c r="A375" s="32" t="s">
        <v>44</v>
      </c>
      <c r="B375" s="33" t="s">
        <v>45</v>
      </c>
      <c r="C375" s="34"/>
      <c r="D375" s="35"/>
      <c r="E375" s="15"/>
      <c r="F375" s="16"/>
    </row>
    <row r="376" spans="1:6" ht="55.2">
      <c r="A376" s="11">
        <v>1</v>
      </c>
      <c r="B376" s="31" t="s">
        <v>46</v>
      </c>
      <c r="C376" s="13" t="s">
        <v>40</v>
      </c>
      <c r="D376" s="14">
        <v>2</v>
      </c>
      <c r="E376" s="15"/>
      <c r="F376" s="16">
        <f t="shared" si="12"/>
        <v>0</v>
      </c>
    </row>
    <row r="377" spans="1:6">
      <c r="A377" s="18"/>
      <c r="B377" s="19" t="s">
        <v>48</v>
      </c>
      <c r="C377" s="20"/>
      <c r="D377" s="21"/>
      <c r="E377" s="22"/>
      <c r="F377" s="23">
        <f>SUM(F376:F376)</f>
        <v>0</v>
      </c>
    </row>
    <row r="378" spans="1:6">
      <c r="A378" s="36" t="s">
        <v>49</v>
      </c>
      <c r="B378" s="33" t="s">
        <v>50</v>
      </c>
      <c r="C378" s="13"/>
      <c r="D378" s="14"/>
      <c r="E378" s="15"/>
      <c r="F378" s="16"/>
    </row>
    <row r="379" spans="1:6" ht="41.4">
      <c r="A379" s="11">
        <v>1</v>
      </c>
      <c r="B379" s="31" t="s">
        <v>51</v>
      </c>
      <c r="C379" s="13" t="s">
        <v>52</v>
      </c>
      <c r="D379" s="14">
        <v>5.7</v>
      </c>
      <c r="E379" s="15"/>
      <c r="F379" s="16">
        <f t="shared" si="12"/>
        <v>0</v>
      </c>
    </row>
    <row r="380" spans="1:6" ht="27.6">
      <c r="A380" s="11">
        <v>2</v>
      </c>
      <c r="B380" s="31" t="s">
        <v>53</v>
      </c>
      <c r="C380" s="13" t="s">
        <v>10</v>
      </c>
      <c r="D380" s="14">
        <v>4.8499999999999996</v>
      </c>
      <c r="E380" s="15"/>
      <c r="F380" s="16">
        <f t="shared" si="12"/>
        <v>0</v>
      </c>
    </row>
    <row r="381" spans="1:6">
      <c r="A381" s="18"/>
      <c r="B381" s="19" t="s">
        <v>54</v>
      </c>
      <c r="C381" s="20"/>
      <c r="D381" s="21"/>
      <c r="E381" s="22"/>
      <c r="F381" s="23">
        <f>SUM(F379:F380)</f>
        <v>0</v>
      </c>
    </row>
    <row r="382" spans="1:6">
      <c r="A382" s="36" t="s">
        <v>55</v>
      </c>
      <c r="B382" s="33" t="s">
        <v>56</v>
      </c>
      <c r="C382" s="13"/>
      <c r="D382" s="14"/>
      <c r="E382" s="15"/>
      <c r="F382" s="16"/>
    </row>
    <row r="383" spans="1:6">
      <c r="A383" s="11">
        <v>1</v>
      </c>
      <c r="B383" s="37" t="s">
        <v>57</v>
      </c>
      <c r="C383" s="13" t="s">
        <v>10</v>
      </c>
      <c r="D383" s="14">
        <v>2.34</v>
      </c>
      <c r="E383" s="15"/>
      <c r="F383" s="16">
        <f t="shared" si="12"/>
        <v>0</v>
      </c>
    </row>
    <row r="384" spans="1:6">
      <c r="A384" s="18"/>
      <c r="B384" s="19" t="s">
        <v>58</v>
      </c>
      <c r="C384" s="20"/>
      <c r="D384" s="21"/>
      <c r="E384" s="22"/>
      <c r="F384" s="23">
        <f>F383</f>
        <v>0</v>
      </c>
    </row>
    <row r="385" spans="1:6">
      <c r="A385" s="36" t="s">
        <v>59</v>
      </c>
      <c r="B385" s="33" t="s">
        <v>60</v>
      </c>
      <c r="C385" s="13"/>
      <c r="D385" s="14"/>
      <c r="E385" s="15"/>
      <c r="F385" s="16"/>
    </row>
    <row r="386" spans="1:6" ht="27.6">
      <c r="A386" s="11">
        <v>1</v>
      </c>
      <c r="B386" s="31" t="s">
        <v>61</v>
      </c>
      <c r="C386" s="13" t="s">
        <v>10</v>
      </c>
      <c r="D386" s="14">
        <v>20.8</v>
      </c>
      <c r="E386" s="15"/>
      <c r="F386" s="16">
        <f t="shared" si="12"/>
        <v>0</v>
      </c>
    </row>
    <row r="387" spans="1:6" ht="41.4">
      <c r="A387" s="11">
        <v>2</v>
      </c>
      <c r="B387" s="31" t="s">
        <v>62</v>
      </c>
      <c r="C387" s="13" t="s">
        <v>10</v>
      </c>
      <c r="D387" s="14">
        <v>6.4</v>
      </c>
      <c r="E387" s="15"/>
      <c r="F387" s="16">
        <f t="shared" si="12"/>
        <v>0</v>
      </c>
    </row>
    <row r="388" spans="1:6">
      <c r="A388" s="18"/>
      <c r="B388" s="19" t="s">
        <v>63</v>
      </c>
      <c r="C388" s="20"/>
      <c r="D388" s="21"/>
      <c r="E388" s="22"/>
      <c r="F388" s="23">
        <f>SUM(F386:F387)</f>
        <v>0</v>
      </c>
    </row>
    <row r="389" spans="1:6" ht="28.8">
      <c r="A389" s="36" t="s">
        <v>64</v>
      </c>
      <c r="B389" s="41" t="s">
        <v>105</v>
      </c>
      <c r="C389" s="42"/>
      <c r="D389" s="43"/>
      <c r="E389" s="44"/>
      <c r="F389" s="16"/>
    </row>
    <row r="390" spans="1:6" ht="57.6">
      <c r="A390" s="11">
        <v>1</v>
      </c>
      <c r="B390" s="45" t="s">
        <v>85</v>
      </c>
      <c r="C390" s="42" t="s">
        <v>86</v>
      </c>
      <c r="D390" s="43">
        <v>1.4</v>
      </c>
      <c r="E390" s="44"/>
      <c r="F390" s="16">
        <f t="shared" ref="F390:F400" si="13">+D390*E390</f>
        <v>0</v>
      </c>
    </row>
    <row r="391" spans="1:6" ht="43.2">
      <c r="A391" s="11">
        <v>2</v>
      </c>
      <c r="B391" s="45" t="s">
        <v>87</v>
      </c>
      <c r="C391" s="42" t="s">
        <v>88</v>
      </c>
      <c r="D391" s="43">
        <v>1</v>
      </c>
      <c r="E391" s="44"/>
      <c r="F391" s="16">
        <f t="shared" si="13"/>
        <v>0</v>
      </c>
    </row>
    <row r="392" spans="1:6" ht="43.2">
      <c r="A392" s="11">
        <v>3</v>
      </c>
      <c r="B392" s="45" t="s">
        <v>89</v>
      </c>
      <c r="C392" s="42" t="s">
        <v>90</v>
      </c>
      <c r="D392" s="43">
        <v>1</v>
      </c>
      <c r="E392" s="44"/>
      <c r="F392" s="16">
        <f t="shared" si="13"/>
        <v>0</v>
      </c>
    </row>
    <row r="393" spans="1:6" ht="43.2">
      <c r="A393" s="11">
        <v>4</v>
      </c>
      <c r="B393" s="45" t="s">
        <v>91</v>
      </c>
      <c r="C393" s="42" t="s">
        <v>90</v>
      </c>
      <c r="D393" s="43">
        <v>1</v>
      </c>
      <c r="E393" s="44"/>
      <c r="F393" s="16">
        <f t="shared" si="13"/>
        <v>0</v>
      </c>
    </row>
    <row r="394" spans="1:6" ht="43.2">
      <c r="A394" s="11">
        <v>5</v>
      </c>
      <c r="B394" s="45" t="s">
        <v>92</v>
      </c>
      <c r="C394" s="42" t="s">
        <v>90</v>
      </c>
      <c r="D394" s="43">
        <v>1</v>
      </c>
      <c r="E394" s="44"/>
      <c r="F394" s="16">
        <f t="shared" si="13"/>
        <v>0</v>
      </c>
    </row>
    <row r="395" spans="1:6" ht="72">
      <c r="A395" s="11">
        <v>6</v>
      </c>
      <c r="B395" s="45" t="s">
        <v>93</v>
      </c>
      <c r="C395" s="42" t="s">
        <v>86</v>
      </c>
      <c r="D395" s="43">
        <v>8.82</v>
      </c>
      <c r="E395" s="44"/>
      <c r="F395" s="16">
        <f t="shared" si="13"/>
        <v>0</v>
      </c>
    </row>
    <row r="396" spans="1:6" ht="57.6">
      <c r="A396" s="11">
        <v>7</v>
      </c>
      <c r="B396" s="45" t="s">
        <v>94</v>
      </c>
      <c r="C396" s="42" t="s">
        <v>30</v>
      </c>
      <c r="D396" s="43">
        <v>1</v>
      </c>
      <c r="E396" s="44"/>
      <c r="F396" s="16">
        <f t="shared" si="13"/>
        <v>0</v>
      </c>
    </row>
    <row r="397" spans="1:6" ht="28.8">
      <c r="A397" s="11">
        <v>8</v>
      </c>
      <c r="B397" s="45" t="s">
        <v>383</v>
      </c>
      <c r="C397" s="42" t="s">
        <v>88</v>
      </c>
      <c r="D397" s="43">
        <v>2</v>
      </c>
      <c r="E397" s="44"/>
      <c r="F397" s="16">
        <f t="shared" si="13"/>
        <v>0</v>
      </c>
    </row>
    <row r="398" spans="1:6">
      <c r="A398" s="11">
        <v>9</v>
      </c>
      <c r="B398" s="45" t="s">
        <v>96</v>
      </c>
      <c r="C398" s="42" t="s">
        <v>88</v>
      </c>
      <c r="D398" s="43">
        <v>2</v>
      </c>
      <c r="E398" s="44"/>
      <c r="F398" s="16">
        <f t="shared" si="13"/>
        <v>0</v>
      </c>
    </row>
    <row r="399" spans="1:6">
      <c r="A399" s="11">
        <v>10</v>
      </c>
      <c r="B399" s="45" t="s">
        <v>97</v>
      </c>
      <c r="C399" s="42" t="s">
        <v>88</v>
      </c>
      <c r="D399" s="43">
        <v>2</v>
      </c>
      <c r="E399" s="44"/>
      <c r="F399" s="16">
        <f t="shared" si="13"/>
        <v>0</v>
      </c>
    </row>
    <row r="400" spans="1:6">
      <c r="A400" s="11">
        <v>11</v>
      </c>
      <c r="B400" s="45" t="s">
        <v>98</v>
      </c>
      <c r="C400" s="42" t="s">
        <v>88</v>
      </c>
      <c r="D400" s="43">
        <v>2</v>
      </c>
      <c r="E400" s="44"/>
      <c r="F400" s="16">
        <f t="shared" si="13"/>
        <v>0</v>
      </c>
    </row>
    <row r="401" spans="1:7">
      <c r="A401" s="18"/>
      <c r="B401" s="19" t="s">
        <v>71</v>
      </c>
      <c r="C401" s="20"/>
      <c r="D401" s="21"/>
      <c r="E401" s="22"/>
      <c r="F401" s="23">
        <f>SUM(F390:F400)</f>
        <v>0</v>
      </c>
    </row>
    <row r="402" spans="1:7">
      <c r="A402" s="18" t="s">
        <v>72</v>
      </c>
      <c r="B402" s="19" t="s">
        <v>106</v>
      </c>
      <c r="C402" s="20"/>
      <c r="D402" s="21"/>
      <c r="E402" s="22"/>
      <c r="F402" s="23"/>
    </row>
    <row r="403" spans="1:7" ht="27.6">
      <c r="A403" s="47">
        <v>1</v>
      </c>
      <c r="B403" s="26" t="s">
        <v>103</v>
      </c>
      <c r="C403" s="13" t="s">
        <v>14</v>
      </c>
      <c r="D403" s="27">
        <v>0.14299999999999999</v>
      </c>
      <c r="E403" s="15"/>
      <c r="F403" s="16">
        <f>E403*D403</f>
        <v>0</v>
      </c>
    </row>
    <row r="404" spans="1:7" ht="27.6">
      <c r="A404" s="47">
        <v>2</v>
      </c>
      <c r="B404" s="26" t="s">
        <v>107</v>
      </c>
      <c r="C404" s="13" t="s">
        <v>14</v>
      </c>
      <c r="D404" s="14">
        <v>0.56999999999999995</v>
      </c>
      <c r="E404" s="15"/>
      <c r="F404" s="16">
        <f t="shared" ref="F404:F412" si="14">E404*D404</f>
        <v>0</v>
      </c>
    </row>
    <row r="405" spans="1:7">
      <c r="A405" s="47">
        <v>3</v>
      </c>
      <c r="B405" s="26" t="s">
        <v>108</v>
      </c>
      <c r="C405" s="13" t="s">
        <v>10</v>
      </c>
      <c r="D405" s="14">
        <v>1.9</v>
      </c>
      <c r="E405" s="15"/>
      <c r="F405" s="16">
        <f t="shared" si="14"/>
        <v>0</v>
      </c>
    </row>
    <row r="406" spans="1:7" ht="27.6">
      <c r="A406" s="47">
        <v>4</v>
      </c>
      <c r="B406" s="26" t="s">
        <v>109</v>
      </c>
      <c r="C406" s="13" t="s">
        <v>10</v>
      </c>
      <c r="D406" s="14">
        <v>8.32</v>
      </c>
      <c r="E406" s="15"/>
      <c r="F406" s="16">
        <f t="shared" si="14"/>
        <v>0</v>
      </c>
    </row>
    <row r="407" spans="1:7">
      <c r="A407" s="47">
        <v>5</v>
      </c>
      <c r="B407" s="26" t="s">
        <v>184</v>
      </c>
      <c r="C407" s="13" t="s">
        <v>86</v>
      </c>
      <c r="D407" s="14">
        <v>6</v>
      </c>
      <c r="E407" s="15"/>
      <c r="F407" s="16"/>
    </row>
    <row r="408" spans="1:7" ht="27.6">
      <c r="A408" s="47">
        <v>6</v>
      </c>
      <c r="B408" s="26" t="s">
        <v>110</v>
      </c>
      <c r="C408" s="13" t="s">
        <v>10</v>
      </c>
      <c r="D408" s="28">
        <v>3.75</v>
      </c>
      <c r="E408" s="15"/>
      <c r="F408" s="16">
        <f t="shared" si="14"/>
        <v>0</v>
      </c>
    </row>
    <row r="409" spans="1:7" ht="41.4">
      <c r="A409" s="47">
        <v>7</v>
      </c>
      <c r="B409" s="26" t="s">
        <v>77</v>
      </c>
      <c r="C409" s="13" t="s">
        <v>10</v>
      </c>
      <c r="D409" s="28">
        <v>17.760000000000002</v>
      </c>
      <c r="E409" s="15"/>
      <c r="F409" s="16">
        <f t="shared" si="14"/>
        <v>0</v>
      </c>
    </row>
    <row r="410" spans="1:7" ht="43.2">
      <c r="A410" s="47">
        <v>8</v>
      </c>
      <c r="B410" s="45" t="s">
        <v>187</v>
      </c>
      <c r="C410" s="42" t="s">
        <v>30</v>
      </c>
      <c r="D410" s="43">
        <v>1</v>
      </c>
      <c r="E410" s="50"/>
      <c r="F410" s="16">
        <f t="shared" si="14"/>
        <v>0</v>
      </c>
    </row>
    <row r="411" spans="1:7" ht="27.6">
      <c r="A411" s="47">
        <v>9</v>
      </c>
      <c r="B411" s="26" t="s">
        <v>112</v>
      </c>
      <c r="C411" s="13" t="s">
        <v>30</v>
      </c>
      <c r="D411" s="28">
        <v>1</v>
      </c>
      <c r="E411" s="15"/>
      <c r="F411" s="16">
        <f t="shared" si="14"/>
        <v>0</v>
      </c>
    </row>
    <row r="412" spans="1:7" ht="27.6">
      <c r="A412" s="47">
        <v>10</v>
      </c>
      <c r="B412" s="26" t="s">
        <v>185</v>
      </c>
      <c r="C412" s="13" t="s">
        <v>14</v>
      </c>
      <c r="D412" s="28">
        <v>0.56999999999999995</v>
      </c>
      <c r="E412" s="15"/>
      <c r="F412" s="16">
        <f t="shared" si="14"/>
        <v>0</v>
      </c>
    </row>
    <row r="413" spans="1:7">
      <c r="A413" s="18"/>
      <c r="B413" s="7" t="s">
        <v>82</v>
      </c>
      <c r="C413" s="9"/>
      <c r="D413" s="52"/>
      <c r="E413" s="25"/>
      <c r="F413" s="23">
        <f>SUM(F403:F412)</f>
        <v>0</v>
      </c>
    </row>
    <row r="414" spans="1:7">
      <c r="A414" s="11"/>
      <c r="B414" s="41" t="s">
        <v>100</v>
      </c>
      <c r="C414" s="42"/>
      <c r="D414" s="43"/>
      <c r="E414" s="43"/>
      <c r="F414" s="46">
        <f>F401+F388+F384+F381+F377+F374+F364+F355+F413</f>
        <v>0</v>
      </c>
      <c r="G414" s="54"/>
    </row>
    <row r="418" spans="1:6">
      <c r="A418" s="1"/>
      <c r="B418" s="381" t="s">
        <v>221</v>
      </c>
      <c r="C418" s="382"/>
      <c r="D418" s="383"/>
      <c r="E418" s="384">
        <f>F41+F106+F180+F263+F339+F414</f>
        <v>0</v>
      </c>
      <c r="F418" s="385"/>
    </row>
    <row r="419" spans="1:6">
      <c r="A419" s="1"/>
      <c r="B419" s="381" t="s">
        <v>241</v>
      </c>
      <c r="C419" s="382"/>
      <c r="D419" s="383"/>
      <c r="E419" s="384">
        <f>(E418*18)/100</f>
        <v>0</v>
      </c>
      <c r="F419" s="385"/>
    </row>
    <row r="420" spans="1:6">
      <c r="A420" s="1"/>
      <c r="B420" s="381" t="s">
        <v>284</v>
      </c>
      <c r="C420" s="382"/>
      <c r="D420" s="383"/>
      <c r="E420" s="384">
        <f>+E418+E419</f>
        <v>0</v>
      </c>
      <c r="F420" s="385"/>
    </row>
    <row r="426" spans="1:6" ht="52.2" customHeight="1">
      <c r="A426" s="429" t="s">
        <v>282</v>
      </c>
      <c r="B426" s="429"/>
      <c r="C426" s="429"/>
      <c r="D426" s="429"/>
      <c r="E426" s="429"/>
      <c r="F426" s="429"/>
    </row>
    <row r="429" spans="1:6" ht="15" thickBot="1"/>
    <row r="430" spans="1:6" ht="45" customHeight="1" thickBot="1">
      <c r="A430" s="2"/>
      <c r="B430" s="369" t="s">
        <v>0</v>
      </c>
      <c r="C430" s="370"/>
      <c r="D430" s="370"/>
      <c r="E430" s="370"/>
      <c r="F430" s="371"/>
    </row>
    <row r="431" spans="1:6" ht="18">
      <c r="A431" s="2"/>
      <c r="B431" s="3"/>
      <c r="C431" s="3"/>
      <c r="D431" s="3"/>
      <c r="E431" s="3"/>
      <c r="F431" s="3"/>
    </row>
    <row r="432" spans="1:6" ht="31.2">
      <c r="A432" s="4" t="s">
        <v>1</v>
      </c>
      <c r="B432" s="4" t="s">
        <v>2</v>
      </c>
      <c r="C432" s="4" t="s">
        <v>3</v>
      </c>
      <c r="D432" s="5" t="s">
        <v>4</v>
      </c>
      <c r="E432" s="4" t="s">
        <v>5</v>
      </c>
      <c r="F432" s="4" t="s">
        <v>6</v>
      </c>
    </row>
    <row r="433" spans="1:6" ht="15.6">
      <c r="A433" s="6" t="s">
        <v>7</v>
      </c>
      <c r="B433" s="7" t="s">
        <v>8</v>
      </c>
      <c r="C433" s="8"/>
      <c r="D433" s="9"/>
      <c r="E433" s="9"/>
      <c r="F433" s="10"/>
    </row>
    <row r="434" spans="1:6" ht="27.6">
      <c r="A434" s="11">
        <v>1</v>
      </c>
      <c r="B434" s="12" t="s">
        <v>9</v>
      </c>
      <c r="C434" s="13" t="s">
        <v>10</v>
      </c>
      <c r="D434" s="14">
        <v>92.41</v>
      </c>
      <c r="E434" s="15"/>
      <c r="F434" s="16">
        <f>+D434*E434</f>
        <v>0</v>
      </c>
    </row>
    <row r="435" spans="1:6">
      <c r="A435" s="11">
        <v>2</v>
      </c>
      <c r="B435" s="17" t="s">
        <v>11</v>
      </c>
      <c r="C435" s="13" t="s">
        <v>12</v>
      </c>
      <c r="D435" s="14">
        <v>1</v>
      </c>
      <c r="E435" s="15"/>
      <c r="F435" s="16">
        <f t="shared" ref="F435:F492" si="15">+D435*E435</f>
        <v>0</v>
      </c>
    </row>
    <row r="436" spans="1:6">
      <c r="A436" s="11">
        <v>3</v>
      </c>
      <c r="B436" s="12" t="s">
        <v>13</v>
      </c>
      <c r="C436" s="13" t="s">
        <v>14</v>
      </c>
      <c r="D436" s="14">
        <f>41.1+2.261</f>
        <v>43.361000000000004</v>
      </c>
      <c r="E436" s="15"/>
      <c r="F436" s="16">
        <f t="shared" si="15"/>
        <v>0</v>
      </c>
    </row>
    <row r="437" spans="1:6">
      <c r="A437" s="11">
        <v>4</v>
      </c>
      <c r="B437" s="17" t="s">
        <v>15</v>
      </c>
      <c r="C437" s="13" t="s">
        <v>14</v>
      </c>
      <c r="D437" s="14">
        <v>5.0999999999999996</v>
      </c>
      <c r="E437" s="15"/>
      <c r="F437" s="16">
        <f t="shared" si="15"/>
        <v>0</v>
      </c>
    </row>
    <row r="438" spans="1:6">
      <c r="A438" s="11">
        <v>5</v>
      </c>
      <c r="B438" s="17" t="s">
        <v>16</v>
      </c>
      <c r="C438" s="13" t="s">
        <v>14</v>
      </c>
      <c r="D438" s="14">
        <v>3.78</v>
      </c>
      <c r="E438" s="15"/>
      <c r="F438" s="16">
        <f t="shared" si="15"/>
        <v>0</v>
      </c>
    </row>
    <row r="439" spans="1:6">
      <c r="A439" s="11">
        <v>6</v>
      </c>
      <c r="B439" s="17" t="s">
        <v>17</v>
      </c>
      <c r="C439" s="13" t="s">
        <v>14</v>
      </c>
      <c r="D439" s="14">
        <f>2.52+0.387</f>
        <v>2.907</v>
      </c>
      <c r="E439" s="15"/>
      <c r="F439" s="16">
        <f t="shared" si="15"/>
        <v>0</v>
      </c>
    </row>
    <row r="440" spans="1:6">
      <c r="A440" s="11">
        <v>7</v>
      </c>
      <c r="B440" s="17" t="s">
        <v>18</v>
      </c>
      <c r="C440" s="13" t="s">
        <v>12</v>
      </c>
      <c r="D440" s="14">
        <v>1</v>
      </c>
      <c r="E440" s="15"/>
      <c r="F440" s="16">
        <f t="shared" si="15"/>
        <v>0</v>
      </c>
    </row>
    <row r="441" spans="1:6">
      <c r="A441" s="18"/>
      <c r="B441" s="19" t="s">
        <v>19</v>
      </c>
      <c r="C441" s="20"/>
      <c r="D441" s="21"/>
      <c r="E441" s="22"/>
      <c r="F441" s="23">
        <f>SUM(F434:F440)</f>
        <v>0</v>
      </c>
    </row>
    <row r="442" spans="1:6" ht="15.6">
      <c r="A442" s="6" t="s">
        <v>20</v>
      </c>
      <c r="B442" s="7" t="s">
        <v>21</v>
      </c>
      <c r="C442" s="9"/>
      <c r="D442" s="24"/>
      <c r="E442" s="25"/>
      <c r="F442" s="16"/>
    </row>
    <row r="443" spans="1:6" ht="27.6">
      <c r="A443" s="11">
        <v>1</v>
      </c>
      <c r="B443" s="26" t="s">
        <v>22</v>
      </c>
      <c r="C443" s="13" t="s">
        <v>14</v>
      </c>
      <c r="D443" s="27">
        <f>0.851+0.064</f>
        <v>0.91500000000000004</v>
      </c>
      <c r="E443" s="15"/>
      <c r="F443" s="16">
        <f t="shared" si="15"/>
        <v>0</v>
      </c>
    </row>
    <row r="444" spans="1:6" ht="27.6">
      <c r="A444" s="11">
        <v>2</v>
      </c>
      <c r="B444" s="26" t="s">
        <v>23</v>
      </c>
      <c r="C444" s="13" t="s">
        <v>14</v>
      </c>
      <c r="D444" s="14">
        <v>2.5499999999999998</v>
      </c>
      <c r="E444" s="15"/>
      <c r="F444" s="16">
        <f t="shared" si="15"/>
        <v>0</v>
      </c>
    </row>
    <row r="445" spans="1:6" ht="41.4">
      <c r="A445" s="11">
        <v>3</v>
      </c>
      <c r="B445" s="26" t="s">
        <v>24</v>
      </c>
      <c r="C445" s="13" t="s">
        <v>10</v>
      </c>
      <c r="D445" s="14">
        <v>68.400000000000006</v>
      </c>
      <c r="E445" s="15"/>
      <c r="F445" s="16">
        <f t="shared" si="15"/>
        <v>0</v>
      </c>
    </row>
    <row r="446" spans="1:6" ht="27.6">
      <c r="A446" s="11">
        <v>4</v>
      </c>
      <c r="B446" s="12" t="s">
        <v>25</v>
      </c>
      <c r="C446" s="13" t="s">
        <v>14</v>
      </c>
      <c r="D446" s="28">
        <v>0.51300000000000001</v>
      </c>
      <c r="E446" s="15"/>
      <c r="F446" s="16">
        <f t="shared" si="15"/>
        <v>0</v>
      </c>
    </row>
    <row r="447" spans="1:6" ht="41.4">
      <c r="A447" s="11">
        <v>5</v>
      </c>
      <c r="B447" s="12" t="s">
        <v>26</v>
      </c>
      <c r="C447" s="13" t="s">
        <v>14</v>
      </c>
      <c r="D447" s="28">
        <v>1.1240000000000001</v>
      </c>
      <c r="E447" s="15"/>
      <c r="F447" s="16">
        <f t="shared" si="15"/>
        <v>0</v>
      </c>
    </row>
    <row r="448" spans="1:6" ht="41.4">
      <c r="A448" s="11">
        <v>6</v>
      </c>
      <c r="B448" s="12" t="s">
        <v>27</v>
      </c>
      <c r="C448" s="13" t="s">
        <v>14</v>
      </c>
      <c r="D448" s="28">
        <v>1.83</v>
      </c>
      <c r="E448" s="15"/>
      <c r="F448" s="16">
        <f t="shared" si="15"/>
        <v>0</v>
      </c>
    </row>
    <row r="449" spans="1:6">
      <c r="A449" s="11">
        <v>7</v>
      </c>
      <c r="B449" s="29" t="s">
        <v>28</v>
      </c>
      <c r="C449" s="13" t="s">
        <v>10</v>
      </c>
      <c r="D449" s="14">
        <v>74</v>
      </c>
      <c r="E449" s="15"/>
      <c r="F449" s="16">
        <f t="shared" si="15"/>
        <v>0</v>
      </c>
    </row>
    <row r="450" spans="1:6" ht="55.2">
      <c r="A450" s="11">
        <v>8</v>
      </c>
      <c r="B450" s="12" t="s">
        <v>29</v>
      </c>
      <c r="C450" s="13" t="s">
        <v>30</v>
      </c>
      <c r="D450" s="14">
        <v>1</v>
      </c>
      <c r="E450" s="15"/>
      <c r="F450" s="16">
        <f t="shared" si="15"/>
        <v>0</v>
      </c>
    </row>
    <row r="451" spans="1:6">
      <c r="A451" s="18"/>
      <c r="B451" s="19" t="s">
        <v>31</v>
      </c>
      <c r="C451" s="20"/>
      <c r="D451" s="21"/>
      <c r="E451" s="22"/>
      <c r="F451" s="23">
        <f>SUM(F443:F450)</f>
        <v>0</v>
      </c>
    </row>
    <row r="452" spans="1:6" ht="15.6">
      <c r="A452" s="6" t="s">
        <v>32</v>
      </c>
      <c r="B452" s="30" t="s">
        <v>33</v>
      </c>
      <c r="C452" s="9"/>
      <c r="D452" s="24"/>
      <c r="E452" s="25"/>
      <c r="F452" s="16"/>
    </row>
    <row r="453" spans="1:6" ht="27.6">
      <c r="A453" s="11">
        <v>1</v>
      </c>
      <c r="B453" s="12" t="s">
        <v>34</v>
      </c>
      <c r="C453" s="13" t="s">
        <v>14</v>
      </c>
      <c r="D453" s="27">
        <v>1.139</v>
      </c>
      <c r="E453" s="15"/>
      <c r="F453" s="16">
        <f t="shared" si="15"/>
        <v>0</v>
      </c>
    </row>
    <row r="454" spans="1:6" ht="41.4">
      <c r="A454" s="11">
        <v>2</v>
      </c>
      <c r="B454" s="12" t="s">
        <v>35</v>
      </c>
      <c r="C454" s="13" t="s">
        <v>14</v>
      </c>
      <c r="D454" s="14">
        <v>2.66</v>
      </c>
      <c r="E454" s="15"/>
      <c r="F454" s="16">
        <f t="shared" si="15"/>
        <v>0</v>
      </c>
    </row>
    <row r="455" spans="1:6" ht="41.4">
      <c r="A455" s="11">
        <v>3</v>
      </c>
      <c r="B455" s="12" t="s">
        <v>36</v>
      </c>
      <c r="C455" s="13" t="s">
        <v>14</v>
      </c>
      <c r="D455" s="27">
        <v>0.53</v>
      </c>
      <c r="E455" s="15"/>
      <c r="F455" s="16">
        <f t="shared" si="15"/>
        <v>0</v>
      </c>
    </row>
    <row r="456" spans="1:6" ht="41.4">
      <c r="A456" s="11">
        <v>4</v>
      </c>
      <c r="B456" s="12" t="s">
        <v>37</v>
      </c>
      <c r="C456" s="13" t="s">
        <v>10</v>
      </c>
      <c r="D456" s="14">
        <v>61.96</v>
      </c>
      <c r="E456" s="15"/>
      <c r="F456" s="16">
        <f t="shared" si="15"/>
        <v>0</v>
      </c>
    </row>
    <row r="457" spans="1:6" ht="41.4">
      <c r="A457" s="11">
        <v>5</v>
      </c>
      <c r="B457" s="12" t="s">
        <v>38</v>
      </c>
      <c r="C457" s="13" t="s">
        <v>10</v>
      </c>
      <c r="D457" s="14">
        <v>2.4</v>
      </c>
      <c r="E457" s="15"/>
      <c r="F457" s="16">
        <f t="shared" si="15"/>
        <v>0</v>
      </c>
    </row>
    <row r="458" spans="1:6" ht="27.6">
      <c r="A458" s="11">
        <v>6</v>
      </c>
      <c r="B458" s="12" t="s">
        <v>39</v>
      </c>
      <c r="C458" s="13" t="s">
        <v>40</v>
      </c>
      <c r="D458" s="14">
        <v>65</v>
      </c>
      <c r="E458" s="15"/>
      <c r="F458" s="16">
        <f t="shared" si="15"/>
        <v>0</v>
      </c>
    </row>
    <row r="459" spans="1:6" ht="27.6">
      <c r="A459" s="11">
        <v>7</v>
      </c>
      <c r="B459" s="12" t="s">
        <v>41</v>
      </c>
      <c r="C459" s="13" t="s">
        <v>10</v>
      </c>
      <c r="D459" s="14">
        <v>149.59</v>
      </c>
      <c r="E459" s="15"/>
      <c r="F459" s="16">
        <f t="shared" si="15"/>
        <v>0</v>
      </c>
    </row>
    <row r="460" spans="1:6" ht="27.6">
      <c r="A460" s="11">
        <v>8</v>
      </c>
      <c r="B460" s="31" t="s">
        <v>42</v>
      </c>
      <c r="C460" s="13" t="s">
        <v>10</v>
      </c>
      <c r="D460" s="14">
        <v>80.78</v>
      </c>
      <c r="E460" s="15"/>
      <c r="F460" s="16">
        <f t="shared" si="15"/>
        <v>0</v>
      </c>
    </row>
    <row r="461" spans="1:6">
      <c r="A461" s="18"/>
      <c r="B461" s="19" t="s">
        <v>43</v>
      </c>
      <c r="C461" s="20"/>
      <c r="D461" s="21"/>
      <c r="E461" s="22"/>
      <c r="F461" s="23">
        <f>SUM(F453:F460)</f>
        <v>0</v>
      </c>
    </row>
    <row r="462" spans="1:6" ht="15.6">
      <c r="A462" s="32" t="s">
        <v>44</v>
      </c>
      <c r="B462" s="33" t="s">
        <v>45</v>
      </c>
      <c r="C462" s="34"/>
      <c r="D462" s="35"/>
      <c r="E462" s="15"/>
      <c r="F462" s="16"/>
    </row>
    <row r="463" spans="1:6" ht="55.2">
      <c r="A463" s="11">
        <v>1</v>
      </c>
      <c r="B463" s="31" t="s">
        <v>46</v>
      </c>
      <c r="C463" s="13" t="s">
        <v>40</v>
      </c>
      <c r="D463" s="14">
        <v>4</v>
      </c>
      <c r="E463" s="15"/>
      <c r="F463" s="16">
        <f t="shared" si="15"/>
        <v>0</v>
      </c>
    </row>
    <row r="464" spans="1:6" ht="55.2">
      <c r="A464" s="11">
        <v>2</v>
      </c>
      <c r="B464" s="31" t="s">
        <v>47</v>
      </c>
      <c r="C464" s="13" t="s">
        <v>40</v>
      </c>
      <c r="D464" s="14">
        <v>1</v>
      </c>
      <c r="E464" s="15"/>
      <c r="F464" s="16">
        <f t="shared" si="15"/>
        <v>0</v>
      </c>
    </row>
    <row r="465" spans="1:6">
      <c r="A465" s="18"/>
      <c r="B465" s="19" t="s">
        <v>48</v>
      </c>
      <c r="C465" s="20"/>
      <c r="D465" s="21"/>
      <c r="E465" s="22"/>
      <c r="F465" s="23">
        <f>SUM(F463:F464)</f>
        <v>0</v>
      </c>
    </row>
    <row r="466" spans="1:6">
      <c r="A466" s="36" t="s">
        <v>49</v>
      </c>
      <c r="B466" s="33" t="s">
        <v>50</v>
      </c>
      <c r="C466" s="13"/>
      <c r="D466" s="14"/>
      <c r="E466" s="15"/>
      <c r="F466" s="16"/>
    </row>
    <row r="467" spans="1:6" ht="41.4">
      <c r="A467" s="11">
        <v>1</v>
      </c>
      <c r="B467" s="31" t="s">
        <v>51</v>
      </c>
      <c r="C467" s="13" t="s">
        <v>52</v>
      </c>
      <c r="D467" s="14">
        <v>16.8</v>
      </c>
      <c r="E467" s="15"/>
      <c r="F467" s="16">
        <f t="shared" si="15"/>
        <v>0</v>
      </c>
    </row>
    <row r="468" spans="1:6" ht="27.6">
      <c r="A468" s="11">
        <v>2</v>
      </c>
      <c r="B468" s="31" t="s">
        <v>53</v>
      </c>
      <c r="C468" s="13" t="s">
        <v>10</v>
      </c>
      <c r="D468" s="14">
        <f>10.53+5.2</f>
        <v>15.73</v>
      </c>
      <c r="E468" s="15"/>
      <c r="F468" s="16">
        <f t="shared" si="15"/>
        <v>0</v>
      </c>
    </row>
    <row r="469" spans="1:6">
      <c r="A469" s="18"/>
      <c r="B469" s="19" t="s">
        <v>54</v>
      </c>
      <c r="C469" s="20"/>
      <c r="D469" s="21"/>
      <c r="E469" s="22"/>
      <c r="F469" s="23">
        <f>SUM(F467:F468)</f>
        <v>0</v>
      </c>
    </row>
    <row r="470" spans="1:6">
      <c r="A470" s="36" t="s">
        <v>55</v>
      </c>
      <c r="B470" s="33" t="s">
        <v>56</v>
      </c>
      <c r="C470" s="13"/>
      <c r="D470" s="14"/>
      <c r="E470" s="15"/>
      <c r="F470" s="16"/>
    </row>
    <row r="471" spans="1:6">
      <c r="A471" s="11">
        <v>1</v>
      </c>
      <c r="B471" s="37" t="s">
        <v>57</v>
      </c>
      <c r="C471" s="13" t="s">
        <v>10</v>
      </c>
      <c r="D471" s="14">
        <v>5.28</v>
      </c>
      <c r="E471" s="15"/>
      <c r="F471" s="16">
        <f t="shared" si="15"/>
        <v>0</v>
      </c>
    </row>
    <row r="472" spans="1:6">
      <c r="A472" s="18"/>
      <c r="B472" s="19" t="s">
        <v>58</v>
      </c>
      <c r="C472" s="20"/>
      <c r="D472" s="21"/>
      <c r="E472" s="22"/>
      <c r="F472" s="23">
        <f>F471</f>
        <v>0</v>
      </c>
    </row>
    <row r="473" spans="1:6">
      <c r="A473" s="36" t="s">
        <v>59</v>
      </c>
      <c r="B473" s="33" t="s">
        <v>60</v>
      </c>
      <c r="C473" s="13"/>
      <c r="D473" s="14"/>
      <c r="E473" s="15"/>
      <c r="F473" s="16"/>
    </row>
    <row r="474" spans="1:6" ht="27.6">
      <c r="A474" s="11">
        <v>1</v>
      </c>
      <c r="B474" s="31" t="s">
        <v>61</v>
      </c>
      <c r="C474" s="13" t="s">
        <v>10</v>
      </c>
      <c r="D474" s="14">
        <v>59.56</v>
      </c>
      <c r="E474" s="15"/>
      <c r="F474" s="16">
        <f t="shared" si="15"/>
        <v>0</v>
      </c>
    </row>
    <row r="475" spans="1:6" ht="41.4">
      <c r="A475" s="11">
        <v>2</v>
      </c>
      <c r="B475" s="31" t="s">
        <v>62</v>
      </c>
      <c r="C475" s="13" t="s">
        <v>10</v>
      </c>
      <c r="D475" s="14">
        <v>18.8</v>
      </c>
      <c r="E475" s="15"/>
      <c r="F475" s="16">
        <f t="shared" si="15"/>
        <v>0</v>
      </c>
    </row>
    <row r="476" spans="1:6">
      <c r="A476" s="18"/>
      <c r="B476" s="19" t="s">
        <v>63</v>
      </c>
      <c r="C476" s="20"/>
      <c r="D476" s="21"/>
      <c r="E476" s="22"/>
      <c r="F476" s="23">
        <f>SUM(F474:F475)</f>
        <v>0</v>
      </c>
    </row>
    <row r="477" spans="1:6">
      <c r="A477" s="36" t="s">
        <v>64</v>
      </c>
      <c r="B477" s="33" t="s">
        <v>65</v>
      </c>
      <c r="C477" s="13"/>
      <c r="D477" s="14"/>
      <c r="E477" s="15"/>
      <c r="F477" s="16"/>
    </row>
    <row r="478" spans="1:6" ht="41.4">
      <c r="A478" s="11">
        <v>1</v>
      </c>
      <c r="B478" s="38" t="s">
        <v>66</v>
      </c>
      <c r="C478" s="13" t="s">
        <v>40</v>
      </c>
      <c r="D478" s="14">
        <v>2</v>
      </c>
      <c r="E478" s="15"/>
      <c r="F478" s="16">
        <f t="shared" si="15"/>
        <v>0</v>
      </c>
    </row>
    <row r="479" spans="1:6" ht="41.4">
      <c r="A479" s="11">
        <v>2</v>
      </c>
      <c r="B479" s="38" t="s">
        <v>67</v>
      </c>
      <c r="C479" s="13" t="s">
        <v>40</v>
      </c>
      <c r="D479" s="14">
        <v>2</v>
      </c>
      <c r="E479" s="15"/>
      <c r="F479" s="16">
        <f t="shared" si="15"/>
        <v>0</v>
      </c>
    </row>
    <row r="480" spans="1:6" ht="27.6">
      <c r="A480" s="11">
        <v>3</v>
      </c>
      <c r="B480" s="26" t="s">
        <v>68</v>
      </c>
      <c r="C480" s="13" t="s">
        <v>40</v>
      </c>
      <c r="D480" s="14">
        <v>2</v>
      </c>
      <c r="E480" s="15"/>
      <c r="F480" s="16">
        <f t="shared" si="15"/>
        <v>0</v>
      </c>
    </row>
    <row r="481" spans="1:6" ht="27.6">
      <c r="A481" s="11">
        <v>4</v>
      </c>
      <c r="B481" s="26" t="s">
        <v>69</v>
      </c>
      <c r="C481" s="13" t="s">
        <v>52</v>
      </c>
      <c r="D481" s="14">
        <v>8.9</v>
      </c>
      <c r="E481" s="15"/>
      <c r="F481" s="16">
        <f t="shared" si="15"/>
        <v>0</v>
      </c>
    </row>
    <row r="482" spans="1:6" ht="27.6">
      <c r="A482" s="11">
        <v>5</v>
      </c>
      <c r="B482" s="26" t="s">
        <v>70</v>
      </c>
      <c r="C482" s="13" t="s">
        <v>52</v>
      </c>
      <c r="D482" s="14">
        <v>2.6</v>
      </c>
      <c r="E482" s="15"/>
      <c r="F482" s="16">
        <f t="shared" si="15"/>
        <v>0</v>
      </c>
    </row>
    <row r="483" spans="1:6">
      <c r="A483" s="18"/>
      <c r="B483" s="19" t="s">
        <v>71</v>
      </c>
      <c r="C483" s="20"/>
      <c r="D483" s="21"/>
      <c r="E483" s="22"/>
      <c r="F483" s="23">
        <f>SUM(F478:F482)</f>
        <v>0</v>
      </c>
    </row>
    <row r="484" spans="1:6">
      <c r="A484" s="36" t="s">
        <v>72</v>
      </c>
      <c r="B484" s="30" t="s">
        <v>73</v>
      </c>
      <c r="C484" s="13"/>
      <c r="D484" s="14"/>
      <c r="E484" s="15"/>
      <c r="F484" s="16"/>
    </row>
    <row r="485" spans="1:6" ht="41.4">
      <c r="A485" s="11">
        <v>1</v>
      </c>
      <c r="B485" s="12" t="s">
        <v>74</v>
      </c>
      <c r="C485" s="13" t="s">
        <v>30</v>
      </c>
      <c r="D485" s="39">
        <v>1</v>
      </c>
      <c r="E485" s="15"/>
      <c r="F485" s="16">
        <f t="shared" si="15"/>
        <v>0</v>
      </c>
    </row>
    <row r="486" spans="1:6" ht="27.6">
      <c r="A486" s="11">
        <v>2</v>
      </c>
      <c r="B486" s="12" t="s">
        <v>75</v>
      </c>
      <c r="C486" s="13" t="s">
        <v>52</v>
      </c>
      <c r="D486" s="14">
        <v>2</v>
      </c>
      <c r="E486" s="15"/>
      <c r="F486" s="16">
        <f t="shared" si="15"/>
        <v>0</v>
      </c>
    </row>
    <row r="487" spans="1:6" ht="41.4">
      <c r="A487" s="11">
        <v>3</v>
      </c>
      <c r="B487" s="12" t="s">
        <v>76</v>
      </c>
      <c r="C487" s="13" t="s">
        <v>10</v>
      </c>
      <c r="D487" s="14">
        <v>1.8</v>
      </c>
      <c r="E487" s="15"/>
      <c r="F487" s="16">
        <f t="shared" si="15"/>
        <v>0</v>
      </c>
    </row>
    <row r="488" spans="1:6" ht="41.4">
      <c r="A488" s="11">
        <v>4</v>
      </c>
      <c r="B488" s="12" t="s">
        <v>77</v>
      </c>
      <c r="C488" s="13" t="s">
        <v>10</v>
      </c>
      <c r="D488" s="14">
        <v>8.5</v>
      </c>
      <c r="E488" s="15"/>
      <c r="F488" s="16">
        <f t="shared" si="15"/>
        <v>0</v>
      </c>
    </row>
    <row r="489" spans="1:6" ht="27.6">
      <c r="A489" s="11">
        <v>5</v>
      </c>
      <c r="B489" s="40" t="s">
        <v>78</v>
      </c>
      <c r="C489" s="13" t="s">
        <v>30</v>
      </c>
      <c r="D489" s="14">
        <v>1</v>
      </c>
      <c r="E489" s="15"/>
      <c r="F489" s="16">
        <f t="shared" si="15"/>
        <v>0</v>
      </c>
    </row>
    <row r="490" spans="1:6" ht="55.2">
      <c r="A490" s="11">
        <v>6</v>
      </c>
      <c r="B490" s="12" t="s">
        <v>79</v>
      </c>
      <c r="C490" s="13" t="s">
        <v>30</v>
      </c>
      <c r="D490" s="14">
        <v>1</v>
      </c>
      <c r="E490" s="15"/>
      <c r="F490" s="16">
        <f t="shared" si="15"/>
        <v>0</v>
      </c>
    </row>
    <row r="491" spans="1:6" ht="55.2">
      <c r="A491" s="11">
        <v>7</v>
      </c>
      <c r="B491" s="12" t="s">
        <v>80</v>
      </c>
      <c r="C491" s="13" t="s">
        <v>30</v>
      </c>
      <c r="D491" s="14">
        <v>1</v>
      </c>
      <c r="E491" s="15"/>
      <c r="F491" s="16">
        <f t="shared" si="15"/>
        <v>0</v>
      </c>
    </row>
    <row r="492" spans="1:6" ht="27.6">
      <c r="A492" s="11">
        <v>8</v>
      </c>
      <c r="B492" s="12" t="s">
        <v>81</v>
      </c>
      <c r="C492" s="13" t="s">
        <v>30</v>
      </c>
      <c r="D492" s="14">
        <v>1</v>
      </c>
      <c r="E492" s="15"/>
      <c r="F492" s="16">
        <f t="shared" si="15"/>
        <v>0</v>
      </c>
    </row>
    <row r="493" spans="1:6">
      <c r="A493" s="18"/>
      <c r="B493" s="19" t="s">
        <v>82</v>
      </c>
      <c r="C493" s="20"/>
      <c r="D493" s="21"/>
      <c r="E493" s="22"/>
      <c r="F493" s="23">
        <f>SUM(F485:F492)</f>
        <v>0</v>
      </c>
    </row>
    <row r="494" spans="1:6">
      <c r="A494" s="36" t="s">
        <v>83</v>
      </c>
      <c r="B494" s="41" t="s">
        <v>84</v>
      </c>
      <c r="C494" s="42"/>
      <c r="D494" s="43"/>
      <c r="E494" s="44"/>
      <c r="F494" s="16"/>
    </row>
    <row r="495" spans="1:6" ht="57.6">
      <c r="A495" s="11">
        <v>1</v>
      </c>
      <c r="B495" s="45" t="s">
        <v>85</v>
      </c>
      <c r="C495" s="42" t="s">
        <v>86</v>
      </c>
      <c r="D495" s="43">
        <v>1.4</v>
      </c>
      <c r="E495" s="44"/>
      <c r="F495" s="16">
        <f t="shared" ref="F495:F505" si="16">+D495*E495</f>
        <v>0</v>
      </c>
    </row>
    <row r="496" spans="1:6" ht="43.2">
      <c r="A496" s="11">
        <v>2</v>
      </c>
      <c r="B496" s="45" t="s">
        <v>87</v>
      </c>
      <c r="C496" s="42" t="s">
        <v>88</v>
      </c>
      <c r="D496" s="43">
        <v>1</v>
      </c>
      <c r="E496" s="44"/>
      <c r="F496" s="16">
        <f t="shared" si="16"/>
        <v>0</v>
      </c>
    </row>
    <row r="497" spans="1:7" ht="43.2">
      <c r="A497" s="11">
        <v>3</v>
      </c>
      <c r="B497" s="45" t="s">
        <v>89</v>
      </c>
      <c r="C497" s="42" t="s">
        <v>90</v>
      </c>
      <c r="D497" s="43">
        <v>1</v>
      </c>
      <c r="E497" s="44"/>
      <c r="F497" s="16">
        <f t="shared" si="16"/>
        <v>0</v>
      </c>
    </row>
    <row r="498" spans="1:7" ht="43.2">
      <c r="A498" s="11">
        <v>4</v>
      </c>
      <c r="B498" s="45" t="s">
        <v>91</v>
      </c>
      <c r="C498" s="42" t="s">
        <v>90</v>
      </c>
      <c r="D498" s="43">
        <v>1</v>
      </c>
      <c r="E498" s="44"/>
      <c r="F498" s="16">
        <f t="shared" si="16"/>
        <v>0</v>
      </c>
    </row>
    <row r="499" spans="1:7" ht="43.2">
      <c r="A499" s="11">
        <v>5</v>
      </c>
      <c r="B499" s="45" t="s">
        <v>92</v>
      </c>
      <c r="C499" s="42" t="s">
        <v>90</v>
      </c>
      <c r="D499" s="43">
        <v>1</v>
      </c>
      <c r="E499" s="44"/>
      <c r="F499" s="16">
        <f t="shared" si="16"/>
        <v>0</v>
      </c>
    </row>
    <row r="500" spans="1:7" ht="72">
      <c r="A500" s="11">
        <v>6</v>
      </c>
      <c r="B500" s="45" t="s">
        <v>93</v>
      </c>
      <c r="C500" s="42" t="s">
        <v>86</v>
      </c>
      <c r="D500" s="43">
        <v>26.46</v>
      </c>
      <c r="E500" s="44"/>
      <c r="F500" s="16">
        <f t="shared" si="16"/>
        <v>0</v>
      </c>
    </row>
    <row r="501" spans="1:7" ht="57.6">
      <c r="A501" s="11">
        <v>7</v>
      </c>
      <c r="B501" s="45" t="s">
        <v>94</v>
      </c>
      <c r="C501" s="42" t="s">
        <v>30</v>
      </c>
      <c r="D501" s="43">
        <v>1</v>
      </c>
      <c r="E501" s="44"/>
      <c r="F501" s="16">
        <f t="shared" si="16"/>
        <v>0</v>
      </c>
    </row>
    <row r="502" spans="1:7" ht="28.8">
      <c r="A502" s="11">
        <v>8</v>
      </c>
      <c r="B502" s="45" t="s">
        <v>383</v>
      </c>
      <c r="C502" s="42" t="s">
        <v>88</v>
      </c>
      <c r="D502" s="43">
        <v>3</v>
      </c>
      <c r="E502" s="44"/>
      <c r="F502" s="16">
        <f t="shared" si="16"/>
        <v>0</v>
      </c>
    </row>
    <row r="503" spans="1:7">
      <c r="A503" s="11">
        <v>9</v>
      </c>
      <c r="B503" s="45" t="s">
        <v>96</v>
      </c>
      <c r="C503" s="42" t="s">
        <v>88</v>
      </c>
      <c r="D503" s="43">
        <v>3</v>
      </c>
      <c r="E503" s="44"/>
      <c r="F503" s="16">
        <f t="shared" si="16"/>
        <v>0</v>
      </c>
    </row>
    <row r="504" spans="1:7">
      <c r="A504" s="11">
        <v>10</v>
      </c>
      <c r="B504" s="45" t="s">
        <v>97</v>
      </c>
      <c r="C504" s="42" t="s">
        <v>88</v>
      </c>
      <c r="D504" s="43">
        <v>3</v>
      </c>
      <c r="E504" s="44"/>
      <c r="F504" s="16">
        <f t="shared" si="16"/>
        <v>0</v>
      </c>
    </row>
    <row r="505" spans="1:7">
      <c r="A505" s="11">
        <v>11</v>
      </c>
      <c r="B505" s="45" t="s">
        <v>98</v>
      </c>
      <c r="C505" s="42" t="s">
        <v>88</v>
      </c>
      <c r="D505" s="43">
        <v>5</v>
      </c>
      <c r="E505" s="44"/>
      <c r="F505" s="16">
        <f t="shared" si="16"/>
        <v>0</v>
      </c>
    </row>
    <row r="506" spans="1:7">
      <c r="A506" s="18"/>
      <c r="B506" s="19" t="s">
        <v>99</v>
      </c>
      <c r="C506" s="20"/>
      <c r="D506" s="21"/>
      <c r="E506" s="22"/>
      <c r="F506" s="23">
        <f>SUM(F495:F505)</f>
        <v>0</v>
      </c>
    </row>
    <row r="507" spans="1:7">
      <c r="A507" s="11"/>
      <c r="B507" s="41" t="s">
        <v>100</v>
      </c>
      <c r="C507" s="42"/>
      <c r="D507" s="43"/>
      <c r="E507" s="43"/>
      <c r="F507" s="46">
        <f>F506+F493+F483+F476+F472+F469+F465+F461+F451+F441</f>
        <v>0</v>
      </c>
      <c r="G507" s="54"/>
    </row>
    <row r="512" spans="1:7" ht="15" thickBot="1"/>
    <row r="513" spans="1:6" ht="36.6" customHeight="1" thickBot="1">
      <c r="A513" s="2"/>
      <c r="B513" s="369" t="s">
        <v>215</v>
      </c>
      <c r="C513" s="370"/>
      <c r="D513" s="370"/>
      <c r="E513" s="370"/>
      <c r="F513" s="371"/>
    </row>
    <row r="514" spans="1:6" ht="18">
      <c r="A514" s="2"/>
      <c r="B514" s="3"/>
      <c r="C514" s="3"/>
      <c r="D514" s="3"/>
      <c r="E514" s="3"/>
      <c r="F514" s="3"/>
    </row>
    <row r="515" spans="1:6" ht="31.2">
      <c r="A515" s="4" t="s">
        <v>1</v>
      </c>
      <c r="B515" s="4" t="s">
        <v>2</v>
      </c>
      <c r="C515" s="4" t="s">
        <v>3</v>
      </c>
      <c r="D515" s="5" t="s">
        <v>4</v>
      </c>
      <c r="E515" s="4" t="s">
        <v>5</v>
      </c>
      <c r="F515" s="4" t="s">
        <v>6</v>
      </c>
    </row>
    <row r="516" spans="1:6" ht="15.6">
      <c r="A516" s="6" t="s">
        <v>7</v>
      </c>
      <c r="B516" s="7" t="s">
        <v>8</v>
      </c>
      <c r="C516" s="8"/>
      <c r="D516" s="9"/>
      <c r="E516" s="9"/>
      <c r="F516" s="10"/>
    </row>
    <row r="517" spans="1:6" ht="27.6">
      <c r="A517" s="11">
        <v>1</v>
      </c>
      <c r="B517" s="12" t="s">
        <v>9</v>
      </c>
      <c r="C517" s="13" t="s">
        <v>10</v>
      </c>
      <c r="D517" s="14">
        <v>74.44</v>
      </c>
      <c r="E517" s="15"/>
      <c r="F517" s="16">
        <f>+D517*E517</f>
        <v>0</v>
      </c>
    </row>
    <row r="518" spans="1:6">
      <c r="A518" s="11">
        <v>2</v>
      </c>
      <c r="B518" s="17" t="s">
        <v>11</v>
      </c>
      <c r="C518" s="13" t="s">
        <v>12</v>
      </c>
      <c r="D518" s="14">
        <v>1</v>
      </c>
      <c r="E518" s="15"/>
      <c r="F518" s="16">
        <f t="shared" ref="F518:F564" si="17">+D518*E518</f>
        <v>0</v>
      </c>
    </row>
    <row r="519" spans="1:6">
      <c r="A519" s="11">
        <v>3</v>
      </c>
      <c r="B519" s="12" t="s">
        <v>102</v>
      </c>
      <c r="C519" s="13" t="s">
        <v>14</v>
      </c>
      <c r="D519" s="14">
        <v>30.78</v>
      </c>
      <c r="E519" s="15"/>
      <c r="F519" s="16">
        <f t="shared" si="17"/>
        <v>0</v>
      </c>
    </row>
    <row r="520" spans="1:6">
      <c r="A520" s="11">
        <v>4</v>
      </c>
      <c r="B520" s="17" t="s">
        <v>15</v>
      </c>
      <c r="C520" s="13" t="s">
        <v>14</v>
      </c>
      <c r="D520" s="14">
        <v>3.7530000000000001</v>
      </c>
      <c r="E520" s="15"/>
      <c r="F520" s="16">
        <f t="shared" si="17"/>
        <v>0</v>
      </c>
    </row>
    <row r="521" spans="1:6">
      <c r="A521" s="11">
        <v>5</v>
      </c>
      <c r="B521" s="17" t="s">
        <v>16</v>
      </c>
      <c r="C521" s="13" t="s">
        <v>14</v>
      </c>
      <c r="D521" s="14">
        <v>3.1320000000000001</v>
      </c>
      <c r="E521" s="15"/>
      <c r="F521" s="16">
        <f t="shared" si="17"/>
        <v>0</v>
      </c>
    </row>
    <row r="522" spans="1:6">
      <c r="A522" s="11">
        <v>6</v>
      </c>
      <c r="B522" s="17" t="s">
        <v>17</v>
      </c>
      <c r="C522" s="13" t="s">
        <v>14</v>
      </c>
      <c r="D522" s="14">
        <v>1.94</v>
      </c>
      <c r="E522" s="15"/>
      <c r="F522" s="16">
        <f t="shared" si="17"/>
        <v>0</v>
      </c>
    </row>
    <row r="523" spans="1:6">
      <c r="A523" s="11">
        <v>7</v>
      </c>
      <c r="B523" s="17" t="s">
        <v>18</v>
      </c>
      <c r="C523" s="13" t="s">
        <v>12</v>
      </c>
      <c r="D523" s="14">
        <v>1</v>
      </c>
      <c r="E523" s="15"/>
      <c r="F523" s="16">
        <f t="shared" si="17"/>
        <v>0</v>
      </c>
    </row>
    <row r="524" spans="1:6">
      <c r="A524" s="18"/>
      <c r="B524" s="19" t="s">
        <v>19</v>
      </c>
      <c r="C524" s="20"/>
      <c r="D524" s="21"/>
      <c r="E524" s="22"/>
      <c r="F524" s="23">
        <f>SUM(F517:F523)</f>
        <v>0</v>
      </c>
    </row>
    <row r="525" spans="1:6" ht="15.6">
      <c r="A525" s="6" t="s">
        <v>20</v>
      </c>
      <c r="B525" s="7" t="s">
        <v>21</v>
      </c>
      <c r="C525" s="9"/>
      <c r="D525" s="24"/>
      <c r="E525" s="25"/>
      <c r="F525" s="16"/>
    </row>
    <row r="526" spans="1:6" ht="27.6">
      <c r="A526" s="11">
        <v>1</v>
      </c>
      <c r="B526" s="26" t="s">
        <v>103</v>
      </c>
      <c r="C526" s="13" t="s">
        <v>14</v>
      </c>
      <c r="D526" s="27">
        <v>0.626</v>
      </c>
      <c r="E526" s="15"/>
      <c r="F526" s="16">
        <f t="shared" si="17"/>
        <v>0</v>
      </c>
    </row>
    <row r="527" spans="1:6" ht="27.6">
      <c r="A527" s="11">
        <v>2</v>
      </c>
      <c r="B527" s="26" t="s">
        <v>104</v>
      </c>
      <c r="C527" s="13" t="s">
        <v>14</v>
      </c>
      <c r="D527" s="14">
        <v>2.5019999999999998</v>
      </c>
      <c r="E527" s="15"/>
      <c r="F527" s="16">
        <f t="shared" si="17"/>
        <v>0</v>
      </c>
    </row>
    <row r="528" spans="1:6" ht="41.4">
      <c r="A528" s="11">
        <v>3</v>
      </c>
      <c r="B528" s="26" t="s">
        <v>24</v>
      </c>
      <c r="C528" s="13" t="s">
        <v>10</v>
      </c>
      <c r="D528" s="14">
        <v>50.14</v>
      </c>
      <c r="E528" s="15"/>
      <c r="F528" s="16">
        <f t="shared" si="17"/>
        <v>0</v>
      </c>
    </row>
    <row r="529" spans="1:6" ht="27.6">
      <c r="A529" s="11">
        <v>4</v>
      </c>
      <c r="B529" s="12" t="s">
        <v>25</v>
      </c>
      <c r="C529" s="13" t="s">
        <v>14</v>
      </c>
      <c r="D529" s="28">
        <v>0.40500000000000003</v>
      </c>
      <c r="E529" s="15"/>
      <c r="F529" s="16">
        <f t="shared" si="17"/>
        <v>0</v>
      </c>
    </row>
    <row r="530" spans="1:6" ht="41.4">
      <c r="A530" s="11">
        <v>5</v>
      </c>
      <c r="B530" s="12" t="s">
        <v>26</v>
      </c>
      <c r="C530" s="13" t="s">
        <v>14</v>
      </c>
      <c r="D530" s="28">
        <v>0.88800000000000001</v>
      </c>
      <c r="E530" s="15"/>
      <c r="F530" s="16">
        <f t="shared" si="17"/>
        <v>0</v>
      </c>
    </row>
    <row r="531" spans="1:6" ht="41.4">
      <c r="A531" s="11">
        <v>6</v>
      </c>
      <c r="B531" s="12" t="s">
        <v>27</v>
      </c>
      <c r="C531" s="13" t="s">
        <v>14</v>
      </c>
      <c r="D531" s="28">
        <v>1.5680000000000001</v>
      </c>
      <c r="E531" s="15"/>
      <c r="F531" s="16">
        <f t="shared" si="17"/>
        <v>0</v>
      </c>
    </row>
    <row r="532" spans="1:6">
      <c r="A532" s="11">
        <v>7</v>
      </c>
      <c r="B532" s="29" t="s">
        <v>28</v>
      </c>
      <c r="C532" s="13" t="s">
        <v>10</v>
      </c>
      <c r="D532" s="14">
        <v>62.4</v>
      </c>
      <c r="E532" s="15"/>
      <c r="F532" s="16">
        <f t="shared" si="17"/>
        <v>0</v>
      </c>
    </row>
    <row r="533" spans="1:6">
      <c r="A533" s="18"/>
      <c r="B533" s="19" t="s">
        <v>31</v>
      </c>
      <c r="C533" s="20"/>
      <c r="D533" s="21"/>
      <c r="E533" s="22"/>
      <c r="F533" s="23">
        <f>SUM(F526:F532)</f>
        <v>0</v>
      </c>
    </row>
    <row r="534" spans="1:6" ht="15.6">
      <c r="A534" s="6" t="s">
        <v>32</v>
      </c>
      <c r="B534" s="30" t="s">
        <v>33</v>
      </c>
      <c r="C534" s="9"/>
      <c r="D534" s="24"/>
      <c r="E534" s="25"/>
      <c r="F534" s="16"/>
    </row>
    <row r="535" spans="1:6" ht="27.6">
      <c r="A535" s="11">
        <v>1</v>
      </c>
      <c r="B535" s="12" t="s">
        <v>34</v>
      </c>
      <c r="C535" s="13" t="s">
        <v>14</v>
      </c>
      <c r="D535" s="27">
        <v>0.82</v>
      </c>
      <c r="E535" s="15"/>
      <c r="F535" s="16">
        <f t="shared" si="17"/>
        <v>0</v>
      </c>
    </row>
    <row r="536" spans="1:6" ht="41.4">
      <c r="A536" s="11">
        <v>2</v>
      </c>
      <c r="B536" s="12" t="s">
        <v>35</v>
      </c>
      <c r="C536" s="13" t="s">
        <v>14</v>
      </c>
      <c r="D536" s="14">
        <v>1.4039999999999999</v>
      </c>
      <c r="E536" s="15"/>
      <c r="F536" s="16">
        <f t="shared" si="17"/>
        <v>0</v>
      </c>
    </row>
    <row r="537" spans="1:6" ht="41.4">
      <c r="A537" s="11">
        <v>3</v>
      </c>
      <c r="B537" s="12" t="s">
        <v>36</v>
      </c>
      <c r="C537" s="13" t="s">
        <v>14</v>
      </c>
      <c r="D537" s="27">
        <v>0.33300000000000002</v>
      </c>
      <c r="E537" s="15"/>
      <c r="F537" s="16">
        <f t="shared" si="17"/>
        <v>0</v>
      </c>
    </row>
    <row r="538" spans="1:6" ht="41.4">
      <c r="A538" s="11">
        <v>4</v>
      </c>
      <c r="B538" s="12" t="s">
        <v>37</v>
      </c>
      <c r="C538" s="13" t="s">
        <v>10</v>
      </c>
      <c r="D538" s="14">
        <v>48.06</v>
      </c>
      <c r="E538" s="15"/>
      <c r="F538" s="16">
        <f t="shared" si="17"/>
        <v>0</v>
      </c>
    </row>
    <row r="539" spans="1:6" ht="41.4">
      <c r="A539" s="11">
        <v>5</v>
      </c>
      <c r="B539" s="12" t="s">
        <v>38</v>
      </c>
      <c r="C539" s="13" t="s">
        <v>10</v>
      </c>
      <c r="D539" s="14">
        <v>1.44</v>
      </c>
      <c r="E539" s="15"/>
      <c r="F539" s="16">
        <f t="shared" si="17"/>
        <v>0</v>
      </c>
    </row>
    <row r="540" spans="1:6" ht="27.6">
      <c r="A540" s="11">
        <v>6</v>
      </c>
      <c r="B540" s="12" t="s">
        <v>39</v>
      </c>
      <c r="C540" s="13" t="s">
        <v>40</v>
      </c>
      <c r="D540" s="14">
        <v>52</v>
      </c>
      <c r="E540" s="15"/>
      <c r="F540" s="16">
        <f t="shared" si="17"/>
        <v>0</v>
      </c>
    </row>
    <row r="541" spans="1:6" ht="27.6">
      <c r="A541" s="11">
        <v>7</v>
      </c>
      <c r="B541" s="12" t="s">
        <v>41</v>
      </c>
      <c r="C541" s="13" t="s">
        <v>10</v>
      </c>
      <c r="D541" s="14">
        <v>107.85</v>
      </c>
      <c r="E541" s="15"/>
      <c r="F541" s="16">
        <f t="shared" si="17"/>
        <v>0</v>
      </c>
    </row>
    <row r="542" spans="1:6" ht="27.6">
      <c r="A542" s="11">
        <v>8</v>
      </c>
      <c r="B542" s="31" t="s">
        <v>42</v>
      </c>
      <c r="C542" s="13" t="s">
        <v>10</v>
      </c>
      <c r="D542" s="14">
        <v>65</v>
      </c>
      <c r="E542" s="15"/>
      <c r="F542" s="16">
        <f t="shared" si="17"/>
        <v>0</v>
      </c>
    </row>
    <row r="543" spans="1:6">
      <c r="A543" s="18"/>
      <c r="B543" s="19" t="s">
        <v>43</v>
      </c>
      <c r="C543" s="20"/>
      <c r="D543" s="21"/>
      <c r="E543" s="22"/>
      <c r="F543" s="23">
        <f>SUM(F535:F542)</f>
        <v>0</v>
      </c>
    </row>
    <row r="544" spans="1:6" ht="15.6">
      <c r="A544" s="32" t="s">
        <v>44</v>
      </c>
      <c r="B544" s="33" t="s">
        <v>45</v>
      </c>
      <c r="C544" s="34"/>
      <c r="D544" s="35"/>
      <c r="E544" s="15"/>
      <c r="F544" s="16"/>
    </row>
    <row r="545" spans="1:6" ht="55.2">
      <c r="A545" s="11">
        <v>1</v>
      </c>
      <c r="B545" s="31" t="s">
        <v>46</v>
      </c>
      <c r="C545" s="13" t="s">
        <v>40</v>
      </c>
      <c r="D545" s="14">
        <v>2</v>
      </c>
      <c r="E545" s="15"/>
      <c r="F545" s="16">
        <f t="shared" si="17"/>
        <v>0</v>
      </c>
    </row>
    <row r="546" spans="1:6" ht="55.2">
      <c r="A546" s="11">
        <v>2</v>
      </c>
      <c r="B546" s="31" t="s">
        <v>47</v>
      </c>
      <c r="C546" s="13" t="s">
        <v>40</v>
      </c>
      <c r="D546" s="14">
        <v>1</v>
      </c>
      <c r="E546" s="15"/>
      <c r="F546" s="16">
        <f t="shared" si="17"/>
        <v>0</v>
      </c>
    </row>
    <row r="547" spans="1:6">
      <c r="A547" s="18"/>
      <c r="B547" s="19" t="s">
        <v>48</v>
      </c>
      <c r="C547" s="20"/>
      <c r="D547" s="21"/>
      <c r="E547" s="22"/>
      <c r="F547" s="23">
        <f>SUM(F545:F546)</f>
        <v>0</v>
      </c>
    </row>
    <row r="548" spans="1:6">
      <c r="A548" s="36" t="s">
        <v>49</v>
      </c>
      <c r="B548" s="33" t="s">
        <v>50</v>
      </c>
      <c r="C548" s="13"/>
      <c r="D548" s="14"/>
      <c r="E548" s="15"/>
      <c r="F548" s="16"/>
    </row>
    <row r="549" spans="1:6" ht="41.4">
      <c r="A549" s="11">
        <v>1</v>
      </c>
      <c r="B549" s="31" t="s">
        <v>51</v>
      </c>
      <c r="C549" s="13" t="s">
        <v>52</v>
      </c>
      <c r="D549" s="14">
        <v>11.16</v>
      </c>
      <c r="E549" s="15"/>
      <c r="F549" s="16">
        <f t="shared" si="17"/>
        <v>0</v>
      </c>
    </row>
    <row r="550" spans="1:6" ht="27.6">
      <c r="A550" s="11">
        <v>2</v>
      </c>
      <c r="B550" s="31" t="s">
        <v>53</v>
      </c>
      <c r="C550" s="13" t="s">
        <v>10</v>
      </c>
      <c r="D550" s="14">
        <v>9.6300000000000008</v>
      </c>
      <c r="E550" s="15"/>
      <c r="F550" s="16">
        <f t="shared" si="17"/>
        <v>0</v>
      </c>
    </row>
    <row r="551" spans="1:6">
      <c r="A551" s="18"/>
      <c r="B551" s="19" t="s">
        <v>54</v>
      </c>
      <c r="C551" s="20"/>
      <c r="D551" s="21"/>
      <c r="E551" s="22"/>
      <c r="F551" s="23">
        <f>SUM(F549:F550)</f>
        <v>0</v>
      </c>
    </row>
    <row r="552" spans="1:6">
      <c r="A552" s="36" t="s">
        <v>55</v>
      </c>
      <c r="B552" s="33" t="s">
        <v>56</v>
      </c>
      <c r="C552" s="13"/>
      <c r="D552" s="14"/>
      <c r="E552" s="15"/>
      <c r="F552" s="16"/>
    </row>
    <row r="553" spans="1:6">
      <c r="A553" s="11">
        <v>1</v>
      </c>
      <c r="B553" s="37" t="s">
        <v>57</v>
      </c>
      <c r="C553" s="13" t="s">
        <v>10</v>
      </c>
      <c r="D553" s="14">
        <v>4.2</v>
      </c>
      <c r="E553" s="15"/>
      <c r="F553" s="16">
        <f t="shared" si="17"/>
        <v>0</v>
      </c>
    </row>
    <row r="554" spans="1:6">
      <c r="A554" s="18"/>
      <c r="B554" s="19" t="s">
        <v>58</v>
      </c>
      <c r="C554" s="20"/>
      <c r="D554" s="21"/>
      <c r="E554" s="22"/>
      <c r="F554" s="23">
        <f>F553</f>
        <v>0</v>
      </c>
    </row>
    <row r="555" spans="1:6">
      <c r="A555" s="36" t="s">
        <v>59</v>
      </c>
      <c r="B555" s="33" t="s">
        <v>60</v>
      </c>
      <c r="C555" s="13"/>
      <c r="D555" s="14"/>
      <c r="E555" s="15"/>
      <c r="F555" s="16"/>
    </row>
    <row r="556" spans="1:6" ht="27.6">
      <c r="A556" s="11">
        <v>1</v>
      </c>
      <c r="B556" s="31" t="s">
        <v>61</v>
      </c>
      <c r="C556" s="13" t="s">
        <v>10</v>
      </c>
      <c r="D556" s="14">
        <v>43.45</v>
      </c>
      <c r="E556" s="15"/>
      <c r="F556" s="16">
        <f t="shared" si="17"/>
        <v>0</v>
      </c>
    </row>
    <row r="557" spans="1:6" ht="41.4">
      <c r="A557" s="11">
        <v>2</v>
      </c>
      <c r="B557" s="31" t="s">
        <v>62</v>
      </c>
      <c r="C557" s="13" t="s">
        <v>10</v>
      </c>
      <c r="D557" s="14">
        <v>12</v>
      </c>
      <c r="E557" s="15"/>
      <c r="F557" s="16">
        <f t="shared" si="17"/>
        <v>0</v>
      </c>
    </row>
    <row r="558" spans="1:6">
      <c r="A558" s="18"/>
      <c r="B558" s="19" t="s">
        <v>63</v>
      </c>
      <c r="C558" s="20"/>
      <c r="D558" s="21"/>
      <c r="E558" s="22"/>
      <c r="F558" s="23">
        <f>SUM(F556:F557)</f>
        <v>0</v>
      </c>
    </row>
    <row r="559" spans="1:6">
      <c r="A559" s="36" t="s">
        <v>64</v>
      </c>
      <c r="B559" s="33" t="s">
        <v>65</v>
      </c>
      <c r="C559" s="13"/>
      <c r="D559" s="14"/>
      <c r="E559" s="15"/>
      <c r="F559" s="16"/>
    </row>
    <row r="560" spans="1:6" ht="41.4">
      <c r="A560" s="11">
        <v>1</v>
      </c>
      <c r="B560" s="38" t="s">
        <v>66</v>
      </c>
      <c r="C560" s="13" t="s">
        <v>40</v>
      </c>
      <c r="D560" s="14">
        <v>2</v>
      </c>
      <c r="E560" s="15"/>
      <c r="F560" s="16">
        <f t="shared" si="17"/>
        <v>0</v>
      </c>
    </row>
    <row r="561" spans="1:6" ht="41.4">
      <c r="A561" s="11">
        <v>2</v>
      </c>
      <c r="B561" s="38" t="s">
        <v>67</v>
      </c>
      <c r="C561" s="13" t="s">
        <v>40</v>
      </c>
      <c r="D561" s="14">
        <v>2</v>
      </c>
      <c r="E561" s="15"/>
      <c r="F561" s="16">
        <f t="shared" si="17"/>
        <v>0</v>
      </c>
    </row>
    <row r="562" spans="1:6" ht="27.6">
      <c r="A562" s="11">
        <v>3</v>
      </c>
      <c r="B562" s="26" t="s">
        <v>68</v>
      </c>
      <c r="C562" s="13" t="s">
        <v>40</v>
      </c>
      <c r="D562" s="14">
        <v>2</v>
      </c>
      <c r="E562" s="15"/>
      <c r="F562" s="16">
        <f t="shared" si="17"/>
        <v>0</v>
      </c>
    </row>
    <row r="563" spans="1:6" ht="27.6">
      <c r="A563" s="11">
        <v>4</v>
      </c>
      <c r="B563" s="26" t="s">
        <v>69</v>
      </c>
      <c r="C563" s="13" t="s">
        <v>52</v>
      </c>
      <c r="D563" s="14">
        <v>8.9</v>
      </c>
      <c r="E563" s="15"/>
      <c r="F563" s="16">
        <f t="shared" si="17"/>
        <v>0</v>
      </c>
    </row>
    <row r="564" spans="1:6" ht="27.6">
      <c r="A564" s="11">
        <v>5</v>
      </c>
      <c r="B564" s="26" t="s">
        <v>70</v>
      </c>
      <c r="C564" s="13" t="s">
        <v>52</v>
      </c>
      <c r="D564" s="14">
        <v>2.6</v>
      </c>
      <c r="E564" s="15"/>
      <c r="F564" s="16">
        <f t="shared" si="17"/>
        <v>0</v>
      </c>
    </row>
    <row r="565" spans="1:6">
      <c r="A565" s="18"/>
      <c r="B565" s="19" t="s">
        <v>71</v>
      </c>
      <c r="C565" s="20"/>
      <c r="D565" s="21"/>
      <c r="E565" s="22"/>
      <c r="F565" s="23">
        <f>SUM(F560:F564)</f>
        <v>0</v>
      </c>
    </row>
    <row r="566" spans="1:6">
      <c r="A566" s="36" t="s">
        <v>72</v>
      </c>
      <c r="B566" s="41" t="s">
        <v>115</v>
      </c>
      <c r="C566" s="42"/>
      <c r="D566" s="43"/>
      <c r="E566" s="44"/>
      <c r="F566" s="16"/>
    </row>
    <row r="567" spans="1:6" ht="57.6">
      <c r="A567" s="11">
        <v>1</v>
      </c>
      <c r="B567" s="45" t="s">
        <v>85</v>
      </c>
      <c r="C567" s="42" t="s">
        <v>86</v>
      </c>
      <c r="D567" s="43">
        <v>1.4</v>
      </c>
      <c r="E567" s="44"/>
      <c r="F567" s="16">
        <f t="shared" ref="F567:F577" si="18">+D567*E567</f>
        <v>0</v>
      </c>
    </row>
    <row r="568" spans="1:6" ht="43.2">
      <c r="A568" s="11">
        <v>2</v>
      </c>
      <c r="B568" s="45" t="s">
        <v>87</v>
      </c>
      <c r="C568" s="42" t="s">
        <v>88</v>
      </c>
      <c r="D568" s="43">
        <v>1</v>
      </c>
      <c r="E568" s="44"/>
      <c r="F568" s="16">
        <f t="shared" si="18"/>
        <v>0</v>
      </c>
    </row>
    <row r="569" spans="1:6" ht="43.2">
      <c r="A569" s="11">
        <v>3</v>
      </c>
      <c r="B569" s="45" t="s">
        <v>89</v>
      </c>
      <c r="C569" s="42" t="s">
        <v>90</v>
      </c>
      <c r="D569" s="43">
        <v>1</v>
      </c>
      <c r="E569" s="44"/>
      <c r="F569" s="16">
        <f t="shared" si="18"/>
        <v>0</v>
      </c>
    </row>
    <row r="570" spans="1:6" ht="43.2">
      <c r="A570" s="11">
        <v>4</v>
      </c>
      <c r="B570" s="45" t="s">
        <v>91</v>
      </c>
      <c r="C570" s="42" t="s">
        <v>90</v>
      </c>
      <c r="D570" s="43">
        <v>1</v>
      </c>
      <c r="E570" s="44"/>
      <c r="F570" s="16">
        <f t="shared" si="18"/>
        <v>0</v>
      </c>
    </row>
    <row r="571" spans="1:6" ht="43.2">
      <c r="A571" s="11">
        <v>5</v>
      </c>
      <c r="B571" s="45" t="s">
        <v>92</v>
      </c>
      <c r="C571" s="42" t="s">
        <v>90</v>
      </c>
      <c r="D571" s="43">
        <v>1</v>
      </c>
      <c r="E571" s="44"/>
      <c r="F571" s="16">
        <f t="shared" si="18"/>
        <v>0</v>
      </c>
    </row>
    <row r="572" spans="1:6" ht="72">
      <c r="A572" s="11">
        <v>6</v>
      </c>
      <c r="B572" s="45" t="s">
        <v>93</v>
      </c>
      <c r="C572" s="42" t="s">
        <v>86</v>
      </c>
      <c r="D572" s="43">
        <v>21.06</v>
      </c>
      <c r="E572" s="44"/>
      <c r="F572" s="16">
        <f t="shared" si="18"/>
        <v>0</v>
      </c>
    </row>
    <row r="573" spans="1:6" ht="57.6">
      <c r="A573" s="11">
        <v>7</v>
      </c>
      <c r="B573" s="45" t="s">
        <v>94</v>
      </c>
      <c r="C573" s="42" t="s">
        <v>30</v>
      </c>
      <c r="D573" s="43">
        <v>1</v>
      </c>
      <c r="E573" s="44"/>
      <c r="F573" s="16">
        <f t="shared" si="18"/>
        <v>0</v>
      </c>
    </row>
    <row r="574" spans="1:6" ht="28.8">
      <c r="A574" s="11">
        <v>8</v>
      </c>
      <c r="B574" s="45" t="s">
        <v>383</v>
      </c>
      <c r="C574" s="42" t="s">
        <v>88</v>
      </c>
      <c r="D574" s="43">
        <v>3</v>
      </c>
      <c r="E574" s="44"/>
      <c r="F574" s="16">
        <f t="shared" si="18"/>
        <v>0</v>
      </c>
    </row>
    <row r="575" spans="1:6">
      <c r="A575" s="11">
        <v>9</v>
      </c>
      <c r="B575" s="45" t="s">
        <v>96</v>
      </c>
      <c r="C575" s="42" t="s">
        <v>88</v>
      </c>
      <c r="D575" s="43">
        <v>3</v>
      </c>
      <c r="E575" s="44"/>
      <c r="F575" s="16">
        <f t="shared" si="18"/>
        <v>0</v>
      </c>
    </row>
    <row r="576" spans="1:6">
      <c r="A576" s="11">
        <v>10</v>
      </c>
      <c r="B576" s="45" t="s">
        <v>97</v>
      </c>
      <c r="C576" s="42" t="s">
        <v>88</v>
      </c>
      <c r="D576" s="43">
        <v>3</v>
      </c>
      <c r="E576" s="44"/>
      <c r="F576" s="16">
        <f t="shared" si="18"/>
        <v>0</v>
      </c>
    </row>
    <row r="577" spans="1:7">
      <c r="A577" s="11">
        <v>11</v>
      </c>
      <c r="B577" s="45" t="s">
        <v>98</v>
      </c>
      <c r="C577" s="42" t="s">
        <v>88</v>
      </c>
      <c r="D577" s="43">
        <v>3</v>
      </c>
      <c r="E577" s="44"/>
      <c r="F577" s="16">
        <f t="shared" si="18"/>
        <v>0</v>
      </c>
    </row>
    <row r="578" spans="1:7">
      <c r="A578" s="18"/>
      <c r="B578" s="19" t="s">
        <v>82</v>
      </c>
      <c r="C578" s="20"/>
      <c r="D578" s="21"/>
      <c r="E578" s="22"/>
      <c r="F578" s="23">
        <f>SUM(F567:F577)</f>
        <v>0</v>
      </c>
    </row>
    <row r="579" spans="1:7">
      <c r="A579" s="18" t="s">
        <v>72</v>
      </c>
      <c r="B579" s="19" t="s">
        <v>106</v>
      </c>
      <c r="C579" s="20"/>
      <c r="D579" s="21"/>
      <c r="E579" s="22"/>
      <c r="F579" s="23"/>
    </row>
    <row r="580" spans="1:7" ht="27.6">
      <c r="A580" s="47">
        <v>1</v>
      </c>
      <c r="B580" s="26" t="s">
        <v>103</v>
      </c>
      <c r="C580" s="13" t="s">
        <v>14</v>
      </c>
      <c r="D580" s="27">
        <v>0.14299999999999999</v>
      </c>
      <c r="E580" s="15"/>
      <c r="F580" s="16">
        <f>E580*D580</f>
        <v>0</v>
      </c>
    </row>
    <row r="581" spans="1:7" ht="27.6">
      <c r="A581" s="47">
        <v>2</v>
      </c>
      <c r="B581" s="26" t="s">
        <v>107</v>
      </c>
      <c r="C581" s="13" t="s">
        <v>14</v>
      </c>
      <c r="D581" s="14">
        <v>0.56999999999999995</v>
      </c>
      <c r="E581" s="15"/>
      <c r="F581" s="16">
        <f t="shared" ref="F581:F589" si="19">E581*D581</f>
        <v>0</v>
      </c>
    </row>
    <row r="582" spans="1:7">
      <c r="A582" s="47">
        <v>3</v>
      </c>
      <c r="B582" s="26" t="s">
        <v>108</v>
      </c>
      <c r="C582" s="13" t="s">
        <v>10</v>
      </c>
      <c r="D582" s="14">
        <v>1.9</v>
      </c>
      <c r="E582" s="15"/>
      <c r="F582" s="16">
        <f t="shared" si="19"/>
        <v>0</v>
      </c>
    </row>
    <row r="583" spans="1:7" ht="27.6">
      <c r="A583" s="47">
        <v>4</v>
      </c>
      <c r="B583" s="26" t="s">
        <v>109</v>
      </c>
      <c r="C583" s="13" t="s">
        <v>10</v>
      </c>
      <c r="D583" s="14">
        <v>8.32</v>
      </c>
      <c r="E583" s="15"/>
      <c r="F583" s="16">
        <f t="shared" si="19"/>
        <v>0</v>
      </c>
    </row>
    <row r="584" spans="1:7">
      <c r="A584" s="47">
        <v>5</v>
      </c>
      <c r="B584" s="26" t="s">
        <v>184</v>
      </c>
      <c r="C584" s="13" t="s">
        <v>86</v>
      </c>
      <c r="D584" s="14">
        <v>6</v>
      </c>
      <c r="E584" s="15"/>
      <c r="F584" s="16"/>
    </row>
    <row r="585" spans="1:7" ht="27.6">
      <c r="A585" s="47">
        <v>6</v>
      </c>
      <c r="B585" s="26" t="s">
        <v>110</v>
      </c>
      <c r="C585" s="13" t="s">
        <v>10</v>
      </c>
      <c r="D585" s="28">
        <v>3.75</v>
      </c>
      <c r="E585" s="15"/>
      <c r="F585" s="16">
        <f t="shared" si="19"/>
        <v>0</v>
      </c>
    </row>
    <row r="586" spans="1:7" ht="41.4">
      <c r="A586" s="47">
        <v>7</v>
      </c>
      <c r="B586" s="26" t="s">
        <v>77</v>
      </c>
      <c r="C586" s="13" t="s">
        <v>10</v>
      </c>
      <c r="D586" s="28">
        <v>17.760000000000002</v>
      </c>
      <c r="E586" s="15"/>
      <c r="F586" s="16">
        <f t="shared" si="19"/>
        <v>0</v>
      </c>
    </row>
    <row r="587" spans="1:7" ht="43.2">
      <c r="A587" s="47">
        <v>8</v>
      </c>
      <c r="B587" s="45" t="s">
        <v>187</v>
      </c>
      <c r="C587" s="42" t="s">
        <v>30</v>
      </c>
      <c r="D587" s="43">
        <v>1</v>
      </c>
      <c r="E587" s="50"/>
      <c r="F587" s="16">
        <f t="shared" si="19"/>
        <v>0</v>
      </c>
    </row>
    <row r="588" spans="1:7" ht="27.6">
      <c r="A588" s="47">
        <v>9</v>
      </c>
      <c r="B588" s="26" t="s">
        <v>112</v>
      </c>
      <c r="C588" s="13" t="s">
        <v>30</v>
      </c>
      <c r="D588" s="28">
        <v>1</v>
      </c>
      <c r="E588" s="15"/>
      <c r="F588" s="16">
        <f t="shared" si="19"/>
        <v>0</v>
      </c>
    </row>
    <row r="589" spans="1:7" ht="27.6">
      <c r="A589" s="47">
        <v>10</v>
      </c>
      <c r="B589" s="26" t="s">
        <v>185</v>
      </c>
      <c r="C589" s="13" t="s">
        <v>14</v>
      </c>
      <c r="D589" s="28">
        <v>0.56999999999999995</v>
      </c>
      <c r="E589" s="15"/>
      <c r="F589" s="16">
        <f t="shared" si="19"/>
        <v>0</v>
      </c>
    </row>
    <row r="590" spans="1:7">
      <c r="A590" s="18"/>
      <c r="B590" s="7" t="s">
        <v>82</v>
      </c>
      <c r="C590" s="9"/>
      <c r="D590" s="52"/>
      <c r="E590" s="25"/>
      <c r="F590" s="23">
        <f>SUM(F580:F589)</f>
        <v>0</v>
      </c>
    </row>
    <row r="591" spans="1:7">
      <c r="A591" s="11"/>
      <c r="B591" s="41" t="s">
        <v>100</v>
      </c>
      <c r="C591" s="42"/>
      <c r="D591" s="43"/>
      <c r="E591" s="43"/>
      <c r="F591" s="46">
        <f>F578+F565+F558+F554+F551+F547+F543+F533+F524+F590</f>
        <v>0</v>
      </c>
      <c r="G591" s="54">
        <f>F524+F533+F543+F547+F551+F554+F558+F565+F578+F590</f>
        <v>0</v>
      </c>
    </row>
    <row r="595" spans="1:6" ht="15" thickBot="1"/>
    <row r="596" spans="1:6" ht="18.600000000000001" thickBot="1">
      <c r="A596" s="2"/>
      <c r="B596" s="369" t="s">
        <v>116</v>
      </c>
      <c r="C596" s="370"/>
      <c r="D596" s="370"/>
      <c r="E596" s="370"/>
      <c r="F596" s="371"/>
    </row>
    <row r="597" spans="1:6" ht="18">
      <c r="A597" s="2"/>
      <c r="B597" s="3"/>
      <c r="C597" s="3"/>
      <c r="D597" s="3"/>
      <c r="E597" s="3"/>
      <c r="F597" s="3"/>
    </row>
    <row r="598" spans="1:6" ht="31.2">
      <c r="A598" s="4" t="s">
        <v>1</v>
      </c>
      <c r="B598" s="4" t="s">
        <v>2</v>
      </c>
      <c r="C598" s="4" t="s">
        <v>3</v>
      </c>
      <c r="D598" s="5" t="s">
        <v>4</v>
      </c>
      <c r="E598" s="4" t="s">
        <v>5</v>
      </c>
      <c r="F598" s="4" t="s">
        <v>6</v>
      </c>
    </row>
    <row r="599" spans="1:6" ht="15.6">
      <c r="A599" s="6" t="s">
        <v>7</v>
      </c>
      <c r="B599" s="7" t="s">
        <v>8</v>
      </c>
      <c r="C599" s="8"/>
      <c r="D599" s="9"/>
      <c r="E599" s="9"/>
      <c r="F599" s="10"/>
    </row>
    <row r="600" spans="1:6" ht="27.6">
      <c r="A600" s="11">
        <v>1</v>
      </c>
      <c r="B600" s="12" t="s">
        <v>9</v>
      </c>
      <c r="C600" s="13" t="s">
        <v>10</v>
      </c>
      <c r="D600" s="14">
        <v>38.130000000000003</v>
      </c>
      <c r="E600" s="15"/>
      <c r="F600" s="16">
        <f>+D600*E600</f>
        <v>0</v>
      </c>
    </row>
    <row r="601" spans="1:6">
      <c r="A601" s="11">
        <v>2</v>
      </c>
      <c r="B601" s="17" t="s">
        <v>11</v>
      </c>
      <c r="C601" s="13" t="s">
        <v>12</v>
      </c>
      <c r="D601" s="14">
        <v>1</v>
      </c>
      <c r="E601" s="15"/>
      <c r="F601" s="16">
        <f t="shared" ref="F601:F639" si="20">+D601*E601</f>
        <v>0</v>
      </c>
    </row>
    <row r="602" spans="1:6">
      <c r="A602" s="11">
        <v>3</v>
      </c>
      <c r="B602" s="12" t="s">
        <v>102</v>
      </c>
      <c r="C602" s="13" t="s">
        <v>14</v>
      </c>
      <c r="D602" s="14">
        <v>30.78</v>
      </c>
      <c r="E602" s="15"/>
      <c r="F602" s="16">
        <f t="shared" si="20"/>
        <v>0</v>
      </c>
    </row>
    <row r="603" spans="1:6">
      <c r="A603" s="11">
        <v>4</v>
      </c>
      <c r="B603" s="17" t="s">
        <v>15</v>
      </c>
      <c r="C603" s="13" t="s">
        <v>14</v>
      </c>
      <c r="D603" s="14">
        <v>2.7029999999999998</v>
      </c>
      <c r="E603" s="15"/>
      <c r="F603" s="16">
        <f t="shared" si="20"/>
        <v>0</v>
      </c>
    </row>
    <row r="604" spans="1:6">
      <c r="A604" s="11">
        <v>5</v>
      </c>
      <c r="B604" s="17" t="s">
        <v>16</v>
      </c>
      <c r="C604" s="13" t="s">
        <v>14</v>
      </c>
      <c r="D604" s="14">
        <v>3.1320000000000001</v>
      </c>
      <c r="E604" s="15"/>
      <c r="F604" s="16">
        <f t="shared" si="20"/>
        <v>0</v>
      </c>
    </row>
    <row r="605" spans="1:6">
      <c r="A605" s="11">
        <v>6</v>
      </c>
      <c r="B605" s="17" t="s">
        <v>17</v>
      </c>
      <c r="C605" s="13" t="s">
        <v>14</v>
      </c>
      <c r="D605" s="14">
        <v>0.96</v>
      </c>
      <c r="E605" s="15"/>
      <c r="F605" s="16">
        <f t="shared" si="20"/>
        <v>0</v>
      </c>
    </row>
    <row r="606" spans="1:6">
      <c r="A606" s="11">
        <v>7</v>
      </c>
      <c r="B606" s="17" t="s">
        <v>18</v>
      </c>
      <c r="C606" s="13" t="s">
        <v>12</v>
      </c>
      <c r="D606" s="14">
        <v>1</v>
      </c>
      <c r="E606" s="15"/>
      <c r="F606" s="16">
        <f t="shared" si="20"/>
        <v>0</v>
      </c>
    </row>
    <row r="607" spans="1:6">
      <c r="A607" s="18"/>
      <c r="B607" s="19" t="s">
        <v>19</v>
      </c>
      <c r="C607" s="20"/>
      <c r="D607" s="21"/>
      <c r="E607" s="22"/>
      <c r="F607" s="23">
        <f>SUM(F600:F606)</f>
        <v>0</v>
      </c>
    </row>
    <row r="608" spans="1:6" ht="15.6">
      <c r="A608" s="6" t="s">
        <v>20</v>
      </c>
      <c r="B608" s="7" t="s">
        <v>21</v>
      </c>
      <c r="C608" s="9"/>
      <c r="D608" s="24"/>
      <c r="E608" s="25"/>
      <c r="F608" s="16"/>
    </row>
    <row r="609" spans="1:6" ht="27.6">
      <c r="A609" s="11">
        <v>1</v>
      </c>
      <c r="B609" s="26" t="s">
        <v>103</v>
      </c>
      <c r="C609" s="13" t="s">
        <v>14</v>
      </c>
      <c r="D609" s="27">
        <v>0.56799999999999995</v>
      </c>
      <c r="E609" s="15"/>
      <c r="F609" s="16">
        <f t="shared" si="20"/>
        <v>0</v>
      </c>
    </row>
    <row r="610" spans="1:6" ht="27.6">
      <c r="A610" s="11">
        <v>2</v>
      </c>
      <c r="B610" s="26" t="s">
        <v>117</v>
      </c>
      <c r="C610" s="13" t="s">
        <v>14</v>
      </c>
      <c r="D610" s="14">
        <v>2.2709999999999999</v>
      </c>
      <c r="E610" s="15"/>
      <c r="F610" s="16">
        <f t="shared" si="20"/>
        <v>0</v>
      </c>
    </row>
    <row r="611" spans="1:6" ht="41.4">
      <c r="A611" s="11">
        <v>3</v>
      </c>
      <c r="B611" s="26" t="s">
        <v>24</v>
      </c>
      <c r="C611" s="13" t="s">
        <v>10</v>
      </c>
      <c r="D611" s="14">
        <v>41.32</v>
      </c>
      <c r="E611" s="15"/>
      <c r="F611" s="16">
        <f t="shared" si="20"/>
        <v>0</v>
      </c>
    </row>
    <row r="612" spans="1:6" ht="27.6">
      <c r="A612" s="11">
        <v>4</v>
      </c>
      <c r="B612" s="12" t="s">
        <v>25</v>
      </c>
      <c r="C612" s="13" t="s">
        <v>14</v>
      </c>
      <c r="D612" s="28">
        <v>0.32400000000000001</v>
      </c>
      <c r="E612" s="15"/>
      <c r="F612" s="16">
        <f t="shared" si="20"/>
        <v>0</v>
      </c>
    </row>
    <row r="613" spans="1:6" ht="41.4">
      <c r="A613" s="11">
        <v>5</v>
      </c>
      <c r="B613" s="12" t="s">
        <v>26</v>
      </c>
      <c r="C613" s="13" t="s">
        <v>14</v>
      </c>
      <c r="D613" s="28">
        <v>0.68100000000000005</v>
      </c>
      <c r="E613" s="15"/>
      <c r="F613" s="16">
        <f t="shared" si="20"/>
        <v>0</v>
      </c>
    </row>
    <row r="614" spans="1:6" ht="41.4">
      <c r="A614" s="11">
        <v>6</v>
      </c>
      <c r="B614" s="12" t="s">
        <v>27</v>
      </c>
      <c r="C614" s="13" t="s">
        <v>14</v>
      </c>
      <c r="D614" s="28">
        <v>1.1759999999999999</v>
      </c>
      <c r="E614" s="15"/>
      <c r="F614" s="16">
        <f t="shared" si="20"/>
        <v>0</v>
      </c>
    </row>
    <row r="615" spans="1:6">
      <c r="A615" s="11">
        <v>7</v>
      </c>
      <c r="B615" s="29" t="s">
        <v>28</v>
      </c>
      <c r="C615" s="13" t="s">
        <v>10</v>
      </c>
      <c r="D615" s="14">
        <v>46</v>
      </c>
      <c r="E615" s="15"/>
      <c r="F615" s="16">
        <f t="shared" si="20"/>
        <v>0</v>
      </c>
    </row>
    <row r="616" spans="1:6">
      <c r="A616" s="18"/>
      <c r="B616" s="19" t="s">
        <v>31</v>
      </c>
      <c r="C616" s="20"/>
      <c r="D616" s="21"/>
      <c r="E616" s="22"/>
      <c r="F616" s="23">
        <f>SUM(F609:F615)</f>
        <v>0</v>
      </c>
    </row>
    <row r="617" spans="1:6" ht="15.6">
      <c r="A617" s="6" t="s">
        <v>32</v>
      </c>
      <c r="B617" s="30" t="s">
        <v>33</v>
      </c>
      <c r="C617" s="9"/>
      <c r="D617" s="24"/>
      <c r="E617" s="25"/>
      <c r="F617" s="16"/>
    </row>
    <row r="618" spans="1:6" ht="27.6">
      <c r="A618" s="11">
        <v>1</v>
      </c>
      <c r="B618" s="12" t="s">
        <v>34</v>
      </c>
      <c r="C618" s="13" t="s">
        <v>14</v>
      </c>
      <c r="D618" s="27">
        <v>0.61899999999999999</v>
      </c>
      <c r="E618" s="15"/>
      <c r="F618" s="16">
        <f t="shared" si="20"/>
        <v>0</v>
      </c>
    </row>
    <row r="619" spans="1:6" ht="41.4">
      <c r="A619" s="11">
        <v>2</v>
      </c>
      <c r="B619" s="12" t="s">
        <v>35</v>
      </c>
      <c r="C619" s="13" t="s">
        <v>14</v>
      </c>
      <c r="D619" s="14">
        <v>0.5</v>
      </c>
      <c r="E619" s="15"/>
      <c r="F619" s="16">
        <f t="shared" si="20"/>
        <v>0</v>
      </c>
    </row>
    <row r="620" spans="1:6" ht="41.4">
      <c r="A620" s="11">
        <v>3</v>
      </c>
      <c r="B620" s="12" t="s">
        <v>36</v>
      </c>
      <c r="C620" s="13" t="s">
        <v>14</v>
      </c>
      <c r="D620" s="27">
        <v>0.18099999999999999</v>
      </c>
      <c r="E620" s="15"/>
      <c r="F620" s="16">
        <f t="shared" si="20"/>
        <v>0</v>
      </c>
    </row>
    <row r="621" spans="1:6" ht="41.4">
      <c r="A621" s="11">
        <v>4</v>
      </c>
      <c r="B621" s="12" t="s">
        <v>37</v>
      </c>
      <c r="C621" s="13" t="s">
        <v>10</v>
      </c>
      <c r="D621" s="14">
        <v>25</v>
      </c>
      <c r="E621" s="15"/>
      <c r="F621" s="16">
        <f t="shared" si="20"/>
        <v>0</v>
      </c>
    </row>
    <row r="622" spans="1:6" ht="41.4">
      <c r="A622" s="11">
        <v>5</v>
      </c>
      <c r="B622" s="12" t="s">
        <v>38</v>
      </c>
      <c r="C622" s="13" t="s">
        <v>10</v>
      </c>
      <c r="D622" s="14">
        <v>0.96</v>
      </c>
      <c r="E622" s="15"/>
      <c r="F622" s="16">
        <f t="shared" si="20"/>
        <v>0</v>
      </c>
    </row>
    <row r="623" spans="1:6" ht="27.6">
      <c r="A623" s="11">
        <v>6</v>
      </c>
      <c r="B623" s="12" t="s">
        <v>39</v>
      </c>
      <c r="C623" s="13" t="s">
        <v>40</v>
      </c>
      <c r="D623" s="14">
        <v>39</v>
      </c>
      <c r="E623" s="15"/>
      <c r="F623" s="16">
        <f t="shared" si="20"/>
        <v>0</v>
      </c>
    </row>
    <row r="624" spans="1:6" ht="27.6">
      <c r="A624" s="11">
        <v>7</v>
      </c>
      <c r="B624" s="12" t="s">
        <v>41</v>
      </c>
      <c r="C624" s="13" t="s">
        <v>10</v>
      </c>
      <c r="D624" s="14">
        <v>55.2</v>
      </c>
      <c r="E624" s="15"/>
      <c r="F624" s="16">
        <f t="shared" si="20"/>
        <v>0</v>
      </c>
    </row>
    <row r="625" spans="1:6">
      <c r="A625" s="11">
        <v>8</v>
      </c>
      <c r="B625" s="31" t="s">
        <v>118</v>
      </c>
      <c r="C625" s="13" t="s">
        <v>10</v>
      </c>
      <c r="D625" s="14">
        <v>34.409999999999997</v>
      </c>
      <c r="E625" s="15"/>
      <c r="F625" s="16">
        <f t="shared" si="20"/>
        <v>0</v>
      </c>
    </row>
    <row r="626" spans="1:6">
      <c r="A626" s="18"/>
      <c r="B626" s="19" t="s">
        <v>43</v>
      </c>
      <c r="C626" s="20"/>
      <c r="D626" s="21"/>
      <c r="E626" s="22"/>
      <c r="F626" s="23">
        <f>SUM(F618:F625)</f>
        <v>0</v>
      </c>
    </row>
    <row r="627" spans="1:6" ht="15.6">
      <c r="A627" s="32" t="s">
        <v>44</v>
      </c>
      <c r="B627" s="33" t="s">
        <v>45</v>
      </c>
      <c r="C627" s="34"/>
      <c r="D627" s="35"/>
      <c r="E627" s="15"/>
      <c r="F627" s="16"/>
    </row>
    <row r="628" spans="1:6" ht="55.2">
      <c r="A628" s="11">
        <v>1</v>
      </c>
      <c r="B628" s="31" t="s">
        <v>46</v>
      </c>
      <c r="C628" s="13" t="s">
        <v>40</v>
      </c>
      <c r="D628" s="14">
        <v>2</v>
      </c>
      <c r="E628" s="15"/>
      <c r="F628" s="16">
        <f t="shared" si="20"/>
        <v>0</v>
      </c>
    </row>
    <row r="629" spans="1:6">
      <c r="A629" s="18"/>
      <c r="B629" s="19" t="s">
        <v>48</v>
      </c>
      <c r="C629" s="20"/>
      <c r="D629" s="21"/>
      <c r="E629" s="22"/>
      <c r="F629" s="23">
        <f>SUM(F628:F628)</f>
        <v>0</v>
      </c>
    </row>
    <row r="630" spans="1:6">
      <c r="A630" s="36" t="s">
        <v>49</v>
      </c>
      <c r="B630" s="33" t="s">
        <v>50</v>
      </c>
      <c r="C630" s="13"/>
      <c r="D630" s="14"/>
      <c r="E630" s="15"/>
      <c r="F630" s="16"/>
    </row>
    <row r="631" spans="1:6" ht="41.4">
      <c r="A631" s="11">
        <v>1</v>
      </c>
      <c r="B631" s="31" t="s">
        <v>51</v>
      </c>
      <c r="C631" s="13" t="s">
        <v>52</v>
      </c>
      <c r="D631" s="14">
        <v>5.7</v>
      </c>
      <c r="E631" s="15"/>
      <c r="F631" s="16">
        <f t="shared" si="20"/>
        <v>0</v>
      </c>
    </row>
    <row r="632" spans="1:6" ht="27.6">
      <c r="A632" s="11">
        <v>2</v>
      </c>
      <c r="B632" s="31" t="s">
        <v>53</v>
      </c>
      <c r="C632" s="13" t="s">
        <v>10</v>
      </c>
      <c r="D632" s="14">
        <v>4.8499999999999996</v>
      </c>
      <c r="E632" s="15"/>
      <c r="F632" s="16">
        <f t="shared" si="20"/>
        <v>0</v>
      </c>
    </row>
    <row r="633" spans="1:6">
      <c r="A633" s="18"/>
      <c r="B633" s="19" t="s">
        <v>54</v>
      </c>
      <c r="C633" s="20"/>
      <c r="D633" s="21"/>
      <c r="E633" s="22"/>
      <c r="F633" s="23">
        <f>SUM(F631:F632)</f>
        <v>0</v>
      </c>
    </row>
    <row r="634" spans="1:6">
      <c r="A634" s="36" t="s">
        <v>55</v>
      </c>
      <c r="B634" s="33" t="s">
        <v>56</v>
      </c>
      <c r="C634" s="13"/>
      <c r="D634" s="14"/>
      <c r="E634" s="15"/>
      <c r="F634" s="16"/>
    </row>
    <row r="635" spans="1:6">
      <c r="A635" s="11">
        <v>1</v>
      </c>
      <c r="B635" s="37" t="s">
        <v>57</v>
      </c>
      <c r="C635" s="13" t="s">
        <v>10</v>
      </c>
      <c r="D635" s="14">
        <v>2.34</v>
      </c>
      <c r="E635" s="15"/>
      <c r="F635" s="16">
        <f t="shared" si="20"/>
        <v>0</v>
      </c>
    </row>
    <row r="636" spans="1:6">
      <c r="A636" s="18"/>
      <c r="B636" s="19" t="s">
        <v>58</v>
      </c>
      <c r="C636" s="20"/>
      <c r="D636" s="21"/>
      <c r="E636" s="22"/>
      <c r="F636" s="23">
        <f>F635</f>
        <v>0</v>
      </c>
    </row>
    <row r="637" spans="1:6">
      <c r="A637" s="36" t="s">
        <v>59</v>
      </c>
      <c r="B637" s="33" t="s">
        <v>60</v>
      </c>
      <c r="C637" s="13"/>
      <c r="D637" s="14"/>
      <c r="E637" s="15"/>
      <c r="F637" s="16"/>
    </row>
    <row r="638" spans="1:6" ht="27.6">
      <c r="A638" s="11">
        <v>1</v>
      </c>
      <c r="B638" s="31" t="s">
        <v>61</v>
      </c>
      <c r="C638" s="13" t="s">
        <v>10</v>
      </c>
      <c r="D638" s="14">
        <v>20.8</v>
      </c>
      <c r="E638" s="15"/>
      <c r="F638" s="16">
        <f t="shared" si="20"/>
        <v>0</v>
      </c>
    </row>
    <row r="639" spans="1:6" ht="41.4">
      <c r="A639" s="11">
        <v>2</v>
      </c>
      <c r="B639" s="31" t="s">
        <v>62</v>
      </c>
      <c r="C639" s="13" t="s">
        <v>10</v>
      </c>
      <c r="D639" s="14">
        <v>6.4</v>
      </c>
      <c r="E639" s="15"/>
      <c r="F639" s="16">
        <f t="shared" si="20"/>
        <v>0</v>
      </c>
    </row>
    <row r="640" spans="1:6">
      <c r="A640" s="18"/>
      <c r="B640" s="19" t="s">
        <v>63</v>
      </c>
      <c r="C640" s="20"/>
      <c r="D640" s="21"/>
      <c r="E640" s="22"/>
      <c r="F640" s="23">
        <f>SUM(F638:F639)</f>
        <v>0</v>
      </c>
    </row>
    <row r="641" spans="1:6" ht="28.8">
      <c r="A641" s="36" t="s">
        <v>64</v>
      </c>
      <c r="B641" s="41" t="s">
        <v>105</v>
      </c>
      <c r="C641" s="42"/>
      <c r="D641" s="43"/>
      <c r="E641" s="44"/>
      <c r="F641" s="16"/>
    </row>
    <row r="642" spans="1:6" ht="57.6">
      <c r="A642" s="11">
        <v>1</v>
      </c>
      <c r="B642" s="45" t="s">
        <v>85</v>
      </c>
      <c r="C642" s="42" t="s">
        <v>86</v>
      </c>
      <c r="D642" s="43">
        <v>1.4</v>
      </c>
      <c r="E642" s="44"/>
      <c r="F642" s="16">
        <f t="shared" ref="F642:F652" si="21">+D642*E642</f>
        <v>0</v>
      </c>
    </row>
    <row r="643" spans="1:6" ht="43.2">
      <c r="A643" s="11">
        <v>2</v>
      </c>
      <c r="B643" s="45" t="s">
        <v>87</v>
      </c>
      <c r="C643" s="42" t="s">
        <v>88</v>
      </c>
      <c r="D643" s="43">
        <v>1</v>
      </c>
      <c r="E643" s="44"/>
      <c r="F643" s="16">
        <f t="shared" si="21"/>
        <v>0</v>
      </c>
    </row>
    <row r="644" spans="1:6" ht="43.2">
      <c r="A644" s="11">
        <v>3</v>
      </c>
      <c r="B644" s="45" t="s">
        <v>89</v>
      </c>
      <c r="C644" s="42" t="s">
        <v>90</v>
      </c>
      <c r="D644" s="43">
        <v>1</v>
      </c>
      <c r="E644" s="44"/>
      <c r="F644" s="16">
        <f t="shared" si="21"/>
        <v>0</v>
      </c>
    </row>
    <row r="645" spans="1:6" ht="43.2">
      <c r="A645" s="11">
        <v>4</v>
      </c>
      <c r="B645" s="45" t="s">
        <v>91</v>
      </c>
      <c r="C645" s="42" t="s">
        <v>90</v>
      </c>
      <c r="D645" s="43">
        <v>1</v>
      </c>
      <c r="E645" s="44"/>
      <c r="F645" s="16">
        <f t="shared" si="21"/>
        <v>0</v>
      </c>
    </row>
    <row r="646" spans="1:6" ht="43.2">
      <c r="A646" s="11">
        <v>5</v>
      </c>
      <c r="B646" s="45" t="s">
        <v>92</v>
      </c>
      <c r="C646" s="42" t="s">
        <v>90</v>
      </c>
      <c r="D646" s="43">
        <v>1</v>
      </c>
      <c r="E646" s="44"/>
      <c r="F646" s="16">
        <f t="shared" si="21"/>
        <v>0</v>
      </c>
    </row>
    <row r="647" spans="1:6" ht="72">
      <c r="A647" s="11">
        <v>6</v>
      </c>
      <c r="B647" s="45" t="s">
        <v>93</v>
      </c>
      <c r="C647" s="42" t="s">
        <v>86</v>
      </c>
      <c r="D647" s="43">
        <v>8.82</v>
      </c>
      <c r="E647" s="44"/>
      <c r="F647" s="16">
        <f t="shared" si="21"/>
        <v>0</v>
      </c>
    </row>
    <row r="648" spans="1:6" ht="57.6">
      <c r="A648" s="11">
        <v>7</v>
      </c>
      <c r="B648" s="45" t="s">
        <v>94</v>
      </c>
      <c r="C648" s="42" t="s">
        <v>30</v>
      </c>
      <c r="D648" s="43">
        <v>1</v>
      </c>
      <c r="E648" s="44"/>
      <c r="F648" s="16">
        <f t="shared" si="21"/>
        <v>0</v>
      </c>
    </row>
    <row r="649" spans="1:6" ht="28.8">
      <c r="A649" s="11">
        <v>8</v>
      </c>
      <c r="B649" s="45" t="s">
        <v>383</v>
      </c>
      <c r="C649" s="42" t="s">
        <v>88</v>
      </c>
      <c r="D649" s="43">
        <v>2</v>
      </c>
      <c r="E649" s="44"/>
      <c r="F649" s="16">
        <f t="shared" si="21"/>
        <v>0</v>
      </c>
    </row>
    <row r="650" spans="1:6">
      <c r="A650" s="11">
        <v>9</v>
      </c>
      <c r="B650" s="45" t="s">
        <v>96</v>
      </c>
      <c r="C650" s="42" t="s">
        <v>88</v>
      </c>
      <c r="D650" s="43">
        <v>2</v>
      </c>
      <c r="E650" s="44"/>
      <c r="F650" s="16">
        <f t="shared" si="21"/>
        <v>0</v>
      </c>
    </row>
    <row r="651" spans="1:6">
      <c r="A651" s="11">
        <v>10</v>
      </c>
      <c r="B651" s="45" t="s">
        <v>97</v>
      </c>
      <c r="C651" s="42" t="s">
        <v>88</v>
      </c>
      <c r="D651" s="43">
        <v>2</v>
      </c>
      <c r="E651" s="44"/>
      <c r="F651" s="16">
        <f t="shared" si="21"/>
        <v>0</v>
      </c>
    </row>
    <row r="652" spans="1:6">
      <c r="A652" s="11">
        <v>11</v>
      </c>
      <c r="B652" s="45" t="s">
        <v>98</v>
      </c>
      <c r="C652" s="42" t="s">
        <v>88</v>
      </c>
      <c r="D652" s="43">
        <v>2</v>
      </c>
      <c r="E652" s="44"/>
      <c r="F652" s="16">
        <f t="shared" si="21"/>
        <v>0</v>
      </c>
    </row>
    <row r="653" spans="1:6">
      <c r="A653" s="18"/>
      <c r="B653" s="19" t="s">
        <v>71</v>
      </c>
      <c r="C653" s="20"/>
      <c r="D653" s="21"/>
      <c r="E653" s="22"/>
      <c r="F653" s="23">
        <f>SUM(F642:F652)</f>
        <v>0</v>
      </c>
    </row>
    <row r="654" spans="1:6">
      <c r="A654" s="18" t="s">
        <v>72</v>
      </c>
      <c r="B654" s="19" t="s">
        <v>106</v>
      </c>
      <c r="C654" s="20"/>
      <c r="D654" s="21"/>
      <c r="E654" s="22"/>
      <c r="F654" s="23"/>
    </row>
    <row r="655" spans="1:6" ht="27.6">
      <c r="A655" s="47">
        <v>1</v>
      </c>
      <c r="B655" s="26" t="s">
        <v>103</v>
      </c>
      <c r="C655" s="13" t="s">
        <v>14</v>
      </c>
      <c r="D655" s="27">
        <v>0.14299999999999999</v>
      </c>
      <c r="E655" s="15"/>
      <c r="F655" s="16">
        <f>E655*D655</f>
        <v>0</v>
      </c>
    </row>
    <row r="656" spans="1:6" ht="27.6">
      <c r="A656" s="47">
        <v>2</v>
      </c>
      <c r="B656" s="26" t="s">
        <v>107</v>
      </c>
      <c r="C656" s="13" t="s">
        <v>14</v>
      </c>
      <c r="D656" s="14">
        <v>0.56999999999999995</v>
      </c>
      <c r="E656" s="15"/>
      <c r="F656" s="16">
        <f t="shared" ref="F656:F664" si="22">E656*D656</f>
        <v>0</v>
      </c>
    </row>
    <row r="657" spans="1:7">
      <c r="A657" s="47">
        <v>3</v>
      </c>
      <c r="B657" s="26" t="s">
        <v>108</v>
      </c>
      <c r="C657" s="13" t="s">
        <v>10</v>
      </c>
      <c r="D657" s="14">
        <v>1.9</v>
      </c>
      <c r="E657" s="15"/>
      <c r="F657" s="16">
        <f t="shared" si="22"/>
        <v>0</v>
      </c>
    </row>
    <row r="658" spans="1:7" ht="27.6">
      <c r="A658" s="47">
        <v>4</v>
      </c>
      <c r="B658" s="26" t="s">
        <v>109</v>
      </c>
      <c r="C658" s="13" t="s">
        <v>10</v>
      </c>
      <c r="D658" s="14">
        <v>8.32</v>
      </c>
      <c r="E658" s="15"/>
      <c r="F658" s="16">
        <f t="shared" si="22"/>
        <v>0</v>
      </c>
    </row>
    <row r="659" spans="1:7">
      <c r="A659" s="47">
        <v>5</v>
      </c>
      <c r="B659" s="26" t="s">
        <v>184</v>
      </c>
      <c r="C659" s="13" t="s">
        <v>86</v>
      </c>
      <c r="D659" s="14">
        <v>6</v>
      </c>
      <c r="E659" s="15"/>
      <c r="F659" s="16"/>
    </row>
    <row r="660" spans="1:7" ht="27.6">
      <c r="A660" s="47">
        <v>6</v>
      </c>
      <c r="B660" s="26" t="s">
        <v>110</v>
      </c>
      <c r="C660" s="13" t="s">
        <v>10</v>
      </c>
      <c r="D660" s="28">
        <v>3.75</v>
      </c>
      <c r="E660" s="15"/>
      <c r="F660" s="16">
        <f t="shared" si="22"/>
        <v>0</v>
      </c>
    </row>
    <row r="661" spans="1:7" ht="41.4">
      <c r="A661" s="47">
        <v>7</v>
      </c>
      <c r="B661" s="26" t="s">
        <v>77</v>
      </c>
      <c r="C661" s="13" t="s">
        <v>10</v>
      </c>
      <c r="D661" s="28">
        <v>17.760000000000002</v>
      </c>
      <c r="E661" s="15"/>
      <c r="F661" s="16">
        <f t="shared" si="22"/>
        <v>0</v>
      </c>
    </row>
    <row r="662" spans="1:7" ht="43.2">
      <c r="A662" s="47">
        <v>8</v>
      </c>
      <c r="B662" s="45" t="s">
        <v>187</v>
      </c>
      <c r="C662" s="42" t="s">
        <v>30</v>
      </c>
      <c r="D662" s="43">
        <v>1</v>
      </c>
      <c r="E662" s="50"/>
      <c r="F662" s="16">
        <f t="shared" si="22"/>
        <v>0</v>
      </c>
    </row>
    <row r="663" spans="1:7" ht="27.6">
      <c r="A663" s="47">
        <v>9</v>
      </c>
      <c r="B663" s="26" t="s">
        <v>112</v>
      </c>
      <c r="C663" s="13" t="s">
        <v>30</v>
      </c>
      <c r="D663" s="28">
        <v>1</v>
      </c>
      <c r="E663" s="15"/>
      <c r="F663" s="16">
        <f t="shared" si="22"/>
        <v>0</v>
      </c>
    </row>
    <row r="664" spans="1:7" ht="27.6">
      <c r="A664" s="47">
        <v>10</v>
      </c>
      <c r="B664" s="26" t="s">
        <v>185</v>
      </c>
      <c r="C664" s="13" t="s">
        <v>14</v>
      </c>
      <c r="D664" s="28">
        <v>0.56999999999999995</v>
      </c>
      <c r="E664" s="15"/>
      <c r="F664" s="16">
        <f t="shared" si="22"/>
        <v>0</v>
      </c>
    </row>
    <row r="665" spans="1:7">
      <c r="A665" s="18"/>
      <c r="B665" s="7" t="s">
        <v>82</v>
      </c>
      <c r="C665" s="9"/>
      <c r="D665" s="52"/>
      <c r="E665" s="25"/>
      <c r="F665" s="23">
        <f>SUM(F655:F664)</f>
        <v>0</v>
      </c>
    </row>
    <row r="666" spans="1:7">
      <c r="A666" s="11"/>
      <c r="B666" s="41" t="s">
        <v>100</v>
      </c>
      <c r="C666" s="42"/>
      <c r="D666" s="43"/>
      <c r="E666" s="43"/>
      <c r="F666" s="46">
        <f>F653+F640+F636+F633+F629+F626+F616+F607+F665</f>
        <v>0</v>
      </c>
      <c r="G666" s="54"/>
    </row>
    <row r="670" spans="1:7">
      <c r="A670" s="1"/>
      <c r="B670" s="381" t="s">
        <v>269</v>
      </c>
      <c r="C670" s="382"/>
      <c r="D670" s="383"/>
      <c r="E670" s="384">
        <f>F507+F591+F666</f>
        <v>0</v>
      </c>
      <c r="F670" s="385"/>
    </row>
    <row r="671" spans="1:7">
      <c r="A671" s="1"/>
      <c r="B671" s="381" t="s">
        <v>283</v>
      </c>
      <c r="C671" s="382"/>
      <c r="D671" s="383"/>
      <c r="E671" s="436">
        <f>+(E670*18)/100</f>
        <v>0</v>
      </c>
      <c r="F671" s="437"/>
    </row>
    <row r="672" spans="1:7">
      <c r="A672" s="1"/>
      <c r="B672" s="381" t="s">
        <v>284</v>
      </c>
      <c r="C672" s="382"/>
      <c r="D672" s="383"/>
      <c r="E672" s="384">
        <f>E670+E671</f>
        <v>0</v>
      </c>
      <c r="F672" s="385"/>
    </row>
    <row r="678" spans="1:6" ht="43.2" customHeight="1">
      <c r="A678" s="430" t="s">
        <v>312</v>
      </c>
      <c r="B678" s="430"/>
      <c r="C678" s="430"/>
      <c r="D678" s="430"/>
      <c r="E678" s="430"/>
      <c r="F678" s="430"/>
    </row>
    <row r="679" spans="1:6" ht="15" thickBot="1"/>
    <row r="680" spans="1:6" ht="43.8" customHeight="1" thickBot="1">
      <c r="A680" s="2"/>
      <c r="B680" s="369" t="s">
        <v>285</v>
      </c>
      <c r="C680" s="370"/>
      <c r="D680" s="370"/>
      <c r="E680" s="370"/>
      <c r="F680" s="371"/>
    </row>
    <row r="681" spans="1:6" ht="18">
      <c r="A681" s="2"/>
      <c r="B681" s="3"/>
      <c r="C681" s="3"/>
      <c r="D681" s="3"/>
      <c r="E681" s="3"/>
      <c r="F681" s="3"/>
    </row>
    <row r="682" spans="1:6" ht="31.2">
      <c r="A682" s="4" t="s">
        <v>1</v>
      </c>
      <c r="B682" s="4" t="s">
        <v>2</v>
      </c>
      <c r="C682" s="4" t="s">
        <v>3</v>
      </c>
      <c r="D682" s="5" t="s">
        <v>4</v>
      </c>
      <c r="E682" s="4" t="s">
        <v>5</v>
      </c>
      <c r="F682" s="4" t="s">
        <v>6</v>
      </c>
    </row>
    <row r="683" spans="1:6" ht="15.6">
      <c r="A683" s="6" t="s">
        <v>7</v>
      </c>
      <c r="B683" s="7" t="s">
        <v>8</v>
      </c>
      <c r="C683" s="8"/>
      <c r="D683" s="9"/>
      <c r="E683" s="9"/>
      <c r="F683" s="10"/>
    </row>
    <row r="684" spans="1:6" ht="27.6">
      <c r="A684" s="11">
        <v>1</v>
      </c>
      <c r="B684" s="12" t="s">
        <v>286</v>
      </c>
      <c r="C684" s="13" t="s">
        <v>10</v>
      </c>
      <c r="D684" s="14">
        <v>92.41</v>
      </c>
      <c r="E684" s="15"/>
      <c r="F684" s="16">
        <f>+D684*E684</f>
        <v>0</v>
      </c>
    </row>
    <row r="685" spans="1:6">
      <c r="A685" s="11">
        <v>2</v>
      </c>
      <c r="B685" s="17" t="s">
        <v>11</v>
      </c>
      <c r="C685" s="13" t="s">
        <v>12</v>
      </c>
      <c r="D685" s="14">
        <v>1</v>
      </c>
      <c r="E685" s="15"/>
      <c r="F685" s="16">
        <f t="shared" ref="F685:F742" si="23">+D685*E685</f>
        <v>0</v>
      </c>
    </row>
    <row r="686" spans="1:6">
      <c r="A686" s="11">
        <v>3</v>
      </c>
      <c r="B686" s="12" t="s">
        <v>13</v>
      </c>
      <c r="C686" s="13" t="s">
        <v>14</v>
      </c>
      <c r="D686" s="14">
        <f>32.77+2.261</f>
        <v>35.031000000000006</v>
      </c>
      <c r="E686" s="15"/>
      <c r="F686" s="16">
        <f t="shared" si="23"/>
        <v>0</v>
      </c>
    </row>
    <row r="687" spans="1:6">
      <c r="A687" s="11">
        <v>4</v>
      </c>
      <c r="B687" s="17" t="s">
        <v>15</v>
      </c>
      <c r="C687" s="13" t="s">
        <v>14</v>
      </c>
      <c r="D687" s="14">
        <v>4.5999999999999996</v>
      </c>
      <c r="E687" s="15"/>
      <c r="F687" s="16">
        <f t="shared" si="23"/>
        <v>0</v>
      </c>
    </row>
    <row r="688" spans="1:6">
      <c r="A688" s="11">
        <v>5</v>
      </c>
      <c r="B688" s="17" t="s">
        <v>16</v>
      </c>
      <c r="C688" s="13" t="s">
        <v>14</v>
      </c>
      <c r="D688" s="14">
        <v>3.363</v>
      </c>
      <c r="E688" s="15"/>
      <c r="F688" s="16">
        <f t="shared" si="23"/>
        <v>0</v>
      </c>
    </row>
    <row r="689" spans="1:6">
      <c r="A689" s="11">
        <v>6</v>
      </c>
      <c r="B689" s="17" t="s">
        <v>17</v>
      </c>
      <c r="C689" s="13" t="s">
        <v>14</v>
      </c>
      <c r="D689" s="14">
        <f>2.757+0.387</f>
        <v>3.1440000000000001</v>
      </c>
      <c r="E689" s="15"/>
      <c r="F689" s="16">
        <f t="shared" si="23"/>
        <v>0</v>
      </c>
    </row>
    <row r="690" spans="1:6">
      <c r="A690" s="11">
        <v>7</v>
      </c>
      <c r="B690" s="17" t="s">
        <v>18</v>
      </c>
      <c r="C690" s="13" t="s">
        <v>12</v>
      </c>
      <c r="D690" s="14">
        <v>1</v>
      </c>
      <c r="E690" s="15"/>
      <c r="F690" s="16">
        <f t="shared" si="23"/>
        <v>0</v>
      </c>
    </row>
    <row r="691" spans="1:6">
      <c r="A691" s="18"/>
      <c r="B691" s="19" t="s">
        <v>19</v>
      </c>
      <c r="C691" s="20"/>
      <c r="D691" s="21"/>
      <c r="E691" s="22"/>
      <c r="F691" s="23">
        <f>SUM(F684:F690)</f>
        <v>0</v>
      </c>
    </row>
    <row r="692" spans="1:6" ht="15.6">
      <c r="A692" s="6" t="s">
        <v>20</v>
      </c>
      <c r="B692" s="7" t="s">
        <v>21</v>
      </c>
      <c r="C692" s="9"/>
      <c r="D692" s="24"/>
      <c r="E692" s="25"/>
      <c r="F692" s="16"/>
    </row>
    <row r="693" spans="1:6" ht="27.6">
      <c r="A693" s="11">
        <v>1</v>
      </c>
      <c r="B693" s="26" t="s">
        <v>22</v>
      </c>
      <c r="C693" s="13" t="s">
        <v>14</v>
      </c>
      <c r="D693" s="27">
        <f>0.78+0.064</f>
        <v>0.84400000000000008</v>
      </c>
      <c r="E693" s="15"/>
      <c r="F693" s="16">
        <f t="shared" si="23"/>
        <v>0</v>
      </c>
    </row>
    <row r="694" spans="1:6" ht="27.6">
      <c r="A694" s="11">
        <v>2</v>
      </c>
      <c r="B694" s="26" t="s">
        <v>117</v>
      </c>
      <c r="C694" s="13" t="s">
        <v>14</v>
      </c>
      <c r="D694" s="14">
        <v>2.5499999999999998</v>
      </c>
      <c r="E694" s="15"/>
      <c r="F694" s="16">
        <f t="shared" si="23"/>
        <v>0</v>
      </c>
    </row>
    <row r="695" spans="1:6" ht="41.4">
      <c r="A695" s="11">
        <v>3</v>
      </c>
      <c r="B695" s="26" t="s">
        <v>24</v>
      </c>
      <c r="C695" s="13" t="s">
        <v>10</v>
      </c>
      <c r="D695" s="14">
        <f>42.48+7.87</f>
        <v>50.349999999999994</v>
      </c>
      <c r="E695" s="15"/>
      <c r="F695" s="16">
        <f t="shared" si="23"/>
        <v>0</v>
      </c>
    </row>
    <row r="696" spans="1:6" ht="27.6">
      <c r="A696" s="11">
        <v>4</v>
      </c>
      <c r="B696" s="12" t="s">
        <v>25</v>
      </c>
      <c r="C696" s="13" t="s">
        <v>14</v>
      </c>
      <c r="D696" s="28">
        <v>0.40500000000000003</v>
      </c>
      <c r="E696" s="15"/>
      <c r="F696" s="16">
        <f t="shared" si="23"/>
        <v>0</v>
      </c>
    </row>
    <row r="697" spans="1:6" ht="41.4">
      <c r="A697" s="11">
        <v>5</v>
      </c>
      <c r="B697" s="12" t="s">
        <v>26</v>
      </c>
      <c r="C697" s="13" t="s">
        <v>14</v>
      </c>
      <c r="D697" s="28">
        <v>0.875</v>
      </c>
      <c r="E697" s="15"/>
      <c r="F697" s="16">
        <f t="shared" si="23"/>
        <v>0</v>
      </c>
    </row>
    <row r="698" spans="1:6" ht="41.4">
      <c r="A698" s="11">
        <v>6</v>
      </c>
      <c r="B698" s="12" t="s">
        <v>27</v>
      </c>
      <c r="C698" s="13" t="s">
        <v>14</v>
      </c>
      <c r="D698" s="28">
        <v>1.554</v>
      </c>
      <c r="E698" s="15"/>
      <c r="F698" s="16">
        <f t="shared" si="23"/>
        <v>0</v>
      </c>
    </row>
    <row r="699" spans="1:6">
      <c r="A699" s="11">
        <v>7</v>
      </c>
      <c r="B699" s="29" t="s">
        <v>28</v>
      </c>
      <c r="C699" s="13" t="s">
        <v>10</v>
      </c>
      <c r="D699" s="28">
        <v>65.31</v>
      </c>
      <c r="E699" s="15"/>
      <c r="F699" s="16">
        <f t="shared" si="23"/>
        <v>0</v>
      </c>
    </row>
    <row r="700" spans="1:6" ht="55.2">
      <c r="A700" s="11">
        <v>8</v>
      </c>
      <c r="B700" s="12" t="s">
        <v>29</v>
      </c>
      <c r="C700" s="13" t="s">
        <v>30</v>
      </c>
      <c r="D700" s="28">
        <v>1</v>
      </c>
      <c r="E700" s="15"/>
      <c r="F700" s="16">
        <f t="shared" si="23"/>
        <v>0</v>
      </c>
    </row>
    <row r="701" spans="1:6">
      <c r="A701" s="18"/>
      <c r="B701" s="19" t="s">
        <v>31</v>
      </c>
      <c r="C701" s="20"/>
      <c r="D701" s="262"/>
      <c r="E701" s="22"/>
      <c r="F701" s="23">
        <f>SUM(F693:F700)</f>
        <v>0</v>
      </c>
    </row>
    <row r="702" spans="1:6" ht="15.6">
      <c r="A702" s="6" t="s">
        <v>32</v>
      </c>
      <c r="B702" s="30" t="s">
        <v>33</v>
      </c>
      <c r="C702" s="9"/>
      <c r="D702" s="52"/>
      <c r="E702" s="25"/>
      <c r="F702" s="16"/>
    </row>
    <row r="703" spans="1:6" ht="27.6">
      <c r="A703" s="11">
        <v>1</v>
      </c>
      <c r="B703" s="12" t="s">
        <v>34</v>
      </c>
      <c r="C703" s="13" t="s">
        <v>14</v>
      </c>
      <c r="D703" s="263">
        <v>0.995</v>
      </c>
      <c r="E703" s="15"/>
      <c r="F703" s="16">
        <f t="shared" si="23"/>
        <v>0</v>
      </c>
    </row>
    <row r="704" spans="1:6" ht="41.4">
      <c r="A704" s="11">
        <v>2</v>
      </c>
      <c r="B704" s="12" t="s">
        <v>260</v>
      </c>
      <c r="C704" s="13" t="s">
        <v>14</v>
      </c>
      <c r="D704" s="264">
        <f>2.66</f>
        <v>2.66</v>
      </c>
      <c r="E704" s="15"/>
      <c r="F704" s="16">
        <f t="shared" si="23"/>
        <v>0</v>
      </c>
    </row>
    <row r="705" spans="1:6" ht="41.4">
      <c r="A705" s="11">
        <v>3</v>
      </c>
      <c r="B705" s="12" t="s">
        <v>36</v>
      </c>
      <c r="C705" s="13" t="s">
        <v>14</v>
      </c>
      <c r="D705" s="263">
        <v>0.53</v>
      </c>
      <c r="E705" s="15"/>
      <c r="F705" s="16">
        <f t="shared" si="23"/>
        <v>0</v>
      </c>
    </row>
    <row r="706" spans="1:6" ht="41.4">
      <c r="A706" s="11">
        <v>4</v>
      </c>
      <c r="B706" s="12" t="s">
        <v>37</v>
      </c>
      <c r="C706" s="13" t="s">
        <v>10</v>
      </c>
      <c r="D706" s="28">
        <f>56.5+15.01+1.18</f>
        <v>72.690000000000012</v>
      </c>
      <c r="E706" s="15"/>
      <c r="F706" s="16">
        <f t="shared" si="23"/>
        <v>0</v>
      </c>
    </row>
    <row r="707" spans="1:6" ht="41.4">
      <c r="A707" s="11">
        <v>5</v>
      </c>
      <c r="B707" s="12" t="s">
        <v>38</v>
      </c>
      <c r="C707" s="13" t="s">
        <v>10</v>
      </c>
      <c r="D707" s="28">
        <v>1.92</v>
      </c>
      <c r="E707" s="15"/>
      <c r="F707" s="16">
        <f t="shared" si="23"/>
        <v>0</v>
      </c>
    </row>
    <row r="708" spans="1:6" ht="27.6">
      <c r="A708" s="11">
        <v>6</v>
      </c>
      <c r="B708" s="12" t="s">
        <v>287</v>
      </c>
      <c r="C708" s="13" t="s">
        <v>40</v>
      </c>
      <c r="D708" s="28">
        <v>52</v>
      </c>
      <c r="E708" s="15"/>
      <c r="F708" s="16">
        <f t="shared" si="23"/>
        <v>0</v>
      </c>
    </row>
    <row r="709" spans="1:6" ht="27.6">
      <c r="A709" s="11">
        <v>7</v>
      </c>
      <c r="B709" s="12" t="s">
        <v>41</v>
      </c>
      <c r="C709" s="13" t="s">
        <v>10</v>
      </c>
      <c r="D709" s="28">
        <v>149.59</v>
      </c>
      <c r="E709" s="15"/>
      <c r="F709" s="16">
        <f t="shared" si="23"/>
        <v>0</v>
      </c>
    </row>
    <row r="710" spans="1:6" ht="27.6">
      <c r="A710" s="11">
        <v>8</v>
      </c>
      <c r="B710" s="31" t="s">
        <v>42</v>
      </c>
      <c r="C710" s="13" t="s">
        <v>10</v>
      </c>
      <c r="D710" s="28">
        <v>80.78</v>
      </c>
      <c r="E710" s="15"/>
      <c r="F710" s="16">
        <f t="shared" si="23"/>
        <v>0</v>
      </c>
    </row>
    <row r="711" spans="1:6">
      <c r="A711" s="18"/>
      <c r="B711" s="19" t="s">
        <v>43</v>
      </c>
      <c r="C711" s="20"/>
      <c r="D711" s="262"/>
      <c r="E711" s="22"/>
      <c r="F711" s="23">
        <f>SUM(F703:F710)</f>
        <v>0</v>
      </c>
    </row>
    <row r="712" spans="1:6" ht="15.6">
      <c r="A712" s="32" t="s">
        <v>44</v>
      </c>
      <c r="B712" s="33" t="s">
        <v>288</v>
      </c>
      <c r="C712" s="34"/>
      <c r="D712" s="265"/>
      <c r="E712" s="15"/>
      <c r="F712" s="16"/>
    </row>
    <row r="713" spans="1:6" ht="55.2">
      <c r="A713" s="11">
        <v>1</v>
      </c>
      <c r="B713" s="31" t="s">
        <v>46</v>
      </c>
      <c r="C713" s="13" t="s">
        <v>40</v>
      </c>
      <c r="D713" s="28">
        <v>4</v>
      </c>
      <c r="E713" s="15"/>
      <c r="F713" s="16">
        <f t="shared" si="23"/>
        <v>0</v>
      </c>
    </row>
    <row r="714" spans="1:6" ht="55.2">
      <c r="A714" s="11">
        <v>2</v>
      </c>
      <c r="B714" s="31" t="s">
        <v>47</v>
      </c>
      <c r="C714" s="13" t="s">
        <v>40</v>
      </c>
      <c r="D714" s="28">
        <v>1</v>
      </c>
      <c r="E714" s="15"/>
      <c r="F714" s="16">
        <f t="shared" si="23"/>
        <v>0</v>
      </c>
    </row>
    <row r="715" spans="1:6">
      <c r="A715" s="18"/>
      <c r="B715" s="19" t="s">
        <v>48</v>
      </c>
      <c r="C715" s="20"/>
      <c r="D715" s="262"/>
      <c r="E715" s="22"/>
      <c r="F715" s="23">
        <f>SUM(F713:F714)</f>
        <v>0</v>
      </c>
    </row>
    <row r="716" spans="1:6">
      <c r="A716" s="36" t="s">
        <v>49</v>
      </c>
      <c r="B716" s="33" t="s">
        <v>50</v>
      </c>
      <c r="C716" s="13"/>
      <c r="D716" s="28"/>
      <c r="E716" s="15"/>
      <c r="F716" s="16"/>
    </row>
    <row r="717" spans="1:6" ht="41.4">
      <c r="A717" s="11">
        <v>1</v>
      </c>
      <c r="B717" s="31" t="s">
        <v>51</v>
      </c>
      <c r="C717" s="13" t="s">
        <v>52</v>
      </c>
      <c r="D717" s="28">
        <v>16.8</v>
      </c>
      <c r="E717" s="15"/>
      <c r="F717" s="16">
        <f t="shared" si="23"/>
        <v>0</v>
      </c>
    </row>
    <row r="718" spans="1:6" ht="27.6">
      <c r="A718" s="11">
        <v>2</v>
      </c>
      <c r="B718" s="31" t="s">
        <v>53</v>
      </c>
      <c r="C718" s="13" t="s">
        <v>10</v>
      </c>
      <c r="D718" s="28">
        <f>10.53+5.2</f>
        <v>15.73</v>
      </c>
      <c r="E718" s="15"/>
      <c r="F718" s="16">
        <f t="shared" si="23"/>
        <v>0</v>
      </c>
    </row>
    <row r="719" spans="1:6">
      <c r="A719" s="18"/>
      <c r="B719" s="19" t="s">
        <v>54</v>
      </c>
      <c r="C719" s="20"/>
      <c r="D719" s="262"/>
      <c r="E719" s="22"/>
      <c r="F719" s="23">
        <f>SUM(F717:F718)</f>
        <v>0</v>
      </c>
    </row>
    <row r="720" spans="1:6">
      <c r="A720" s="36" t="s">
        <v>55</v>
      </c>
      <c r="B720" s="33" t="s">
        <v>56</v>
      </c>
      <c r="C720" s="13"/>
      <c r="D720" s="28"/>
      <c r="E720" s="15"/>
      <c r="F720" s="16"/>
    </row>
    <row r="721" spans="1:6">
      <c r="A721" s="11">
        <v>1</v>
      </c>
      <c r="B721" s="37" t="s">
        <v>57</v>
      </c>
      <c r="C721" s="13" t="s">
        <v>10</v>
      </c>
      <c r="D721" s="28">
        <v>5.28</v>
      </c>
      <c r="E721" s="15"/>
      <c r="F721" s="16">
        <f t="shared" si="23"/>
        <v>0</v>
      </c>
    </row>
    <row r="722" spans="1:6">
      <c r="A722" s="18"/>
      <c r="B722" s="19" t="s">
        <v>58</v>
      </c>
      <c r="C722" s="20"/>
      <c r="D722" s="262"/>
      <c r="E722" s="22"/>
      <c r="F722" s="23">
        <f>F721</f>
        <v>0</v>
      </c>
    </row>
    <row r="723" spans="1:6">
      <c r="A723" s="36" t="s">
        <v>59</v>
      </c>
      <c r="B723" s="33" t="s">
        <v>60</v>
      </c>
      <c r="C723" s="13"/>
      <c r="D723" s="28"/>
      <c r="E723" s="15"/>
      <c r="F723" s="16"/>
    </row>
    <row r="724" spans="1:6" ht="27.6">
      <c r="A724" s="11">
        <v>1</v>
      </c>
      <c r="B724" s="31" t="s">
        <v>61</v>
      </c>
      <c r="C724" s="13" t="s">
        <v>10</v>
      </c>
      <c r="D724" s="28">
        <v>59.56</v>
      </c>
      <c r="E724" s="15"/>
      <c r="F724" s="16">
        <f t="shared" si="23"/>
        <v>0</v>
      </c>
    </row>
    <row r="725" spans="1:6" ht="41.4">
      <c r="A725" s="11">
        <v>2</v>
      </c>
      <c r="B725" s="31" t="s">
        <v>62</v>
      </c>
      <c r="C725" s="13" t="s">
        <v>10</v>
      </c>
      <c r="D725" s="28">
        <v>18.8</v>
      </c>
      <c r="E725" s="15"/>
      <c r="F725" s="16">
        <f t="shared" si="23"/>
        <v>0</v>
      </c>
    </row>
    <row r="726" spans="1:6">
      <c r="A726" s="18"/>
      <c r="B726" s="19" t="s">
        <v>63</v>
      </c>
      <c r="C726" s="20"/>
      <c r="D726" s="262"/>
      <c r="E726" s="22"/>
      <c r="F726" s="23">
        <f>SUM(F724:F725)</f>
        <v>0</v>
      </c>
    </row>
    <row r="727" spans="1:6">
      <c r="A727" s="36" t="s">
        <v>64</v>
      </c>
      <c r="B727" s="33" t="s">
        <v>65</v>
      </c>
      <c r="C727" s="13"/>
      <c r="D727" s="28"/>
      <c r="E727" s="15"/>
      <c r="F727" s="16"/>
    </row>
    <row r="728" spans="1:6" ht="41.4">
      <c r="A728" s="11">
        <v>1</v>
      </c>
      <c r="B728" s="38" t="s">
        <v>66</v>
      </c>
      <c r="C728" s="13" t="s">
        <v>40</v>
      </c>
      <c r="D728" s="28">
        <v>2</v>
      </c>
      <c r="E728" s="15"/>
      <c r="F728" s="16">
        <f t="shared" si="23"/>
        <v>0</v>
      </c>
    </row>
    <row r="729" spans="1:6" ht="41.4">
      <c r="A729" s="11">
        <v>2</v>
      </c>
      <c r="B729" s="38" t="s">
        <v>67</v>
      </c>
      <c r="C729" s="13" t="s">
        <v>40</v>
      </c>
      <c r="D729" s="28">
        <v>2</v>
      </c>
      <c r="E729" s="15"/>
      <c r="F729" s="16">
        <f t="shared" si="23"/>
        <v>0</v>
      </c>
    </row>
    <row r="730" spans="1:6" ht="27.6">
      <c r="A730" s="11">
        <v>3</v>
      </c>
      <c r="B730" s="26" t="s">
        <v>68</v>
      </c>
      <c r="C730" s="13" t="s">
        <v>40</v>
      </c>
      <c r="D730" s="28">
        <v>2</v>
      </c>
      <c r="E730" s="15"/>
      <c r="F730" s="16">
        <f t="shared" si="23"/>
        <v>0</v>
      </c>
    </row>
    <row r="731" spans="1:6" ht="27.6">
      <c r="A731" s="11">
        <v>4</v>
      </c>
      <c r="B731" s="26" t="s">
        <v>69</v>
      </c>
      <c r="C731" s="13" t="s">
        <v>52</v>
      </c>
      <c r="D731" s="28">
        <v>8.9</v>
      </c>
      <c r="E731" s="15"/>
      <c r="F731" s="16">
        <f t="shared" si="23"/>
        <v>0</v>
      </c>
    </row>
    <row r="732" spans="1:6" ht="27.6">
      <c r="A732" s="11">
        <v>5</v>
      </c>
      <c r="B732" s="26" t="s">
        <v>70</v>
      </c>
      <c r="C732" s="13" t="s">
        <v>52</v>
      </c>
      <c r="D732" s="28">
        <v>2.6</v>
      </c>
      <c r="E732" s="15"/>
      <c r="F732" s="16">
        <f t="shared" si="23"/>
        <v>0</v>
      </c>
    </row>
    <row r="733" spans="1:6">
      <c r="A733" s="18"/>
      <c r="B733" s="19" t="s">
        <v>71</v>
      </c>
      <c r="C733" s="20"/>
      <c r="D733" s="262"/>
      <c r="E733" s="22"/>
      <c r="F733" s="23">
        <f>SUM(F728:F732)</f>
        <v>0</v>
      </c>
    </row>
    <row r="734" spans="1:6">
      <c r="A734" s="36" t="s">
        <v>72</v>
      </c>
      <c r="B734" s="30" t="s">
        <v>73</v>
      </c>
      <c r="C734" s="13"/>
      <c r="D734" s="28"/>
      <c r="E734" s="15"/>
      <c r="F734" s="16"/>
    </row>
    <row r="735" spans="1:6" ht="41.4">
      <c r="A735" s="11">
        <v>1</v>
      </c>
      <c r="B735" s="12" t="s">
        <v>74</v>
      </c>
      <c r="C735" s="13" t="s">
        <v>30</v>
      </c>
      <c r="D735" s="28">
        <v>1</v>
      </c>
      <c r="E735" s="15"/>
      <c r="F735" s="16">
        <f t="shared" si="23"/>
        <v>0</v>
      </c>
    </row>
    <row r="736" spans="1:6" ht="27.6">
      <c r="A736" s="11">
        <v>2</v>
      </c>
      <c r="B736" s="12" t="s">
        <v>75</v>
      </c>
      <c r="C736" s="13" t="s">
        <v>52</v>
      </c>
      <c r="D736" s="28">
        <v>2</v>
      </c>
      <c r="E736" s="15"/>
      <c r="F736" s="16">
        <f t="shared" si="23"/>
        <v>0</v>
      </c>
    </row>
    <row r="737" spans="1:6" ht="41.4">
      <c r="A737" s="11">
        <v>3</v>
      </c>
      <c r="B737" s="12" t="s">
        <v>76</v>
      </c>
      <c r="C737" s="13" t="s">
        <v>10</v>
      </c>
      <c r="D737" s="28">
        <v>1.8</v>
      </c>
      <c r="E737" s="15"/>
      <c r="F737" s="16">
        <f t="shared" si="23"/>
        <v>0</v>
      </c>
    </row>
    <row r="738" spans="1:6" ht="41.4">
      <c r="A738" s="11">
        <v>4</v>
      </c>
      <c r="B738" s="12" t="s">
        <v>77</v>
      </c>
      <c r="C738" s="13" t="s">
        <v>10</v>
      </c>
      <c r="D738" s="28">
        <v>8.5</v>
      </c>
      <c r="E738" s="15"/>
      <c r="F738" s="16">
        <f t="shared" si="23"/>
        <v>0</v>
      </c>
    </row>
    <row r="739" spans="1:6" ht="27.6">
      <c r="A739" s="11">
        <v>5</v>
      </c>
      <c r="B739" s="40" t="s">
        <v>78</v>
      </c>
      <c r="C739" s="13" t="s">
        <v>30</v>
      </c>
      <c r="D739" s="28">
        <v>1</v>
      </c>
      <c r="E739" s="15"/>
      <c r="F739" s="16">
        <f t="shared" si="23"/>
        <v>0</v>
      </c>
    </row>
    <row r="740" spans="1:6" ht="55.2">
      <c r="A740" s="11">
        <v>6</v>
      </c>
      <c r="B740" s="12" t="s">
        <v>79</v>
      </c>
      <c r="C740" s="13" t="s">
        <v>30</v>
      </c>
      <c r="D740" s="28">
        <v>1</v>
      </c>
      <c r="E740" s="15"/>
      <c r="F740" s="16">
        <f t="shared" si="23"/>
        <v>0</v>
      </c>
    </row>
    <row r="741" spans="1:6" ht="69">
      <c r="A741" s="11">
        <v>7</v>
      </c>
      <c r="B741" s="12" t="s">
        <v>289</v>
      </c>
      <c r="C741" s="13" t="s">
        <v>30</v>
      </c>
      <c r="D741" s="28">
        <v>1</v>
      </c>
      <c r="E741" s="15"/>
      <c r="F741" s="16">
        <f t="shared" si="23"/>
        <v>0</v>
      </c>
    </row>
    <row r="742" spans="1:6" ht="41.4">
      <c r="A742" s="11">
        <v>8</v>
      </c>
      <c r="B742" s="12" t="s">
        <v>290</v>
      </c>
      <c r="C742" s="13" t="s">
        <v>30</v>
      </c>
      <c r="D742" s="28">
        <v>1</v>
      </c>
      <c r="E742" s="15"/>
      <c r="F742" s="16">
        <f t="shared" si="23"/>
        <v>0</v>
      </c>
    </row>
    <row r="743" spans="1:6">
      <c r="A743" s="18"/>
      <c r="B743" s="19" t="s">
        <v>82</v>
      </c>
      <c r="C743" s="20"/>
      <c r="D743" s="262"/>
      <c r="E743" s="22"/>
      <c r="F743" s="23">
        <f>SUM(F735:F742)</f>
        <v>0</v>
      </c>
    </row>
    <row r="744" spans="1:6">
      <c r="A744" s="125" t="s">
        <v>83</v>
      </c>
      <c r="B744" s="10" t="s">
        <v>291</v>
      </c>
      <c r="C744" s="9"/>
      <c r="D744" s="52"/>
      <c r="E744" s="25"/>
      <c r="F744" s="131"/>
    </row>
    <row r="745" spans="1:6" ht="27.6">
      <c r="A745" s="126">
        <v>1</v>
      </c>
      <c r="B745" s="26" t="s">
        <v>292</v>
      </c>
      <c r="C745" s="13" t="s">
        <v>52</v>
      </c>
      <c r="D745" s="28">
        <v>2</v>
      </c>
      <c r="E745" s="15"/>
      <c r="F745" s="16">
        <f>+E745*D745</f>
        <v>0</v>
      </c>
    </row>
    <row r="746" spans="1:6" ht="27.6">
      <c r="A746" s="126">
        <v>2</v>
      </c>
      <c r="B746" s="26" t="s">
        <v>110</v>
      </c>
      <c r="C746" s="13" t="s">
        <v>10</v>
      </c>
      <c r="D746" s="28">
        <v>1.8</v>
      </c>
      <c r="E746" s="15"/>
      <c r="F746" s="16">
        <f t="shared" ref="F746:F750" si="24">+E746*D746</f>
        <v>0</v>
      </c>
    </row>
    <row r="747" spans="1:6" ht="41.4">
      <c r="A747" s="126">
        <v>3</v>
      </c>
      <c r="B747" s="26" t="s">
        <v>77</v>
      </c>
      <c r="C747" s="13" t="s">
        <v>10</v>
      </c>
      <c r="D747" s="28">
        <v>7.52</v>
      </c>
      <c r="E747" s="15"/>
      <c r="F747" s="16">
        <f t="shared" si="24"/>
        <v>0</v>
      </c>
    </row>
    <row r="748" spans="1:6" ht="55.2">
      <c r="A748" s="126">
        <v>4</v>
      </c>
      <c r="B748" s="26" t="s">
        <v>80</v>
      </c>
      <c r="C748" s="13" t="s">
        <v>30</v>
      </c>
      <c r="D748" s="28">
        <v>1</v>
      </c>
      <c r="E748" s="15"/>
      <c r="F748" s="16">
        <f t="shared" si="24"/>
        <v>0</v>
      </c>
    </row>
    <row r="749" spans="1:6" ht="27.6">
      <c r="A749" s="126">
        <v>5</v>
      </c>
      <c r="B749" s="26" t="s">
        <v>293</v>
      </c>
      <c r="C749" s="13" t="s">
        <v>30</v>
      </c>
      <c r="D749" s="28">
        <v>1</v>
      </c>
      <c r="E749" s="15"/>
      <c r="F749" s="16">
        <f t="shared" si="24"/>
        <v>0</v>
      </c>
    </row>
    <row r="750" spans="1:6" ht="41.4">
      <c r="A750" s="126">
        <v>6</v>
      </c>
      <c r="B750" s="26" t="s">
        <v>294</v>
      </c>
      <c r="C750" s="13" t="s">
        <v>30</v>
      </c>
      <c r="D750" s="28">
        <v>1</v>
      </c>
      <c r="E750" s="15"/>
      <c r="F750" s="16">
        <f t="shared" si="24"/>
        <v>0</v>
      </c>
    </row>
    <row r="751" spans="1:6">
      <c r="A751" s="125"/>
      <c r="B751" s="10" t="s">
        <v>99</v>
      </c>
      <c r="C751" s="9"/>
      <c r="D751" s="52"/>
      <c r="E751" s="25"/>
      <c r="F751" s="131">
        <f>SUM(F745:F750)</f>
        <v>0</v>
      </c>
    </row>
    <row r="752" spans="1:6">
      <c r="A752" s="36" t="s">
        <v>83</v>
      </c>
      <c r="B752" s="41" t="s">
        <v>84</v>
      </c>
      <c r="C752" s="42"/>
      <c r="D752" s="266"/>
      <c r="E752" s="44"/>
      <c r="F752" s="16"/>
    </row>
    <row r="753" spans="1:12" ht="57.6">
      <c r="A753" s="11">
        <v>1</v>
      </c>
      <c r="B753" s="45" t="s">
        <v>85</v>
      </c>
      <c r="C753" s="42" t="s">
        <v>86</v>
      </c>
      <c r="D753" s="266">
        <v>1.4</v>
      </c>
      <c r="E753" s="44"/>
      <c r="F753" s="16">
        <f t="shared" ref="F753:F765" si="25">+D753*E753</f>
        <v>0</v>
      </c>
    </row>
    <row r="754" spans="1:12" ht="43.2">
      <c r="A754" s="11">
        <v>2</v>
      </c>
      <c r="B754" s="45" t="s">
        <v>87</v>
      </c>
      <c r="C754" s="42" t="s">
        <v>88</v>
      </c>
      <c r="D754" s="266">
        <v>1</v>
      </c>
      <c r="E754" s="44"/>
      <c r="F754" s="16">
        <f t="shared" si="25"/>
        <v>0</v>
      </c>
    </row>
    <row r="755" spans="1:12" ht="43.2">
      <c r="A755" s="11">
        <v>3</v>
      </c>
      <c r="B755" s="45" t="s">
        <v>89</v>
      </c>
      <c r="C755" s="42" t="s">
        <v>90</v>
      </c>
      <c r="D755" s="266">
        <v>1</v>
      </c>
      <c r="E755" s="44"/>
      <c r="F755" s="16">
        <f t="shared" si="25"/>
        <v>0</v>
      </c>
    </row>
    <row r="756" spans="1:12" ht="43.2">
      <c r="A756" s="11">
        <v>4</v>
      </c>
      <c r="B756" s="45" t="s">
        <v>91</v>
      </c>
      <c r="C756" s="42" t="s">
        <v>90</v>
      </c>
      <c r="D756" s="266">
        <v>1</v>
      </c>
      <c r="E756" s="44"/>
      <c r="F756" s="16">
        <f t="shared" si="25"/>
        <v>0</v>
      </c>
    </row>
    <row r="757" spans="1:12" ht="43.2">
      <c r="A757" s="11">
        <v>5</v>
      </c>
      <c r="B757" s="45" t="s">
        <v>92</v>
      </c>
      <c r="C757" s="42" t="s">
        <v>90</v>
      </c>
      <c r="D757" s="266">
        <v>1</v>
      </c>
      <c r="E757" s="44"/>
      <c r="F757" s="16">
        <f t="shared" si="25"/>
        <v>0</v>
      </c>
    </row>
    <row r="758" spans="1:12" ht="72">
      <c r="A758" s="11">
        <v>6</v>
      </c>
      <c r="B758" s="45" t="s">
        <v>93</v>
      </c>
      <c r="C758" s="42" t="s">
        <v>86</v>
      </c>
      <c r="D758" s="266">
        <v>26.46</v>
      </c>
      <c r="E758" s="44"/>
      <c r="F758" s="16">
        <f t="shared" si="25"/>
        <v>0</v>
      </c>
    </row>
    <row r="759" spans="1:12" ht="57.6">
      <c r="A759" s="11">
        <v>7</v>
      </c>
      <c r="B759" s="45" t="s">
        <v>94</v>
      </c>
      <c r="C759" s="42" t="s">
        <v>30</v>
      </c>
      <c r="D759" s="266">
        <v>1</v>
      </c>
      <c r="E759" s="44"/>
      <c r="F759" s="16">
        <f t="shared" si="25"/>
        <v>0</v>
      </c>
    </row>
    <row r="760" spans="1:12" ht="28.8">
      <c r="A760" s="11">
        <v>8</v>
      </c>
      <c r="B760" s="45" t="s">
        <v>383</v>
      </c>
      <c r="C760" s="42" t="s">
        <v>88</v>
      </c>
      <c r="D760" s="266">
        <v>3</v>
      </c>
      <c r="E760" s="44"/>
      <c r="F760" s="16">
        <f t="shared" si="25"/>
        <v>0</v>
      </c>
    </row>
    <row r="761" spans="1:12">
      <c r="A761" s="11">
        <v>9</v>
      </c>
      <c r="B761" s="45" t="s">
        <v>96</v>
      </c>
      <c r="C761" s="42" t="s">
        <v>88</v>
      </c>
      <c r="D761" s="266">
        <v>3</v>
      </c>
      <c r="E761" s="44"/>
      <c r="F761" s="16">
        <f t="shared" si="25"/>
        <v>0</v>
      </c>
    </row>
    <row r="762" spans="1:12" ht="68.400000000000006" customHeight="1">
      <c r="A762" s="11">
        <v>10</v>
      </c>
      <c r="B762" s="45" t="s">
        <v>97</v>
      </c>
      <c r="C762" s="42" t="s">
        <v>88</v>
      </c>
      <c r="D762" s="266">
        <v>3</v>
      </c>
      <c r="E762" s="44"/>
      <c r="F762" s="16">
        <f t="shared" si="25"/>
        <v>0</v>
      </c>
      <c r="G762" s="426"/>
      <c r="H762" s="427"/>
      <c r="I762" s="427"/>
      <c r="J762" s="427"/>
      <c r="K762" s="427"/>
      <c r="L762" s="427"/>
    </row>
    <row r="763" spans="1:12" ht="43.8" customHeight="1">
      <c r="A763" s="11">
        <v>11</v>
      </c>
      <c r="B763" s="45" t="s">
        <v>98</v>
      </c>
      <c r="C763" s="42" t="s">
        <v>88</v>
      </c>
      <c r="D763" s="266">
        <v>5</v>
      </c>
      <c r="E763" s="44"/>
      <c r="F763" s="16">
        <f t="shared" si="25"/>
        <v>0</v>
      </c>
      <c r="G763" s="424"/>
      <c r="H763" s="425"/>
      <c r="I763" s="425"/>
      <c r="J763" s="425"/>
      <c r="K763" s="425"/>
      <c r="L763" s="425"/>
    </row>
    <row r="764" spans="1:12" ht="43.8" customHeight="1">
      <c r="A764" s="11">
        <v>12</v>
      </c>
      <c r="B764" s="45" t="s">
        <v>379</v>
      </c>
      <c r="C764" s="42" t="s">
        <v>88</v>
      </c>
      <c r="D764" s="266">
        <v>1</v>
      </c>
      <c r="E764" s="44"/>
      <c r="F764" s="16">
        <f t="shared" si="25"/>
        <v>0</v>
      </c>
      <c r="G764" s="365"/>
      <c r="H764" s="365"/>
      <c r="I764" s="365"/>
      <c r="J764" s="365"/>
      <c r="K764" s="365"/>
      <c r="L764" s="365"/>
    </row>
    <row r="765" spans="1:12" ht="57" customHeight="1">
      <c r="A765" s="11">
        <v>13</v>
      </c>
      <c r="B765" s="45" t="s">
        <v>380</v>
      </c>
      <c r="C765" s="42" t="s">
        <v>12</v>
      </c>
      <c r="D765" s="266">
        <v>1</v>
      </c>
      <c r="E765" s="44"/>
      <c r="F765" s="16">
        <f t="shared" si="25"/>
        <v>0</v>
      </c>
      <c r="G765" s="365"/>
      <c r="H765" s="365"/>
      <c r="I765" s="365"/>
      <c r="J765" s="365"/>
      <c r="K765" s="365"/>
      <c r="L765" s="365"/>
    </row>
    <row r="766" spans="1:12">
      <c r="A766" s="18"/>
      <c r="B766" s="19" t="s">
        <v>99</v>
      </c>
      <c r="C766" s="20"/>
      <c r="D766" s="262"/>
      <c r="E766" s="22"/>
      <c r="F766" s="23">
        <f>SUM(F753:F765)</f>
        <v>0</v>
      </c>
    </row>
    <row r="767" spans="1:12">
      <c r="A767" s="11"/>
      <c r="B767" s="41" t="s">
        <v>100</v>
      </c>
      <c r="C767" s="42"/>
      <c r="D767" s="43"/>
      <c r="E767" s="43"/>
      <c r="F767" s="46">
        <f>F766+F743+F733+F726+F722+F719+F715+F711+F701+F691+F751</f>
        <v>0</v>
      </c>
      <c r="G767" s="54"/>
    </row>
    <row r="771" spans="1:6" ht="15" thickBot="1"/>
    <row r="772" spans="1:6" ht="18.600000000000001" thickBot="1">
      <c r="B772" s="369" t="s">
        <v>295</v>
      </c>
      <c r="C772" s="370"/>
      <c r="D772" s="370"/>
      <c r="E772" s="370"/>
      <c r="F772" s="371"/>
    </row>
    <row r="773" spans="1:6" ht="18">
      <c r="B773" s="3"/>
      <c r="C773" s="3"/>
      <c r="D773" s="3"/>
      <c r="E773" s="3"/>
      <c r="F773" s="3"/>
    </row>
    <row r="774" spans="1:6" ht="31.2">
      <c r="A774" s="4" t="s">
        <v>1</v>
      </c>
      <c r="B774" s="4" t="s">
        <v>2</v>
      </c>
      <c r="C774" s="4" t="s">
        <v>3</v>
      </c>
      <c r="D774" s="5" t="s">
        <v>4</v>
      </c>
      <c r="E774" s="4" t="s">
        <v>5</v>
      </c>
      <c r="F774" s="4" t="s">
        <v>6</v>
      </c>
    </row>
    <row r="775" spans="1:6" ht="15.6">
      <c r="A775" s="6" t="s">
        <v>7</v>
      </c>
      <c r="B775" s="7" t="s">
        <v>8</v>
      </c>
      <c r="C775" s="8"/>
      <c r="D775" s="9"/>
      <c r="E775" s="9"/>
      <c r="F775" s="10"/>
    </row>
    <row r="776" spans="1:6" ht="27.6">
      <c r="A776" s="11">
        <v>1</v>
      </c>
      <c r="B776" s="12" t="s">
        <v>9</v>
      </c>
      <c r="C776" s="13" t="s">
        <v>10</v>
      </c>
      <c r="D776" s="14">
        <v>63.04</v>
      </c>
      <c r="E776" s="269"/>
      <c r="F776" s="16">
        <f>+D776*E776</f>
        <v>0</v>
      </c>
    </row>
    <row r="777" spans="1:6">
      <c r="A777" s="11">
        <v>2</v>
      </c>
      <c r="B777" s="17" t="s">
        <v>11</v>
      </c>
      <c r="C777" s="13" t="s">
        <v>12</v>
      </c>
      <c r="D777" s="14">
        <v>1</v>
      </c>
      <c r="E777" s="269"/>
      <c r="F777" s="16">
        <f t="shared" ref="F777:F782" si="26">+D777*E777</f>
        <v>0</v>
      </c>
    </row>
    <row r="778" spans="1:6">
      <c r="A778" s="11">
        <v>3</v>
      </c>
      <c r="B778" s="12" t="s">
        <v>296</v>
      </c>
      <c r="C778" s="13" t="s">
        <v>14</v>
      </c>
      <c r="D778" s="14">
        <v>25.750999999999998</v>
      </c>
      <c r="E778" s="269"/>
      <c r="F778" s="16">
        <f t="shared" si="26"/>
        <v>0</v>
      </c>
    </row>
    <row r="779" spans="1:6">
      <c r="A779" s="11">
        <v>4</v>
      </c>
      <c r="B779" s="17" t="s">
        <v>15</v>
      </c>
      <c r="C779" s="13" t="s">
        <v>14</v>
      </c>
      <c r="D779" s="14">
        <v>4.8150000000000004</v>
      </c>
      <c r="E779" s="269"/>
      <c r="F779" s="16">
        <f t="shared" si="26"/>
        <v>0</v>
      </c>
    </row>
    <row r="780" spans="1:6">
      <c r="A780" s="11">
        <v>5</v>
      </c>
      <c r="B780" s="17" t="s">
        <v>16</v>
      </c>
      <c r="C780" s="13" t="s">
        <v>14</v>
      </c>
      <c r="D780" s="14">
        <v>4.1040000000000001</v>
      </c>
      <c r="E780" s="269"/>
      <c r="F780" s="16">
        <f t="shared" si="26"/>
        <v>0</v>
      </c>
    </row>
    <row r="781" spans="1:6">
      <c r="A781" s="11">
        <v>6</v>
      </c>
      <c r="B781" s="17" t="s">
        <v>17</v>
      </c>
      <c r="C781" s="13" t="s">
        <v>14</v>
      </c>
      <c r="D781" s="14">
        <v>1.38</v>
      </c>
      <c r="E781" s="269"/>
      <c r="F781" s="16">
        <f t="shared" si="26"/>
        <v>0</v>
      </c>
    </row>
    <row r="782" spans="1:6">
      <c r="A782" s="11">
        <v>7</v>
      </c>
      <c r="B782" s="17" t="s">
        <v>18</v>
      </c>
      <c r="C782" s="13" t="s">
        <v>12</v>
      </c>
      <c r="D782" s="14">
        <v>1</v>
      </c>
      <c r="E782" s="269"/>
      <c r="F782" s="16">
        <f t="shared" si="26"/>
        <v>0</v>
      </c>
    </row>
    <row r="783" spans="1:6">
      <c r="A783" s="18"/>
      <c r="B783" s="19" t="s">
        <v>19</v>
      </c>
      <c r="C783" s="20"/>
      <c r="D783" s="21"/>
      <c r="E783" s="272"/>
      <c r="F783" s="23">
        <f>+SUM(F776:F782)</f>
        <v>0</v>
      </c>
    </row>
    <row r="784" spans="1:6" ht="15.6">
      <c r="A784" s="6" t="s">
        <v>20</v>
      </c>
      <c r="B784" s="7" t="s">
        <v>21</v>
      </c>
      <c r="C784" s="9"/>
      <c r="D784" s="24"/>
      <c r="E784" s="270"/>
      <c r="F784" s="16"/>
    </row>
    <row r="785" spans="1:6" ht="27.6">
      <c r="A785" s="11">
        <v>1</v>
      </c>
      <c r="B785" s="26" t="s">
        <v>103</v>
      </c>
      <c r="C785" s="13" t="s">
        <v>14</v>
      </c>
      <c r="D785" s="27">
        <v>0.67200000000000004</v>
      </c>
      <c r="E785" s="269"/>
      <c r="F785" s="16">
        <f>+D785*E785</f>
        <v>0</v>
      </c>
    </row>
    <row r="786" spans="1:6" ht="27.6">
      <c r="A786" s="11">
        <v>2</v>
      </c>
      <c r="B786" s="26" t="s">
        <v>104</v>
      </c>
      <c r="C786" s="13" t="s">
        <v>14</v>
      </c>
      <c r="D786" s="14">
        <v>2.016</v>
      </c>
      <c r="E786" s="269"/>
      <c r="F786" s="16">
        <f t="shared" ref="F786:F792" si="27">+D786*E786</f>
        <v>0</v>
      </c>
    </row>
    <row r="787" spans="1:6" ht="41.4">
      <c r="A787" s="11">
        <v>3</v>
      </c>
      <c r="B787" s="26" t="s">
        <v>24</v>
      </c>
      <c r="C787" s="13" t="s">
        <v>10</v>
      </c>
      <c r="D787" s="14">
        <v>37.47</v>
      </c>
      <c r="E787" s="269"/>
      <c r="F787" s="16">
        <f t="shared" si="27"/>
        <v>0</v>
      </c>
    </row>
    <row r="788" spans="1:6" ht="27.6">
      <c r="A788" s="11">
        <v>4</v>
      </c>
      <c r="B788" s="12" t="s">
        <v>25</v>
      </c>
      <c r="C788" s="13" t="s">
        <v>14</v>
      </c>
      <c r="D788" s="28">
        <v>0.32400000000000001</v>
      </c>
      <c r="E788" s="269"/>
      <c r="F788" s="16">
        <f t="shared" si="27"/>
        <v>0</v>
      </c>
    </row>
    <row r="789" spans="1:6" ht="41.4">
      <c r="A789" s="11">
        <v>5</v>
      </c>
      <c r="B789" s="12" t="s">
        <v>26</v>
      </c>
      <c r="C789" s="13" t="s">
        <v>14</v>
      </c>
      <c r="D789" s="28">
        <v>0.68100000000000005</v>
      </c>
      <c r="E789" s="269"/>
      <c r="F789" s="16">
        <f t="shared" si="27"/>
        <v>0</v>
      </c>
    </row>
    <row r="790" spans="1:6" ht="41.4">
      <c r="A790" s="11">
        <v>6</v>
      </c>
      <c r="B790" s="12" t="s">
        <v>27</v>
      </c>
      <c r="C790" s="13" t="s">
        <v>14</v>
      </c>
      <c r="D790" s="28">
        <v>1.262</v>
      </c>
      <c r="E790" s="269"/>
      <c r="F790" s="16">
        <f t="shared" si="27"/>
        <v>0</v>
      </c>
    </row>
    <row r="791" spans="1:6">
      <c r="A791" s="11">
        <v>7</v>
      </c>
      <c r="B791" s="29" t="s">
        <v>28</v>
      </c>
      <c r="C791" s="13" t="s">
        <v>10</v>
      </c>
      <c r="D791" s="28">
        <v>46</v>
      </c>
      <c r="E791" s="269"/>
      <c r="F791" s="16">
        <f t="shared" si="27"/>
        <v>0</v>
      </c>
    </row>
    <row r="792" spans="1:6" ht="55.2">
      <c r="A792" s="43">
        <v>8</v>
      </c>
      <c r="B792" s="12" t="s">
        <v>29</v>
      </c>
      <c r="C792" s="13" t="s">
        <v>30</v>
      </c>
      <c r="D792" s="28">
        <v>1</v>
      </c>
      <c r="E792" s="269"/>
      <c r="F792" s="16">
        <f t="shared" si="27"/>
        <v>0</v>
      </c>
    </row>
    <row r="793" spans="1:6">
      <c r="A793" s="18"/>
      <c r="B793" s="19" t="s">
        <v>31</v>
      </c>
      <c r="C793" s="20"/>
      <c r="D793" s="21"/>
      <c r="E793" s="272"/>
      <c r="F793" s="23">
        <f>+SUM(F785:F792)</f>
        <v>0</v>
      </c>
    </row>
    <row r="794" spans="1:6" ht="15.6">
      <c r="A794" s="6" t="s">
        <v>32</v>
      </c>
      <c r="B794" s="30" t="s">
        <v>33</v>
      </c>
      <c r="C794" s="9"/>
      <c r="D794" s="24"/>
      <c r="E794" s="270"/>
      <c r="F794" s="16"/>
    </row>
    <row r="795" spans="1:6" ht="27.6">
      <c r="A795" s="11">
        <v>1</v>
      </c>
      <c r="B795" s="12" t="s">
        <v>34</v>
      </c>
      <c r="C795" s="13" t="s">
        <v>14</v>
      </c>
      <c r="D795" s="27">
        <v>1.139</v>
      </c>
      <c r="E795" s="269"/>
      <c r="F795" s="16">
        <f>+D795*E795</f>
        <v>0</v>
      </c>
    </row>
    <row r="796" spans="1:6" ht="41.4">
      <c r="A796" s="11">
        <v>2</v>
      </c>
      <c r="B796" s="12" t="s">
        <v>35</v>
      </c>
      <c r="C796" s="13" t="s">
        <v>14</v>
      </c>
      <c r="D796" s="14">
        <v>2.66</v>
      </c>
      <c r="E796" s="269"/>
      <c r="F796" s="16">
        <f t="shared" ref="F796:F802" si="28">+D796*E796</f>
        <v>0</v>
      </c>
    </row>
    <row r="797" spans="1:6" ht="41.4">
      <c r="A797" s="11">
        <v>3</v>
      </c>
      <c r="B797" s="12" t="s">
        <v>36</v>
      </c>
      <c r="C797" s="13" t="s">
        <v>14</v>
      </c>
      <c r="D797" s="27">
        <v>0.49399999999999999</v>
      </c>
      <c r="E797" s="269"/>
      <c r="F797" s="16">
        <f t="shared" si="28"/>
        <v>0</v>
      </c>
    </row>
    <row r="798" spans="1:6" ht="41.4">
      <c r="A798" s="11">
        <v>4</v>
      </c>
      <c r="B798" s="12" t="s">
        <v>37</v>
      </c>
      <c r="C798" s="13" t="s">
        <v>10</v>
      </c>
      <c r="D798" s="14">
        <v>56</v>
      </c>
      <c r="E798" s="269"/>
      <c r="F798" s="16">
        <f t="shared" si="28"/>
        <v>0</v>
      </c>
    </row>
    <row r="799" spans="1:6" ht="41.4">
      <c r="A799" s="11">
        <v>5</v>
      </c>
      <c r="B799" s="12" t="s">
        <v>38</v>
      </c>
      <c r="C799" s="13" t="s">
        <v>10</v>
      </c>
      <c r="D799" s="14">
        <v>2.4</v>
      </c>
      <c r="E799" s="269"/>
      <c r="F799" s="16">
        <f t="shared" si="28"/>
        <v>0</v>
      </c>
    </row>
    <row r="800" spans="1:6" ht="27.6">
      <c r="A800" s="11">
        <v>6</v>
      </c>
      <c r="B800" s="12" t="s">
        <v>39</v>
      </c>
      <c r="C800" s="13" t="s">
        <v>40</v>
      </c>
      <c r="D800" s="14">
        <v>78</v>
      </c>
      <c r="E800" s="269"/>
      <c r="F800" s="16">
        <f t="shared" si="28"/>
        <v>0</v>
      </c>
    </row>
    <row r="801" spans="1:6" ht="27.6">
      <c r="A801" s="11">
        <v>7</v>
      </c>
      <c r="B801" s="12" t="s">
        <v>41</v>
      </c>
      <c r="C801" s="13" t="s">
        <v>10</v>
      </c>
      <c r="D801" s="14">
        <v>137.6</v>
      </c>
      <c r="E801" s="269"/>
      <c r="F801" s="16">
        <f t="shared" si="28"/>
        <v>0</v>
      </c>
    </row>
    <row r="802" spans="1:6" ht="27.6">
      <c r="A802" s="11">
        <v>8</v>
      </c>
      <c r="B802" s="31" t="s">
        <v>42</v>
      </c>
      <c r="C802" s="13" t="s">
        <v>10</v>
      </c>
      <c r="D802" s="14">
        <v>74.8</v>
      </c>
      <c r="E802" s="269"/>
      <c r="F802" s="16">
        <f t="shared" si="28"/>
        <v>0</v>
      </c>
    </row>
    <row r="803" spans="1:6">
      <c r="A803" s="18"/>
      <c r="B803" s="19" t="s">
        <v>43</v>
      </c>
      <c r="C803" s="20"/>
      <c r="D803" s="21"/>
      <c r="E803" s="272"/>
      <c r="F803" s="23">
        <f>+SUM(F795:F802)</f>
        <v>0</v>
      </c>
    </row>
    <row r="804" spans="1:6">
      <c r="A804" s="36" t="s">
        <v>44</v>
      </c>
      <c r="B804" s="33" t="s">
        <v>297</v>
      </c>
      <c r="C804" s="13"/>
      <c r="D804" s="28"/>
      <c r="E804" s="269"/>
      <c r="F804" s="23"/>
    </row>
    <row r="805" spans="1:6" ht="27.6">
      <c r="A805" s="11">
        <v>1</v>
      </c>
      <c r="B805" s="38" t="s">
        <v>75</v>
      </c>
      <c r="C805" s="13" t="s">
        <v>52</v>
      </c>
      <c r="D805" s="28">
        <v>6</v>
      </c>
      <c r="E805" s="269"/>
      <c r="F805" s="16">
        <f>+D805*E805</f>
        <v>0</v>
      </c>
    </row>
    <row r="806" spans="1:6" ht="27.6">
      <c r="A806" s="11">
        <v>2</v>
      </c>
      <c r="B806" s="26" t="s">
        <v>110</v>
      </c>
      <c r="C806" s="13" t="s">
        <v>10</v>
      </c>
      <c r="D806" s="28">
        <v>5.4</v>
      </c>
      <c r="E806" s="269"/>
      <c r="F806" s="16">
        <f t="shared" ref="F806:F810" si="29">+D806*E806</f>
        <v>0</v>
      </c>
    </row>
    <row r="807" spans="1:6" ht="41.4">
      <c r="A807" s="11">
        <v>3</v>
      </c>
      <c r="B807" s="26" t="s">
        <v>77</v>
      </c>
      <c r="C807" s="13" t="s">
        <v>10</v>
      </c>
      <c r="D807" s="28">
        <v>22.56</v>
      </c>
      <c r="E807" s="269"/>
      <c r="F807" s="16">
        <f t="shared" si="29"/>
        <v>0</v>
      </c>
    </row>
    <row r="808" spans="1:6" ht="57.6">
      <c r="A808" s="11">
        <v>4</v>
      </c>
      <c r="B808" s="45" t="s">
        <v>80</v>
      </c>
      <c r="C808" s="42" t="s">
        <v>30</v>
      </c>
      <c r="D808" s="43">
        <v>1</v>
      </c>
      <c r="E808" s="50"/>
      <c r="F808" s="16">
        <f t="shared" si="29"/>
        <v>0</v>
      </c>
    </row>
    <row r="809" spans="1:6" ht="27.6">
      <c r="A809" s="11">
        <v>5</v>
      </c>
      <c r="B809" s="26" t="s">
        <v>293</v>
      </c>
      <c r="C809" s="13" t="s">
        <v>30</v>
      </c>
      <c r="D809" s="28">
        <v>3</v>
      </c>
      <c r="E809" s="269"/>
      <c r="F809" s="16">
        <f t="shared" si="29"/>
        <v>0</v>
      </c>
    </row>
    <row r="810" spans="1:6" ht="41.4">
      <c r="A810" s="11">
        <v>6</v>
      </c>
      <c r="B810" s="26" t="s">
        <v>294</v>
      </c>
      <c r="C810" s="13" t="s">
        <v>30</v>
      </c>
      <c r="D810" s="28">
        <v>3</v>
      </c>
      <c r="E810" s="269"/>
      <c r="F810" s="16">
        <f t="shared" si="29"/>
        <v>0</v>
      </c>
    </row>
    <row r="811" spans="1:6">
      <c r="A811" s="18"/>
      <c r="B811" s="19" t="s">
        <v>48</v>
      </c>
      <c r="C811" s="20"/>
      <c r="D811" s="262"/>
      <c r="E811" s="272"/>
      <c r="F811" s="23">
        <f>+SUM(F805:F810)</f>
        <v>0</v>
      </c>
    </row>
    <row r="812" spans="1:6">
      <c r="A812" s="18"/>
      <c r="B812" s="19"/>
      <c r="C812" s="20"/>
      <c r="D812" s="262"/>
      <c r="E812" s="272"/>
      <c r="F812" s="23"/>
    </row>
    <row r="813" spans="1:6" ht="15.6">
      <c r="A813" s="32" t="s">
        <v>49</v>
      </c>
      <c r="B813" s="33" t="s">
        <v>298</v>
      </c>
      <c r="C813" s="34"/>
      <c r="D813" s="35"/>
      <c r="E813" s="269"/>
      <c r="F813" s="16"/>
    </row>
    <row r="814" spans="1:6" ht="55.2">
      <c r="A814" s="11">
        <v>1</v>
      </c>
      <c r="B814" s="31" t="s">
        <v>46</v>
      </c>
      <c r="C814" s="13" t="s">
        <v>40</v>
      </c>
      <c r="D814" s="14">
        <v>5</v>
      </c>
      <c r="E814" s="269"/>
      <c r="F814" s="16">
        <f>+D814*E814</f>
        <v>0</v>
      </c>
    </row>
    <row r="815" spans="1:6">
      <c r="A815" s="18"/>
      <c r="B815" s="19" t="s">
        <v>54</v>
      </c>
      <c r="C815" s="20"/>
      <c r="D815" s="21"/>
      <c r="E815" s="272"/>
      <c r="F815" s="23">
        <f>+SUM(F814)</f>
        <v>0</v>
      </c>
    </row>
    <row r="816" spans="1:6">
      <c r="A816" s="18"/>
      <c r="B816" s="19"/>
      <c r="C816" s="20"/>
      <c r="D816" s="21"/>
      <c r="E816" s="272"/>
      <c r="F816" s="23"/>
    </row>
    <row r="817" spans="1:6">
      <c r="A817" s="36" t="s">
        <v>55</v>
      </c>
      <c r="B817" s="33" t="s">
        <v>299</v>
      </c>
      <c r="C817" s="13"/>
      <c r="D817" s="14"/>
      <c r="E817" s="269"/>
      <c r="F817" s="16"/>
    </row>
    <row r="818" spans="1:6" ht="41.4">
      <c r="A818" s="11">
        <v>1</v>
      </c>
      <c r="B818" s="31" t="s">
        <v>51</v>
      </c>
      <c r="C818" s="13" t="s">
        <v>52</v>
      </c>
      <c r="D818" s="14">
        <v>13.6</v>
      </c>
      <c r="E818" s="269"/>
      <c r="F818" s="16">
        <f>+D818*E818</f>
        <v>0</v>
      </c>
    </row>
    <row r="819" spans="1:6" ht="27.6">
      <c r="A819" s="11">
        <v>2</v>
      </c>
      <c r="B819" s="31" t="s">
        <v>53</v>
      </c>
      <c r="C819" s="13" t="s">
        <v>10</v>
      </c>
      <c r="D819" s="14">
        <v>11.9</v>
      </c>
      <c r="E819" s="269"/>
      <c r="F819" s="16">
        <f>+D819*E819</f>
        <v>0</v>
      </c>
    </row>
    <row r="820" spans="1:6">
      <c r="A820" s="18"/>
      <c r="B820" s="19" t="s">
        <v>58</v>
      </c>
      <c r="C820" s="20"/>
      <c r="D820" s="21"/>
      <c r="E820" s="272"/>
      <c r="F820" s="23">
        <f>+SUM(F818:F819)</f>
        <v>0</v>
      </c>
    </row>
    <row r="821" spans="1:6">
      <c r="A821" s="18"/>
      <c r="B821" s="19"/>
      <c r="C821" s="20"/>
      <c r="D821" s="21"/>
      <c r="E821" s="272"/>
      <c r="F821" s="23"/>
    </row>
    <row r="822" spans="1:6">
      <c r="A822" s="36" t="s">
        <v>59</v>
      </c>
      <c r="B822" s="33" t="s">
        <v>300</v>
      </c>
      <c r="C822" s="13"/>
      <c r="D822" s="14"/>
      <c r="E822" s="269"/>
      <c r="F822" s="16"/>
    </row>
    <row r="823" spans="1:6">
      <c r="A823" s="11">
        <v>1</v>
      </c>
      <c r="B823" s="37" t="s">
        <v>57</v>
      </c>
      <c r="C823" s="13" t="s">
        <v>10</v>
      </c>
      <c r="D823" s="14">
        <v>4.34</v>
      </c>
      <c r="E823" s="269"/>
      <c r="F823" s="16">
        <f>+D823*E823</f>
        <v>0</v>
      </c>
    </row>
    <row r="824" spans="1:6">
      <c r="A824" s="18"/>
      <c r="B824" s="19" t="s">
        <v>63</v>
      </c>
      <c r="C824" s="20"/>
      <c r="D824" s="21"/>
      <c r="E824" s="272"/>
      <c r="F824" s="23">
        <f>+SUM(F823)</f>
        <v>0</v>
      </c>
    </row>
    <row r="825" spans="1:6">
      <c r="A825" s="18"/>
      <c r="B825" s="19"/>
      <c r="C825" s="20"/>
      <c r="D825" s="21"/>
      <c r="E825" s="272"/>
      <c r="F825" s="23"/>
    </row>
    <row r="826" spans="1:6">
      <c r="A826" s="36" t="s">
        <v>64</v>
      </c>
      <c r="B826" s="33" t="s">
        <v>301</v>
      </c>
      <c r="C826" s="13"/>
      <c r="D826" s="14"/>
      <c r="E826" s="269"/>
      <c r="F826" s="16"/>
    </row>
    <row r="827" spans="1:6" ht="27.6">
      <c r="A827" s="11">
        <v>1</v>
      </c>
      <c r="B827" s="31" t="s">
        <v>61</v>
      </c>
      <c r="C827" s="13" t="s">
        <v>10</v>
      </c>
      <c r="D827" s="14">
        <v>53.6</v>
      </c>
      <c r="E827" s="269"/>
      <c r="F827" s="16">
        <f>+D827*E827</f>
        <v>0</v>
      </c>
    </row>
    <row r="828" spans="1:6" ht="41.4">
      <c r="A828" s="11">
        <v>2</v>
      </c>
      <c r="B828" s="31" t="s">
        <v>62</v>
      </c>
      <c r="C828" s="13" t="s">
        <v>10</v>
      </c>
      <c r="D828" s="14">
        <v>18.600000000000001</v>
      </c>
      <c r="E828" s="269"/>
      <c r="F828" s="16">
        <f>+D828*E828</f>
        <v>0</v>
      </c>
    </row>
    <row r="829" spans="1:6">
      <c r="A829" s="18"/>
      <c r="B829" s="19" t="s">
        <v>71</v>
      </c>
      <c r="C829" s="20"/>
      <c r="D829" s="21"/>
      <c r="E829" s="272"/>
      <c r="F829" s="23">
        <f>+SUM(F827:F828)</f>
        <v>0</v>
      </c>
    </row>
    <row r="830" spans="1:6">
      <c r="A830" s="18"/>
      <c r="B830" s="19"/>
      <c r="C830" s="20"/>
      <c r="D830" s="21"/>
      <c r="E830" s="272"/>
      <c r="F830" s="23"/>
    </row>
    <row r="831" spans="1:6">
      <c r="A831" s="36" t="s">
        <v>72</v>
      </c>
      <c r="B831" s="41" t="s">
        <v>302</v>
      </c>
      <c r="E831" s="271"/>
      <c r="F831" s="16"/>
    </row>
    <row r="832" spans="1:6" ht="57.6">
      <c r="A832" s="11">
        <v>1</v>
      </c>
      <c r="B832" s="45" t="s">
        <v>85</v>
      </c>
      <c r="C832" s="42" t="s">
        <v>86</v>
      </c>
      <c r="D832" s="43">
        <v>1.4</v>
      </c>
      <c r="E832" s="271"/>
      <c r="F832" s="16">
        <f>+D832*E832</f>
        <v>0</v>
      </c>
    </row>
    <row r="833" spans="1:7" ht="43.2">
      <c r="A833" s="11">
        <v>2</v>
      </c>
      <c r="B833" s="45" t="s">
        <v>87</v>
      </c>
      <c r="C833" s="42" t="s">
        <v>88</v>
      </c>
      <c r="D833" s="43">
        <v>1</v>
      </c>
      <c r="E833" s="271"/>
      <c r="F833" s="16">
        <f t="shared" ref="F833:F842" si="30">+D833*E833</f>
        <v>0</v>
      </c>
    </row>
    <row r="834" spans="1:7" ht="43.2">
      <c r="A834" s="11">
        <v>3</v>
      </c>
      <c r="B834" s="45" t="s">
        <v>89</v>
      </c>
      <c r="C834" s="42" t="s">
        <v>90</v>
      </c>
      <c r="D834" s="43">
        <v>1</v>
      </c>
      <c r="E834" s="271"/>
      <c r="F834" s="16">
        <f t="shared" si="30"/>
        <v>0</v>
      </c>
    </row>
    <row r="835" spans="1:7" ht="43.2">
      <c r="A835" s="11">
        <v>4</v>
      </c>
      <c r="B835" s="45" t="s">
        <v>91</v>
      </c>
      <c r="C835" s="42" t="s">
        <v>90</v>
      </c>
      <c r="D835" s="43">
        <v>1</v>
      </c>
      <c r="E835" s="271"/>
      <c r="F835" s="16">
        <f t="shared" si="30"/>
        <v>0</v>
      </c>
    </row>
    <row r="836" spans="1:7" ht="43.2">
      <c r="A836" s="11">
        <v>5</v>
      </c>
      <c r="B836" s="45" t="s">
        <v>92</v>
      </c>
      <c r="C836" s="42" t="s">
        <v>90</v>
      </c>
      <c r="D836" s="43">
        <v>1</v>
      </c>
      <c r="E836" s="271"/>
      <c r="F836" s="16">
        <f t="shared" si="30"/>
        <v>0</v>
      </c>
    </row>
    <row r="837" spans="1:7" ht="72">
      <c r="A837" s="11">
        <v>6</v>
      </c>
      <c r="B837" s="45" t="s">
        <v>93</v>
      </c>
      <c r="C837" s="42" t="s">
        <v>86</v>
      </c>
      <c r="D837" s="43">
        <v>13.68</v>
      </c>
      <c r="E837" s="271"/>
      <c r="F837" s="16">
        <f t="shared" si="30"/>
        <v>0</v>
      </c>
    </row>
    <row r="838" spans="1:7" ht="57.6">
      <c r="A838" s="11">
        <v>7</v>
      </c>
      <c r="B838" s="45" t="s">
        <v>94</v>
      </c>
      <c r="C838" s="42" t="s">
        <v>30</v>
      </c>
      <c r="D838" s="43">
        <v>1</v>
      </c>
      <c r="E838" s="271"/>
      <c r="F838" s="16">
        <f t="shared" si="30"/>
        <v>0</v>
      </c>
    </row>
    <row r="839" spans="1:7" ht="28.8">
      <c r="A839" s="11">
        <v>8</v>
      </c>
      <c r="B839" s="45" t="s">
        <v>383</v>
      </c>
      <c r="C839" s="42" t="s">
        <v>88</v>
      </c>
      <c r="D839" s="43">
        <v>5</v>
      </c>
      <c r="E839" s="271"/>
      <c r="F839" s="16">
        <f t="shared" si="30"/>
        <v>0</v>
      </c>
    </row>
    <row r="840" spans="1:7">
      <c r="A840" s="11">
        <v>9</v>
      </c>
      <c r="B840" s="45" t="s">
        <v>96</v>
      </c>
      <c r="C840" s="42" t="s">
        <v>88</v>
      </c>
      <c r="D840" s="43">
        <v>5</v>
      </c>
      <c r="E840" s="271"/>
      <c r="F840" s="16">
        <f t="shared" si="30"/>
        <v>0</v>
      </c>
    </row>
    <row r="841" spans="1:7">
      <c r="A841" s="11">
        <v>10</v>
      </c>
      <c r="B841" s="45" t="s">
        <v>97</v>
      </c>
      <c r="C841" s="42" t="s">
        <v>88</v>
      </c>
      <c r="D841" s="43">
        <v>5</v>
      </c>
      <c r="E841" s="271"/>
      <c r="F841" s="16">
        <f t="shared" si="30"/>
        <v>0</v>
      </c>
    </row>
    <row r="842" spans="1:7">
      <c r="A842" s="11">
        <v>11</v>
      </c>
      <c r="B842" s="45" t="s">
        <v>98</v>
      </c>
      <c r="C842" s="42" t="s">
        <v>88</v>
      </c>
      <c r="D842" s="43">
        <v>5</v>
      </c>
      <c r="E842" s="271"/>
      <c r="F842" s="16">
        <f t="shared" si="30"/>
        <v>0</v>
      </c>
    </row>
    <row r="843" spans="1:7">
      <c r="A843" s="18"/>
      <c r="B843" s="19" t="s">
        <v>82</v>
      </c>
      <c r="C843" s="20"/>
      <c r="D843" s="21"/>
      <c r="E843" s="272"/>
      <c r="F843" s="23">
        <f>+SUM(F832:F842)</f>
        <v>0</v>
      </c>
    </row>
    <row r="844" spans="1:7">
      <c r="A844" s="11"/>
      <c r="B844" s="41" t="s">
        <v>100</v>
      </c>
      <c r="E844" s="43"/>
      <c r="F844" s="46">
        <f>+F843+F829+F824+F820+F815+F811+F803+F793+F783</f>
        <v>0</v>
      </c>
      <c r="G844" s="54"/>
    </row>
    <row r="848" spans="1:7" ht="15" thickBot="1"/>
    <row r="849" spans="1:6" ht="44.4" customHeight="1" thickBot="1">
      <c r="A849" s="2"/>
      <c r="B849" s="369" t="s">
        <v>303</v>
      </c>
      <c r="C849" s="370"/>
      <c r="D849" s="370"/>
      <c r="E849" s="370"/>
      <c r="F849" s="371"/>
    </row>
    <row r="850" spans="1:6" ht="18">
      <c r="A850" s="2"/>
      <c r="B850" s="3"/>
      <c r="C850" s="3"/>
      <c r="D850" s="3"/>
      <c r="E850" s="3"/>
      <c r="F850" s="3"/>
    </row>
    <row r="851" spans="1:6" ht="31.2">
      <c r="A851" s="4" t="s">
        <v>1</v>
      </c>
      <c r="B851" s="4" t="s">
        <v>2</v>
      </c>
      <c r="C851" s="4" t="s">
        <v>3</v>
      </c>
      <c r="D851" s="5" t="s">
        <v>4</v>
      </c>
      <c r="E851" s="4" t="s">
        <v>5</v>
      </c>
      <c r="F851" s="4" t="s">
        <v>6</v>
      </c>
    </row>
    <row r="852" spans="1:6" ht="15.6">
      <c r="A852" s="6" t="s">
        <v>7</v>
      </c>
      <c r="B852" s="7" t="s">
        <v>8</v>
      </c>
      <c r="C852" s="8"/>
      <c r="D852" s="9"/>
      <c r="E852" s="9"/>
      <c r="F852" s="10"/>
    </row>
    <row r="853" spans="1:6" ht="27.6">
      <c r="A853" s="11">
        <v>1</v>
      </c>
      <c r="B853" s="12" t="s">
        <v>286</v>
      </c>
      <c r="C853" s="13" t="s">
        <v>10</v>
      </c>
      <c r="D853" s="14">
        <v>74.44</v>
      </c>
      <c r="E853" s="15"/>
      <c r="F853" s="16">
        <f>+D853*E853</f>
        <v>0</v>
      </c>
    </row>
    <row r="854" spans="1:6">
      <c r="A854" s="11">
        <v>2</v>
      </c>
      <c r="B854" s="17" t="s">
        <v>11</v>
      </c>
      <c r="C854" s="13" t="s">
        <v>12</v>
      </c>
      <c r="D854" s="14">
        <v>1</v>
      </c>
      <c r="E854" s="15"/>
      <c r="F854" s="16">
        <f t="shared" ref="F854:F901" si="31">+D854*E854</f>
        <v>0</v>
      </c>
    </row>
    <row r="855" spans="1:6">
      <c r="A855" s="11">
        <v>3</v>
      </c>
      <c r="B855" s="12" t="s">
        <v>13</v>
      </c>
      <c r="C855" s="13" t="s">
        <v>14</v>
      </c>
      <c r="D855" s="14">
        <f>30.78+2.261</f>
        <v>33.041000000000004</v>
      </c>
      <c r="E855" s="15"/>
      <c r="F855" s="16">
        <f t="shared" si="31"/>
        <v>0</v>
      </c>
    </row>
    <row r="856" spans="1:6">
      <c r="A856" s="11">
        <v>4</v>
      </c>
      <c r="B856" s="17" t="s">
        <v>15</v>
      </c>
      <c r="C856" s="13" t="s">
        <v>14</v>
      </c>
      <c r="D856" s="14">
        <v>3.9380000000000002</v>
      </c>
      <c r="E856" s="15"/>
      <c r="F856" s="16">
        <f t="shared" si="31"/>
        <v>0</v>
      </c>
    </row>
    <row r="857" spans="1:6">
      <c r="A857" s="11">
        <v>5</v>
      </c>
      <c r="B857" s="17" t="s">
        <v>16</v>
      </c>
      <c r="C857" s="13" t="s">
        <v>14</v>
      </c>
      <c r="D857" s="14">
        <v>3.09</v>
      </c>
      <c r="E857" s="15"/>
      <c r="F857" s="16">
        <f t="shared" si="31"/>
        <v>0</v>
      </c>
    </row>
    <row r="858" spans="1:6">
      <c r="A858" s="11">
        <v>6</v>
      </c>
      <c r="B858" s="17" t="s">
        <v>17</v>
      </c>
      <c r="C858" s="13" t="s">
        <v>14</v>
      </c>
      <c r="D858" s="14">
        <v>2.496</v>
      </c>
      <c r="E858" s="15"/>
      <c r="F858" s="16">
        <f t="shared" si="31"/>
        <v>0</v>
      </c>
    </row>
    <row r="859" spans="1:6">
      <c r="A859" s="11">
        <v>7</v>
      </c>
      <c r="B859" s="17" t="s">
        <v>18</v>
      </c>
      <c r="C859" s="13" t="s">
        <v>12</v>
      </c>
      <c r="D859" s="14">
        <v>1</v>
      </c>
      <c r="E859" s="15"/>
      <c r="F859" s="16">
        <f t="shared" si="31"/>
        <v>0</v>
      </c>
    </row>
    <row r="860" spans="1:6">
      <c r="A860" s="18"/>
      <c r="B860" s="19" t="s">
        <v>19</v>
      </c>
      <c r="C860" s="20"/>
      <c r="D860" s="21"/>
      <c r="E860" s="22"/>
      <c r="F860" s="23">
        <f>SUM(F853:F859)</f>
        <v>0</v>
      </c>
    </row>
    <row r="861" spans="1:6" ht="15.6">
      <c r="A861" s="6" t="s">
        <v>20</v>
      </c>
      <c r="B861" s="7" t="s">
        <v>21</v>
      </c>
      <c r="C861" s="9"/>
      <c r="D861" s="24"/>
      <c r="E861" s="25"/>
      <c r="F861" s="16"/>
    </row>
    <row r="862" spans="1:6" ht="27.6">
      <c r="A862" s="11">
        <v>1</v>
      </c>
      <c r="B862" s="26" t="s">
        <v>22</v>
      </c>
      <c r="C862" s="13" t="s">
        <v>14</v>
      </c>
      <c r="D862" s="27">
        <f>0.656+0.064</f>
        <v>0.72</v>
      </c>
      <c r="E862" s="15"/>
      <c r="F862" s="16">
        <f t="shared" si="31"/>
        <v>0</v>
      </c>
    </row>
    <row r="863" spans="1:6" ht="27.6">
      <c r="A863" s="11">
        <v>2</v>
      </c>
      <c r="B863" s="26" t="s">
        <v>117</v>
      </c>
      <c r="C863" s="13" t="s">
        <v>14</v>
      </c>
      <c r="D863" s="14">
        <v>2.6259999999999999</v>
      </c>
      <c r="E863" s="15"/>
      <c r="F863" s="16">
        <f t="shared" si="31"/>
        <v>0</v>
      </c>
    </row>
    <row r="864" spans="1:6" ht="41.4">
      <c r="A864" s="11">
        <v>3</v>
      </c>
      <c r="B864" s="26" t="s">
        <v>24</v>
      </c>
      <c r="C864" s="13" t="s">
        <v>10</v>
      </c>
      <c r="D864" s="14">
        <f>43.02+6.87</f>
        <v>49.89</v>
      </c>
      <c r="E864" s="15"/>
      <c r="F864" s="16">
        <f t="shared" si="31"/>
        <v>0</v>
      </c>
    </row>
    <row r="865" spans="1:6" ht="27.6">
      <c r="A865" s="11">
        <v>4</v>
      </c>
      <c r="B865" s="12" t="s">
        <v>25</v>
      </c>
      <c r="C865" s="13" t="s">
        <v>14</v>
      </c>
      <c r="D865" s="28">
        <v>0.40500000000000003</v>
      </c>
      <c r="E865" s="15"/>
      <c r="F865" s="16">
        <f t="shared" si="31"/>
        <v>0</v>
      </c>
    </row>
    <row r="866" spans="1:6" ht="41.4">
      <c r="A866" s="11">
        <v>5</v>
      </c>
      <c r="B866" s="12" t="s">
        <v>26</v>
      </c>
      <c r="C866" s="13" t="s">
        <v>14</v>
      </c>
      <c r="D866" s="28">
        <v>0.875</v>
      </c>
      <c r="E866" s="15"/>
      <c r="F866" s="16">
        <f t="shared" si="31"/>
        <v>0</v>
      </c>
    </row>
    <row r="867" spans="1:6" ht="41.4">
      <c r="A867" s="11">
        <v>6</v>
      </c>
      <c r="B867" s="12" t="s">
        <v>27</v>
      </c>
      <c r="C867" s="13" t="s">
        <v>14</v>
      </c>
      <c r="D867" s="28">
        <v>1.554</v>
      </c>
      <c r="E867" s="15"/>
      <c r="F867" s="16">
        <f t="shared" si="31"/>
        <v>0</v>
      </c>
    </row>
    <row r="868" spans="1:6">
      <c r="A868" s="11">
        <v>7</v>
      </c>
      <c r="B868" s="29" t="s">
        <v>28</v>
      </c>
      <c r="C868" s="13" t="s">
        <v>10</v>
      </c>
      <c r="D868" s="28">
        <v>65.31</v>
      </c>
      <c r="E868" s="15"/>
      <c r="F868" s="16">
        <f t="shared" si="31"/>
        <v>0</v>
      </c>
    </row>
    <row r="869" spans="1:6" ht="55.2">
      <c r="A869" s="11">
        <v>8</v>
      </c>
      <c r="B869" s="12" t="s">
        <v>29</v>
      </c>
      <c r="C869" s="13" t="s">
        <v>30</v>
      </c>
      <c r="D869" s="28">
        <v>1</v>
      </c>
      <c r="E869" s="15"/>
      <c r="F869" s="16">
        <f t="shared" si="31"/>
        <v>0</v>
      </c>
    </row>
    <row r="870" spans="1:6">
      <c r="A870" s="18"/>
      <c r="B870" s="19" t="s">
        <v>31</v>
      </c>
      <c r="C870" s="20"/>
      <c r="D870" s="262"/>
      <c r="E870" s="22"/>
      <c r="F870" s="23">
        <f>SUM(F862:F869)</f>
        <v>0</v>
      </c>
    </row>
    <row r="871" spans="1:6" ht="15.6">
      <c r="A871" s="6" t="s">
        <v>32</v>
      </c>
      <c r="B871" s="30" t="s">
        <v>33</v>
      </c>
      <c r="C871" s="9"/>
      <c r="D871" s="52"/>
      <c r="E871" s="25"/>
      <c r="F871" s="16"/>
    </row>
    <row r="872" spans="1:6" ht="27.6">
      <c r="A872" s="11">
        <v>1</v>
      </c>
      <c r="B872" s="12" t="s">
        <v>34</v>
      </c>
      <c r="C872" s="13" t="s">
        <v>14</v>
      </c>
      <c r="D872" s="263">
        <v>0.995</v>
      </c>
      <c r="E872" s="15"/>
      <c r="F872" s="16">
        <f t="shared" si="31"/>
        <v>0</v>
      </c>
    </row>
    <row r="873" spans="1:6" ht="41.4">
      <c r="A873" s="11">
        <v>2</v>
      </c>
      <c r="B873" s="12" t="s">
        <v>260</v>
      </c>
      <c r="C873" s="13" t="s">
        <v>14</v>
      </c>
      <c r="D873" s="264">
        <f>2.43</f>
        <v>2.4300000000000002</v>
      </c>
      <c r="E873" s="15"/>
      <c r="F873" s="16">
        <f t="shared" si="31"/>
        <v>0</v>
      </c>
    </row>
    <row r="874" spans="1:6" ht="41.4">
      <c r="A874" s="11">
        <v>3</v>
      </c>
      <c r="B874" s="12" t="s">
        <v>36</v>
      </c>
      <c r="C874" s="13" t="s">
        <v>14</v>
      </c>
      <c r="D874" s="263">
        <v>0.42799999999999999</v>
      </c>
      <c r="E874" s="15"/>
      <c r="F874" s="16">
        <f t="shared" si="31"/>
        <v>0</v>
      </c>
    </row>
    <row r="875" spans="1:6" ht="41.4">
      <c r="A875" s="11">
        <v>4</v>
      </c>
      <c r="B875" s="12" t="s">
        <v>37</v>
      </c>
      <c r="C875" s="13" t="s">
        <v>10</v>
      </c>
      <c r="D875" s="28">
        <f>47.4+12.4</f>
        <v>59.8</v>
      </c>
      <c r="E875" s="15"/>
      <c r="F875" s="16">
        <f t="shared" si="31"/>
        <v>0</v>
      </c>
    </row>
    <row r="876" spans="1:6" ht="41.4">
      <c r="A876" s="11">
        <v>5</v>
      </c>
      <c r="B876" s="12" t="s">
        <v>38</v>
      </c>
      <c r="C876" s="13" t="s">
        <v>10</v>
      </c>
      <c r="D876" s="28">
        <v>1.92</v>
      </c>
      <c r="E876" s="15"/>
      <c r="F876" s="16">
        <f t="shared" si="31"/>
        <v>0</v>
      </c>
    </row>
    <row r="877" spans="1:6" ht="27.6">
      <c r="A877" s="11">
        <v>6</v>
      </c>
      <c r="B877" s="12" t="s">
        <v>287</v>
      </c>
      <c r="C877" s="13" t="s">
        <v>40</v>
      </c>
      <c r="D877" s="28">
        <v>52</v>
      </c>
      <c r="E877" s="15"/>
      <c r="F877" s="16">
        <f t="shared" si="31"/>
        <v>0</v>
      </c>
    </row>
    <row r="878" spans="1:6" ht="27.6">
      <c r="A878" s="11">
        <v>7</v>
      </c>
      <c r="B878" s="12" t="s">
        <v>41</v>
      </c>
      <c r="C878" s="13" t="s">
        <v>10</v>
      </c>
      <c r="D878" s="28">
        <v>133.16999999999999</v>
      </c>
      <c r="E878" s="15"/>
      <c r="F878" s="16">
        <f t="shared" si="31"/>
        <v>0</v>
      </c>
    </row>
    <row r="879" spans="1:6" ht="27.6">
      <c r="A879" s="11">
        <v>8</v>
      </c>
      <c r="B879" s="31" t="s">
        <v>42</v>
      </c>
      <c r="C879" s="13" t="s">
        <v>10</v>
      </c>
      <c r="D879" s="28">
        <v>76.59</v>
      </c>
      <c r="E879" s="15"/>
      <c r="F879" s="16">
        <f t="shared" si="31"/>
        <v>0</v>
      </c>
    </row>
    <row r="880" spans="1:6">
      <c r="A880" s="18"/>
      <c r="B880" s="19" t="s">
        <v>43</v>
      </c>
      <c r="C880" s="20"/>
      <c r="D880" s="262"/>
      <c r="E880" s="22"/>
      <c r="F880" s="23">
        <f>SUM(F872:F879)</f>
        <v>0</v>
      </c>
    </row>
    <row r="881" spans="1:6" ht="15.6">
      <c r="A881" s="32" t="s">
        <v>44</v>
      </c>
      <c r="B881" s="33" t="s">
        <v>288</v>
      </c>
      <c r="C881" s="34"/>
      <c r="D881" s="265"/>
      <c r="E881" s="15"/>
      <c r="F881" s="16"/>
    </row>
    <row r="882" spans="1:6" ht="55.2">
      <c r="A882" s="11">
        <v>1</v>
      </c>
      <c r="B882" s="31" t="s">
        <v>46</v>
      </c>
      <c r="C882" s="13" t="s">
        <v>40</v>
      </c>
      <c r="D882" s="28">
        <v>3</v>
      </c>
      <c r="E882" s="15"/>
      <c r="F882" s="16">
        <f t="shared" si="31"/>
        <v>0</v>
      </c>
    </row>
    <row r="883" spans="1:6" ht="55.2">
      <c r="A883" s="11">
        <v>2</v>
      </c>
      <c r="B883" s="31" t="s">
        <v>47</v>
      </c>
      <c r="C883" s="13" t="s">
        <v>40</v>
      </c>
      <c r="D883" s="28">
        <v>1</v>
      </c>
      <c r="E883" s="15"/>
      <c r="F883" s="16">
        <f t="shared" si="31"/>
        <v>0</v>
      </c>
    </row>
    <row r="884" spans="1:6">
      <c r="A884" s="18"/>
      <c r="B884" s="19" t="s">
        <v>48</v>
      </c>
      <c r="C884" s="20"/>
      <c r="D884" s="262"/>
      <c r="E884" s="22"/>
      <c r="F884" s="23">
        <f>SUM(F882:F883)</f>
        <v>0</v>
      </c>
    </row>
    <row r="885" spans="1:6">
      <c r="A885" s="36" t="s">
        <v>49</v>
      </c>
      <c r="B885" s="33" t="s">
        <v>50</v>
      </c>
      <c r="C885" s="13"/>
      <c r="D885" s="28"/>
      <c r="E885" s="15"/>
      <c r="F885" s="16"/>
    </row>
    <row r="886" spans="1:6" ht="41.4">
      <c r="A886" s="11">
        <v>1</v>
      </c>
      <c r="B886" s="31" t="s">
        <v>51</v>
      </c>
      <c r="C886" s="13" t="s">
        <v>52</v>
      </c>
      <c r="D886" s="28">
        <v>12.1</v>
      </c>
      <c r="E886" s="15"/>
      <c r="F886" s="16">
        <f t="shared" si="31"/>
        <v>0</v>
      </c>
    </row>
    <row r="887" spans="1:6" ht="27.6">
      <c r="A887" s="11">
        <v>2</v>
      </c>
      <c r="B887" s="31" t="s">
        <v>53</v>
      </c>
      <c r="C887" s="13" t="s">
        <v>10</v>
      </c>
      <c r="D887" s="28">
        <v>15.83</v>
      </c>
      <c r="E887" s="15"/>
      <c r="F887" s="16">
        <f t="shared" si="31"/>
        <v>0</v>
      </c>
    </row>
    <row r="888" spans="1:6">
      <c r="A888" s="18"/>
      <c r="B888" s="19" t="s">
        <v>54</v>
      </c>
      <c r="C888" s="20"/>
      <c r="D888" s="262"/>
      <c r="E888" s="22"/>
      <c r="F888" s="23">
        <f>SUM(F886:F887)</f>
        <v>0</v>
      </c>
    </row>
    <row r="889" spans="1:6">
      <c r="A889" s="36" t="s">
        <v>55</v>
      </c>
      <c r="B889" s="33" t="s">
        <v>56</v>
      </c>
      <c r="C889" s="13"/>
      <c r="D889" s="28"/>
      <c r="E889" s="15"/>
      <c r="F889" s="16"/>
    </row>
    <row r="890" spans="1:6">
      <c r="A890" s="11">
        <v>1</v>
      </c>
      <c r="B890" s="37" t="s">
        <v>57</v>
      </c>
      <c r="C890" s="13" t="s">
        <v>10</v>
      </c>
      <c r="D890" s="28">
        <v>5.3719999999999999</v>
      </c>
      <c r="E890" s="15"/>
      <c r="F890" s="16">
        <f t="shared" si="31"/>
        <v>0</v>
      </c>
    </row>
    <row r="891" spans="1:6">
      <c r="A891" s="18"/>
      <c r="B891" s="19" t="s">
        <v>58</v>
      </c>
      <c r="C891" s="20"/>
      <c r="D891" s="262"/>
      <c r="E891" s="22"/>
      <c r="F891" s="23">
        <f>F890</f>
        <v>0</v>
      </c>
    </row>
    <row r="892" spans="1:6">
      <c r="A892" s="36" t="s">
        <v>59</v>
      </c>
      <c r="B892" s="33" t="s">
        <v>60</v>
      </c>
      <c r="C892" s="13"/>
      <c r="D892" s="28"/>
      <c r="E892" s="15"/>
      <c r="F892" s="16"/>
    </row>
    <row r="893" spans="1:6" ht="27.6">
      <c r="A893" s="11">
        <v>1</v>
      </c>
      <c r="B893" s="31" t="s">
        <v>61</v>
      </c>
      <c r="C893" s="13" t="s">
        <v>10</v>
      </c>
      <c r="D893" s="28">
        <v>56.58</v>
      </c>
      <c r="E893" s="15"/>
      <c r="F893" s="16">
        <f t="shared" si="31"/>
        <v>0</v>
      </c>
    </row>
    <row r="894" spans="1:6" ht="41.4">
      <c r="A894" s="11">
        <v>2</v>
      </c>
      <c r="B894" s="31" t="s">
        <v>62</v>
      </c>
      <c r="C894" s="13" t="s">
        <v>10</v>
      </c>
      <c r="D894" s="28">
        <v>16.2</v>
      </c>
      <c r="E894" s="15"/>
      <c r="F894" s="16">
        <f t="shared" si="31"/>
        <v>0</v>
      </c>
    </row>
    <row r="895" spans="1:6">
      <c r="A895" s="18"/>
      <c r="B895" s="19" t="s">
        <v>63</v>
      </c>
      <c r="C895" s="20"/>
      <c r="D895" s="262"/>
      <c r="E895" s="22"/>
      <c r="F895" s="23">
        <f>SUM(F893:F894)</f>
        <v>0</v>
      </c>
    </row>
    <row r="896" spans="1:6">
      <c r="A896" s="36" t="s">
        <v>64</v>
      </c>
      <c r="B896" s="33" t="s">
        <v>65</v>
      </c>
      <c r="C896" s="13"/>
      <c r="D896" s="28"/>
      <c r="E896" s="15"/>
      <c r="F896" s="16"/>
    </row>
    <row r="897" spans="1:6" ht="41.4">
      <c r="A897" s="11">
        <v>1</v>
      </c>
      <c r="B897" s="38" t="s">
        <v>66</v>
      </c>
      <c r="C897" s="13" t="s">
        <v>40</v>
      </c>
      <c r="D897" s="28">
        <v>2</v>
      </c>
      <c r="E897" s="15"/>
      <c r="F897" s="16">
        <f t="shared" si="31"/>
        <v>0</v>
      </c>
    </row>
    <row r="898" spans="1:6" ht="41.4">
      <c r="A898" s="11">
        <v>2</v>
      </c>
      <c r="B898" s="38" t="s">
        <v>67</v>
      </c>
      <c r="C898" s="13" t="s">
        <v>40</v>
      </c>
      <c r="D898" s="28">
        <v>2</v>
      </c>
      <c r="E898" s="15"/>
      <c r="F898" s="16">
        <f t="shared" si="31"/>
        <v>0</v>
      </c>
    </row>
    <row r="899" spans="1:6" ht="27.6">
      <c r="A899" s="11">
        <v>3</v>
      </c>
      <c r="B899" s="26" t="s">
        <v>68</v>
      </c>
      <c r="C899" s="13" t="s">
        <v>40</v>
      </c>
      <c r="D899" s="28">
        <v>2</v>
      </c>
      <c r="E899" s="15"/>
      <c r="F899" s="16">
        <f t="shared" si="31"/>
        <v>0</v>
      </c>
    </row>
    <row r="900" spans="1:6" ht="27.6">
      <c r="A900" s="11">
        <v>4</v>
      </c>
      <c r="B900" s="26" t="s">
        <v>69</v>
      </c>
      <c r="C900" s="13" t="s">
        <v>52</v>
      </c>
      <c r="D900" s="28">
        <v>8.9</v>
      </c>
      <c r="E900" s="15"/>
      <c r="F900" s="16">
        <f t="shared" si="31"/>
        <v>0</v>
      </c>
    </row>
    <row r="901" spans="1:6" ht="27.6">
      <c r="A901" s="11">
        <v>5</v>
      </c>
      <c r="B901" s="26" t="s">
        <v>70</v>
      </c>
      <c r="C901" s="13" t="s">
        <v>52</v>
      </c>
      <c r="D901" s="28">
        <v>2.6</v>
      </c>
      <c r="E901" s="15"/>
      <c r="F901" s="16">
        <f t="shared" si="31"/>
        <v>0</v>
      </c>
    </row>
    <row r="902" spans="1:6">
      <c r="A902" s="18"/>
      <c r="B902" s="19" t="s">
        <v>71</v>
      </c>
      <c r="C902" s="20"/>
      <c r="D902" s="262"/>
      <c r="E902" s="22"/>
      <c r="F902" s="23">
        <f>SUM(F897:F901)</f>
        <v>0</v>
      </c>
    </row>
    <row r="903" spans="1:6">
      <c r="A903" s="274" t="s">
        <v>72</v>
      </c>
      <c r="B903" s="41" t="s">
        <v>304</v>
      </c>
      <c r="C903" s="274"/>
      <c r="D903" s="274"/>
      <c r="E903" s="274"/>
      <c r="F903" s="23"/>
    </row>
    <row r="904" spans="1:6" ht="43.2">
      <c r="A904" s="45">
        <v>1</v>
      </c>
      <c r="B904" s="45" t="s">
        <v>292</v>
      </c>
      <c r="C904" s="45" t="s">
        <v>52</v>
      </c>
      <c r="D904" s="28">
        <v>2</v>
      </c>
      <c r="E904" s="45"/>
      <c r="F904" s="45">
        <f>+E904*D904</f>
        <v>0</v>
      </c>
    </row>
    <row r="905" spans="1:6" ht="28.8">
      <c r="A905" s="45">
        <v>2</v>
      </c>
      <c r="B905" s="45" t="s">
        <v>110</v>
      </c>
      <c r="C905" s="45" t="s">
        <v>10</v>
      </c>
      <c r="D905" s="28">
        <v>1.8</v>
      </c>
      <c r="E905" s="45"/>
      <c r="F905" s="45">
        <f t="shared" ref="F905:F909" si="32">+E905*D905</f>
        <v>0</v>
      </c>
    </row>
    <row r="906" spans="1:6" ht="43.2">
      <c r="A906" s="45">
        <v>3</v>
      </c>
      <c r="B906" s="45" t="s">
        <v>77</v>
      </c>
      <c r="C906" s="45" t="s">
        <v>10</v>
      </c>
      <c r="D906" s="28">
        <v>7.52</v>
      </c>
      <c r="E906" s="45"/>
      <c r="F906" s="45">
        <f t="shared" si="32"/>
        <v>0</v>
      </c>
    </row>
    <row r="907" spans="1:6" ht="57.6">
      <c r="A907" s="45">
        <v>4</v>
      </c>
      <c r="B907" s="45" t="s">
        <v>80</v>
      </c>
      <c r="C907" s="45" t="s">
        <v>30</v>
      </c>
      <c r="D907" s="28">
        <v>1</v>
      </c>
      <c r="E907" s="45"/>
      <c r="F907" s="45">
        <f t="shared" si="32"/>
        <v>0</v>
      </c>
    </row>
    <row r="908" spans="1:6" ht="28.8">
      <c r="A908" s="45">
        <v>5</v>
      </c>
      <c r="B908" s="45" t="s">
        <v>293</v>
      </c>
      <c r="C908" s="45" t="s">
        <v>30</v>
      </c>
      <c r="D908" s="28">
        <v>1</v>
      </c>
      <c r="E908" s="45"/>
      <c r="F908" s="45">
        <f t="shared" si="32"/>
        <v>0</v>
      </c>
    </row>
    <row r="909" spans="1:6" ht="57.6">
      <c r="A909" s="45">
        <v>6</v>
      </c>
      <c r="B909" s="45" t="s">
        <v>294</v>
      </c>
      <c r="C909" s="45" t="s">
        <v>30</v>
      </c>
      <c r="D909" s="28">
        <v>1</v>
      </c>
      <c r="E909" s="45"/>
      <c r="F909" s="45">
        <f t="shared" si="32"/>
        <v>0</v>
      </c>
    </row>
    <row r="910" spans="1:6">
      <c r="A910" s="41"/>
      <c r="B910" s="41" t="s">
        <v>82</v>
      </c>
      <c r="C910" s="41"/>
      <c r="D910" s="41"/>
      <c r="E910" s="41"/>
      <c r="F910" s="41">
        <f>SUM(F904:F909)</f>
        <v>0</v>
      </c>
    </row>
    <row r="911" spans="1:6">
      <c r="A911" s="36" t="s">
        <v>83</v>
      </c>
      <c r="B911" s="41" t="s">
        <v>84</v>
      </c>
      <c r="C911" s="42"/>
      <c r="D911" s="266"/>
      <c r="E911" s="44"/>
      <c r="F911" s="16"/>
    </row>
    <row r="912" spans="1:6" ht="57.6">
      <c r="A912" s="11">
        <v>1</v>
      </c>
      <c r="B912" s="45" t="s">
        <v>85</v>
      </c>
      <c r="C912" s="42" t="s">
        <v>86</v>
      </c>
      <c r="D912" s="266">
        <v>1.4</v>
      </c>
      <c r="E912" s="44"/>
      <c r="F912" s="16">
        <f t="shared" ref="F912:F923" si="33">+D912*E912</f>
        <v>0</v>
      </c>
    </row>
    <row r="913" spans="1:6" ht="43.2">
      <c r="A913" s="11">
        <v>2</v>
      </c>
      <c r="B913" s="45" t="s">
        <v>87</v>
      </c>
      <c r="C913" s="42" t="s">
        <v>88</v>
      </c>
      <c r="D913" s="266">
        <v>1</v>
      </c>
      <c r="E913" s="44"/>
      <c r="F913" s="16">
        <f t="shared" si="33"/>
        <v>0</v>
      </c>
    </row>
    <row r="914" spans="1:6" ht="43.2">
      <c r="A914" s="11">
        <v>3</v>
      </c>
      <c r="B914" s="45" t="s">
        <v>89</v>
      </c>
      <c r="C914" s="42" t="s">
        <v>90</v>
      </c>
      <c r="D914" s="266">
        <v>1</v>
      </c>
      <c r="E914" s="44"/>
      <c r="F914" s="16">
        <f t="shared" si="33"/>
        <v>0</v>
      </c>
    </row>
    <row r="915" spans="1:6" ht="43.2">
      <c r="A915" s="11">
        <v>4</v>
      </c>
      <c r="B915" s="45" t="s">
        <v>91</v>
      </c>
      <c r="C915" s="42" t="s">
        <v>90</v>
      </c>
      <c r="D915" s="266">
        <v>1</v>
      </c>
      <c r="E915" s="44"/>
      <c r="F915" s="16">
        <f t="shared" si="33"/>
        <v>0</v>
      </c>
    </row>
    <row r="916" spans="1:6" ht="43.2">
      <c r="A916" s="11">
        <v>5</v>
      </c>
      <c r="B916" s="45" t="s">
        <v>92</v>
      </c>
      <c r="C916" s="42" t="s">
        <v>90</v>
      </c>
      <c r="D916" s="266">
        <v>1</v>
      </c>
      <c r="E916" s="44"/>
      <c r="F916" s="16">
        <f t="shared" si="33"/>
        <v>0</v>
      </c>
    </row>
    <row r="917" spans="1:6" ht="72">
      <c r="A917" s="11">
        <v>6</v>
      </c>
      <c r="B917" s="45" t="s">
        <v>93</v>
      </c>
      <c r="C917" s="42" t="s">
        <v>86</v>
      </c>
      <c r="D917" s="273">
        <v>24.48</v>
      </c>
      <c r="E917" s="44"/>
      <c r="F917" s="16">
        <f t="shared" si="33"/>
        <v>0</v>
      </c>
    </row>
    <row r="918" spans="1:6" ht="57.6">
      <c r="A918" s="11">
        <v>7</v>
      </c>
      <c r="B918" s="45" t="s">
        <v>94</v>
      </c>
      <c r="C918" s="42" t="s">
        <v>30</v>
      </c>
      <c r="D918" s="266">
        <v>1</v>
      </c>
      <c r="E918" s="44"/>
      <c r="F918" s="16">
        <f t="shared" si="33"/>
        <v>0</v>
      </c>
    </row>
    <row r="919" spans="1:6" ht="28.8">
      <c r="A919" s="11">
        <v>8</v>
      </c>
      <c r="B919" s="45" t="s">
        <v>383</v>
      </c>
      <c r="C919" s="42" t="s">
        <v>88</v>
      </c>
      <c r="D919" s="266">
        <v>3</v>
      </c>
      <c r="E919" s="44"/>
      <c r="F919" s="16">
        <f t="shared" si="33"/>
        <v>0</v>
      </c>
    </row>
    <row r="920" spans="1:6">
      <c r="A920" s="11">
        <v>9</v>
      </c>
      <c r="B920" s="45" t="s">
        <v>96</v>
      </c>
      <c r="C920" s="42" t="s">
        <v>88</v>
      </c>
      <c r="D920" s="266">
        <v>3</v>
      </c>
      <c r="E920" s="44"/>
      <c r="F920" s="16">
        <f t="shared" si="33"/>
        <v>0</v>
      </c>
    </row>
    <row r="921" spans="1:6">
      <c r="A921" s="11">
        <v>10</v>
      </c>
      <c r="B921" s="45" t="s">
        <v>97</v>
      </c>
      <c r="C921" s="42" t="s">
        <v>88</v>
      </c>
      <c r="D921" s="266">
        <v>3</v>
      </c>
      <c r="E921" s="44"/>
      <c r="F921" s="16">
        <f t="shared" si="33"/>
        <v>0</v>
      </c>
    </row>
    <row r="922" spans="1:6">
      <c r="A922" s="11">
        <v>11</v>
      </c>
      <c r="B922" s="45" t="s">
        <v>98</v>
      </c>
      <c r="C922" s="42" t="s">
        <v>88</v>
      </c>
      <c r="D922" s="266">
        <v>4</v>
      </c>
      <c r="E922" s="44"/>
      <c r="F922" s="16">
        <f t="shared" si="33"/>
        <v>0</v>
      </c>
    </row>
    <row r="923" spans="1:6" ht="57.6">
      <c r="A923" s="11">
        <v>12</v>
      </c>
      <c r="B923" s="45" t="s">
        <v>380</v>
      </c>
      <c r="C923" s="42" t="s">
        <v>12</v>
      </c>
      <c r="D923" s="266">
        <v>1</v>
      </c>
      <c r="E923" s="44"/>
      <c r="F923" s="16">
        <f t="shared" si="33"/>
        <v>0</v>
      </c>
    </row>
    <row r="924" spans="1:6">
      <c r="A924" s="18"/>
      <c r="B924" s="19" t="s">
        <v>99</v>
      </c>
      <c r="C924" s="20"/>
      <c r="D924" s="262"/>
      <c r="E924" s="22"/>
      <c r="F924" s="23">
        <f>SUM(F912:F923)</f>
        <v>0</v>
      </c>
    </row>
    <row r="925" spans="1:6">
      <c r="A925" s="18" t="s">
        <v>72</v>
      </c>
      <c r="B925" s="19" t="s">
        <v>106</v>
      </c>
      <c r="C925" s="20"/>
      <c r="D925" s="21"/>
      <c r="E925" s="22"/>
      <c r="F925" s="23"/>
    </row>
    <row r="926" spans="1:6" ht="27.6">
      <c r="A926" s="47">
        <v>1</v>
      </c>
      <c r="B926" s="26" t="s">
        <v>103</v>
      </c>
      <c r="C926" s="13" t="s">
        <v>14</v>
      </c>
      <c r="D926" s="27">
        <v>0.14299999999999999</v>
      </c>
      <c r="E926" s="15"/>
      <c r="F926" s="16">
        <f>E926*D926</f>
        <v>0</v>
      </c>
    </row>
    <row r="927" spans="1:6" ht="27.6">
      <c r="A927" s="47">
        <v>2</v>
      </c>
      <c r="B927" s="26" t="s">
        <v>107</v>
      </c>
      <c r="C927" s="13" t="s">
        <v>14</v>
      </c>
      <c r="D927" s="14">
        <v>0.56999999999999995</v>
      </c>
      <c r="E927" s="15"/>
      <c r="F927" s="16">
        <f t="shared" ref="F927:F935" si="34">E927*D927</f>
        <v>0</v>
      </c>
    </row>
    <row r="928" spans="1:6">
      <c r="A928" s="47">
        <v>3</v>
      </c>
      <c r="B928" s="26" t="s">
        <v>108</v>
      </c>
      <c r="C928" s="13" t="s">
        <v>10</v>
      </c>
      <c r="D928" s="14">
        <v>1.9</v>
      </c>
      <c r="E928" s="15"/>
      <c r="F928" s="16">
        <f t="shared" si="34"/>
        <v>0</v>
      </c>
    </row>
    <row r="929" spans="1:7" ht="27.6">
      <c r="A929" s="47">
        <v>4</v>
      </c>
      <c r="B929" s="26" t="s">
        <v>109</v>
      </c>
      <c r="C929" s="13" t="s">
        <v>10</v>
      </c>
      <c r="D929" s="14">
        <v>8.32</v>
      </c>
      <c r="E929" s="15"/>
      <c r="F929" s="16">
        <f t="shared" si="34"/>
        <v>0</v>
      </c>
    </row>
    <row r="930" spans="1:7">
      <c r="A930" s="47">
        <v>5</v>
      </c>
      <c r="B930" s="26" t="s">
        <v>184</v>
      </c>
      <c r="C930" s="13" t="s">
        <v>86</v>
      </c>
      <c r="D930" s="14">
        <v>6</v>
      </c>
      <c r="E930" s="15"/>
      <c r="F930" s="16"/>
    </row>
    <row r="931" spans="1:7" ht="27.6">
      <c r="A931" s="47">
        <v>6</v>
      </c>
      <c r="B931" s="26" t="s">
        <v>110</v>
      </c>
      <c r="C931" s="13" t="s">
        <v>10</v>
      </c>
      <c r="D931" s="28">
        <v>3.75</v>
      </c>
      <c r="E931" s="15"/>
      <c r="F931" s="16">
        <f t="shared" si="34"/>
        <v>0</v>
      </c>
    </row>
    <row r="932" spans="1:7" ht="41.4">
      <c r="A932" s="47">
        <v>7</v>
      </c>
      <c r="B932" s="26" t="s">
        <v>77</v>
      </c>
      <c r="C932" s="13" t="s">
        <v>10</v>
      </c>
      <c r="D932" s="28">
        <v>17.760000000000002</v>
      </c>
      <c r="E932" s="15"/>
      <c r="F932" s="16">
        <f t="shared" si="34"/>
        <v>0</v>
      </c>
    </row>
    <row r="933" spans="1:7" ht="43.2">
      <c r="A933" s="47">
        <v>8</v>
      </c>
      <c r="B933" s="45" t="s">
        <v>187</v>
      </c>
      <c r="C933" s="42" t="s">
        <v>30</v>
      </c>
      <c r="D933" s="43">
        <v>1</v>
      </c>
      <c r="E933" s="50"/>
      <c r="F933" s="16">
        <f t="shared" si="34"/>
        <v>0</v>
      </c>
    </row>
    <row r="934" spans="1:7" ht="27.6">
      <c r="A934" s="47">
        <v>9</v>
      </c>
      <c r="B934" s="26" t="s">
        <v>112</v>
      </c>
      <c r="C934" s="13" t="s">
        <v>30</v>
      </c>
      <c r="D934" s="28">
        <v>1</v>
      </c>
      <c r="E934" s="15"/>
      <c r="F934" s="16">
        <f t="shared" si="34"/>
        <v>0</v>
      </c>
    </row>
    <row r="935" spans="1:7" ht="27.6">
      <c r="A935" s="47">
        <v>10</v>
      </c>
      <c r="B935" s="26" t="s">
        <v>185</v>
      </c>
      <c r="C935" s="13" t="s">
        <v>14</v>
      </c>
      <c r="D935" s="28">
        <v>0.56999999999999995</v>
      </c>
      <c r="E935" s="15"/>
      <c r="F935" s="16">
        <f t="shared" si="34"/>
        <v>0</v>
      </c>
    </row>
    <row r="936" spans="1:7">
      <c r="A936" s="18"/>
      <c r="B936" s="7" t="s">
        <v>82</v>
      </c>
      <c r="C936" s="9"/>
      <c r="D936" s="52"/>
      <c r="E936" s="25"/>
      <c r="F936" s="23">
        <f>SUM(F926:F935)</f>
        <v>0</v>
      </c>
    </row>
    <row r="937" spans="1:7">
      <c r="A937" s="11"/>
      <c r="B937" s="41" t="s">
        <v>100</v>
      </c>
      <c r="C937" s="42"/>
      <c r="D937" s="43"/>
      <c r="E937" s="43"/>
      <c r="F937" s="46">
        <f>F924+F902+F895+F891+F888+F884+F880+F870+F860+F910+F936</f>
        <v>0</v>
      </c>
      <c r="G937" s="54"/>
    </row>
    <row r="941" spans="1:7" ht="15" thickBot="1"/>
    <row r="942" spans="1:7" ht="18.600000000000001" thickBot="1">
      <c r="A942" s="2"/>
      <c r="B942" s="433" t="s">
        <v>305</v>
      </c>
      <c r="C942" s="434"/>
      <c r="D942" s="434"/>
      <c r="E942" s="434"/>
      <c r="F942" s="435"/>
    </row>
    <row r="943" spans="1:7" ht="18">
      <c r="A943" s="2"/>
      <c r="B943" s="3"/>
      <c r="C943" s="3"/>
      <c r="D943" s="3"/>
      <c r="E943" s="3"/>
      <c r="F943" s="3"/>
    </row>
    <row r="944" spans="1:7" ht="31.2">
      <c r="A944" s="4" t="s">
        <v>1</v>
      </c>
      <c r="B944" s="4" t="s">
        <v>2</v>
      </c>
      <c r="C944" s="4" t="s">
        <v>3</v>
      </c>
      <c r="D944" s="5" t="s">
        <v>4</v>
      </c>
      <c r="E944" s="4" t="s">
        <v>5</v>
      </c>
      <c r="F944" s="4" t="s">
        <v>6</v>
      </c>
    </row>
    <row r="945" spans="1:7" ht="27.6">
      <c r="A945" s="11">
        <v>1</v>
      </c>
      <c r="B945" s="12" t="s">
        <v>9</v>
      </c>
      <c r="C945" s="13" t="s">
        <v>10</v>
      </c>
      <c r="D945" s="14">
        <v>25</v>
      </c>
      <c r="E945" s="15"/>
      <c r="F945" s="16">
        <f>+D945*E945</f>
        <v>0</v>
      </c>
    </row>
    <row r="946" spans="1:7">
      <c r="A946" s="11">
        <v>2</v>
      </c>
      <c r="B946" s="17" t="s">
        <v>11</v>
      </c>
      <c r="C946" s="13" t="s">
        <v>12</v>
      </c>
      <c r="D946" s="14">
        <v>1</v>
      </c>
      <c r="E946" s="15"/>
      <c r="F946" s="16">
        <f t="shared" ref="F946:F959" si="35">+D946*E946</f>
        <v>0</v>
      </c>
    </row>
    <row r="947" spans="1:7" ht="27.6">
      <c r="A947" s="11">
        <v>3</v>
      </c>
      <c r="B947" s="12" t="s">
        <v>306</v>
      </c>
      <c r="C947" s="13" t="s">
        <v>14</v>
      </c>
      <c r="D947" s="14">
        <v>2.2610000000000001</v>
      </c>
      <c r="E947" s="15"/>
      <c r="F947" s="16">
        <f t="shared" si="35"/>
        <v>0</v>
      </c>
    </row>
    <row r="948" spans="1:7">
      <c r="A948" s="11">
        <v>4</v>
      </c>
      <c r="B948" s="17" t="s">
        <v>15</v>
      </c>
      <c r="C948" s="13" t="s">
        <v>14</v>
      </c>
      <c r="D948" s="14">
        <v>0.8</v>
      </c>
      <c r="E948" s="15"/>
      <c r="F948" s="16">
        <f t="shared" si="35"/>
        <v>0</v>
      </c>
    </row>
    <row r="949" spans="1:7" ht="41.4">
      <c r="A949" s="11">
        <v>5</v>
      </c>
      <c r="B949" s="26" t="s">
        <v>307</v>
      </c>
      <c r="C949" s="13" t="s">
        <v>14</v>
      </c>
      <c r="D949" s="14">
        <v>0.8</v>
      </c>
      <c r="E949" s="15"/>
      <c r="F949" s="16">
        <f t="shared" si="35"/>
        <v>0</v>
      </c>
    </row>
    <row r="950" spans="1:7" ht="27.6">
      <c r="A950" s="11">
        <v>6</v>
      </c>
      <c r="B950" s="26" t="s">
        <v>308</v>
      </c>
      <c r="C950" s="13" t="s">
        <v>10</v>
      </c>
      <c r="D950" s="14">
        <v>6.7960000000000003</v>
      </c>
      <c r="E950" s="15"/>
      <c r="F950" s="16">
        <f t="shared" si="35"/>
        <v>0</v>
      </c>
    </row>
    <row r="951" spans="1:7" ht="41.4">
      <c r="A951" s="11">
        <v>7</v>
      </c>
      <c r="B951" s="12" t="s">
        <v>27</v>
      </c>
      <c r="C951" s="13" t="s">
        <v>14</v>
      </c>
      <c r="D951" s="28">
        <v>0.20100000000000001</v>
      </c>
      <c r="E951" s="15"/>
      <c r="F951" s="16">
        <f t="shared" si="35"/>
        <v>0</v>
      </c>
    </row>
    <row r="952" spans="1:7" ht="41.4">
      <c r="A952" s="11">
        <v>8</v>
      </c>
      <c r="B952" s="12" t="s">
        <v>35</v>
      </c>
      <c r="C952" s="13" t="s">
        <v>14</v>
      </c>
      <c r="D952" s="14">
        <v>0.72899999999999998</v>
      </c>
      <c r="E952" s="15"/>
      <c r="F952" s="16">
        <f t="shared" si="35"/>
        <v>0</v>
      </c>
    </row>
    <row r="953" spans="1:7" ht="55.2">
      <c r="A953" s="11">
        <v>9</v>
      </c>
      <c r="B953" s="12" t="s">
        <v>29</v>
      </c>
      <c r="C953" s="278" t="s">
        <v>30</v>
      </c>
      <c r="D953" s="279">
        <v>1</v>
      </c>
      <c r="E953" s="267"/>
      <c r="F953" s="16">
        <f t="shared" si="35"/>
        <v>0</v>
      </c>
    </row>
    <row r="954" spans="1:7" ht="27.6">
      <c r="A954" s="11">
        <v>10</v>
      </c>
      <c r="B954" s="12" t="s">
        <v>110</v>
      </c>
      <c r="C954" s="13" t="s">
        <v>10</v>
      </c>
      <c r="D954" s="27">
        <v>16</v>
      </c>
      <c r="E954" s="15"/>
      <c r="F954" s="16">
        <f t="shared" si="35"/>
        <v>0</v>
      </c>
    </row>
    <row r="955" spans="1:7" ht="69">
      <c r="A955" s="11">
        <v>11</v>
      </c>
      <c r="B955" s="12" t="s">
        <v>309</v>
      </c>
      <c r="C955" s="13" t="s">
        <v>30</v>
      </c>
      <c r="D955" s="27">
        <v>1</v>
      </c>
      <c r="E955" s="15"/>
      <c r="F955" s="16">
        <f t="shared" si="35"/>
        <v>0</v>
      </c>
    </row>
    <row r="956" spans="1:7" ht="41.4">
      <c r="A956" s="11">
        <v>12</v>
      </c>
      <c r="B956" s="12" t="s">
        <v>294</v>
      </c>
      <c r="C956" s="13" t="s">
        <v>30</v>
      </c>
      <c r="D956" s="14">
        <v>1</v>
      </c>
      <c r="E956" s="15"/>
      <c r="F956" s="16">
        <f t="shared" si="35"/>
        <v>0</v>
      </c>
    </row>
    <row r="957" spans="1:7" ht="57.6">
      <c r="A957" s="11">
        <v>13</v>
      </c>
      <c r="B957" s="45" t="s">
        <v>310</v>
      </c>
      <c r="C957" s="42" t="s">
        <v>86</v>
      </c>
      <c r="D957" s="43">
        <v>25.9</v>
      </c>
      <c r="E957" s="44"/>
      <c r="F957" s="16">
        <f t="shared" si="35"/>
        <v>0</v>
      </c>
    </row>
    <row r="958" spans="1:7" ht="84" customHeight="1">
      <c r="A958" s="11">
        <v>14</v>
      </c>
      <c r="B958" s="45" t="s">
        <v>311</v>
      </c>
      <c r="C958" s="42" t="s">
        <v>88</v>
      </c>
      <c r="D958" s="43">
        <v>4</v>
      </c>
      <c r="E958" s="44"/>
      <c r="F958" s="16">
        <f t="shared" si="35"/>
        <v>0</v>
      </c>
    </row>
    <row r="959" spans="1:7" ht="84" customHeight="1">
      <c r="A959" s="11">
        <v>15</v>
      </c>
      <c r="B959" s="45" t="s">
        <v>380</v>
      </c>
      <c r="C959" s="42" t="s">
        <v>12</v>
      </c>
      <c r="D959" s="43">
        <v>1</v>
      </c>
      <c r="E959" s="44"/>
      <c r="F959" s="16">
        <f t="shared" si="35"/>
        <v>0</v>
      </c>
    </row>
    <row r="960" spans="1:7">
      <c r="A960" s="11"/>
      <c r="B960" s="41" t="s">
        <v>381</v>
      </c>
      <c r="C960" s="42"/>
      <c r="D960" s="43"/>
      <c r="E960" s="43"/>
      <c r="F960" s="46">
        <f>SUM(F945:F959)</f>
        <v>0</v>
      </c>
      <c r="G960" s="54"/>
    </row>
    <row r="961" spans="1:6">
      <c r="A961" s="56"/>
      <c r="B961" s="366" t="s">
        <v>382</v>
      </c>
      <c r="C961" s="56"/>
      <c r="D961" s="56"/>
      <c r="E961" s="56"/>
      <c r="F961" s="131">
        <f>+F960*2</f>
        <v>0</v>
      </c>
    </row>
    <row r="964" spans="1:6" ht="15" thickBot="1"/>
    <row r="965" spans="1:6" ht="34.200000000000003" customHeight="1" thickBot="1">
      <c r="A965" s="2"/>
      <c r="B965" s="369" t="s">
        <v>116</v>
      </c>
      <c r="C965" s="370"/>
      <c r="D965" s="370"/>
      <c r="E965" s="370"/>
      <c r="F965" s="371"/>
    </row>
    <row r="966" spans="1:6" ht="18">
      <c r="A966" s="2"/>
      <c r="B966" s="3"/>
      <c r="C966" s="3"/>
      <c r="D966" s="3"/>
      <c r="E966" s="3"/>
      <c r="F966" s="3"/>
    </row>
    <row r="967" spans="1:6" ht="31.2">
      <c r="A967" s="4" t="s">
        <v>1</v>
      </c>
      <c r="B967" s="4" t="s">
        <v>2</v>
      </c>
      <c r="C967" s="4" t="s">
        <v>3</v>
      </c>
      <c r="D967" s="5" t="s">
        <v>4</v>
      </c>
      <c r="E967" s="4" t="s">
        <v>5</v>
      </c>
      <c r="F967" s="4" t="s">
        <v>6</v>
      </c>
    </row>
    <row r="968" spans="1:6" ht="15.6">
      <c r="A968" s="6" t="s">
        <v>7</v>
      </c>
      <c r="B968" s="7" t="s">
        <v>8</v>
      </c>
      <c r="C968" s="8"/>
      <c r="D968" s="9"/>
      <c r="E968" s="9"/>
      <c r="F968" s="10"/>
    </row>
    <row r="969" spans="1:6" ht="27.6">
      <c r="A969" s="11">
        <v>1</v>
      </c>
      <c r="B969" s="12" t="s">
        <v>9</v>
      </c>
      <c r="C969" s="13" t="s">
        <v>10</v>
      </c>
      <c r="D969" s="14">
        <v>38.130000000000003</v>
      </c>
      <c r="E969" s="15"/>
      <c r="F969" s="16">
        <f>+D969*E969</f>
        <v>0</v>
      </c>
    </row>
    <row r="970" spans="1:6">
      <c r="A970" s="11">
        <v>2</v>
      </c>
      <c r="B970" s="17" t="s">
        <v>11</v>
      </c>
      <c r="C970" s="13" t="s">
        <v>12</v>
      </c>
      <c r="D970" s="14">
        <v>1</v>
      </c>
      <c r="E970" s="15"/>
      <c r="F970" s="16">
        <f t="shared" ref="F970:F1008" si="36">+D970*E970</f>
        <v>0</v>
      </c>
    </row>
    <row r="971" spans="1:6">
      <c r="A971" s="11">
        <v>3</v>
      </c>
      <c r="B971" s="12" t="s">
        <v>102</v>
      </c>
      <c r="C971" s="13" t="s">
        <v>14</v>
      </c>
      <c r="D971" s="14">
        <v>30.78</v>
      </c>
      <c r="E971" s="15"/>
      <c r="F971" s="16">
        <f t="shared" si="36"/>
        <v>0</v>
      </c>
    </row>
    <row r="972" spans="1:6">
      <c r="A972" s="11">
        <v>4</v>
      </c>
      <c r="B972" s="17" t="s">
        <v>15</v>
      </c>
      <c r="C972" s="13" t="s">
        <v>14</v>
      </c>
      <c r="D972" s="14">
        <v>2.7029999999999998</v>
      </c>
      <c r="E972" s="15"/>
      <c r="F972" s="16">
        <f t="shared" si="36"/>
        <v>0</v>
      </c>
    </row>
    <row r="973" spans="1:6">
      <c r="A973" s="11">
        <v>5</v>
      </c>
      <c r="B973" s="17" t="s">
        <v>16</v>
      </c>
      <c r="C973" s="13" t="s">
        <v>14</v>
      </c>
      <c r="D973" s="14">
        <v>3.1320000000000001</v>
      </c>
      <c r="E973" s="15"/>
      <c r="F973" s="16">
        <f t="shared" si="36"/>
        <v>0</v>
      </c>
    </row>
    <row r="974" spans="1:6">
      <c r="A974" s="11">
        <v>6</v>
      </c>
      <c r="B974" s="17" t="s">
        <v>17</v>
      </c>
      <c r="C974" s="13" t="s">
        <v>14</v>
      </c>
      <c r="D974" s="14">
        <v>0.96</v>
      </c>
      <c r="E974" s="15"/>
      <c r="F974" s="16">
        <f t="shared" si="36"/>
        <v>0</v>
      </c>
    </row>
    <row r="975" spans="1:6">
      <c r="A975" s="11">
        <v>7</v>
      </c>
      <c r="B975" s="17" t="s">
        <v>18</v>
      </c>
      <c r="C975" s="13" t="s">
        <v>12</v>
      </c>
      <c r="D975" s="14">
        <v>1</v>
      </c>
      <c r="E975" s="15"/>
      <c r="F975" s="16">
        <f t="shared" si="36"/>
        <v>0</v>
      </c>
    </row>
    <row r="976" spans="1:6">
      <c r="A976" s="18"/>
      <c r="B976" s="19" t="s">
        <v>19</v>
      </c>
      <c r="C976" s="20"/>
      <c r="D976" s="21"/>
      <c r="E976" s="22"/>
      <c r="F976" s="23">
        <f>SUM(F969:F975)</f>
        <v>0</v>
      </c>
    </row>
    <row r="977" spans="1:6" ht="15.6">
      <c r="A977" s="6" t="s">
        <v>20</v>
      </c>
      <c r="B977" s="7" t="s">
        <v>21</v>
      </c>
      <c r="C977" s="9"/>
      <c r="D977" s="24"/>
      <c r="E977" s="25"/>
      <c r="F977" s="16"/>
    </row>
    <row r="978" spans="1:6" ht="27.6">
      <c r="A978" s="11">
        <v>1</v>
      </c>
      <c r="B978" s="26" t="s">
        <v>103</v>
      </c>
      <c r="C978" s="13" t="s">
        <v>14</v>
      </c>
      <c r="D978" s="27">
        <v>0.56799999999999995</v>
      </c>
      <c r="E978" s="15"/>
      <c r="F978" s="16">
        <f t="shared" si="36"/>
        <v>0</v>
      </c>
    </row>
    <row r="979" spans="1:6" ht="27.6">
      <c r="A979" s="11">
        <v>2</v>
      </c>
      <c r="B979" s="26" t="s">
        <v>117</v>
      </c>
      <c r="C979" s="13" t="s">
        <v>14</v>
      </c>
      <c r="D979" s="14">
        <v>2.2709999999999999</v>
      </c>
      <c r="E979" s="15"/>
      <c r="F979" s="16">
        <f t="shared" si="36"/>
        <v>0</v>
      </c>
    </row>
    <row r="980" spans="1:6" ht="41.4">
      <c r="A980" s="11">
        <v>3</v>
      </c>
      <c r="B980" s="26" t="s">
        <v>24</v>
      </c>
      <c r="C980" s="13" t="s">
        <v>10</v>
      </c>
      <c r="D980" s="14">
        <v>41.32</v>
      </c>
      <c r="E980" s="15"/>
      <c r="F980" s="16">
        <f t="shared" si="36"/>
        <v>0</v>
      </c>
    </row>
    <row r="981" spans="1:6" ht="27.6">
      <c r="A981" s="11">
        <v>4</v>
      </c>
      <c r="B981" s="12" t="s">
        <v>25</v>
      </c>
      <c r="C981" s="13" t="s">
        <v>14</v>
      </c>
      <c r="D981" s="28">
        <v>0.32400000000000001</v>
      </c>
      <c r="E981" s="15"/>
      <c r="F981" s="16">
        <f t="shared" si="36"/>
        <v>0</v>
      </c>
    </row>
    <row r="982" spans="1:6" ht="41.4">
      <c r="A982" s="11">
        <v>5</v>
      </c>
      <c r="B982" s="12" t="s">
        <v>26</v>
      </c>
      <c r="C982" s="13" t="s">
        <v>14</v>
      </c>
      <c r="D982" s="28">
        <v>0.68100000000000005</v>
      </c>
      <c r="E982" s="15"/>
      <c r="F982" s="16">
        <f t="shared" si="36"/>
        <v>0</v>
      </c>
    </row>
    <row r="983" spans="1:6" ht="41.4">
      <c r="A983" s="11">
        <v>6</v>
      </c>
      <c r="B983" s="12" t="s">
        <v>27</v>
      </c>
      <c r="C983" s="13" t="s">
        <v>14</v>
      </c>
      <c r="D983" s="28">
        <v>1.1759999999999999</v>
      </c>
      <c r="E983" s="15"/>
      <c r="F983" s="16">
        <f t="shared" si="36"/>
        <v>0</v>
      </c>
    </row>
    <row r="984" spans="1:6">
      <c r="A984" s="11">
        <v>7</v>
      </c>
      <c r="B984" s="29" t="s">
        <v>28</v>
      </c>
      <c r="C984" s="13" t="s">
        <v>10</v>
      </c>
      <c r="D984" s="14">
        <v>46</v>
      </c>
      <c r="E984" s="15"/>
      <c r="F984" s="16">
        <f t="shared" si="36"/>
        <v>0</v>
      </c>
    </row>
    <row r="985" spans="1:6">
      <c r="A985" s="18"/>
      <c r="B985" s="19" t="s">
        <v>31</v>
      </c>
      <c r="C985" s="20"/>
      <c r="D985" s="21"/>
      <c r="E985" s="22"/>
      <c r="F985" s="23">
        <f>SUM(F978:F984)</f>
        <v>0</v>
      </c>
    </row>
    <row r="986" spans="1:6" ht="15.6">
      <c r="A986" s="6" t="s">
        <v>32</v>
      </c>
      <c r="B986" s="30" t="s">
        <v>33</v>
      </c>
      <c r="C986" s="9"/>
      <c r="D986" s="24"/>
      <c r="E986" s="25"/>
      <c r="F986" s="16"/>
    </row>
    <row r="987" spans="1:6" ht="27.6">
      <c r="A987" s="11">
        <v>1</v>
      </c>
      <c r="B987" s="12" t="s">
        <v>34</v>
      </c>
      <c r="C987" s="13" t="s">
        <v>14</v>
      </c>
      <c r="D987" s="27">
        <v>0.61899999999999999</v>
      </c>
      <c r="E987" s="15"/>
      <c r="F987" s="16">
        <f t="shared" si="36"/>
        <v>0</v>
      </c>
    </row>
    <row r="988" spans="1:6" ht="41.4">
      <c r="A988" s="11">
        <v>2</v>
      </c>
      <c r="B988" s="12" t="s">
        <v>35</v>
      </c>
      <c r="C988" s="13" t="s">
        <v>14</v>
      </c>
      <c r="D988" s="14">
        <v>0.5</v>
      </c>
      <c r="E988" s="15"/>
      <c r="F988" s="16">
        <f t="shared" si="36"/>
        <v>0</v>
      </c>
    </row>
    <row r="989" spans="1:6" ht="41.4">
      <c r="A989" s="11">
        <v>3</v>
      </c>
      <c r="B989" s="12" t="s">
        <v>36</v>
      </c>
      <c r="C989" s="13" t="s">
        <v>14</v>
      </c>
      <c r="D989" s="27">
        <v>0.18099999999999999</v>
      </c>
      <c r="E989" s="15"/>
      <c r="F989" s="16">
        <f t="shared" si="36"/>
        <v>0</v>
      </c>
    </row>
    <row r="990" spans="1:6" ht="41.4">
      <c r="A990" s="11">
        <v>4</v>
      </c>
      <c r="B990" s="12" t="s">
        <v>37</v>
      </c>
      <c r="C990" s="13" t="s">
        <v>10</v>
      </c>
      <c r="D990" s="14">
        <v>25</v>
      </c>
      <c r="E990" s="15"/>
      <c r="F990" s="16">
        <f t="shared" si="36"/>
        <v>0</v>
      </c>
    </row>
    <row r="991" spans="1:6" ht="41.4">
      <c r="A991" s="11">
        <v>5</v>
      </c>
      <c r="B991" s="12" t="s">
        <v>38</v>
      </c>
      <c r="C991" s="13" t="s">
        <v>10</v>
      </c>
      <c r="D991" s="14">
        <v>0.96</v>
      </c>
      <c r="E991" s="15"/>
      <c r="F991" s="16">
        <f t="shared" si="36"/>
        <v>0</v>
      </c>
    </row>
    <row r="992" spans="1:6" ht="27.6">
      <c r="A992" s="11">
        <v>6</v>
      </c>
      <c r="B992" s="12" t="s">
        <v>39</v>
      </c>
      <c r="C992" s="13" t="s">
        <v>40</v>
      </c>
      <c r="D992" s="14">
        <v>39</v>
      </c>
      <c r="E992" s="15"/>
      <c r="F992" s="16">
        <f t="shared" si="36"/>
        <v>0</v>
      </c>
    </row>
    <row r="993" spans="1:6" ht="27.6">
      <c r="A993" s="11">
        <v>7</v>
      </c>
      <c r="B993" s="12" t="s">
        <v>41</v>
      </c>
      <c r="C993" s="13" t="s">
        <v>10</v>
      </c>
      <c r="D993" s="14">
        <v>55.2</v>
      </c>
      <c r="E993" s="15"/>
      <c r="F993" s="16">
        <f t="shared" si="36"/>
        <v>0</v>
      </c>
    </row>
    <row r="994" spans="1:6">
      <c r="A994" s="11">
        <v>8</v>
      </c>
      <c r="B994" s="31" t="s">
        <v>118</v>
      </c>
      <c r="C994" s="13" t="s">
        <v>10</v>
      </c>
      <c r="D994" s="14">
        <v>34.409999999999997</v>
      </c>
      <c r="E994" s="15"/>
      <c r="F994" s="16">
        <f t="shared" si="36"/>
        <v>0</v>
      </c>
    </row>
    <row r="995" spans="1:6">
      <c r="A995" s="18"/>
      <c r="B995" s="19" t="s">
        <v>43</v>
      </c>
      <c r="C995" s="20"/>
      <c r="D995" s="21"/>
      <c r="E995" s="22"/>
      <c r="F995" s="23">
        <f>SUM(F987:F994)</f>
        <v>0</v>
      </c>
    </row>
    <row r="996" spans="1:6" ht="15.6">
      <c r="A996" s="32" t="s">
        <v>44</v>
      </c>
      <c r="B996" s="33" t="s">
        <v>45</v>
      </c>
      <c r="C996" s="34"/>
      <c r="D996" s="35"/>
      <c r="E996" s="15"/>
      <c r="F996" s="16"/>
    </row>
    <row r="997" spans="1:6" ht="55.2">
      <c r="A997" s="11">
        <v>1</v>
      </c>
      <c r="B997" s="31" t="s">
        <v>46</v>
      </c>
      <c r="C997" s="13" t="s">
        <v>40</v>
      </c>
      <c r="D997" s="14">
        <v>2</v>
      </c>
      <c r="E997" s="15"/>
      <c r="F997" s="16">
        <f t="shared" si="36"/>
        <v>0</v>
      </c>
    </row>
    <row r="998" spans="1:6">
      <c r="A998" s="18"/>
      <c r="B998" s="19" t="s">
        <v>48</v>
      </c>
      <c r="C998" s="20"/>
      <c r="D998" s="21"/>
      <c r="E998" s="22"/>
      <c r="F998" s="23">
        <f>SUM(F997:F997)</f>
        <v>0</v>
      </c>
    </row>
    <row r="999" spans="1:6">
      <c r="A999" s="36" t="s">
        <v>49</v>
      </c>
      <c r="B999" s="33" t="s">
        <v>50</v>
      </c>
      <c r="C999" s="13"/>
      <c r="D999" s="14"/>
      <c r="E999" s="15"/>
      <c r="F999" s="16"/>
    </row>
    <row r="1000" spans="1:6" ht="41.4">
      <c r="A1000" s="11">
        <v>1</v>
      </c>
      <c r="B1000" s="31" t="s">
        <v>51</v>
      </c>
      <c r="C1000" s="13" t="s">
        <v>52</v>
      </c>
      <c r="D1000" s="14">
        <v>5.7</v>
      </c>
      <c r="E1000" s="15"/>
      <c r="F1000" s="16">
        <f t="shared" si="36"/>
        <v>0</v>
      </c>
    </row>
    <row r="1001" spans="1:6" ht="27.6">
      <c r="A1001" s="11">
        <v>2</v>
      </c>
      <c r="B1001" s="31" t="s">
        <v>53</v>
      </c>
      <c r="C1001" s="13" t="s">
        <v>10</v>
      </c>
      <c r="D1001" s="14">
        <v>4.8499999999999996</v>
      </c>
      <c r="E1001" s="15"/>
      <c r="F1001" s="16">
        <f t="shared" si="36"/>
        <v>0</v>
      </c>
    </row>
    <row r="1002" spans="1:6">
      <c r="A1002" s="18"/>
      <c r="B1002" s="19" t="s">
        <v>54</v>
      </c>
      <c r="C1002" s="20"/>
      <c r="D1002" s="21"/>
      <c r="E1002" s="22"/>
      <c r="F1002" s="23">
        <f>SUM(F1000:F1001)</f>
        <v>0</v>
      </c>
    </row>
    <row r="1003" spans="1:6">
      <c r="A1003" s="36" t="s">
        <v>55</v>
      </c>
      <c r="B1003" s="33" t="s">
        <v>56</v>
      </c>
      <c r="C1003" s="13"/>
      <c r="D1003" s="14"/>
      <c r="E1003" s="15"/>
      <c r="F1003" s="16"/>
    </row>
    <row r="1004" spans="1:6">
      <c r="A1004" s="11">
        <v>1</v>
      </c>
      <c r="B1004" s="37" t="s">
        <v>57</v>
      </c>
      <c r="C1004" s="13" t="s">
        <v>10</v>
      </c>
      <c r="D1004" s="14">
        <v>2.34</v>
      </c>
      <c r="E1004" s="15"/>
      <c r="F1004" s="16">
        <f t="shared" si="36"/>
        <v>0</v>
      </c>
    </row>
    <row r="1005" spans="1:6">
      <c r="A1005" s="18"/>
      <c r="B1005" s="19" t="s">
        <v>58</v>
      </c>
      <c r="C1005" s="20"/>
      <c r="D1005" s="21"/>
      <c r="E1005" s="22"/>
      <c r="F1005" s="23">
        <f>F1004</f>
        <v>0</v>
      </c>
    </row>
    <row r="1006" spans="1:6">
      <c r="A1006" s="36" t="s">
        <v>59</v>
      </c>
      <c r="B1006" s="33" t="s">
        <v>60</v>
      </c>
      <c r="C1006" s="13"/>
      <c r="D1006" s="14"/>
      <c r="E1006" s="15"/>
      <c r="F1006" s="16"/>
    </row>
    <row r="1007" spans="1:6" ht="27.6">
      <c r="A1007" s="11">
        <v>1</v>
      </c>
      <c r="B1007" s="31" t="s">
        <v>61</v>
      </c>
      <c r="C1007" s="13" t="s">
        <v>10</v>
      </c>
      <c r="D1007" s="14">
        <v>20.8</v>
      </c>
      <c r="E1007" s="15"/>
      <c r="F1007" s="16">
        <f t="shared" si="36"/>
        <v>0</v>
      </c>
    </row>
    <row r="1008" spans="1:6" ht="41.4">
      <c r="A1008" s="11">
        <v>2</v>
      </c>
      <c r="B1008" s="31" t="s">
        <v>62</v>
      </c>
      <c r="C1008" s="13" t="s">
        <v>10</v>
      </c>
      <c r="D1008" s="14">
        <v>6.4</v>
      </c>
      <c r="E1008" s="15"/>
      <c r="F1008" s="16">
        <f t="shared" si="36"/>
        <v>0</v>
      </c>
    </row>
    <row r="1009" spans="1:6">
      <c r="A1009" s="18"/>
      <c r="B1009" s="19" t="s">
        <v>63</v>
      </c>
      <c r="C1009" s="20"/>
      <c r="D1009" s="21"/>
      <c r="E1009" s="22"/>
      <c r="F1009" s="23">
        <f>SUM(F1007:F1008)</f>
        <v>0</v>
      </c>
    </row>
    <row r="1010" spans="1:6" ht="28.8">
      <c r="A1010" s="36" t="s">
        <v>64</v>
      </c>
      <c r="B1010" s="41" t="s">
        <v>105</v>
      </c>
      <c r="C1010" s="42"/>
      <c r="D1010" s="43"/>
      <c r="E1010" s="44"/>
      <c r="F1010" s="16"/>
    </row>
    <row r="1011" spans="1:6" ht="57.6">
      <c r="A1011" s="11">
        <v>1</v>
      </c>
      <c r="B1011" s="45" t="s">
        <v>85</v>
      </c>
      <c r="C1011" s="42" t="s">
        <v>86</v>
      </c>
      <c r="D1011" s="43">
        <v>1.4</v>
      </c>
      <c r="E1011" s="44"/>
      <c r="F1011" s="16">
        <f t="shared" ref="F1011:F1021" si="37">+D1011*E1011</f>
        <v>0</v>
      </c>
    </row>
    <row r="1012" spans="1:6" ht="43.2">
      <c r="A1012" s="11">
        <v>2</v>
      </c>
      <c r="B1012" s="45" t="s">
        <v>87</v>
      </c>
      <c r="C1012" s="42" t="s">
        <v>88</v>
      </c>
      <c r="D1012" s="43">
        <v>1</v>
      </c>
      <c r="E1012" s="44"/>
      <c r="F1012" s="16">
        <f t="shared" si="37"/>
        <v>0</v>
      </c>
    </row>
    <row r="1013" spans="1:6" ht="43.2">
      <c r="A1013" s="11">
        <v>3</v>
      </c>
      <c r="B1013" s="45" t="s">
        <v>89</v>
      </c>
      <c r="C1013" s="42" t="s">
        <v>90</v>
      </c>
      <c r="D1013" s="43">
        <v>1</v>
      </c>
      <c r="E1013" s="44"/>
      <c r="F1013" s="16">
        <f t="shared" si="37"/>
        <v>0</v>
      </c>
    </row>
    <row r="1014" spans="1:6" ht="43.2">
      <c r="A1014" s="11">
        <v>4</v>
      </c>
      <c r="B1014" s="45" t="s">
        <v>91</v>
      </c>
      <c r="C1014" s="42" t="s">
        <v>90</v>
      </c>
      <c r="D1014" s="43">
        <v>1</v>
      </c>
      <c r="E1014" s="44"/>
      <c r="F1014" s="16">
        <f t="shared" si="37"/>
        <v>0</v>
      </c>
    </row>
    <row r="1015" spans="1:6" ht="43.2">
      <c r="A1015" s="11">
        <v>5</v>
      </c>
      <c r="B1015" s="45" t="s">
        <v>92</v>
      </c>
      <c r="C1015" s="42" t="s">
        <v>90</v>
      </c>
      <c r="D1015" s="43">
        <v>1</v>
      </c>
      <c r="E1015" s="44"/>
      <c r="F1015" s="16">
        <f t="shared" si="37"/>
        <v>0</v>
      </c>
    </row>
    <row r="1016" spans="1:6" ht="72">
      <c r="A1016" s="11">
        <v>6</v>
      </c>
      <c r="B1016" s="45" t="s">
        <v>93</v>
      </c>
      <c r="C1016" s="42" t="s">
        <v>86</v>
      </c>
      <c r="D1016" s="43">
        <v>8.82</v>
      </c>
      <c r="E1016" s="44"/>
      <c r="F1016" s="16">
        <f t="shared" si="37"/>
        <v>0</v>
      </c>
    </row>
    <row r="1017" spans="1:6" ht="57.6">
      <c r="A1017" s="11">
        <v>7</v>
      </c>
      <c r="B1017" s="45" t="s">
        <v>94</v>
      </c>
      <c r="C1017" s="42" t="s">
        <v>30</v>
      </c>
      <c r="D1017" s="43">
        <v>1</v>
      </c>
      <c r="E1017" s="44"/>
      <c r="F1017" s="16">
        <f t="shared" si="37"/>
        <v>0</v>
      </c>
    </row>
    <row r="1018" spans="1:6">
      <c r="A1018" s="11">
        <v>8</v>
      </c>
      <c r="B1018" s="45" t="s">
        <v>95</v>
      </c>
      <c r="C1018" s="42" t="s">
        <v>88</v>
      </c>
      <c r="D1018" s="43">
        <v>2</v>
      </c>
      <c r="E1018" s="44"/>
      <c r="F1018" s="16">
        <f t="shared" si="37"/>
        <v>0</v>
      </c>
    </row>
    <row r="1019" spans="1:6">
      <c r="A1019" s="11">
        <v>9</v>
      </c>
      <c r="B1019" s="45" t="s">
        <v>96</v>
      </c>
      <c r="C1019" s="42" t="s">
        <v>88</v>
      </c>
      <c r="D1019" s="43">
        <v>2</v>
      </c>
      <c r="E1019" s="44"/>
      <c r="F1019" s="16">
        <f t="shared" si="37"/>
        <v>0</v>
      </c>
    </row>
    <row r="1020" spans="1:6">
      <c r="A1020" s="11">
        <v>10</v>
      </c>
      <c r="B1020" s="45" t="s">
        <v>97</v>
      </c>
      <c r="C1020" s="42" t="s">
        <v>88</v>
      </c>
      <c r="D1020" s="43">
        <v>2</v>
      </c>
      <c r="E1020" s="44"/>
      <c r="F1020" s="16">
        <f t="shared" si="37"/>
        <v>0</v>
      </c>
    </row>
    <row r="1021" spans="1:6">
      <c r="A1021" s="11">
        <v>11</v>
      </c>
      <c r="B1021" s="45" t="s">
        <v>98</v>
      </c>
      <c r="C1021" s="42" t="s">
        <v>88</v>
      </c>
      <c r="D1021" s="43">
        <v>2</v>
      </c>
      <c r="E1021" s="44"/>
      <c r="F1021" s="16">
        <f t="shared" si="37"/>
        <v>0</v>
      </c>
    </row>
    <row r="1022" spans="1:6">
      <c r="A1022" s="18"/>
      <c r="B1022" s="19" t="s">
        <v>71</v>
      </c>
      <c r="C1022" s="20"/>
      <c r="D1022" s="21"/>
      <c r="E1022" s="22"/>
      <c r="F1022" s="23">
        <f>SUM(F1011:F1021)</f>
        <v>0</v>
      </c>
    </row>
    <row r="1023" spans="1:6">
      <c r="A1023" s="18" t="s">
        <v>72</v>
      </c>
      <c r="B1023" s="19" t="s">
        <v>106</v>
      </c>
      <c r="C1023" s="20"/>
      <c r="D1023" s="21"/>
      <c r="E1023" s="22"/>
      <c r="F1023" s="23"/>
    </row>
    <row r="1024" spans="1:6" ht="27.6">
      <c r="A1024" s="47">
        <v>1</v>
      </c>
      <c r="B1024" s="26" t="s">
        <v>103</v>
      </c>
      <c r="C1024" s="13" t="s">
        <v>14</v>
      </c>
      <c r="D1024" s="27">
        <v>0.14299999999999999</v>
      </c>
      <c r="E1024" s="15"/>
      <c r="F1024" s="16">
        <f>E1024*D1024</f>
        <v>0</v>
      </c>
    </row>
    <row r="1025" spans="1:7" ht="27.6">
      <c r="A1025" s="47">
        <v>2</v>
      </c>
      <c r="B1025" s="26" t="s">
        <v>107</v>
      </c>
      <c r="C1025" s="13" t="s">
        <v>14</v>
      </c>
      <c r="D1025" s="14">
        <v>0.56999999999999995</v>
      </c>
      <c r="E1025" s="15"/>
      <c r="F1025" s="16">
        <f t="shared" ref="F1025:F1033" si="38">E1025*D1025</f>
        <v>0</v>
      </c>
    </row>
    <row r="1026" spans="1:7">
      <c r="A1026" s="47">
        <v>3</v>
      </c>
      <c r="B1026" s="26" t="s">
        <v>108</v>
      </c>
      <c r="C1026" s="13" t="s">
        <v>10</v>
      </c>
      <c r="D1026" s="14">
        <v>1.9</v>
      </c>
      <c r="E1026" s="15"/>
      <c r="F1026" s="16">
        <f t="shared" si="38"/>
        <v>0</v>
      </c>
    </row>
    <row r="1027" spans="1:7" ht="27.6">
      <c r="A1027" s="47">
        <v>4</v>
      </c>
      <c r="B1027" s="26" t="s">
        <v>109</v>
      </c>
      <c r="C1027" s="13" t="s">
        <v>10</v>
      </c>
      <c r="D1027" s="14">
        <v>8.32</v>
      </c>
      <c r="E1027" s="15"/>
      <c r="F1027" s="16">
        <f t="shared" si="38"/>
        <v>0</v>
      </c>
    </row>
    <row r="1028" spans="1:7">
      <c r="A1028" s="47">
        <v>5</v>
      </c>
      <c r="B1028" s="26" t="s">
        <v>184</v>
      </c>
      <c r="C1028" s="13" t="s">
        <v>86</v>
      </c>
      <c r="D1028" s="14">
        <v>6</v>
      </c>
      <c r="E1028" s="15"/>
      <c r="F1028" s="16"/>
    </row>
    <row r="1029" spans="1:7" ht="27.6">
      <c r="A1029" s="47">
        <v>6</v>
      </c>
      <c r="B1029" s="26" t="s">
        <v>110</v>
      </c>
      <c r="C1029" s="13" t="s">
        <v>10</v>
      </c>
      <c r="D1029" s="28">
        <v>3.75</v>
      </c>
      <c r="E1029" s="15"/>
      <c r="F1029" s="16">
        <f t="shared" si="38"/>
        <v>0</v>
      </c>
    </row>
    <row r="1030" spans="1:7" ht="41.4">
      <c r="A1030" s="47">
        <v>7</v>
      </c>
      <c r="B1030" s="26" t="s">
        <v>77</v>
      </c>
      <c r="C1030" s="13" t="s">
        <v>10</v>
      </c>
      <c r="D1030" s="28">
        <v>17.760000000000002</v>
      </c>
      <c r="E1030" s="15"/>
      <c r="F1030" s="16">
        <f t="shared" si="38"/>
        <v>0</v>
      </c>
    </row>
    <row r="1031" spans="1:7" ht="43.2">
      <c r="A1031" s="47">
        <v>8</v>
      </c>
      <c r="B1031" s="45" t="s">
        <v>187</v>
      </c>
      <c r="C1031" s="42" t="s">
        <v>30</v>
      </c>
      <c r="D1031" s="43">
        <v>1</v>
      </c>
      <c r="E1031" s="50"/>
      <c r="F1031" s="16">
        <f t="shared" si="38"/>
        <v>0</v>
      </c>
    </row>
    <row r="1032" spans="1:7" ht="27.6">
      <c r="A1032" s="47">
        <v>9</v>
      </c>
      <c r="B1032" s="26" t="s">
        <v>112</v>
      </c>
      <c r="C1032" s="13" t="s">
        <v>30</v>
      </c>
      <c r="D1032" s="28">
        <v>1</v>
      </c>
      <c r="E1032" s="15"/>
      <c r="F1032" s="16">
        <f t="shared" si="38"/>
        <v>0</v>
      </c>
    </row>
    <row r="1033" spans="1:7" ht="27.6">
      <c r="A1033" s="47">
        <v>10</v>
      </c>
      <c r="B1033" s="26" t="s">
        <v>185</v>
      </c>
      <c r="C1033" s="13" t="s">
        <v>14</v>
      </c>
      <c r="D1033" s="28">
        <v>0.56999999999999995</v>
      </c>
      <c r="E1033" s="15"/>
      <c r="F1033" s="16">
        <f t="shared" si="38"/>
        <v>0</v>
      </c>
    </row>
    <row r="1034" spans="1:7">
      <c r="A1034" s="18"/>
      <c r="B1034" s="7" t="s">
        <v>82</v>
      </c>
      <c r="C1034" s="9"/>
      <c r="D1034" s="52"/>
      <c r="E1034" s="25"/>
      <c r="F1034" s="23">
        <f>SUM(F1024:F1033)</f>
        <v>0</v>
      </c>
    </row>
    <row r="1035" spans="1:7">
      <c r="A1035" s="11"/>
      <c r="B1035" s="41" t="s">
        <v>100</v>
      </c>
      <c r="C1035" s="42"/>
      <c r="D1035" s="43"/>
      <c r="E1035" s="43"/>
      <c r="F1035" s="46">
        <f>F1022+F1009+F1005+F1002+F998+F995+F985+F976+F1034</f>
        <v>0</v>
      </c>
      <c r="G1035" s="54"/>
    </row>
    <row r="1039" spans="1:7">
      <c r="A1039" s="56"/>
      <c r="B1039" s="372" t="s">
        <v>269</v>
      </c>
      <c r="C1039" s="373"/>
      <c r="D1039" s="374"/>
      <c r="E1039" s="375">
        <f>F767+F844+F937+F961+F1035</f>
        <v>0</v>
      </c>
      <c r="F1039" s="376"/>
      <c r="G1039" s="54"/>
    </row>
    <row r="1040" spans="1:7">
      <c r="A1040" s="56"/>
      <c r="B1040" s="372" t="s">
        <v>216</v>
      </c>
      <c r="C1040" s="373"/>
      <c r="D1040" s="374"/>
      <c r="E1040" s="375">
        <f>(E1039*18)/100</f>
        <v>0</v>
      </c>
      <c r="F1040" s="376"/>
    </row>
    <row r="1041" spans="1:8">
      <c r="A1041" s="56"/>
      <c r="B1041" s="372" t="s">
        <v>313</v>
      </c>
      <c r="C1041" s="373"/>
      <c r="D1041" s="374"/>
      <c r="E1041" s="375">
        <f>+E1039+E1040</f>
        <v>0</v>
      </c>
      <c r="F1041" s="376"/>
    </row>
    <row r="1045" spans="1:8">
      <c r="A1045" s="56"/>
      <c r="B1045" s="372" t="s">
        <v>314</v>
      </c>
      <c r="C1045" s="373"/>
      <c r="D1045" s="374"/>
      <c r="E1045" s="375">
        <f>+E418+E670+E1039</f>
        <v>0</v>
      </c>
      <c r="F1045" s="376"/>
      <c r="G1045" s="54">
        <f>E1045/655.957</f>
        <v>0</v>
      </c>
      <c r="H1045" s="54"/>
    </row>
    <row r="1046" spans="1:8">
      <c r="A1046" s="56"/>
      <c r="B1046" s="372" t="s">
        <v>316</v>
      </c>
      <c r="C1046" s="373"/>
      <c r="D1046" s="374"/>
      <c r="E1046" s="375">
        <f>+E419+E671+E1040</f>
        <v>0</v>
      </c>
      <c r="F1046" s="376"/>
      <c r="G1046" s="54">
        <f t="shared" ref="G1046:G1047" si="39">E1046/655.957</f>
        <v>0</v>
      </c>
      <c r="H1046" s="54"/>
    </row>
    <row r="1047" spans="1:8">
      <c r="A1047" s="56"/>
      <c r="B1047" s="372" t="s">
        <v>315</v>
      </c>
      <c r="C1047" s="373"/>
      <c r="D1047" s="374"/>
      <c r="E1047" s="375">
        <f>+E420+E672+E1041</f>
        <v>0</v>
      </c>
      <c r="F1047" s="376"/>
      <c r="G1047" s="54">
        <f t="shared" si="39"/>
        <v>0</v>
      </c>
      <c r="H1047" s="54"/>
    </row>
  </sheetData>
  <mergeCells count="44">
    <mergeCell ref="B344:F344"/>
    <mergeCell ref="B5:D5"/>
    <mergeCell ref="B47:F47"/>
    <mergeCell ref="B111:F111"/>
    <mergeCell ref="B185:F185"/>
    <mergeCell ref="B268:F268"/>
    <mergeCell ref="B772:F772"/>
    <mergeCell ref="B670:D670"/>
    <mergeCell ref="B671:D671"/>
    <mergeCell ref="B672:D672"/>
    <mergeCell ref="E670:F670"/>
    <mergeCell ref="E671:F671"/>
    <mergeCell ref="E672:F672"/>
    <mergeCell ref="B849:F849"/>
    <mergeCell ref="B942:F942"/>
    <mergeCell ref="B965:F965"/>
    <mergeCell ref="B1045:D1045"/>
    <mergeCell ref="B1046:D1046"/>
    <mergeCell ref="B1047:D1047"/>
    <mergeCell ref="E1045:F1045"/>
    <mergeCell ref="E1046:F1046"/>
    <mergeCell ref="E1047:F1047"/>
    <mergeCell ref="B1039:D1039"/>
    <mergeCell ref="B1040:D1040"/>
    <mergeCell ref="B1041:D1041"/>
    <mergeCell ref="E1039:F1039"/>
    <mergeCell ref="E1040:F1040"/>
    <mergeCell ref="E1041:F1041"/>
    <mergeCell ref="G763:L763"/>
    <mergeCell ref="G762:L762"/>
    <mergeCell ref="A1:F1"/>
    <mergeCell ref="A426:F426"/>
    <mergeCell ref="A678:F678"/>
    <mergeCell ref="G103:K103"/>
    <mergeCell ref="B418:D418"/>
    <mergeCell ref="B419:D419"/>
    <mergeCell ref="B420:D420"/>
    <mergeCell ref="E419:F419"/>
    <mergeCell ref="E418:F418"/>
    <mergeCell ref="E420:F420"/>
    <mergeCell ref="B430:F430"/>
    <mergeCell ref="B513:F513"/>
    <mergeCell ref="B596:F596"/>
    <mergeCell ref="B680:F680"/>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41b8e0be6a4321e7de9d3d833f36ffec">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10539e8cb62f4a52765b90dcf8551dfd"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BFAENABEL-680963957-106655</_dlc_DocId>
    <_dlc_DocIdUrl xmlns="508ba6eb-9e09-4fd5-92f2-2d9921329f2d">
      <Url>https://enabelbe.sharepoint.com/sites/BFA/_layouts/15/DocIdRedir.aspx?ID=BFAENABEL-680963957-106655</Url>
      <Description>BFAENABEL-680963957-106655</Description>
    </_dlc_DocIdUrl>
  </documentManagement>
</p:properties>
</file>

<file path=customXml/itemProps1.xml><?xml version="1.0" encoding="utf-8"?>
<ds:datastoreItem xmlns:ds="http://schemas.openxmlformats.org/officeDocument/2006/customXml" ds:itemID="{7D575B19-D5B7-48AC-9775-FAA4638AB9B1}"/>
</file>

<file path=customXml/itemProps2.xml><?xml version="1.0" encoding="utf-8"?>
<ds:datastoreItem xmlns:ds="http://schemas.openxmlformats.org/officeDocument/2006/customXml" ds:itemID="{BE0AF560-5537-4C38-B90D-2C60DE5EDFDA}"/>
</file>

<file path=customXml/itemProps3.xml><?xml version="1.0" encoding="utf-8"?>
<ds:datastoreItem xmlns:ds="http://schemas.openxmlformats.org/officeDocument/2006/customXml" ds:itemID="{1053CD74-CECB-4B75-AB00-93736D135146}"/>
</file>

<file path=customXml/itemProps4.xml><?xml version="1.0" encoding="utf-8"?>
<ds:datastoreItem xmlns:ds="http://schemas.openxmlformats.org/officeDocument/2006/customXml" ds:itemID="{AB59790D-5E13-4C41-9D9D-0A4CBC7918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LOT1 TF</vt:lpstr>
      <vt:lpstr>LOT1 TC</vt:lpstr>
      <vt:lpstr>LOT2 TF</vt:lpstr>
      <vt:lpstr>LOT 2 TC</vt:lpstr>
      <vt:lpstr>LOT3 TF</vt:lpstr>
      <vt:lpstr>LOT4 TF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OUEDRAOGO, Wendemi Camillia</dc:creator>
  <cp:lastModifiedBy>BADINI, Ibrahim</cp:lastModifiedBy>
  <dcterms:created xsi:type="dcterms:W3CDTF">2025-07-12T18:53:13Z</dcterms:created>
  <dcterms:modified xsi:type="dcterms:W3CDTF">2025-07-22T13:49:22Z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9292a0ec-8915-4fbb-98a5-ec539291f635</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