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nabelbe-my.sharepoint.com/personal/issiaka_sawadogo_enabel_be/Documents/Bureau/"/>
    </mc:Choice>
  </mc:AlternateContent>
  <xr:revisionPtr revIDLastSave="2" documentId="8_{2C5F07AA-2BCF-400D-BCB2-0EA6823A71A4}" xr6:coauthVersionLast="47" xr6:coauthVersionMax="47" xr10:uidLastSave="{EE01F2D7-686C-4163-AAA2-DAC647043BCF}"/>
  <bookViews>
    <workbookView xWindow="28680" yWindow="-120" windowWidth="29040" windowHeight="15720" activeTab="1" xr2:uid="{C90663E3-9659-44A5-B31A-E3D825694F59}"/>
  </bookViews>
  <sheets>
    <sheet name="DQE_lot2" sheetId="5" r:id="rId1"/>
    <sheet name="DQE_lot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 i="6" l="1"/>
  <c r="F100" i="6"/>
  <c r="F99" i="6"/>
  <c r="F98" i="6"/>
  <c r="F97" i="6"/>
  <c r="F96" i="6"/>
  <c r="F95" i="6"/>
  <c r="F94" i="6"/>
  <c r="F93" i="6"/>
  <c r="F92" i="6"/>
  <c r="F91" i="6"/>
  <c r="F90" i="6"/>
  <c r="F89" i="6"/>
  <c r="F88" i="6"/>
  <c r="F87" i="6"/>
  <c r="F86" i="6"/>
  <c r="F85" i="6"/>
  <c r="F84" i="6"/>
  <c r="F83" i="6"/>
  <c r="F81" i="6"/>
  <c r="F80" i="6"/>
  <c r="F79" i="6"/>
  <c r="F78" i="6"/>
  <c r="F77" i="6"/>
  <c r="F76" i="6"/>
  <c r="F75" i="6"/>
  <c r="F74" i="6"/>
  <c r="F71" i="6"/>
  <c r="F70" i="6"/>
  <c r="F69" i="6"/>
  <c r="F68" i="6"/>
  <c r="F67" i="6"/>
  <c r="F66" i="6"/>
  <c r="F65" i="6"/>
  <c r="F64" i="6"/>
  <c r="F63" i="6"/>
  <c r="F62" i="6"/>
  <c r="F61" i="6"/>
  <c r="F60" i="6"/>
  <c r="F59" i="6"/>
  <c r="F58" i="6"/>
  <c r="F57" i="6"/>
  <c r="F56" i="6"/>
  <c r="F55" i="6"/>
  <c r="F54" i="6"/>
  <c r="F53" i="6"/>
  <c r="F51" i="6"/>
  <c r="F50" i="6"/>
  <c r="F49" i="6"/>
  <c r="F48" i="6"/>
  <c r="F47" i="6"/>
  <c r="F46" i="6"/>
  <c r="F45" i="6"/>
  <c r="F44" i="6"/>
  <c r="F40" i="6"/>
  <c r="F41" i="6" s="1"/>
  <c r="F39" i="6"/>
  <c r="F38" i="6"/>
  <c r="F36" i="6"/>
  <c r="F35" i="6"/>
  <c r="F34" i="6"/>
  <c r="F33" i="6"/>
  <c r="F31" i="6"/>
  <c r="F30" i="6"/>
  <c r="F27" i="6"/>
  <c r="F26" i="6"/>
  <c r="F25" i="6"/>
  <c r="F24" i="6"/>
  <c r="F21" i="6"/>
  <c r="F19" i="6"/>
  <c r="F18" i="6"/>
  <c r="F15" i="6"/>
  <c r="F14" i="6"/>
  <c r="F13" i="6"/>
  <c r="F12" i="6"/>
  <c r="F11" i="6"/>
  <c r="F8" i="6"/>
  <c r="F7" i="6"/>
  <c r="F6" i="6"/>
  <c r="D6" i="6"/>
  <c r="F101" i="5"/>
  <c r="F100" i="5"/>
  <c r="F99" i="5"/>
  <c r="F98" i="5"/>
  <c r="F97" i="5"/>
  <c r="F96" i="5"/>
  <c r="F95" i="5"/>
  <c r="F94" i="5"/>
  <c r="F93" i="5"/>
  <c r="F92" i="5"/>
  <c r="F91" i="5"/>
  <c r="F90" i="5"/>
  <c r="F89" i="5"/>
  <c r="F88" i="5"/>
  <c r="F87" i="5"/>
  <c r="F86" i="5"/>
  <c r="F85" i="5"/>
  <c r="F84" i="5"/>
  <c r="F83" i="5"/>
  <c r="F81" i="5"/>
  <c r="F80" i="5"/>
  <c r="F79" i="5"/>
  <c r="F78" i="5"/>
  <c r="F77" i="5"/>
  <c r="F76" i="5"/>
  <c r="F75" i="5"/>
  <c r="F74" i="5"/>
  <c r="F71" i="5"/>
  <c r="F70" i="5"/>
  <c r="F69" i="5"/>
  <c r="F68" i="5"/>
  <c r="F67" i="5"/>
  <c r="F66" i="5"/>
  <c r="F65" i="5"/>
  <c r="F64" i="5"/>
  <c r="F63" i="5"/>
  <c r="F62" i="5"/>
  <c r="F61" i="5"/>
  <c r="F60" i="5"/>
  <c r="F59" i="5"/>
  <c r="F58" i="5"/>
  <c r="F57" i="5"/>
  <c r="F56" i="5"/>
  <c r="F55" i="5"/>
  <c r="F54" i="5"/>
  <c r="F53" i="5"/>
  <c r="F51" i="5"/>
  <c r="F50" i="5"/>
  <c r="F49" i="5"/>
  <c r="F48" i="5"/>
  <c r="F47" i="5"/>
  <c r="F46" i="5"/>
  <c r="F45" i="5"/>
  <c r="F44" i="5"/>
  <c r="F40" i="5"/>
  <c r="F39" i="5"/>
  <c r="F38" i="5"/>
  <c r="F35" i="5"/>
  <c r="F34" i="5"/>
  <c r="F33" i="5"/>
  <c r="F30" i="5"/>
  <c r="F31" i="5" s="1"/>
  <c r="F27" i="5"/>
  <c r="F26" i="5"/>
  <c r="F25" i="5"/>
  <c r="F24" i="5"/>
  <c r="F21" i="5"/>
  <c r="F19" i="5"/>
  <c r="F18" i="5"/>
  <c r="F15" i="5"/>
  <c r="F14" i="5"/>
  <c r="F13" i="5"/>
  <c r="F12" i="5"/>
  <c r="F11" i="5"/>
  <c r="F8" i="5"/>
  <c r="F7" i="5"/>
  <c r="D6" i="5"/>
  <c r="F6" i="5" s="1"/>
  <c r="F102" i="6" l="1"/>
  <c r="F72" i="6"/>
  <c r="F28" i="6"/>
  <c r="F22" i="6"/>
  <c r="F42" i="6" s="1"/>
  <c r="F16" i="6"/>
  <c r="F9" i="6"/>
  <c r="F102" i="5"/>
  <c r="F72" i="5"/>
  <c r="F41" i="5"/>
  <c r="F36" i="5"/>
  <c r="F28" i="5"/>
  <c r="F22" i="5"/>
  <c r="F16" i="5"/>
  <c r="F9" i="5"/>
  <c r="F42" i="5" l="1"/>
  <c r="F103" i="5" s="1"/>
</calcChain>
</file>

<file path=xl/sharedStrings.xml><?xml version="1.0" encoding="utf-8"?>
<sst xmlns="http://schemas.openxmlformats.org/spreadsheetml/2006/main" count="553" uniqueCount="151">
  <si>
    <t xml:space="preserve">N° </t>
  </si>
  <si>
    <t>Désignation</t>
  </si>
  <si>
    <t>Unité</t>
  </si>
  <si>
    <t>Quantité</t>
  </si>
  <si>
    <t>Prix unitaire (FCFA)</t>
  </si>
  <si>
    <t>Prix Total (FCFA)</t>
  </si>
  <si>
    <t>I</t>
  </si>
  <si>
    <t>ORGANISATION DE CHANTIER, AMENE ET REPLI, DOSSIERS TECHNIQUES</t>
  </si>
  <si>
    <t xml:space="preserve">  </t>
  </si>
  <si>
    <t xml:space="preserve">1.1 </t>
  </si>
  <si>
    <t>Préparation, amené et repli de chantier</t>
  </si>
  <si>
    <t>FF</t>
  </si>
  <si>
    <t>1.2</t>
  </si>
  <si>
    <t>U</t>
  </si>
  <si>
    <t>1.4</t>
  </si>
  <si>
    <t>Elaboration du dossier de récolement (en fichier numérique et 3 exemplaires en format papier)</t>
  </si>
  <si>
    <t>Sous total 1</t>
  </si>
  <si>
    <t>II</t>
  </si>
  <si>
    <t xml:space="preserve">DEVELOPPEMENT ET ESSAI DE POMPAGE </t>
  </si>
  <si>
    <t>2.1</t>
  </si>
  <si>
    <t>Démontage de l’ancienne pompe</t>
  </si>
  <si>
    <t xml:space="preserve">2.2 </t>
  </si>
  <si>
    <t xml:space="preserve">Développement air- lift </t>
  </si>
  <si>
    <t xml:space="preserve">2.3 </t>
  </si>
  <si>
    <r>
      <t xml:space="preserve">Essai de pompage par paliers </t>
    </r>
    <r>
      <rPr>
        <sz val="11"/>
        <color rgb="FF000000"/>
        <rFont val="Times New Roman"/>
        <family val="1"/>
      </rPr>
      <t>(4 paliers de 1h chacun)</t>
    </r>
    <r>
      <rPr>
        <sz val="11"/>
        <color theme="1"/>
        <rFont val="Times New Roman"/>
        <family val="1"/>
      </rPr>
      <t xml:space="preserve">, </t>
    </r>
    <r>
      <rPr>
        <sz val="11"/>
        <color rgb="FF000000"/>
        <rFont val="Times New Roman"/>
        <family val="1"/>
      </rPr>
      <t>y compris observation de la remontée (1h)</t>
    </r>
  </si>
  <si>
    <t>2.4</t>
  </si>
  <si>
    <t>Analyse physico-chimique, bactériologique et de métaux lourds de l'eau dans un laboratoire agréé</t>
  </si>
  <si>
    <t>2.5</t>
  </si>
  <si>
    <t>Désinfection du forage</t>
  </si>
  <si>
    <t>Sous total 2</t>
  </si>
  <si>
    <t>III</t>
  </si>
  <si>
    <t xml:space="preserve">CONSTRUCTION MAÇONNÉE </t>
  </si>
  <si>
    <t xml:space="preserve">3.1 </t>
  </si>
  <si>
    <t xml:space="preserve">Construction d’une margelle </t>
  </si>
  <si>
    <t xml:space="preserve">3.2 </t>
  </si>
  <si>
    <t xml:space="preserve">Construction d’une superstructure </t>
  </si>
  <si>
    <t>Construction d’une clôture grillagée de protection de dimensions 15m×15m suivant le modèle joint dans le descriptif</t>
  </si>
  <si>
    <t>Sous total 3</t>
  </si>
  <si>
    <t>IV</t>
  </si>
  <si>
    <t xml:space="preserve">SYSTEME DE POMPAGE </t>
  </si>
  <si>
    <t xml:space="preserve"> </t>
  </si>
  <si>
    <t xml:space="preserve">4.2 </t>
  </si>
  <si>
    <t>4.3</t>
  </si>
  <si>
    <t>Fourniture de manuel d’installation</t>
  </si>
  <si>
    <t xml:space="preserve">4.4 </t>
  </si>
  <si>
    <t>Fourniture des outillages de maintenance</t>
  </si>
  <si>
    <t>Ens</t>
  </si>
  <si>
    <t xml:space="preserve">4.5 </t>
  </si>
  <si>
    <t xml:space="preserve">Fourniture des pièces détachées </t>
  </si>
  <si>
    <t>Sous total 4</t>
  </si>
  <si>
    <t>V</t>
  </si>
  <si>
    <t xml:space="preserve">RESERVOIR D’EAU </t>
  </si>
  <si>
    <t xml:space="preserve">5.1 </t>
  </si>
  <si>
    <t>Sous total 5</t>
  </si>
  <si>
    <t>VI</t>
  </si>
  <si>
    <t>CANALISATIONS ET POINTS DE DESERTE</t>
  </si>
  <si>
    <t xml:space="preserve">6.3 </t>
  </si>
  <si>
    <t>Ens.</t>
  </si>
  <si>
    <t>6.4</t>
  </si>
  <si>
    <t>6.5</t>
  </si>
  <si>
    <t>Finitions : application de la tyrolienne sur les ouvrages génie civil (superstructure, aménagements pour robinets, etc.)</t>
  </si>
  <si>
    <t>Sous total 6</t>
  </si>
  <si>
    <t>VII</t>
  </si>
  <si>
    <t>FORMATIONS ET AUTRES</t>
  </si>
  <si>
    <t xml:space="preserve">7.1 </t>
  </si>
  <si>
    <t xml:space="preserve">Formation des maintenanciers et des gestionnaires des ouvrages </t>
  </si>
  <si>
    <t>7.2</t>
  </si>
  <si>
    <t>Confection et installation de plaque de visibilité du projet conformément au modèle décris dans le CCTP</t>
  </si>
  <si>
    <t>Sous total 7</t>
  </si>
  <si>
    <t>TOTAL HTVA (1)</t>
  </si>
  <si>
    <t xml:space="preserve">Excavation, fourniture et pose de système de canalisation de 250 mètres en moyenne  et accessoires sanitaires par site  (coudes, T, vannes, etc.) </t>
  </si>
  <si>
    <t>3.3</t>
  </si>
  <si>
    <t>3.4</t>
  </si>
  <si>
    <t>Fourniture et pose de la pompe AQUASOLAR et y compris générateur solaire photovoltqiaue de 290 Wc et accessoires suivant le modèle joint dans le descriptif y compris toutes sujettions</t>
  </si>
  <si>
    <t>Amenagement d'une aire de lavage de main avec une rampe de 6 robinets munis de miroirs et fourniture et pose de  6 robinets avec accesoires y compris toute suggestions</t>
  </si>
  <si>
    <t>Dossier de recollement</t>
  </si>
  <si>
    <t>Construction d’un château d'eau métallique cylindrique avec fond bombé et surélevé par 3 poteaux métalliques (Capacité utile de 15 m3 hauteur sous radier égale à 10 m) comprenant les études géotechniques, y compris les notes de calculs, les études d’exécution,  la fabrication en atelier, le transport, l’exécution de la fondation en béton armé de qualité, le revêtement interne et externe, l’installation des équipements hydrauliques (tuyauterie, robinetterie, indicateur de niveau,etc.) le rinçage et la désinfection tel que décrit dans le CCTP et toutes sujétions.+ visibilité( bailleur, enabel et armoirie nationale)</t>
  </si>
  <si>
    <t>PM</t>
  </si>
  <si>
    <t>Devis quantitatif et estimatif LOT 1</t>
  </si>
  <si>
    <t>TRAVAUX DE TRANSFORMATION DE DEUX FORAGES AVEC PMH EN SYSTÈME PEA AQUASOLAR</t>
  </si>
  <si>
    <t xml:space="preserve">Fourniture et pose de robinets de puisage de rampe de 6 robinets avec accesoires y compris toute suggestions y compris aménagement pour drainage des eaux résiduaires </t>
  </si>
  <si>
    <t>Elaboration du dossier d'execution</t>
  </si>
  <si>
    <t>I.1</t>
  </si>
  <si>
    <t xml:space="preserve">Améné et Repli du chantier </t>
  </si>
  <si>
    <t>ff</t>
  </si>
  <si>
    <t>I.2</t>
  </si>
  <si>
    <t>I.3</t>
  </si>
  <si>
    <t>I.4</t>
  </si>
  <si>
    <t xml:space="preserve">Développement à l’air lift jusqu'à obtention de l'eau claire (minimum 4h) avec mesure de débit de développement toutes les 15 min, et mesure de niveaux avant et après développement. </t>
  </si>
  <si>
    <t>h</t>
  </si>
  <si>
    <t>I.5</t>
  </si>
  <si>
    <t>Essais de pompage-méthode CIEH courte durée suivi d'un essai de longue durée pendant 72h, suivi d'une remonté de 24h de remontée. Réaliser des mesures de pH, conductivité et température</t>
  </si>
  <si>
    <t>I.6</t>
  </si>
  <si>
    <t>Analyse de l'eau (physico-chimique, bactériologique dans un laboratoire agréé)</t>
  </si>
  <si>
    <t>u</t>
  </si>
  <si>
    <t>I.7</t>
  </si>
  <si>
    <t>I.8</t>
  </si>
  <si>
    <t>Construction d'un regard (by pass) au pied du château y compris les équipements nécessaires de 1,1m x 0,95 m au pied du château comprenant l’implantation, la fouille, la mise en œuvre du béton en béton armé de qualité dosé à 350 kg/m3,  pour les parois et le fond et toutes sujétions.</t>
  </si>
  <si>
    <t>I.9</t>
  </si>
  <si>
    <t>Fourniture et pose d’un  compteur DN 50 y compris toutes les pièces de raccordement sur la conduite de distribution au pied du CE et toutes sujétions.</t>
  </si>
  <si>
    <t>I.10</t>
  </si>
  <si>
    <t xml:space="preserve">Génie Civil de la tête du forage conformément au plan,  enduit interne et externe+enduit tyrolien, couvercle metallique avec cadenas)     </t>
  </si>
  <si>
    <t>I.11</t>
  </si>
  <si>
    <t>Founiture et raccordement d'équipements hydromécaniques (ventouse, coudes, raccords union M/F, bride ronde filetée, compteur, clapet AR, manomètre, pressostat, filtre, vanne, robinet de prise) sur la tête de forage y compris butée et support et toute autre sujétion de pose</t>
  </si>
  <si>
    <t>I.12</t>
  </si>
  <si>
    <r>
      <t>Fourniture, pose et mise en service d'une électropompe immergée de 4’’, de type grundfos ou Lorentz  au moins 5 m</t>
    </r>
    <r>
      <rPr>
        <vertAlign val="superscript"/>
        <sz val="12"/>
        <color rgb="FF000000"/>
        <rFont val="Times New Roman"/>
        <family val="1"/>
      </rPr>
      <t>3</t>
    </r>
    <r>
      <rPr>
        <sz val="12"/>
        <color rgb="FF000000"/>
        <rFont val="Times New Roman"/>
        <family val="1"/>
      </rPr>
      <t>/h  HMT 80 avec possibilité de fonctionnement en courant continu et alternatif,  MPPT, protection intégrée contre le fonctionnement à sec, la surchauffe et la surintensité, y compris boite de jonction étanche, câble d'alimentation de la pompe à partir de la tête de forage et câble de sécurité en acier inoxydable. la pompe devra être connecté de floteur sonde niveau haut dans le chateau d'eau</t>
    </r>
  </si>
  <si>
    <t>I.13</t>
  </si>
  <si>
    <t>Fourniture, pose et mise en service d’une station solaire complète de 2.5 kW (plateforme, panneaux photovoltaïques, régulateur de charge solaire, , câbles, accessoires, système anti vol etc…), y compris toutes sujétions.</t>
  </si>
  <si>
    <t>I.14</t>
  </si>
  <si>
    <t>Fourniture, pose et raccordement d'une armoire électrique d'automatisme équipée conformément au descriptif pour l'alimentation, la commande et l'asservissement d'une électropompe immergée et tout câblage de la tête de forage au local technique (cofret de protection et cofret de commande de la pompe)  et y compris toute sujétion</t>
  </si>
  <si>
    <t>Construction du local technique y compris installations et accessoires électriques (coffret de protection, coffret de commande de la pompe) y compris toute sujétion</t>
  </si>
  <si>
    <t>I.15</t>
  </si>
  <si>
    <t xml:space="preserve">Excavation, fourniture et pose de conduite de refoulement de tuyau PEHD DN 63 PN 10, y compris toutes sujétions (lit de sable, grillage avertisseur et pose de pièces spéciales (...)  </t>
  </si>
  <si>
    <t>ml</t>
  </si>
  <si>
    <t>I.16</t>
  </si>
  <si>
    <t>I.17</t>
  </si>
  <si>
    <t>Fourniture et pose des cornières de 50 espacés de 2m et trouées à 3 niveaux pour faire passer  les fils galva</t>
  </si>
  <si>
    <t>I.18</t>
  </si>
  <si>
    <t>Fourniture et pose de grillages souple de hauteur 2 m  avec de maille moyenne et de fil solide</t>
  </si>
  <si>
    <t>I.19</t>
  </si>
  <si>
    <t>Fourniture et pose de fils galva; posé en horizontal à 3 niveaux.</t>
  </si>
  <si>
    <t>I.20</t>
  </si>
  <si>
    <t xml:space="preserve">Fourniture et pose tendeur avec accessoires </t>
  </si>
  <si>
    <t>I.21</t>
  </si>
  <si>
    <t>Fourniture et pose de cadenas marque vachette pour les portes</t>
  </si>
  <si>
    <t>I.22</t>
  </si>
  <si>
    <t>Fourniture et pose de porte en grille  (2mx1,50m)</t>
  </si>
  <si>
    <t>I.23</t>
  </si>
  <si>
    <t>Plaque de visibilité Description : Pieds : Tube carré lourd de 50 de 2 mètre chacun Cadre du panneau en tube carré lourd de 35 mm Panneau de L : 1m60 x H : 80 cm en feuille lourde de 10 mm appelé tôle noire. Inscription sur les 2 faces Démontable (vis)</t>
  </si>
  <si>
    <t>TRAVAUX DE TRANSFORMATION DE DEUX FORAGES AVEC PMH EN SYSTÈME PEA AQUASOLAR A l'ECOLE PRIMAIRE PUBLIQUE A DE SIBY ET A L'ECOLE PRIMAIRE DE KIRA A SAFANE</t>
  </si>
  <si>
    <t>TRAVAUX DE REALISATION D'UN POSTE D'EAU AUTONOME AU PROFIT DU CEBNF DE BOROMO</t>
  </si>
  <si>
    <t>Prospection  géophysiques et hydrogéologiques pour recherche de gros debit (Q&gt;3m3/h )</t>
  </si>
  <si>
    <t>Implantation et réalisation d'un Forage positif avec un débit supérieur ou égal à 3 m3/h comprenant : le forage dans l’altération et le socle (éventuellement jusqu’à la profondeur maximale)  et leur alésage ; la mise en place d’une colonne de travail et d’une colonne de captage, du massif filtrant, tout venant et de la cimentation en tête et toutes sujétions</t>
  </si>
  <si>
    <t xml:space="preserve">II. CHÂTEAU D'EAU DE 15 m3 , hfc=10 m </t>
  </si>
  <si>
    <t xml:space="preserve">Excavation, fourniture et pose de tuyau PEHD DN32  PN10 pour conduite de distribution , y compris toutes sujétions (lit de sable, grillage avertisseur et pose de pièces spéciales (...)  </t>
  </si>
  <si>
    <t>Dossier d'execution</t>
  </si>
  <si>
    <t>TOTAL HTVA (2)</t>
  </si>
  <si>
    <t>I.24</t>
  </si>
  <si>
    <t>I.25</t>
  </si>
  <si>
    <t>I.26</t>
  </si>
  <si>
    <t>I.27</t>
  </si>
  <si>
    <t>I.28</t>
  </si>
  <si>
    <t>TRAVAUX DE TRANSFORMATION D'UN FORAGE AVEC PMH EN MINI AEPS AU CSPS DE SIN</t>
  </si>
  <si>
    <t xml:space="preserve">Fourniture et pose de deux robinets de puisage installés à l’extérieur, ainsi que le raccordement complet du système d’adduction d’eau aux différents bâtiments de soins, notamment le dispensaires et la maternité. Elles incluent également la réalisation et l’installation d’équipements sanitaires tels que les lavabos accompagnés de miroirs, ainsi que la construction de puits perdus pour l’évacuation des eaux uséesy compris toutes suggestions ou améliorations jugées nécessaires </t>
  </si>
  <si>
    <t>TRAVAUX DE TRANSFORMATION DE DEUX FORAGES AVEC PMH EN SYSTÈME PEA AQUASOLAR A l'ECOLE PRIMAIRE PUBLIQUE B ET ECOLE PRIMAIRE PUBLIQUE D DE TCHERIBA</t>
  </si>
  <si>
    <t>TRAVAUX DE REALISATION D'UN POSTE D'EAU AUTONOME AU PROFIT DE L'ECOLE PRIMAIRE DE SAGALA</t>
  </si>
  <si>
    <t>TRAVAUX DE TRANSFORMATION D'UN FORAGE AVEC PMH EN MINI AEPS AU CSPS DE DOUROULA</t>
  </si>
  <si>
    <t>TOTAL HTVA 3</t>
  </si>
  <si>
    <t xml:space="preserve">TOTAL GENERAL DU LO2 HTVA </t>
  </si>
  <si>
    <t xml:space="preserve">Fourniture et pose Dun robinet de puisage autonome+  robinets de puisage de rampe de 6 robinets avec accesoires y compris toute suggestions y compris aménagement pour drainage des eaux résiduaires+puit perdu </t>
  </si>
  <si>
    <t>Devis quantitatif et estimatif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</si>
</sst>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 _€_-;\-* #,##0\ _€_-;_-* &quot;-&quot;\ _€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Times New Roman"/>
      <family val="1"/>
    </font>
    <font>
      <b/>
      <sz val="11"/>
      <color theme="1"/>
      <name val="Times New Roman"/>
      <family val="1"/>
    </font>
    <font>
      <b/>
      <sz val="11"/>
      <color rgb="FF000000"/>
      <name val="Times New Roman"/>
      <family val="1"/>
    </font>
    <font>
      <sz val="11"/>
      <color theme="1"/>
      <name val="Times New Roman"/>
      <family val="1"/>
    </font>
    <font>
      <b/>
      <sz val="11"/>
      <color rgb="FFFF0000"/>
      <name val="Calibri"/>
      <family val="2"/>
      <scheme val="minor"/>
    </font>
    <font>
      <sz val="11"/>
      <color rgb="FF000000"/>
      <name val="Times New Roman"/>
      <family val="1"/>
    </font>
    <font>
      <b/>
      <sz val="11"/>
      <color theme="0"/>
      <name val="Times New Roman"/>
      <family val="1"/>
    </font>
    <font>
      <sz val="12"/>
      <color theme="1"/>
      <name val="Times New Roman"/>
      <family val="1"/>
    </font>
    <font>
      <b/>
      <sz val="12"/>
      <name val="Times New Roman"/>
      <family val="1"/>
    </font>
    <font>
      <sz val="12"/>
      <color rgb="FF000000"/>
      <name val="Times New Roman"/>
      <family val="1"/>
    </font>
    <font>
      <vertAlign val="superscript"/>
      <sz val="12"/>
      <color rgb="FF000000"/>
      <name val="Times New Roman"/>
      <family val="1"/>
    </font>
    <font>
      <sz val="12"/>
      <color rgb="FFFF0000"/>
      <name val="Times New Roman"/>
      <family val="1"/>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64" fontId="6" fillId="0" borderId="1" xfId="1" applyFont="1" applyBorder="1" applyAlignment="1">
      <alignment horizontal="justify" vertical="center" wrapText="1"/>
    </xf>
    <xf numFmtId="0" fontId="8" fillId="0" borderId="1" xfId="0" applyFont="1" applyBorder="1" applyAlignment="1">
      <alignment horizontal="justify"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justify" vertical="center" wrapText="1"/>
    </xf>
    <xf numFmtId="0" fontId="6" fillId="5"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4" fillId="0" borderId="5"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5" xfId="0" applyFont="1" applyBorder="1" applyAlignment="1">
      <alignment horizontal="center" vertical="center" wrapText="1"/>
    </xf>
    <xf numFmtId="41" fontId="6" fillId="0" borderId="6" xfId="0" applyNumberFormat="1" applyFont="1" applyBorder="1" applyAlignment="1">
      <alignment horizontal="justify" vertical="center" wrapText="1"/>
    </xf>
    <xf numFmtId="0" fontId="6" fillId="2" borderId="5" xfId="0" applyFont="1" applyFill="1" applyBorder="1" applyAlignment="1">
      <alignment horizontal="center" vertical="center" wrapText="1"/>
    </xf>
    <xf numFmtId="41" fontId="4" fillId="2" borderId="6" xfId="0" applyNumberFormat="1" applyFont="1" applyFill="1" applyBorder="1" applyAlignment="1">
      <alignment horizontal="justify" vertical="center" wrapText="1"/>
    </xf>
    <xf numFmtId="41" fontId="9" fillId="4" borderId="6" xfId="0" applyNumberFormat="1" applyFont="1" applyFill="1" applyBorder="1" applyAlignment="1">
      <alignment horizontal="justify" vertical="center" wrapText="1"/>
    </xf>
    <xf numFmtId="41" fontId="0" fillId="0" borderId="0" xfId="0" applyNumberFormat="1"/>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64" fontId="10" fillId="0" borderId="1" xfId="1" applyFont="1" applyBorder="1" applyAlignment="1">
      <alignment horizontal="left" vertical="center" wrapText="1"/>
    </xf>
    <xf numFmtId="41" fontId="10"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0" fillId="0" borderId="10" xfId="0" applyFont="1" applyBorder="1" applyAlignment="1">
      <alignment horizontal="center" vertical="center" wrapText="1"/>
    </xf>
    <xf numFmtId="0" fontId="14" fillId="0" borderId="0" xfId="0" applyFont="1"/>
    <xf numFmtId="164" fontId="10" fillId="0" borderId="1" xfId="1" applyFont="1" applyFill="1" applyBorder="1" applyAlignment="1">
      <alignment horizontal="left" vertical="center" wrapText="1"/>
    </xf>
    <xf numFmtId="41" fontId="11" fillId="0" borderId="10" xfId="0" applyNumberFormat="1" applyFont="1" applyBorder="1" applyAlignment="1">
      <alignment vertical="center" wrapText="1"/>
    </xf>
    <xf numFmtId="0" fontId="10" fillId="4"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9" fillId="4" borderId="1" xfId="0" applyFont="1" applyFill="1" applyBorder="1" applyAlignment="1">
      <alignment horizontal="justify"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7" fillId="0" borderId="0" xfId="0" applyFont="1" applyAlignment="1">
      <alignment horizontal="center" wrapText="1"/>
    </xf>
    <xf numFmtId="0" fontId="2" fillId="0" borderId="0" xfId="0" applyFont="1" applyAlignment="1">
      <alignment horizontal="center" wrapText="1"/>
    </xf>
  </cellXfs>
  <cellStyles count="2">
    <cellStyle name="Millier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86E6-F5E4-4B47-A254-3097D1C866E4}">
  <dimension ref="A1:M103"/>
  <sheetViews>
    <sheetView workbookViewId="0">
      <pane ySplit="3" topLeftCell="A4" activePane="bottomLeft" state="frozen"/>
      <selection pane="bottomLeft" activeCell="E78" sqref="E78"/>
    </sheetView>
  </sheetViews>
  <sheetFormatPr baseColWidth="10" defaultRowHeight="14.4" x14ac:dyDescent="0.3"/>
  <cols>
    <col min="1" max="1" width="8.88671875" customWidth="1"/>
    <col min="2" max="2" width="56.6640625" customWidth="1"/>
    <col min="3" max="3" width="7.88671875" customWidth="1"/>
    <col min="4" max="4" width="9.33203125" customWidth="1"/>
    <col min="5" max="5" width="18.6640625" customWidth="1"/>
    <col min="6" max="6" width="18.44140625" customWidth="1"/>
    <col min="13" max="13" width="21.6640625" customWidth="1"/>
  </cols>
  <sheetData>
    <row r="1" spans="1:13" x14ac:dyDescent="0.3">
      <c r="A1" s="43" t="s">
        <v>150</v>
      </c>
      <c r="B1" s="44"/>
      <c r="C1" s="44"/>
      <c r="D1" s="44"/>
      <c r="E1" s="44"/>
      <c r="F1" s="45"/>
    </row>
    <row r="2" spans="1:13" x14ac:dyDescent="0.3">
      <c r="A2" s="46" t="s">
        <v>79</v>
      </c>
      <c r="B2" s="47"/>
      <c r="C2" s="47"/>
      <c r="D2" s="47"/>
      <c r="E2" s="47"/>
      <c r="F2" s="48"/>
    </row>
    <row r="3" spans="1:13" ht="31.2" x14ac:dyDescent="0.3">
      <c r="A3" s="12" t="s">
        <v>0</v>
      </c>
      <c r="B3" s="1" t="s">
        <v>1</v>
      </c>
      <c r="C3" s="1" t="s">
        <v>2</v>
      </c>
      <c r="D3" s="1" t="s">
        <v>3</v>
      </c>
      <c r="E3" s="1" t="s">
        <v>4</v>
      </c>
      <c r="F3" s="13" t="s">
        <v>5</v>
      </c>
    </row>
    <row r="4" spans="1:13" ht="28.2" customHeight="1" x14ac:dyDescent="0.3">
      <c r="A4" s="35" t="s">
        <v>144</v>
      </c>
      <c r="B4" s="36"/>
      <c r="C4" s="36"/>
      <c r="D4" s="36"/>
      <c r="E4" s="36"/>
      <c r="F4" s="37"/>
    </row>
    <row r="5" spans="1:13" ht="27.6" x14ac:dyDescent="0.3">
      <c r="A5" s="14" t="s">
        <v>6</v>
      </c>
      <c r="B5" s="2" t="s">
        <v>7</v>
      </c>
      <c r="C5" s="3"/>
      <c r="D5" s="4" t="s">
        <v>8</v>
      </c>
      <c r="E5" s="4"/>
      <c r="F5" s="15" t="s">
        <v>8</v>
      </c>
      <c r="H5" s="49"/>
      <c r="I5" s="50"/>
      <c r="J5" s="50"/>
      <c r="K5" s="50"/>
      <c r="L5" s="50"/>
      <c r="M5" s="50"/>
    </row>
    <row r="6" spans="1:13" x14ac:dyDescent="0.3">
      <c r="A6" s="16" t="s">
        <v>9</v>
      </c>
      <c r="B6" s="4" t="s">
        <v>10</v>
      </c>
      <c r="C6" s="3" t="s">
        <v>11</v>
      </c>
      <c r="D6" s="3">
        <f>1*2</f>
        <v>2</v>
      </c>
      <c r="E6" s="5"/>
      <c r="F6" s="17">
        <f>D6*E6</f>
        <v>0</v>
      </c>
    </row>
    <row r="7" spans="1:13" x14ac:dyDescent="0.3">
      <c r="A7" s="16" t="s">
        <v>12</v>
      </c>
      <c r="B7" s="4" t="s">
        <v>81</v>
      </c>
      <c r="C7" s="3" t="s">
        <v>11</v>
      </c>
      <c r="D7" s="3">
        <v>2</v>
      </c>
      <c r="E7" s="5"/>
      <c r="F7" s="17">
        <f>D7*E7</f>
        <v>0</v>
      </c>
    </row>
    <row r="8" spans="1:13" ht="27.6" x14ac:dyDescent="0.3">
      <c r="A8" s="16" t="s">
        <v>14</v>
      </c>
      <c r="B8" s="6" t="s">
        <v>15</v>
      </c>
      <c r="C8" s="3" t="s">
        <v>11</v>
      </c>
      <c r="D8" s="11">
        <v>2</v>
      </c>
      <c r="E8" s="5"/>
      <c r="F8" s="17">
        <f t="shared" ref="F8" si="0">D8*E8</f>
        <v>0</v>
      </c>
    </row>
    <row r="9" spans="1:13" x14ac:dyDescent="0.3">
      <c r="A9" s="18"/>
      <c r="B9" s="40" t="s">
        <v>16</v>
      </c>
      <c r="C9" s="40"/>
      <c r="D9" s="40"/>
      <c r="E9" s="40"/>
      <c r="F9" s="19">
        <f>SUM(F6:F8)</f>
        <v>0</v>
      </c>
    </row>
    <row r="10" spans="1:13" x14ac:dyDescent="0.3">
      <c r="A10" s="14" t="s">
        <v>17</v>
      </c>
      <c r="B10" s="7" t="s">
        <v>18</v>
      </c>
      <c r="C10" s="3"/>
      <c r="D10" s="3"/>
      <c r="E10" s="4"/>
      <c r="F10" s="15"/>
    </row>
    <row r="11" spans="1:13" x14ac:dyDescent="0.3">
      <c r="A11" s="16" t="s">
        <v>19</v>
      </c>
      <c r="B11" s="4" t="s">
        <v>20</v>
      </c>
      <c r="C11" s="3" t="s">
        <v>13</v>
      </c>
      <c r="D11" s="11">
        <v>2</v>
      </c>
      <c r="E11" s="5"/>
      <c r="F11" s="17">
        <f>D11*E11</f>
        <v>0</v>
      </c>
    </row>
    <row r="12" spans="1:13" x14ac:dyDescent="0.3">
      <c r="A12" s="16" t="s">
        <v>21</v>
      </c>
      <c r="B12" s="4" t="s">
        <v>22</v>
      </c>
      <c r="C12" s="3" t="s">
        <v>13</v>
      </c>
      <c r="D12" s="11">
        <v>8</v>
      </c>
      <c r="E12" s="5"/>
      <c r="F12" s="17">
        <f t="shared" ref="F12:F15" si="1">D12*E12</f>
        <v>0</v>
      </c>
    </row>
    <row r="13" spans="1:13" ht="27.6" x14ac:dyDescent="0.3">
      <c r="A13" s="16" t="s">
        <v>23</v>
      </c>
      <c r="B13" s="8" t="s">
        <v>24</v>
      </c>
      <c r="C13" s="3" t="s">
        <v>13</v>
      </c>
      <c r="D13" s="11">
        <v>8</v>
      </c>
      <c r="E13" s="5"/>
      <c r="F13" s="17">
        <f t="shared" si="1"/>
        <v>0</v>
      </c>
    </row>
    <row r="14" spans="1:13" ht="27.6" x14ac:dyDescent="0.3">
      <c r="A14" s="16" t="s">
        <v>25</v>
      </c>
      <c r="B14" s="9" t="s">
        <v>26</v>
      </c>
      <c r="C14" s="3" t="s">
        <v>13</v>
      </c>
      <c r="D14" s="11">
        <v>2</v>
      </c>
      <c r="E14" s="5"/>
      <c r="F14" s="17">
        <f t="shared" si="1"/>
        <v>0</v>
      </c>
    </row>
    <row r="15" spans="1:13" x14ac:dyDescent="0.3">
      <c r="A15" s="16" t="s">
        <v>27</v>
      </c>
      <c r="B15" s="8" t="s">
        <v>28</v>
      </c>
      <c r="C15" s="3" t="s">
        <v>13</v>
      </c>
      <c r="D15" s="11">
        <v>2</v>
      </c>
      <c r="E15" s="5"/>
      <c r="F15" s="17">
        <f t="shared" si="1"/>
        <v>0</v>
      </c>
    </row>
    <row r="16" spans="1:13" x14ac:dyDescent="0.3">
      <c r="A16" s="18"/>
      <c r="B16" s="40" t="s">
        <v>29</v>
      </c>
      <c r="C16" s="40"/>
      <c r="D16" s="40"/>
      <c r="E16" s="40"/>
      <c r="F16" s="19">
        <f>SUM(F11:F15)</f>
        <v>0</v>
      </c>
    </row>
    <row r="17" spans="1:6" x14ac:dyDescent="0.3">
      <c r="A17" s="14" t="s">
        <v>30</v>
      </c>
      <c r="B17" s="10" t="s">
        <v>31</v>
      </c>
      <c r="C17" s="3"/>
      <c r="D17" s="3"/>
      <c r="E17" s="4"/>
      <c r="F17" s="15"/>
    </row>
    <row r="18" spans="1:6" x14ac:dyDescent="0.3">
      <c r="A18" s="16" t="s">
        <v>32</v>
      </c>
      <c r="B18" s="8" t="s">
        <v>33</v>
      </c>
      <c r="C18" s="3" t="s">
        <v>13</v>
      </c>
      <c r="D18" s="11">
        <v>2</v>
      </c>
      <c r="E18" s="5"/>
      <c r="F18" s="17">
        <f>D18*E18</f>
        <v>0</v>
      </c>
    </row>
    <row r="19" spans="1:6" x14ac:dyDescent="0.3">
      <c r="A19" s="16" t="s">
        <v>34</v>
      </c>
      <c r="B19" s="8" t="s">
        <v>35</v>
      </c>
      <c r="C19" s="3" t="s">
        <v>13</v>
      </c>
      <c r="D19" s="11">
        <v>2</v>
      </c>
      <c r="E19" s="5"/>
      <c r="F19" s="17">
        <f t="shared" ref="F19:F21" si="2">D19*E19</f>
        <v>0</v>
      </c>
    </row>
    <row r="20" spans="1:6" ht="41.4" x14ac:dyDescent="0.3">
      <c r="A20" s="16" t="s">
        <v>71</v>
      </c>
      <c r="B20" s="8" t="s">
        <v>74</v>
      </c>
      <c r="C20" s="3" t="s">
        <v>13</v>
      </c>
      <c r="D20" s="11" t="s">
        <v>77</v>
      </c>
      <c r="E20" s="5"/>
      <c r="F20" s="17"/>
    </row>
    <row r="21" spans="1:6" ht="27.6" x14ac:dyDescent="0.3">
      <c r="A21" s="16" t="s">
        <v>72</v>
      </c>
      <c r="B21" s="9" t="s">
        <v>36</v>
      </c>
      <c r="C21" s="3" t="s">
        <v>13</v>
      </c>
      <c r="D21" s="11">
        <v>2</v>
      </c>
      <c r="E21" s="5"/>
      <c r="F21" s="17">
        <f t="shared" si="2"/>
        <v>0</v>
      </c>
    </row>
    <row r="22" spans="1:6" x14ac:dyDescent="0.3">
      <c r="A22" s="18"/>
      <c r="B22" s="40" t="s">
        <v>37</v>
      </c>
      <c r="C22" s="40"/>
      <c r="D22" s="40"/>
      <c r="E22" s="40"/>
      <c r="F22" s="19">
        <f>F21+F19+F18</f>
        <v>0</v>
      </c>
    </row>
    <row r="23" spans="1:6" x14ac:dyDescent="0.3">
      <c r="A23" s="14" t="s">
        <v>38</v>
      </c>
      <c r="B23" s="10" t="s">
        <v>39</v>
      </c>
      <c r="C23" s="3"/>
      <c r="D23" s="3"/>
      <c r="E23" s="4"/>
      <c r="F23" s="15" t="s">
        <v>40</v>
      </c>
    </row>
    <row r="24" spans="1:6" ht="41.4" x14ac:dyDescent="0.3">
      <c r="A24" s="16" t="s">
        <v>41</v>
      </c>
      <c r="B24" s="8" t="s">
        <v>73</v>
      </c>
      <c r="C24" s="3" t="s">
        <v>13</v>
      </c>
      <c r="D24" s="11">
        <v>2</v>
      </c>
      <c r="E24" s="5"/>
      <c r="F24" s="17">
        <f>D24*E24</f>
        <v>0</v>
      </c>
    </row>
    <row r="25" spans="1:6" x14ac:dyDescent="0.3">
      <c r="A25" s="16" t="s">
        <v>42</v>
      </c>
      <c r="B25" s="8" t="s">
        <v>43</v>
      </c>
      <c r="C25" s="3" t="s">
        <v>13</v>
      </c>
      <c r="D25" s="11">
        <v>2</v>
      </c>
      <c r="E25" s="5"/>
      <c r="F25" s="17">
        <f t="shared" ref="F25:F27" si="3">D25*E25</f>
        <v>0</v>
      </c>
    </row>
    <row r="26" spans="1:6" x14ac:dyDescent="0.3">
      <c r="A26" s="16" t="s">
        <v>44</v>
      </c>
      <c r="B26" s="8" t="s">
        <v>45</v>
      </c>
      <c r="C26" s="3" t="s">
        <v>46</v>
      </c>
      <c r="D26" s="11">
        <v>2</v>
      </c>
      <c r="E26" s="5"/>
      <c r="F26" s="17">
        <f t="shared" si="3"/>
        <v>0</v>
      </c>
    </row>
    <row r="27" spans="1:6" x14ac:dyDescent="0.3">
      <c r="A27" s="16" t="s">
        <v>47</v>
      </c>
      <c r="B27" s="8" t="s">
        <v>48</v>
      </c>
      <c r="C27" s="3" t="s">
        <v>46</v>
      </c>
      <c r="D27" s="11">
        <v>2</v>
      </c>
      <c r="E27" s="5"/>
      <c r="F27" s="17">
        <f t="shared" si="3"/>
        <v>0</v>
      </c>
    </row>
    <row r="28" spans="1:6" x14ac:dyDescent="0.3">
      <c r="A28" s="18"/>
      <c r="B28" s="40" t="s">
        <v>49</v>
      </c>
      <c r="C28" s="40"/>
      <c r="D28" s="40"/>
      <c r="E28" s="40"/>
      <c r="F28" s="19">
        <f>SUM(F24:F27)</f>
        <v>0</v>
      </c>
    </row>
    <row r="29" spans="1:6" x14ac:dyDescent="0.3">
      <c r="A29" s="14" t="s">
        <v>50</v>
      </c>
      <c r="B29" s="10" t="s">
        <v>51</v>
      </c>
      <c r="C29" s="3"/>
      <c r="D29" s="3"/>
      <c r="E29" s="4"/>
      <c r="F29" s="15" t="s">
        <v>40</v>
      </c>
    </row>
    <row r="30" spans="1:6" ht="138" x14ac:dyDescent="0.3">
      <c r="A30" s="16" t="s">
        <v>52</v>
      </c>
      <c r="B30" s="4" t="s">
        <v>76</v>
      </c>
      <c r="C30" s="3" t="s">
        <v>13</v>
      </c>
      <c r="D30" s="11">
        <v>2</v>
      </c>
      <c r="E30" s="5"/>
      <c r="F30" s="17">
        <f>D30*E30</f>
        <v>0</v>
      </c>
    </row>
    <row r="31" spans="1:6" x14ac:dyDescent="0.3">
      <c r="A31" s="18"/>
      <c r="B31" s="40" t="s">
        <v>53</v>
      </c>
      <c r="C31" s="40"/>
      <c r="D31" s="40"/>
      <c r="E31" s="40"/>
      <c r="F31" s="19">
        <f>SUM(F30)</f>
        <v>0</v>
      </c>
    </row>
    <row r="32" spans="1:6" x14ac:dyDescent="0.3">
      <c r="A32" s="14" t="s">
        <v>54</v>
      </c>
      <c r="B32" s="7" t="s">
        <v>55</v>
      </c>
      <c r="C32" s="3"/>
      <c r="D32" s="3"/>
      <c r="E32" s="4"/>
      <c r="F32" s="15"/>
    </row>
    <row r="33" spans="1:9" ht="41.4" x14ac:dyDescent="0.3">
      <c r="A33" s="16" t="s">
        <v>56</v>
      </c>
      <c r="B33" s="8" t="s">
        <v>70</v>
      </c>
      <c r="C33" s="3" t="s">
        <v>57</v>
      </c>
      <c r="D33" s="11">
        <v>2</v>
      </c>
      <c r="E33" s="5"/>
      <c r="F33" s="17">
        <f>D33*E33</f>
        <v>0</v>
      </c>
    </row>
    <row r="34" spans="1:9" ht="41.4" x14ac:dyDescent="0.3">
      <c r="A34" s="16" t="s">
        <v>58</v>
      </c>
      <c r="B34" s="8" t="s">
        <v>80</v>
      </c>
      <c r="C34" s="3" t="s">
        <v>57</v>
      </c>
      <c r="D34" s="11">
        <v>2</v>
      </c>
      <c r="E34" s="5"/>
      <c r="F34" s="17">
        <f t="shared" ref="F34:F35" si="4">D34*E34</f>
        <v>0</v>
      </c>
    </row>
    <row r="35" spans="1:9" ht="27.6" x14ac:dyDescent="0.3">
      <c r="A35" s="16" t="s">
        <v>59</v>
      </c>
      <c r="B35" s="4" t="s">
        <v>60</v>
      </c>
      <c r="C35" s="3" t="s">
        <v>57</v>
      </c>
      <c r="D35" s="11">
        <v>2</v>
      </c>
      <c r="E35" s="5"/>
      <c r="F35" s="17">
        <f t="shared" si="4"/>
        <v>0</v>
      </c>
    </row>
    <row r="36" spans="1:9" x14ac:dyDescent="0.3">
      <c r="A36" s="18"/>
      <c r="B36" s="40" t="s">
        <v>61</v>
      </c>
      <c r="C36" s="40"/>
      <c r="D36" s="40"/>
      <c r="E36" s="40"/>
      <c r="F36" s="19">
        <f>SUM(F33:F35)</f>
        <v>0</v>
      </c>
    </row>
    <row r="37" spans="1:9" x14ac:dyDescent="0.3">
      <c r="A37" s="14" t="s">
        <v>62</v>
      </c>
      <c r="B37" s="7" t="s">
        <v>63</v>
      </c>
      <c r="C37" s="3"/>
      <c r="D37" s="3"/>
      <c r="E37" s="4"/>
      <c r="F37" s="15"/>
    </row>
    <row r="38" spans="1:9" x14ac:dyDescent="0.3">
      <c r="A38" s="16" t="s">
        <v>64</v>
      </c>
      <c r="B38" s="4" t="s">
        <v>65</v>
      </c>
      <c r="C38" s="3" t="s">
        <v>11</v>
      </c>
      <c r="D38" s="11">
        <v>1</v>
      </c>
      <c r="E38" s="5"/>
      <c r="F38" s="17">
        <f>D38*E38</f>
        <v>0</v>
      </c>
    </row>
    <row r="39" spans="1:9" ht="27.6" x14ac:dyDescent="0.3">
      <c r="A39" s="16" t="s">
        <v>66</v>
      </c>
      <c r="B39" s="4" t="s">
        <v>67</v>
      </c>
      <c r="C39" s="3" t="s">
        <v>13</v>
      </c>
      <c r="D39" s="11">
        <v>2</v>
      </c>
      <c r="E39" s="5"/>
      <c r="F39" s="17">
        <f t="shared" ref="F39:F40" si="5">D39*E39</f>
        <v>0</v>
      </c>
    </row>
    <row r="40" spans="1:9" x14ac:dyDescent="0.3">
      <c r="A40" s="16"/>
      <c r="B40" s="4" t="s">
        <v>75</v>
      </c>
      <c r="C40" s="3" t="s">
        <v>13</v>
      </c>
      <c r="D40" s="11">
        <v>2</v>
      </c>
      <c r="E40" s="5"/>
      <c r="F40" s="17">
        <f t="shared" si="5"/>
        <v>0</v>
      </c>
    </row>
    <row r="41" spans="1:9" x14ac:dyDescent="0.3">
      <c r="A41" s="18"/>
      <c r="B41" s="41" t="s">
        <v>68</v>
      </c>
      <c r="C41" s="41"/>
      <c r="D41" s="41"/>
      <c r="E41" s="41"/>
      <c r="F41" s="19">
        <f>SUM(F38:F40)</f>
        <v>0</v>
      </c>
    </row>
    <row r="42" spans="1:9" x14ac:dyDescent="0.3">
      <c r="A42" s="18"/>
      <c r="B42" s="42" t="s">
        <v>69</v>
      </c>
      <c r="C42" s="42"/>
      <c r="D42" s="42"/>
      <c r="E42" s="42"/>
      <c r="F42" s="20">
        <f>F41+F36+F31+F28+F22+F16+F9</f>
        <v>0</v>
      </c>
      <c r="G42" s="21"/>
      <c r="H42" s="21"/>
      <c r="I42" s="21"/>
    </row>
    <row r="43" spans="1:9" ht="15.6" x14ac:dyDescent="0.3">
      <c r="A43" s="35" t="s">
        <v>145</v>
      </c>
      <c r="B43" s="36"/>
      <c r="C43" s="36"/>
      <c r="D43" s="36"/>
      <c r="E43" s="36"/>
      <c r="F43" s="37"/>
    </row>
    <row r="44" spans="1:9" ht="15.6" x14ac:dyDescent="0.3">
      <c r="A44" s="22" t="s">
        <v>82</v>
      </c>
      <c r="B44" s="23" t="s">
        <v>83</v>
      </c>
      <c r="C44" s="24" t="s">
        <v>84</v>
      </c>
      <c r="D44" s="24">
        <v>1</v>
      </c>
      <c r="E44" s="25"/>
      <c r="F44" s="26">
        <f>E44*D44</f>
        <v>0</v>
      </c>
    </row>
    <row r="45" spans="1:9" ht="15.6" x14ac:dyDescent="0.3">
      <c r="A45" s="22" t="s">
        <v>85</v>
      </c>
      <c r="B45" s="23" t="s">
        <v>135</v>
      </c>
      <c r="C45" s="24" t="s">
        <v>84</v>
      </c>
      <c r="D45" s="24">
        <v>1</v>
      </c>
      <c r="E45" s="25"/>
      <c r="F45" s="26">
        <f t="shared" ref="F45:F46" si="6">E45*D45</f>
        <v>0</v>
      </c>
    </row>
    <row r="46" spans="1:9" ht="15.6" x14ac:dyDescent="0.3">
      <c r="A46" s="22" t="s">
        <v>86</v>
      </c>
      <c r="B46" s="23" t="s">
        <v>75</v>
      </c>
      <c r="C46" s="24" t="s">
        <v>84</v>
      </c>
      <c r="D46" s="24">
        <v>1</v>
      </c>
      <c r="E46" s="25"/>
      <c r="F46" s="26">
        <f t="shared" si="6"/>
        <v>0</v>
      </c>
    </row>
    <row r="47" spans="1:9" ht="31.2" x14ac:dyDescent="0.3">
      <c r="A47" s="22" t="s">
        <v>87</v>
      </c>
      <c r="B47" s="23" t="s">
        <v>131</v>
      </c>
      <c r="C47" s="24" t="s">
        <v>46</v>
      </c>
      <c r="D47" s="24">
        <v>1</v>
      </c>
      <c r="E47" s="23"/>
      <c r="F47" s="26">
        <f>E47</f>
        <v>0</v>
      </c>
    </row>
    <row r="48" spans="1:9" ht="93.6" x14ac:dyDescent="0.3">
      <c r="A48" s="22" t="s">
        <v>90</v>
      </c>
      <c r="B48" s="23" t="s">
        <v>132</v>
      </c>
      <c r="C48" s="24" t="s">
        <v>46</v>
      </c>
      <c r="D48" s="24">
        <v>1</v>
      </c>
      <c r="E48" s="23"/>
      <c r="F48" s="26">
        <f>E48</f>
        <v>0</v>
      </c>
    </row>
    <row r="49" spans="1:6" ht="62.4" x14ac:dyDescent="0.3">
      <c r="A49" s="22" t="s">
        <v>92</v>
      </c>
      <c r="B49" s="23" t="s">
        <v>88</v>
      </c>
      <c r="C49" s="24" t="s">
        <v>89</v>
      </c>
      <c r="D49" s="24">
        <v>4</v>
      </c>
      <c r="E49" s="25"/>
      <c r="F49" s="26">
        <f>E49*D49</f>
        <v>0</v>
      </c>
    </row>
    <row r="50" spans="1:6" ht="62.4" x14ac:dyDescent="0.3">
      <c r="A50" s="22" t="s">
        <v>95</v>
      </c>
      <c r="B50" s="23" t="s">
        <v>91</v>
      </c>
      <c r="C50" s="24" t="s">
        <v>46</v>
      </c>
      <c r="D50" s="24">
        <v>1</v>
      </c>
      <c r="E50" s="25"/>
      <c r="F50" s="26">
        <f t="shared" ref="F50:F51" si="7">E50*D50</f>
        <v>0</v>
      </c>
    </row>
    <row r="51" spans="1:6" ht="31.2" x14ac:dyDescent="0.3">
      <c r="A51" s="22" t="s">
        <v>96</v>
      </c>
      <c r="B51" s="23" t="s">
        <v>93</v>
      </c>
      <c r="C51" s="24" t="s">
        <v>94</v>
      </c>
      <c r="D51" s="24">
        <v>1</v>
      </c>
      <c r="E51" s="25"/>
      <c r="F51" s="26">
        <f t="shared" si="7"/>
        <v>0</v>
      </c>
    </row>
    <row r="52" spans="1:6" ht="15.6" x14ac:dyDescent="0.3">
      <c r="A52" s="22" t="s">
        <v>98</v>
      </c>
      <c r="B52" s="38" t="s">
        <v>133</v>
      </c>
      <c r="C52" s="38"/>
      <c r="D52" s="38"/>
      <c r="E52" s="38"/>
      <c r="F52" s="39"/>
    </row>
    <row r="53" spans="1:6" ht="171.6" x14ac:dyDescent="0.3">
      <c r="A53" s="22" t="s">
        <v>100</v>
      </c>
      <c r="B53" s="27" t="s">
        <v>76</v>
      </c>
      <c r="C53" s="28" t="s">
        <v>46</v>
      </c>
      <c r="D53" s="29">
        <v>1</v>
      </c>
      <c r="E53" s="25"/>
      <c r="F53" s="26">
        <f>E53*D53</f>
        <v>0</v>
      </c>
    </row>
    <row r="54" spans="1:6" ht="78" x14ac:dyDescent="0.3">
      <c r="A54" s="22" t="s">
        <v>102</v>
      </c>
      <c r="B54" s="27" t="s">
        <v>97</v>
      </c>
      <c r="C54" s="28" t="s">
        <v>11</v>
      </c>
      <c r="D54" s="29">
        <v>1</v>
      </c>
      <c r="E54" s="25"/>
      <c r="F54" s="26">
        <f>E54*D54</f>
        <v>0</v>
      </c>
    </row>
    <row r="55" spans="1:6" ht="46.8" x14ac:dyDescent="0.3">
      <c r="A55" s="22" t="s">
        <v>104</v>
      </c>
      <c r="B55" s="27" t="s">
        <v>99</v>
      </c>
      <c r="C55" s="28" t="s">
        <v>11</v>
      </c>
      <c r="D55" s="29">
        <v>1</v>
      </c>
      <c r="E55" s="25"/>
      <c r="F55" s="26">
        <f>E55*D55</f>
        <v>0</v>
      </c>
    </row>
    <row r="56" spans="1:6" ht="46.8" x14ac:dyDescent="0.3">
      <c r="A56" s="22" t="s">
        <v>106</v>
      </c>
      <c r="B56" s="23" t="s">
        <v>101</v>
      </c>
      <c r="C56" s="24" t="s">
        <v>94</v>
      </c>
      <c r="D56" s="24">
        <v>1</v>
      </c>
      <c r="E56" s="25"/>
      <c r="F56" s="26">
        <f t="shared" ref="F56:F63" si="8">E56*D56</f>
        <v>0</v>
      </c>
    </row>
    <row r="57" spans="1:6" ht="78" x14ac:dyDescent="0.3">
      <c r="A57" s="22" t="s">
        <v>108</v>
      </c>
      <c r="B57" s="23" t="s">
        <v>103</v>
      </c>
      <c r="C57" s="24" t="s">
        <v>46</v>
      </c>
      <c r="D57" s="24">
        <v>1</v>
      </c>
      <c r="E57" s="25"/>
      <c r="F57" s="26">
        <f t="shared" si="8"/>
        <v>0</v>
      </c>
    </row>
    <row r="58" spans="1:6" ht="143.4" x14ac:dyDescent="0.3">
      <c r="A58" s="22" t="s">
        <v>111</v>
      </c>
      <c r="B58" s="27" t="s">
        <v>105</v>
      </c>
      <c r="C58" s="24" t="s">
        <v>94</v>
      </c>
      <c r="D58" s="24">
        <v>1</v>
      </c>
      <c r="E58" s="25"/>
      <c r="F58" s="26">
        <f t="shared" si="8"/>
        <v>0</v>
      </c>
    </row>
    <row r="59" spans="1:6" ht="62.4" x14ac:dyDescent="0.3">
      <c r="A59" s="22" t="s">
        <v>114</v>
      </c>
      <c r="B59" s="23" t="s">
        <v>107</v>
      </c>
      <c r="C59" s="24" t="s">
        <v>94</v>
      </c>
      <c r="D59" s="24">
        <v>1</v>
      </c>
      <c r="E59" s="25"/>
      <c r="F59" s="26">
        <f t="shared" si="8"/>
        <v>0</v>
      </c>
    </row>
    <row r="60" spans="1:6" ht="93.6" x14ac:dyDescent="0.3">
      <c r="A60" s="22" t="s">
        <v>115</v>
      </c>
      <c r="B60" s="23" t="s">
        <v>109</v>
      </c>
      <c r="C60" s="24" t="s">
        <v>46</v>
      </c>
      <c r="D60" s="24">
        <v>1</v>
      </c>
      <c r="E60" s="25"/>
      <c r="F60" s="25">
        <f t="shared" si="8"/>
        <v>0</v>
      </c>
    </row>
    <row r="61" spans="1:6" ht="46.8" x14ac:dyDescent="0.3">
      <c r="A61" s="22" t="s">
        <v>117</v>
      </c>
      <c r="B61" s="23" t="s">
        <v>110</v>
      </c>
      <c r="C61" s="30" t="s">
        <v>46</v>
      </c>
      <c r="D61" s="24">
        <v>1</v>
      </c>
      <c r="E61" s="31"/>
      <c r="F61" s="25">
        <f t="shared" si="8"/>
        <v>0</v>
      </c>
    </row>
    <row r="62" spans="1:6" ht="46.8" x14ac:dyDescent="0.3">
      <c r="A62" s="22" t="s">
        <v>119</v>
      </c>
      <c r="B62" s="23" t="s">
        <v>112</v>
      </c>
      <c r="C62" s="24" t="s">
        <v>113</v>
      </c>
      <c r="D62" s="24">
        <v>100</v>
      </c>
      <c r="E62" s="25"/>
      <c r="F62" s="25">
        <f t="shared" si="8"/>
        <v>0</v>
      </c>
    </row>
    <row r="63" spans="1:6" ht="46.8" x14ac:dyDescent="0.3">
      <c r="A63" s="22" t="s">
        <v>121</v>
      </c>
      <c r="B63" s="23" t="s">
        <v>134</v>
      </c>
      <c r="C63" s="24" t="s">
        <v>113</v>
      </c>
      <c r="D63" s="24">
        <v>100</v>
      </c>
      <c r="E63" s="25"/>
      <c r="F63" s="25">
        <f t="shared" si="8"/>
        <v>0</v>
      </c>
    </row>
    <row r="64" spans="1:6" ht="62.4" x14ac:dyDescent="0.3">
      <c r="A64" s="22" t="s">
        <v>123</v>
      </c>
      <c r="B64" s="23" t="s">
        <v>149</v>
      </c>
      <c r="C64" s="3" t="s">
        <v>57</v>
      </c>
      <c r="D64" s="11">
        <v>1</v>
      </c>
      <c r="E64" s="5"/>
      <c r="F64" s="17">
        <f t="shared" ref="F64" si="9">D64*E64</f>
        <v>0</v>
      </c>
    </row>
    <row r="65" spans="1:6" ht="31.2" x14ac:dyDescent="0.3">
      <c r="A65" s="22" t="s">
        <v>125</v>
      </c>
      <c r="B65" s="23" t="s">
        <v>116</v>
      </c>
      <c r="C65" s="24" t="s">
        <v>113</v>
      </c>
      <c r="D65" s="24">
        <v>20</v>
      </c>
      <c r="E65" s="25"/>
      <c r="F65" s="25">
        <f t="shared" ref="F65:F71" si="10">E65*D65</f>
        <v>0</v>
      </c>
    </row>
    <row r="66" spans="1:6" ht="31.2" x14ac:dyDescent="0.3">
      <c r="A66" s="22" t="s">
        <v>127</v>
      </c>
      <c r="B66" s="23" t="s">
        <v>118</v>
      </c>
      <c r="C66" s="24" t="s">
        <v>113</v>
      </c>
      <c r="D66" s="24">
        <v>40</v>
      </c>
      <c r="E66" s="25"/>
      <c r="F66" s="25">
        <f t="shared" si="10"/>
        <v>0</v>
      </c>
    </row>
    <row r="67" spans="1:6" ht="31.2" x14ac:dyDescent="0.3">
      <c r="A67" s="22" t="s">
        <v>137</v>
      </c>
      <c r="B67" s="23" t="s">
        <v>120</v>
      </c>
      <c r="C67" s="24" t="s">
        <v>113</v>
      </c>
      <c r="D67" s="24">
        <v>120</v>
      </c>
      <c r="E67" s="25"/>
      <c r="F67" s="25">
        <f t="shared" si="10"/>
        <v>0</v>
      </c>
    </row>
    <row r="68" spans="1:6" ht="15.6" x14ac:dyDescent="0.3">
      <c r="A68" s="22" t="s">
        <v>138</v>
      </c>
      <c r="B68" s="23" t="s">
        <v>122</v>
      </c>
      <c r="C68" s="24" t="s">
        <v>13</v>
      </c>
      <c r="D68" s="24">
        <v>24</v>
      </c>
      <c r="E68" s="31"/>
      <c r="F68" s="25">
        <f t="shared" si="10"/>
        <v>0</v>
      </c>
    </row>
    <row r="69" spans="1:6" ht="31.2" x14ac:dyDescent="0.3">
      <c r="A69" s="22" t="s">
        <v>139</v>
      </c>
      <c r="B69" s="23" t="s">
        <v>124</v>
      </c>
      <c r="C69" s="24" t="s">
        <v>2</v>
      </c>
      <c r="D69" s="24">
        <v>1</v>
      </c>
      <c r="E69" s="31"/>
      <c r="F69" s="25">
        <f t="shared" si="10"/>
        <v>0</v>
      </c>
    </row>
    <row r="70" spans="1:6" ht="15.6" x14ac:dyDescent="0.3">
      <c r="A70" s="22" t="s">
        <v>140</v>
      </c>
      <c r="B70" s="23" t="s">
        <v>126</v>
      </c>
      <c r="C70" s="24" t="s">
        <v>2</v>
      </c>
      <c r="D70" s="24">
        <v>1</v>
      </c>
      <c r="E70" s="31"/>
      <c r="F70" s="25">
        <f t="shared" si="10"/>
        <v>0</v>
      </c>
    </row>
    <row r="71" spans="1:6" ht="78" x14ac:dyDescent="0.3">
      <c r="A71" s="22" t="s">
        <v>141</v>
      </c>
      <c r="B71" s="23" t="s">
        <v>128</v>
      </c>
      <c r="C71" s="24" t="s">
        <v>2</v>
      </c>
      <c r="D71" s="22">
        <v>1</v>
      </c>
      <c r="E71" s="31"/>
      <c r="F71" s="25">
        <f t="shared" si="10"/>
        <v>0</v>
      </c>
    </row>
    <row r="72" spans="1:6" ht="15.6" x14ac:dyDescent="0.3">
      <c r="A72" s="22"/>
      <c r="B72" s="23" t="s">
        <v>136</v>
      </c>
      <c r="C72" s="34"/>
      <c r="D72" s="34"/>
      <c r="E72" s="34"/>
      <c r="F72" s="32">
        <f>+SUM(F44:F71)</f>
        <v>0</v>
      </c>
    </row>
    <row r="73" spans="1:6" ht="15.6" x14ac:dyDescent="0.3">
      <c r="A73" s="35" t="s">
        <v>146</v>
      </c>
      <c r="B73" s="36"/>
      <c r="C73" s="36"/>
      <c r="D73" s="36"/>
      <c r="E73" s="36"/>
      <c r="F73" s="37"/>
    </row>
    <row r="74" spans="1:6" ht="15.6" x14ac:dyDescent="0.3">
      <c r="A74" s="22" t="s">
        <v>82</v>
      </c>
      <c r="B74" s="23" t="s">
        <v>83</v>
      </c>
      <c r="C74" s="24" t="s">
        <v>84</v>
      </c>
      <c r="D74" s="24">
        <v>1</v>
      </c>
      <c r="E74" s="25"/>
      <c r="F74" s="26">
        <f>E74*D74</f>
        <v>0</v>
      </c>
    </row>
    <row r="75" spans="1:6" ht="15.6" x14ac:dyDescent="0.3">
      <c r="A75" s="22" t="s">
        <v>85</v>
      </c>
      <c r="B75" s="23" t="s">
        <v>135</v>
      </c>
      <c r="C75" s="24" t="s">
        <v>84</v>
      </c>
      <c r="D75" s="24">
        <v>1</v>
      </c>
      <c r="E75" s="25"/>
      <c r="F75" s="26">
        <f t="shared" ref="F75:F76" si="11">E75*D75</f>
        <v>0</v>
      </c>
    </row>
    <row r="76" spans="1:6" ht="15.6" x14ac:dyDescent="0.3">
      <c r="A76" s="22" t="s">
        <v>86</v>
      </c>
      <c r="B76" s="23" t="s">
        <v>75</v>
      </c>
      <c r="C76" s="24" t="s">
        <v>84</v>
      </c>
      <c r="D76" s="24">
        <v>1</v>
      </c>
      <c r="E76" s="25"/>
      <c r="F76" s="26">
        <f t="shared" si="11"/>
        <v>0</v>
      </c>
    </row>
    <row r="77" spans="1:6" ht="31.2" x14ac:dyDescent="0.3">
      <c r="A77" s="22" t="s">
        <v>87</v>
      </c>
      <c r="B77" s="23" t="s">
        <v>131</v>
      </c>
      <c r="C77" s="24" t="s">
        <v>46</v>
      </c>
      <c r="D77" s="24" t="s">
        <v>77</v>
      </c>
      <c r="E77" s="23"/>
      <c r="F77" s="26">
        <f>E77</f>
        <v>0</v>
      </c>
    </row>
    <row r="78" spans="1:6" ht="93.6" x14ac:dyDescent="0.3">
      <c r="A78" s="22" t="s">
        <v>90</v>
      </c>
      <c r="B78" s="23" t="s">
        <v>132</v>
      </c>
      <c r="C78" s="24" t="s">
        <v>46</v>
      </c>
      <c r="D78" s="24" t="s">
        <v>77</v>
      </c>
      <c r="E78" s="23"/>
      <c r="F78" s="26">
        <f>E78</f>
        <v>0</v>
      </c>
    </row>
    <row r="79" spans="1:6" ht="62.4" x14ac:dyDescent="0.3">
      <c r="A79" s="22" t="s">
        <v>92</v>
      </c>
      <c r="B79" s="23" t="s">
        <v>88</v>
      </c>
      <c r="C79" s="24" t="s">
        <v>89</v>
      </c>
      <c r="D79" s="24">
        <v>4</v>
      </c>
      <c r="E79" s="25"/>
      <c r="F79" s="26">
        <f>E79*D79</f>
        <v>0</v>
      </c>
    </row>
    <row r="80" spans="1:6" ht="62.4" x14ac:dyDescent="0.3">
      <c r="A80" s="22" t="s">
        <v>95</v>
      </c>
      <c r="B80" s="23" t="s">
        <v>91</v>
      </c>
      <c r="C80" s="24" t="s">
        <v>46</v>
      </c>
      <c r="D80" s="24">
        <v>1</v>
      </c>
      <c r="E80" s="25"/>
      <c r="F80" s="26">
        <f t="shared" ref="F80:F81" si="12">E80*D80</f>
        <v>0</v>
      </c>
    </row>
    <row r="81" spans="1:6" ht="31.2" x14ac:dyDescent="0.3">
      <c r="A81" s="22" t="s">
        <v>96</v>
      </c>
      <c r="B81" s="23" t="s">
        <v>93</v>
      </c>
      <c r="C81" s="24" t="s">
        <v>94</v>
      </c>
      <c r="D81" s="24">
        <v>1</v>
      </c>
      <c r="E81" s="25"/>
      <c r="F81" s="26">
        <f t="shared" si="12"/>
        <v>0</v>
      </c>
    </row>
    <row r="82" spans="1:6" ht="15.6" x14ac:dyDescent="0.3">
      <c r="A82" s="22" t="s">
        <v>98</v>
      </c>
      <c r="B82" s="38" t="s">
        <v>133</v>
      </c>
      <c r="C82" s="38"/>
      <c r="D82" s="38"/>
      <c r="E82" s="38"/>
      <c r="F82" s="39"/>
    </row>
    <row r="83" spans="1:6" ht="171.6" x14ac:dyDescent="0.3">
      <c r="A83" s="22" t="s">
        <v>100</v>
      </c>
      <c r="B83" s="27" t="s">
        <v>76</v>
      </c>
      <c r="C83" s="28" t="s">
        <v>46</v>
      </c>
      <c r="D83" s="29">
        <v>1</v>
      </c>
      <c r="E83" s="25"/>
      <c r="F83" s="26">
        <f>E83*D83</f>
        <v>0</v>
      </c>
    </row>
    <row r="84" spans="1:6" ht="78" x14ac:dyDescent="0.3">
      <c r="A84" s="22" t="s">
        <v>102</v>
      </c>
      <c r="B84" s="27" t="s">
        <v>97</v>
      </c>
      <c r="C84" s="28" t="s">
        <v>11</v>
      </c>
      <c r="D84" s="29">
        <v>1</v>
      </c>
      <c r="E84" s="25"/>
      <c r="F84" s="26">
        <f>E84*D84</f>
        <v>0</v>
      </c>
    </row>
    <row r="85" spans="1:6" ht="46.8" x14ac:dyDescent="0.3">
      <c r="A85" s="22" t="s">
        <v>104</v>
      </c>
      <c r="B85" s="27" t="s">
        <v>99</v>
      </c>
      <c r="C85" s="28" t="s">
        <v>11</v>
      </c>
      <c r="D85" s="29">
        <v>1</v>
      </c>
      <c r="E85" s="25"/>
      <c r="F85" s="26">
        <f>E85*D85</f>
        <v>0</v>
      </c>
    </row>
    <row r="86" spans="1:6" ht="46.8" x14ac:dyDescent="0.3">
      <c r="A86" s="22" t="s">
        <v>106</v>
      </c>
      <c r="B86" s="23" t="s">
        <v>101</v>
      </c>
      <c r="C86" s="24" t="s">
        <v>94</v>
      </c>
      <c r="D86" s="24">
        <v>1</v>
      </c>
      <c r="E86" s="25"/>
      <c r="F86" s="26">
        <f t="shared" ref="F86:F93" si="13">E86*D86</f>
        <v>0</v>
      </c>
    </row>
    <row r="87" spans="1:6" ht="78" x14ac:dyDescent="0.3">
      <c r="A87" s="22" t="s">
        <v>108</v>
      </c>
      <c r="B87" s="23" t="s">
        <v>103</v>
      </c>
      <c r="C87" s="24" t="s">
        <v>46</v>
      </c>
      <c r="D87" s="24">
        <v>1</v>
      </c>
      <c r="E87" s="25"/>
      <c r="F87" s="26">
        <f t="shared" si="13"/>
        <v>0</v>
      </c>
    </row>
    <row r="88" spans="1:6" ht="143.4" x14ac:dyDescent="0.3">
      <c r="A88" s="22" t="s">
        <v>111</v>
      </c>
      <c r="B88" s="27" t="s">
        <v>105</v>
      </c>
      <c r="C88" s="24" t="s">
        <v>94</v>
      </c>
      <c r="D88" s="24">
        <v>1</v>
      </c>
      <c r="E88" s="25"/>
      <c r="F88" s="26">
        <f t="shared" si="13"/>
        <v>0</v>
      </c>
    </row>
    <row r="89" spans="1:6" ht="62.4" x14ac:dyDescent="0.3">
      <c r="A89" s="22" t="s">
        <v>114</v>
      </c>
      <c r="B89" s="23" t="s">
        <v>107</v>
      </c>
      <c r="C89" s="24" t="s">
        <v>94</v>
      </c>
      <c r="D89" s="24">
        <v>1</v>
      </c>
      <c r="E89" s="25"/>
      <c r="F89" s="26">
        <f t="shared" si="13"/>
        <v>0</v>
      </c>
    </row>
    <row r="90" spans="1:6" ht="93.6" x14ac:dyDescent="0.3">
      <c r="A90" s="22" t="s">
        <v>115</v>
      </c>
      <c r="B90" s="23" t="s">
        <v>109</v>
      </c>
      <c r="C90" s="24" t="s">
        <v>46</v>
      </c>
      <c r="D90" s="24">
        <v>1</v>
      </c>
      <c r="E90" s="25"/>
      <c r="F90" s="25">
        <f t="shared" si="13"/>
        <v>0</v>
      </c>
    </row>
    <row r="91" spans="1:6" ht="46.8" x14ac:dyDescent="0.3">
      <c r="A91" s="22" t="s">
        <v>117</v>
      </c>
      <c r="B91" s="23" t="s">
        <v>110</v>
      </c>
      <c r="C91" s="30" t="s">
        <v>46</v>
      </c>
      <c r="D91" s="24">
        <v>1</v>
      </c>
      <c r="E91" s="31"/>
      <c r="F91" s="25">
        <f t="shared" si="13"/>
        <v>0</v>
      </c>
    </row>
    <row r="92" spans="1:6" ht="46.8" x14ac:dyDescent="0.3">
      <c r="A92" s="22" t="s">
        <v>119</v>
      </c>
      <c r="B92" s="23" t="s">
        <v>112</v>
      </c>
      <c r="C92" s="24" t="s">
        <v>113</v>
      </c>
      <c r="D92" s="24">
        <v>100</v>
      </c>
      <c r="E92" s="25"/>
      <c r="F92" s="25">
        <f t="shared" si="13"/>
        <v>0</v>
      </c>
    </row>
    <row r="93" spans="1:6" ht="46.8" x14ac:dyDescent="0.3">
      <c r="A93" s="22" t="s">
        <v>121</v>
      </c>
      <c r="B93" s="23" t="s">
        <v>134</v>
      </c>
      <c r="C93" s="24" t="s">
        <v>113</v>
      </c>
      <c r="D93" s="24">
        <v>100</v>
      </c>
      <c r="E93" s="25"/>
      <c r="F93" s="25">
        <f t="shared" si="13"/>
        <v>0</v>
      </c>
    </row>
    <row r="94" spans="1:6" ht="140.4" x14ac:dyDescent="0.3">
      <c r="A94" s="22" t="s">
        <v>123</v>
      </c>
      <c r="B94" s="23" t="s">
        <v>143</v>
      </c>
      <c r="C94" s="3" t="s">
        <v>57</v>
      </c>
      <c r="D94" s="11">
        <v>1</v>
      </c>
      <c r="E94" s="5"/>
      <c r="F94" s="17">
        <f t="shared" ref="F94" si="14">D94*E94</f>
        <v>0</v>
      </c>
    </row>
    <row r="95" spans="1:6" ht="31.2" x14ac:dyDescent="0.3">
      <c r="A95" s="22" t="s">
        <v>125</v>
      </c>
      <c r="B95" s="23" t="s">
        <v>116</v>
      </c>
      <c r="C95" s="24" t="s">
        <v>113</v>
      </c>
      <c r="D95" s="24">
        <v>20</v>
      </c>
      <c r="E95" s="25"/>
      <c r="F95" s="25">
        <f t="shared" ref="F95:F101" si="15">E95*D95</f>
        <v>0</v>
      </c>
    </row>
    <row r="96" spans="1:6" ht="31.2" x14ac:dyDescent="0.3">
      <c r="A96" s="22" t="s">
        <v>127</v>
      </c>
      <c r="B96" s="23" t="s">
        <v>118</v>
      </c>
      <c r="C96" s="24" t="s">
        <v>113</v>
      </c>
      <c r="D96" s="24">
        <v>40</v>
      </c>
      <c r="E96" s="25"/>
      <c r="F96" s="25">
        <f t="shared" si="15"/>
        <v>0</v>
      </c>
    </row>
    <row r="97" spans="1:6" ht="31.2" x14ac:dyDescent="0.3">
      <c r="A97" s="22" t="s">
        <v>137</v>
      </c>
      <c r="B97" s="23" t="s">
        <v>120</v>
      </c>
      <c r="C97" s="24" t="s">
        <v>113</v>
      </c>
      <c r="D97" s="24">
        <v>120</v>
      </c>
      <c r="E97" s="25"/>
      <c r="F97" s="25">
        <f t="shared" si="15"/>
        <v>0</v>
      </c>
    </row>
    <row r="98" spans="1:6" ht="15.6" x14ac:dyDescent="0.3">
      <c r="A98" s="22" t="s">
        <v>138</v>
      </c>
      <c r="B98" s="23" t="s">
        <v>122</v>
      </c>
      <c r="C98" s="24" t="s">
        <v>13</v>
      </c>
      <c r="D98" s="24">
        <v>24</v>
      </c>
      <c r="E98" s="31"/>
      <c r="F98" s="25">
        <f t="shared" si="15"/>
        <v>0</v>
      </c>
    </row>
    <row r="99" spans="1:6" ht="31.2" x14ac:dyDescent="0.3">
      <c r="A99" s="22" t="s">
        <v>139</v>
      </c>
      <c r="B99" s="23" t="s">
        <v>124</v>
      </c>
      <c r="C99" s="24" t="s">
        <v>2</v>
      </c>
      <c r="D99" s="24">
        <v>1</v>
      </c>
      <c r="E99" s="31"/>
      <c r="F99" s="25">
        <f t="shared" si="15"/>
        <v>0</v>
      </c>
    </row>
    <row r="100" spans="1:6" ht="15.6" x14ac:dyDescent="0.3">
      <c r="A100" s="22" t="s">
        <v>140</v>
      </c>
      <c r="B100" s="23" t="s">
        <v>126</v>
      </c>
      <c r="C100" s="24" t="s">
        <v>2</v>
      </c>
      <c r="D100" s="24">
        <v>1</v>
      </c>
      <c r="E100" s="31"/>
      <c r="F100" s="25">
        <f t="shared" si="15"/>
        <v>0</v>
      </c>
    </row>
    <row r="101" spans="1:6" ht="78" x14ac:dyDescent="0.3">
      <c r="A101" s="22" t="s">
        <v>141</v>
      </c>
      <c r="B101" s="23" t="s">
        <v>128</v>
      </c>
      <c r="C101" s="24" t="s">
        <v>2</v>
      </c>
      <c r="D101" s="22">
        <v>1</v>
      </c>
      <c r="E101" s="31"/>
      <c r="F101" s="25">
        <f t="shared" si="15"/>
        <v>0</v>
      </c>
    </row>
    <row r="102" spans="1:6" ht="15.6" x14ac:dyDescent="0.3">
      <c r="A102" s="22"/>
      <c r="B102" s="23" t="s">
        <v>147</v>
      </c>
      <c r="C102" s="34"/>
      <c r="D102" s="34"/>
      <c r="E102" s="34"/>
      <c r="F102" s="32">
        <f>+SUM(F74:F101)</f>
        <v>0</v>
      </c>
    </row>
    <row r="103" spans="1:6" ht="15.6" x14ac:dyDescent="0.3">
      <c r="B103" s="33" t="s">
        <v>148</v>
      </c>
      <c r="C103" s="34"/>
      <c r="D103" s="34"/>
      <c r="E103" s="34"/>
      <c r="F103" s="32">
        <f>+F102+F72+F42</f>
        <v>0</v>
      </c>
    </row>
  </sheetData>
  <mergeCells count="19">
    <mergeCell ref="B42:E42"/>
    <mergeCell ref="A1:F1"/>
    <mergeCell ref="A2:F2"/>
    <mergeCell ref="A4:F4"/>
    <mergeCell ref="H5:M5"/>
    <mergeCell ref="B9:E9"/>
    <mergeCell ref="B16:E16"/>
    <mergeCell ref="B22:E22"/>
    <mergeCell ref="B28:E28"/>
    <mergeCell ref="B31:E31"/>
    <mergeCell ref="B36:E36"/>
    <mergeCell ref="B41:E41"/>
    <mergeCell ref="C103:E103"/>
    <mergeCell ref="A43:F43"/>
    <mergeCell ref="B52:F52"/>
    <mergeCell ref="C72:E72"/>
    <mergeCell ref="A73:F73"/>
    <mergeCell ref="B82:F82"/>
    <mergeCell ref="C102:E10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F2AE-7158-4D39-8D32-FD35E552BB69}">
  <dimension ref="A1:M102"/>
  <sheetViews>
    <sheetView tabSelected="1" workbookViewId="0">
      <pane ySplit="3" topLeftCell="A91" activePane="bottomLeft" state="frozen"/>
      <selection pane="bottomLeft" activeCell="D78" sqref="D78"/>
    </sheetView>
  </sheetViews>
  <sheetFormatPr baseColWidth="10" defaultRowHeight="14.4" x14ac:dyDescent="0.3"/>
  <cols>
    <col min="1" max="1" width="8.88671875" customWidth="1"/>
    <col min="2" max="2" width="56.6640625" customWidth="1"/>
    <col min="3" max="3" width="7.88671875" customWidth="1"/>
    <col min="4" max="4" width="9.33203125" customWidth="1"/>
    <col min="5" max="5" width="18.6640625" customWidth="1"/>
    <col min="6" max="6" width="18.44140625" customWidth="1"/>
    <col min="13" max="13" width="21.6640625" customWidth="1"/>
  </cols>
  <sheetData>
    <row r="1" spans="1:13" x14ac:dyDescent="0.3">
      <c r="A1" s="43" t="s">
        <v>78</v>
      </c>
      <c r="B1" s="44"/>
      <c r="C1" s="44"/>
      <c r="D1" s="44"/>
      <c r="E1" s="44"/>
      <c r="F1" s="45"/>
    </row>
    <row r="2" spans="1:13" x14ac:dyDescent="0.3">
      <c r="A2" s="46" t="s">
        <v>79</v>
      </c>
      <c r="B2" s="47"/>
      <c r="C2" s="47"/>
      <c r="D2" s="47"/>
      <c r="E2" s="47"/>
      <c r="F2" s="48"/>
    </row>
    <row r="3" spans="1:13" ht="31.2" x14ac:dyDescent="0.3">
      <c r="A3" s="12" t="s">
        <v>0</v>
      </c>
      <c r="B3" s="1" t="s">
        <v>1</v>
      </c>
      <c r="C3" s="1" t="s">
        <v>2</v>
      </c>
      <c r="D3" s="1" t="s">
        <v>3</v>
      </c>
      <c r="E3" s="1" t="s">
        <v>4</v>
      </c>
      <c r="F3" s="13" t="s">
        <v>5</v>
      </c>
    </row>
    <row r="4" spans="1:13" ht="28.2" customHeight="1" x14ac:dyDescent="0.3">
      <c r="A4" s="35" t="s">
        <v>129</v>
      </c>
      <c r="B4" s="36"/>
      <c r="C4" s="36"/>
      <c r="D4" s="36"/>
      <c r="E4" s="36"/>
      <c r="F4" s="37"/>
    </row>
    <row r="5" spans="1:13" ht="27.6" x14ac:dyDescent="0.3">
      <c r="A5" s="14" t="s">
        <v>6</v>
      </c>
      <c r="B5" s="2" t="s">
        <v>7</v>
      </c>
      <c r="C5" s="3"/>
      <c r="D5" s="4" t="s">
        <v>8</v>
      </c>
      <c r="E5" s="4"/>
      <c r="F5" s="15" t="s">
        <v>8</v>
      </c>
      <c r="H5" s="49"/>
      <c r="I5" s="50"/>
      <c r="J5" s="50"/>
      <c r="K5" s="50"/>
      <c r="L5" s="50"/>
      <c r="M5" s="50"/>
    </row>
    <row r="6" spans="1:13" x14ac:dyDescent="0.3">
      <c r="A6" s="16" t="s">
        <v>9</v>
      </c>
      <c r="B6" s="4" t="s">
        <v>10</v>
      </c>
      <c r="C6" s="3" t="s">
        <v>11</v>
      </c>
      <c r="D6" s="3">
        <f>1*2</f>
        <v>2</v>
      </c>
      <c r="E6" s="5"/>
      <c r="F6" s="17">
        <f>D6*E6</f>
        <v>0</v>
      </c>
    </row>
    <row r="7" spans="1:13" x14ac:dyDescent="0.3">
      <c r="A7" s="16" t="s">
        <v>12</v>
      </c>
      <c r="B7" s="4" t="s">
        <v>81</v>
      </c>
      <c r="C7" s="3" t="s">
        <v>11</v>
      </c>
      <c r="D7" s="3">
        <v>2</v>
      </c>
      <c r="E7" s="5"/>
      <c r="F7" s="17">
        <f>D7*E7</f>
        <v>0</v>
      </c>
    </row>
    <row r="8" spans="1:13" ht="27.6" x14ac:dyDescent="0.3">
      <c r="A8" s="16" t="s">
        <v>14</v>
      </c>
      <c r="B8" s="6" t="s">
        <v>15</v>
      </c>
      <c r="C8" s="3" t="s">
        <v>11</v>
      </c>
      <c r="D8" s="11">
        <v>2</v>
      </c>
      <c r="E8" s="5"/>
      <c r="F8" s="17">
        <f t="shared" ref="F8" si="0">D8*E8</f>
        <v>0</v>
      </c>
    </row>
    <row r="9" spans="1:13" x14ac:dyDescent="0.3">
      <c r="A9" s="18"/>
      <c r="B9" s="40" t="s">
        <v>16</v>
      </c>
      <c r="C9" s="40"/>
      <c r="D9" s="40"/>
      <c r="E9" s="40"/>
      <c r="F9" s="19">
        <f>SUM(F6:F8)</f>
        <v>0</v>
      </c>
    </row>
    <row r="10" spans="1:13" x14ac:dyDescent="0.3">
      <c r="A10" s="14" t="s">
        <v>17</v>
      </c>
      <c r="B10" s="7" t="s">
        <v>18</v>
      </c>
      <c r="C10" s="3"/>
      <c r="D10" s="3"/>
      <c r="E10" s="4"/>
      <c r="F10" s="15"/>
    </row>
    <row r="11" spans="1:13" x14ac:dyDescent="0.3">
      <c r="A11" s="16" t="s">
        <v>19</v>
      </c>
      <c r="B11" s="4" t="s">
        <v>20</v>
      </c>
      <c r="C11" s="3" t="s">
        <v>13</v>
      </c>
      <c r="D11" s="11">
        <v>2</v>
      </c>
      <c r="E11" s="5"/>
      <c r="F11" s="17">
        <f>D11*E11</f>
        <v>0</v>
      </c>
    </row>
    <row r="12" spans="1:13" x14ac:dyDescent="0.3">
      <c r="A12" s="16" t="s">
        <v>21</v>
      </c>
      <c r="B12" s="4" t="s">
        <v>22</v>
      </c>
      <c r="C12" s="3" t="s">
        <v>13</v>
      </c>
      <c r="D12" s="11">
        <v>8</v>
      </c>
      <c r="E12" s="5"/>
      <c r="F12" s="17">
        <f t="shared" ref="F12:F15" si="1">D12*E12</f>
        <v>0</v>
      </c>
    </row>
    <row r="13" spans="1:13" ht="27.6" x14ac:dyDescent="0.3">
      <c r="A13" s="16" t="s">
        <v>23</v>
      </c>
      <c r="B13" s="8" t="s">
        <v>24</v>
      </c>
      <c r="C13" s="3" t="s">
        <v>13</v>
      </c>
      <c r="D13" s="11">
        <v>8</v>
      </c>
      <c r="E13" s="5"/>
      <c r="F13" s="17">
        <f t="shared" si="1"/>
        <v>0</v>
      </c>
    </row>
    <row r="14" spans="1:13" ht="27.6" x14ac:dyDescent="0.3">
      <c r="A14" s="16" t="s">
        <v>25</v>
      </c>
      <c r="B14" s="9" t="s">
        <v>26</v>
      </c>
      <c r="C14" s="3" t="s">
        <v>13</v>
      </c>
      <c r="D14" s="11">
        <v>2</v>
      </c>
      <c r="E14" s="5"/>
      <c r="F14" s="17">
        <f t="shared" si="1"/>
        <v>0</v>
      </c>
    </row>
    <row r="15" spans="1:13" x14ac:dyDescent="0.3">
      <c r="A15" s="16" t="s">
        <v>27</v>
      </c>
      <c r="B15" s="8" t="s">
        <v>28</v>
      </c>
      <c r="C15" s="3" t="s">
        <v>13</v>
      </c>
      <c r="D15" s="11">
        <v>2</v>
      </c>
      <c r="E15" s="5"/>
      <c r="F15" s="17">
        <f t="shared" si="1"/>
        <v>0</v>
      </c>
    </row>
    <row r="16" spans="1:13" x14ac:dyDescent="0.3">
      <c r="A16" s="18"/>
      <c r="B16" s="40" t="s">
        <v>29</v>
      </c>
      <c r="C16" s="40"/>
      <c r="D16" s="40"/>
      <c r="E16" s="40"/>
      <c r="F16" s="19">
        <f>SUM(F11:F15)</f>
        <v>0</v>
      </c>
    </row>
    <row r="17" spans="1:6" x14ac:dyDescent="0.3">
      <c r="A17" s="14" t="s">
        <v>30</v>
      </c>
      <c r="B17" s="10" t="s">
        <v>31</v>
      </c>
      <c r="C17" s="3"/>
      <c r="D17" s="3"/>
      <c r="E17" s="4"/>
      <c r="F17" s="15"/>
    </row>
    <row r="18" spans="1:6" x14ac:dyDescent="0.3">
      <c r="A18" s="16" t="s">
        <v>32</v>
      </c>
      <c r="B18" s="8" t="s">
        <v>33</v>
      </c>
      <c r="C18" s="3" t="s">
        <v>13</v>
      </c>
      <c r="D18" s="11">
        <v>2</v>
      </c>
      <c r="E18" s="5"/>
      <c r="F18" s="17">
        <f>D18*E18</f>
        <v>0</v>
      </c>
    </row>
    <row r="19" spans="1:6" x14ac:dyDescent="0.3">
      <c r="A19" s="16" t="s">
        <v>34</v>
      </c>
      <c r="B19" s="8" t="s">
        <v>35</v>
      </c>
      <c r="C19" s="3" t="s">
        <v>13</v>
      </c>
      <c r="D19" s="11">
        <v>2</v>
      </c>
      <c r="E19" s="5"/>
      <c r="F19" s="17">
        <f t="shared" ref="F19:F21" si="2">D19*E19</f>
        <v>0</v>
      </c>
    </row>
    <row r="20" spans="1:6" ht="41.4" x14ac:dyDescent="0.3">
      <c r="A20" s="16" t="s">
        <v>71</v>
      </c>
      <c r="B20" s="8" t="s">
        <v>74</v>
      </c>
      <c r="C20" s="3" t="s">
        <v>13</v>
      </c>
      <c r="D20" s="11" t="s">
        <v>77</v>
      </c>
      <c r="E20" s="5"/>
      <c r="F20" s="17"/>
    </row>
    <row r="21" spans="1:6" ht="27.6" x14ac:dyDescent="0.3">
      <c r="A21" s="16" t="s">
        <v>72</v>
      </c>
      <c r="B21" s="9" t="s">
        <v>36</v>
      </c>
      <c r="C21" s="3" t="s">
        <v>13</v>
      </c>
      <c r="D21" s="11">
        <v>2</v>
      </c>
      <c r="E21" s="5"/>
      <c r="F21" s="17">
        <f t="shared" si="2"/>
        <v>0</v>
      </c>
    </row>
    <row r="22" spans="1:6" x14ac:dyDescent="0.3">
      <c r="A22" s="18"/>
      <c r="B22" s="40" t="s">
        <v>37</v>
      </c>
      <c r="C22" s="40"/>
      <c r="D22" s="40"/>
      <c r="E22" s="40"/>
      <c r="F22" s="19">
        <f>F21+F19+F18</f>
        <v>0</v>
      </c>
    </row>
    <row r="23" spans="1:6" x14ac:dyDescent="0.3">
      <c r="A23" s="14" t="s">
        <v>38</v>
      </c>
      <c r="B23" s="10" t="s">
        <v>39</v>
      </c>
      <c r="C23" s="3"/>
      <c r="D23" s="3"/>
      <c r="E23" s="4"/>
      <c r="F23" s="15" t="s">
        <v>40</v>
      </c>
    </row>
    <row r="24" spans="1:6" ht="41.4" x14ac:dyDescent="0.3">
      <c r="A24" s="16" t="s">
        <v>41</v>
      </c>
      <c r="B24" s="8" t="s">
        <v>73</v>
      </c>
      <c r="C24" s="3" t="s">
        <v>13</v>
      </c>
      <c r="D24" s="11">
        <v>2</v>
      </c>
      <c r="E24" s="5"/>
      <c r="F24" s="17">
        <f>D24*E24</f>
        <v>0</v>
      </c>
    </row>
    <row r="25" spans="1:6" x14ac:dyDescent="0.3">
      <c r="A25" s="16" t="s">
        <v>42</v>
      </c>
      <c r="B25" s="8" t="s">
        <v>43</v>
      </c>
      <c r="C25" s="3" t="s">
        <v>13</v>
      </c>
      <c r="D25" s="11">
        <v>2</v>
      </c>
      <c r="E25" s="5"/>
      <c r="F25" s="17">
        <f t="shared" ref="F25:F27" si="3">D25*E25</f>
        <v>0</v>
      </c>
    </row>
    <row r="26" spans="1:6" x14ac:dyDescent="0.3">
      <c r="A26" s="16" t="s">
        <v>44</v>
      </c>
      <c r="B26" s="8" t="s">
        <v>45</v>
      </c>
      <c r="C26" s="3" t="s">
        <v>46</v>
      </c>
      <c r="D26" s="11">
        <v>2</v>
      </c>
      <c r="E26" s="5"/>
      <c r="F26" s="17">
        <f t="shared" si="3"/>
        <v>0</v>
      </c>
    </row>
    <row r="27" spans="1:6" x14ac:dyDescent="0.3">
      <c r="A27" s="16" t="s">
        <v>47</v>
      </c>
      <c r="B27" s="8" t="s">
        <v>48</v>
      </c>
      <c r="C27" s="3" t="s">
        <v>46</v>
      </c>
      <c r="D27" s="11">
        <v>2</v>
      </c>
      <c r="E27" s="5"/>
      <c r="F27" s="17">
        <f t="shared" si="3"/>
        <v>0</v>
      </c>
    </row>
    <row r="28" spans="1:6" x14ac:dyDescent="0.3">
      <c r="A28" s="18"/>
      <c r="B28" s="40" t="s">
        <v>49</v>
      </c>
      <c r="C28" s="40"/>
      <c r="D28" s="40"/>
      <c r="E28" s="40"/>
      <c r="F28" s="19">
        <f>SUM(F24:F27)</f>
        <v>0</v>
      </c>
    </row>
    <row r="29" spans="1:6" x14ac:dyDescent="0.3">
      <c r="A29" s="14" t="s">
        <v>50</v>
      </c>
      <c r="B29" s="10" t="s">
        <v>51</v>
      </c>
      <c r="C29" s="3"/>
      <c r="D29" s="3"/>
      <c r="E29" s="4"/>
      <c r="F29" s="15" t="s">
        <v>40</v>
      </c>
    </row>
    <row r="30" spans="1:6" ht="138" x14ac:dyDescent="0.3">
      <c r="A30" s="16" t="s">
        <v>52</v>
      </c>
      <c r="B30" s="4" t="s">
        <v>76</v>
      </c>
      <c r="C30" s="3" t="s">
        <v>13</v>
      </c>
      <c r="D30" s="11">
        <v>2</v>
      </c>
      <c r="E30" s="5"/>
      <c r="F30" s="17">
        <f>D30*E30</f>
        <v>0</v>
      </c>
    </row>
    <row r="31" spans="1:6" x14ac:dyDescent="0.3">
      <c r="A31" s="18"/>
      <c r="B31" s="40" t="s">
        <v>53</v>
      </c>
      <c r="C31" s="40"/>
      <c r="D31" s="40"/>
      <c r="E31" s="40"/>
      <c r="F31" s="19">
        <f>SUM(F30)</f>
        <v>0</v>
      </c>
    </row>
    <row r="32" spans="1:6" x14ac:dyDescent="0.3">
      <c r="A32" s="14" t="s">
        <v>54</v>
      </c>
      <c r="B32" s="7" t="s">
        <v>55</v>
      </c>
      <c r="C32" s="3"/>
      <c r="D32" s="3"/>
      <c r="E32" s="4"/>
      <c r="F32" s="15"/>
    </row>
    <row r="33" spans="1:9" ht="41.4" x14ac:dyDescent="0.3">
      <c r="A33" s="16" t="s">
        <v>56</v>
      </c>
      <c r="B33" s="8" t="s">
        <v>70</v>
      </c>
      <c r="C33" s="3" t="s">
        <v>57</v>
      </c>
      <c r="D33" s="11">
        <v>2</v>
      </c>
      <c r="E33" s="5"/>
      <c r="F33" s="17">
        <f>D33*E33</f>
        <v>0</v>
      </c>
    </row>
    <row r="34" spans="1:9" ht="41.4" x14ac:dyDescent="0.3">
      <c r="A34" s="16" t="s">
        <v>58</v>
      </c>
      <c r="B34" s="8" t="s">
        <v>80</v>
      </c>
      <c r="C34" s="3" t="s">
        <v>57</v>
      </c>
      <c r="D34" s="11">
        <v>2</v>
      </c>
      <c r="E34" s="5"/>
      <c r="F34" s="17">
        <f t="shared" ref="F34:F35" si="4">D34*E34</f>
        <v>0</v>
      </c>
    </row>
    <row r="35" spans="1:9" ht="27.6" x14ac:dyDescent="0.3">
      <c r="A35" s="16" t="s">
        <v>59</v>
      </c>
      <c r="B35" s="4" t="s">
        <v>60</v>
      </c>
      <c r="C35" s="3" t="s">
        <v>57</v>
      </c>
      <c r="D35" s="11">
        <v>2</v>
      </c>
      <c r="E35" s="5"/>
      <c r="F35" s="17">
        <f t="shared" si="4"/>
        <v>0</v>
      </c>
    </row>
    <row r="36" spans="1:9" x14ac:dyDescent="0.3">
      <c r="A36" s="18"/>
      <c r="B36" s="40" t="s">
        <v>61</v>
      </c>
      <c r="C36" s="40"/>
      <c r="D36" s="40"/>
      <c r="E36" s="40"/>
      <c r="F36" s="19">
        <f>SUM(F33:F35)</f>
        <v>0</v>
      </c>
    </row>
    <row r="37" spans="1:9" x14ac:dyDescent="0.3">
      <c r="A37" s="14" t="s">
        <v>62</v>
      </c>
      <c r="B37" s="7" t="s">
        <v>63</v>
      </c>
      <c r="C37" s="3"/>
      <c r="D37" s="3"/>
      <c r="E37" s="4"/>
      <c r="F37" s="15"/>
    </row>
    <row r="38" spans="1:9" x14ac:dyDescent="0.3">
      <c r="A38" s="16" t="s">
        <v>64</v>
      </c>
      <c r="B38" s="4" t="s">
        <v>65</v>
      </c>
      <c r="C38" s="3" t="s">
        <v>11</v>
      </c>
      <c r="D38" s="11">
        <v>1</v>
      </c>
      <c r="E38" s="5"/>
      <c r="F38" s="17">
        <f>D38*E38</f>
        <v>0</v>
      </c>
    </row>
    <row r="39" spans="1:9" ht="27.6" x14ac:dyDescent="0.3">
      <c r="A39" s="16" t="s">
        <v>66</v>
      </c>
      <c r="B39" s="4" t="s">
        <v>67</v>
      </c>
      <c r="C39" s="3" t="s">
        <v>13</v>
      </c>
      <c r="D39" s="11">
        <v>2</v>
      </c>
      <c r="E39" s="5"/>
      <c r="F39" s="17">
        <f t="shared" ref="F39:F40" si="5">D39*E39</f>
        <v>0</v>
      </c>
    </row>
    <row r="40" spans="1:9" x14ac:dyDescent="0.3">
      <c r="A40" s="16"/>
      <c r="B40" s="4" t="s">
        <v>75</v>
      </c>
      <c r="C40" s="3" t="s">
        <v>13</v>
      </c>
      <c r="D40" s="11">
        <v>2</v>
      </c>
      <c r="E40" s="5"/>
      <c r="F40" s="17">
        <f t="shared" si="5"/>
        <v>0</v>
      </c>
    </row>
    <row r="41" spans="1:9" x14ac:dyDescent="0.3">
      <c r="A41" s="18"/>
      <c r="B41" s="41" t="s">
        <v>68</v>
      </c>
      <c r="C41" s="41"/>
      <c r="D41" s="41"/>
      <c r="E41" s="41"/>
      <c r="F41" s="19">
        <f>SUM(F38:F40)</f>
        <v>0</v>
      </c>
    </row>
    <row r="42" spans="1:9" x14ac:dyDescent="0.3">
      <c r="A42" s="18"/>
      <c r="B42" s="42" t="s">
        <v>69</v>
      </c>
      <c r="C42" s="42"/>
      <c r="D42" s="42"/>
      <c r="E42" s="42"/>
      <c r="F42" s="20">
        <f>F41+F36+F31+F28+F22+F16+F9</f>
        <v>0</v>
      </c>
      <c r="G42" s="21"/>
      <c r="H42" s="21"/>
      <c r="I42" s="21"/>
    </row>
    <row r="43" spans="1:9" ht="15.6" x14ac:dyDescent="0.3">
      <c r="A43" s="35" t="s">
        <v>130</v>
      </c>
      <c r="B43" s="36"/>
      <c r="C43" s="36"/>
      <c r="D43" s="36"/>
      <c r="E43" s="36"/>
      <c r="F43" s="37"/>
    </row>
    <row r="44" spans="1:9" ht="15.6" x14ac:dyDescent="0.3">
      <c r="A44" s="22" t="s">
        <v>82</v>
      </c>
      <c r="B44" s="23" t="s">
        <v>83</v>
      </c>
      <c r="C44" s="24" t="s">
        <v>84</v>
      </c>
      <c r="D44" s="24">
        <v>1</v>
      </c>
      <c r="E44" s="25"/>
      <c r="F44" s="26">
        <f>E44*D44</f>
        <v>0</v>
      </c>
    </row>
    <row r="45" spans="1:9" ht="15.6" x14ac:dyDescent="0.3">
      <c r="A45" s="22" t="s">
        <v>85</v>
      </c>
      <c r="B45" s="23" t="s">
        <v>135</v>
      </c>
      <c r="C45" s="24" t="s">
        <v>84</v>
      </c>
      <c r="D45" s="24">
        <v>1</v>
      </c>
      <c r="E45" s="25"/>
      <c r="F45" s="26">
        <f t="shared" ref="F45:F46" si="6">E45*D45</f>
        <v>0</v>
      </c>
    </row>
    <row r="46" spans="1:9" ht="15.6" x14ac:dyDescent="0.3">
      <c r="A46" s="22" t="s">
        <v>86</v>
      </c>
      <c r="B46" s="23" t="s">
        <v>75</v>
      </c>
      <c r="C46" s="24" t="s">
        <v>84</v>
      </c>
      <c r="D46" s="24">
        <v>1</v>
      </c>
      <c r="E46" s="25"/>
      <c r="F46" s="26">
        <f t="shared" si="6"/>
        <v>0</v>
      </c>
    </row>
    <row r="47" spans="1:9" ht="31.2" x14ac:dyDescent="0.3">
      <c r="A47" s="22" t="s">
        <v>87</v>
      </c>
      <c r="B47" s="23" t="s">
        <v>131</v>
      </c>
      <c r="C47" s="24" t="s">
        <v>46</v>
      </c>
      <c r="D47" s="24">
        <v>1</v>
      </c>
      <c r="E47" s="23"/>
      <c r="F47" s="26">
        <f>E47</f>
        <v>0</v>
      </c>
    </row>
    <row r="48" spans="1:9" ht="93.6" x14ac:dyDescent="0.3">
      <c r="A48" s="22" t="s">
        <v>90</v>
      </c>
      <c r="B48" s="23" t="s">
        <v>132</v>
      </c>
      <c r="C48" s="24" t="s">
        <v>46</v>
      </c>
      <c r="D48" s="24">
        <v>1</v>
      </c>
      <c r="E48" s="23"/>
      <c r="F48" s="26">
        <f>E48</f>
        <v>0</v>
      </c>
    </row>
    <row r="49" spans="1:6" ht="62.4" x14ac:dyDescent="0.3">
      <c r="A49" s="22" t="s">
        <v>92</v>
      </c>
      <c r="B49" s="23" t="s">
        <v>88</v>
      </c>
      <c r="C49" s="24" t="s">
        <v>89</v>
      </c>
      <c r="D49" s="24">
        <v>4</v>
      </c>
      <c r="E49" s="25"/>
      <c r="F49" s="26">
        <f>E49*D49</f>
        <v>0</v>
      </c>
    </row>
    <row r="50" spans="1:6" ht="62.4" x14ac:dyDescent="0.3">
      <c r="A50" s="22" t="s">
        <v>95</v>
      </c>
      <c r="B50" s="23" t="s">
        <v>91</v>
      </c>
      <c r="C50" s="24" t="s">
        <v>46</v>
      </c>
      <c r="D50" s="24">
        <v>1</v>
      </c>
      <c r="E50" s="25"/>
      <c r="F50" s="26">
        <f t="shared" ref="F50:F51" si="7">E50*D50</f>
        <v>0</v>
      </c>
    </row>
    <row r="51" spans="1:6" ht="31.2" x14ac:dyDescent="0.3">
      <c r="A51" s="22" t="s">
        <v>96</v>
      </c>
      <c r="B51" s="23" t="s">
        <v>93</v>
      </c>
      <c r="C51" s="24" t="s">
        <v>94</v>
      </c>
      <c r="D51" s="24">
        <v>1</v>
      </c>
      <c r="E51" s="25"/>
      <c r="F51" s="26">
        <f t="shared" si="7"/>
        <v>0</v>
      </c>
    </row>
    <row r="52" spans="1:6" ht="15.6" x14ac:dyDescent="0.3">
      <c r="A52" s="22" t="s">
        <v>98</v>
      </c>
      <c r="B52" s="38" t="s">
        <v>133</v>
      </c>
      <c r="C52" s="38"/>
      <c r="D52" s="38"/>
      <c r="E52" s="38"/>
      <c r="F52" s="39"/>
    </row>
    <row r="53" spans="1:6" ht="171.6" x14ac:dyDescent="0.3">
      <c r="A53" s="22" t="s">
        <v>100</v>
      </c>
      <c r="B53" s="27" t="s">
        <v>76</v>
      </c>
      <c r="C53" s="28" t="s">
        <v>46</v>
      </c>
      <c r="D53" s="29">
        <v>1</v>
      </c>
      <c r="E53" s="25"/>
      <c r="F53" s="26">
        <f>E53*D53</f>
        <v>0</v>
      </c>
    </row>
    <row r="54" spans="1:6" ht="78" x14ac:dyDescent="0.3">
      <c r="A54" s="22" t="s">
        <v>102</v>
      </c>
      <c r="B54" s="27" t="s">
        <v>97</v>
      </c>
      <c r="C54" s="28" t="s">
        <v>11</v>
      </c>
      <c r="D54" s="29">
        <v>1</v>
      </c>
      <c r="E54" s="25"/>
      <c r="F54" s="26">
        <f>E54*D54</f>
        <v>0</v>
      </c>
    </row>
    <row r="55" spans="1:6" ht="46.8" x14ac:dyDescent="0.3">
      <c r="A55" s="22" t="s">
        <v>104</v>
      </c>
      <c r="B55" s="27" t="s">
        <v>99</v>
      </c>
      <c r="C55" s="28" t="s">
        <v>11</v>
      </c>
      <c r="D55" s="29">
        <v>1</v>
      </c>
      <c r="E55" s="25"/>
      <c r="F55" s="26">
        <f>E55*D55</f>
        <v>0</v>
      </c>
    </row>
    <row r="56" spans="1:6" ht="46.8" x14ac:dyDescent="0.3">
      <c r="A56" s="22" t="s">
        <v>106</v>
      </c>
      <c r="B56" s="23" t="s">
        <v>101</v>
      </c>
      <c r="C56" s="24" t="s">
        <v>94</v>
      </c>
      <c r="D56" s="24">
        <v>1</v>
      </c>
      <c r="E56" s="25"/>
      <c r="F56" s="26">
        <f t="shared" ref="F56:F63" si="8">E56*D56</f>
        <v>0</v>
      </c>
    </row>
    <row r="57" spans="1:6" ht="78" x14ac:dyDescent="0.3">
      <c r="A57" s="22" t="s">
        <v>108</v>
      </c>
      <c r="B57" s="23" t="s">
        <v>103</v>
      </c>
      <c r="C57" s="24" t="s">
        <v>46</v>
      </c>
      <c r="D57" s="24">
        <v>1</v>
      </c>
      <c r="E57" s="25"/>
      <c r="F57" s="26">
        <f t="shared" si="8"/>
        <v>0</v>
      </c>
    </row>
    <row r="58" spans="1:6" ht="143.4" x14ac:dyDescent="0.3">
      <c r="A58" s="22" t="s">
        <v>111</v>
      </c>
      <c r="B58" s="27" t="s">
        <v>105</v>
      </c>
      <c r="C58" s="24" t="s">
        <v>94</v>
      </c>
      <c r="D58" s="24">
        <v>1</v>
      </c>
      <c r="E58" s="25"/>
      <c r="F58" s="26">
        <f t="shared" si="8"/>
        <v>0</v>
      </c>
    </row>
    <row r="59" spans="1:6" ht="62.4" x14ac:dyDescent="0.3">
      <c r="A59" s="22" t="s">
        <v>114</v>
      </c>
      <c r="B59" s="23" t="s">
        <v>107</v>
      </c>
      <c r="C59" s="24" t="s">
        <v>94</v>
      </c>
      <c r="D59" s="24">
        <v>1</v>
      </c>
      <c r="E59" s="25"/>
      <c r="F59" s="26">
        <f t="shared" si="8"/>
        <v>0</v>
      </c>
    </row>
    <row r="60" spans="1:6" ht="93.6" x14ac:dyDescent="0.3">
      <c r="A60" s="22" t="s">
        <v>115</v>
      </c>
      <c r="B60" s="23" t="s">
        <v>109</v>
      </c>
      <c r="C60" s="24" t="s">
        <v>46</v>
      </c>
      <c r="D60" s="24">
        <v>1</v>
      </c>
      <c r="E60" s="25"/>
      <c r="F60" s="25">
        <f t="shared" si="8"/>
        <v>0</v>
      </c>
    </row>
    <row r="61" spans="1:6" ht="46.8" x14ac:dyDescent="0.3">
      <c r="A61" s="22" t="s">
        <v>117</v>
      </c>
      <c r="B61" s="23" t="s">
        <v>110</v>
      </c>
      <c r="C61" s="30" t="s">
        <v>46</v>
      </c>
      <c r="D61" s="24">
        <v>1</v>
      </c>
      <c r="E61" s="31"/>
      <c r="F61" s="25">
        <f t="shared" si="8"/>
        <v>0</v>
      </c>
    </row>
    <row r="62" spans="1:6" ht="46.8" x14ac:dyDescent="0.3">
      <c r="A62" s="22" t="s">
        <v>119</v>
      </c>
      <c r="B62" s="23" t="s">
        <v>112</v>
      </c>
      <c r="C62" s="24" t="s">
        <v>113</v>
      </c>
      <c r="D62" s="24">
        <v>100</v>
      </c>
      <c r="E62" s="25"/>
      <c r="F62" s="25">
        <f t="shared" si="8"/>
        <v>0</v>
      </c>
    </row>
    <row r="63" spans="1:6" ht="46.8" x14ac:dyDescent="0.3">
      <c r="A63" s="22" t="s">
        <v>121</v>
      </c>
      <c r="B63" s="23" t="s">
        <v>134</v>
      </c>
      <c r="C63" s="24" t="s">
        <v>113</v>
      </c>
      <c r="D63" s="24">
        <v>100</v>
      </c>
      <c r="E63" s="25"/>
      <c r="F63" s="25">
        <f t="shared" si="8"/>
        <v>0</v>
      </c>
    </row>
    <row r="64" spans="1:6" ht="62.4" x14ac:dyDescent="0.3">
      <c r="A64" s="22" t="s">
        <v>123</v>
      </c>
      <c r="B64" s="23" t="s">
        <v>149</v>
      </c>
      <c r="C64" s="3" t="s">
        <v>57</v>
      </c>
      <c r="D64" s="11">
        <v>1</v>
      </c>
      <c r="E64" s="5"/>
      <c r="F64" s="17">
        <f t="shared" ref="F64" si="9">D64*E64</f>
        <v>0</v>
      </c>
    </row>
    <row r="65" spans="1:6" ht="31.2" x14ac:dyDescent="0.3">
      <c r="A65" s="22" t="s">
        <v>125</v>
      </c>
      <c r="B65" s="23" t="s">
        <v>116</v>
      </c>
      <c r="C65" s="24" t="s">
        <v>113</v>
      </c>
      <c r="D65" s="24">
        <v>20</v>
      </c>
      <c r="E65" s="25"/>
      <c r="F65" s="25">
        <f t="shared" ref="F65:F71" si="10">E65*D65</f>
        <v>0</v>
      </c>
    </row>
    <row r="66" spans="1:6" ht="31.2" x14ac:dyDescent="0.3">
      <c r="A66" s="22" t="s">
        <v>127</v>
      </c>
      <c r="B66" s="23" t="s">
        <v>118</v>
      </c>
      <c r="C66" s="24" t="s">
        <v>113</v>
      </c>
      <c r="D66" s="24">
        <v>40</v>
      </c>
      <c r="E66" s="25"/>
      <c r="F66" s="25">
        <f t="shared" si="10"/>
        <v>0</v>
      </c>
    </row>
    <row r="67" spans="1:6" ht="31.2" x14ac:dyDescent="0.3">
      <c r="A67" s="22" t="s">
        <v>137</v>
      </c>
      <c r="B67" s="23" t="s">
        <v>120</v>
      </c>
      <c r="C67" s="24" t="s">
        <v>113</v>
      </c>
      <c r="D67" s="24">
        <v>120</v>
      </c>
      <c r="E67" s="25"/>
      <c r="F67" s="25">
        <f t="shared" si="10"/>
        <v>0</v>
      </c>
    </row>
    <row r="68" spans="1:6" ht="15.6" x14ac:dyDescent="0.3">
      <c r="A68" s="22" t="s">
        <v>138</v>
      </c>
      <c r="B68" s="23" t="s">
        <v>122</v>
      </c>
      <c r="C68" s="24" t="s">
        <v>13</v>
      </c>
      <c r="D68" s="24">
        <v>24</v>
      </c>
      <c r="E68" s="31"/>
      <c r="F68" s="25">
        <f t="shared" si="10"/>
        <v>0</v>
      </c>
    </row>
    <row r="69" spans="1:6" ht="31.2" x14ac:dyDescent="0.3">
      <c r="A69" s="22" t="s">
        <v>139</v>
      </c>
      <c r="B69" s="23" t="s">
        <v>124</v>
      </c>
      <c r="C69" s="24" t="s">
        <v>2</v>
      </c>
      <c r="D69" s="24">
        <v>1</v>
      </c>
      <c r="E69" s="31"/>
      <c r="F69" s="25">
        <f t="shared" si="10"/>
        <v>0</v>
      </c>
    </row>
    <row r="70" spans="1:6" ht="15.6" x14ac:dyDescent="0.3">
      <c r="A70" s="22" t="s">
        <v>140</v>
      </c>
      <c r="B70" s="23" t="s">
        <v>126</v>
      </c>
      <c r="C70" s="24" t="s">
        <v>2</v>
      </c>
      <c r="D70" s="24">
        <v>1</v>
      </c>
      <c r="E70" s="31"/>
      <c r="F70" s="25">
        <f t="shared" si="10"/>
        <v>0</v>
      </c>
    </row>
    <row r="71" spans="1:6" ht="78" x14ac:dyDescent="0.3">
      <c r="A71" s="22" t="s">
        <v>141</v>
      </c>
      <c r="B71" s="23" t="s">
        <v>128</v>
      </c>
      <c r="C71" s="24" t="s">
        <v>2</v>
      </c>
      <c r="D71" s="22">
        <v>1</v>
      </c>
      <c r="E71" s="31"/>
      <c r="F71" s="25">
        <f t="shared" si="10"/>
        <v>0</v>
      </c>
    </row>
    <row r="72" spans="1:6" ht="15.6" x14ac:dyDescent="0.3">
      <c r="A72" s="22"/>
      <c r="B72" s="23" t="s">
        <v>136</v>
      </c>
      <c r="C72" s="34"/>
      <c r="D72" s="34"/>
      <c r="E72" s="34"/>
      <c r="F72" s="32">
        <f>+SUM(F44:F71)</f>
        <v>0</v>
      </c>
    </row>
    <row r="73" spans="1:6" ht="15.6" x14ac:dyDescent="0.3">
      <c r="A73" s="35" t="s">
        <v>142</v>
      </c>
      <c r="B73" s="36"/>
      <c r="C73" s="36"/>
      <c r="D73" s="36"/>
      <c r="E73" s="36"/>
      <c r="F73" s="37"/>
    </row>
    <row r="74" spans="1:6" ht="15.6" x14ac:dyDescent="0.3">
      <c r="A74" s="22" t="s">
        <v>82</v>
      </c>
      <c r="B74" s="23" t="s">
        <v>83</v>
      </c>
      <c r="C74" s="24" t="s">
        <v>84</v>
      </c>
      <c r="D74" s="24">
        <v>1</v>
      </c>
      <c r="E74" s="25"/>
      <c r="F74" s="26">
        <f>E74*D74</f>
        <v>0</v>
      </c>
    </row>
    <row r="75" spans="1:6" ht="15.6" x14ac:dyDescent="0.3">
      <c r="A75" s="22" t="s">
        <v>85</v>
      </c>
      <c r="B75" s="23" t="s">
        <v>135</v>
      </c>
      <c r="C75" s="24" t="s">
        <v>84</v>
      </c>
      <c r="D75" s="24">
        <v>1</v>
      </c>
      <c r="E75" s="25"/>
      <c r="F75" s="26">
        <f t="shared" ref="F75:F76" si="11">E75*D75</f>
        <v>0</v>
      </c>
    </row>
    <row r="76" spans="1:6" ht="15.6" x14ac:dyDescent="0.3">
      <c r="A76" s="22" t="s">
        <v>86</v>
      </c>
      <c r="B76" s="23" t="s">
        <v>75</v>
      </c>
      <c r="C76" s="24" t="s">
        <v>84</v>
      </c>
      <c r="D76" s="24">
        <v>1</v>
      </c>
      <c r="E76" s="25"/>
      <c r="F76" s="26">
        <f t="shared" si="11"/>
        <v>0</v>
      </c>
    </row>
    <row r="77" spans="1:6" ht="31.2" x14ac:dyDescent="0.3">
      <c r="A77" s="22" t="s">
        <v>87</v>
      </c>
      <c r="B77" s="23" t="s">
        <v>131</v>
      </c>
      <c r="C77" s="24" t="s">
        <v>46</v>
      </c>
      <c r="D77" s="24" t="s">
        <v>77</v>
      </c>
      <c r="E77" s="23"/>
      <c r="F77" s="26">
        <f>E77</f>
        <v>0</v>
      </c>
    </row>
    <row r="78" spans="1:6" ht="93.6" x14ac:dyDescent="0.3">
      <c r="A78" s="22" t="s">
        <v>90</v>
      </c>
      <c r="B78" s="23" t="s">
        <v>132</v>
      </c>
      <c r="C78" s="24" t="s">
        <v>46</v>
      </c>
      <c r="D78" s="24" t="s">
        <v>77</v>
      </c>
      <c r="E78" s="23"/>
      <c r="F78" s="26">
        <f>E78</f>
        <v>0</v>
      </c>
    </row>
    <row r="79" spans="1:6" ht="62.4" x14ac:dyDescent="0.3">
      <c r="A79" s="22" t="s">
        <v>92</v>
      </c>
      <c r="B79" s="23" t="s">
        <v>88</v>
      </c>
      <c r="C79" s="24" t="s">
        <v>89</v>
      </c>
      <c r="D79" s="24">
        <v>1</v>
      </c>
      <c r="E79" s="25"/>
      <c r="F79" s="26">
        <f>E79*D79</f>
        <v>0</v>
      </c>
    </row>
    <row r="80" spans="1:6" ht="62.4" x14ac:dyDescent="0.3">
      <c r="A80" s="22" t="s">
        <v>95</v>
      </c>
      <c r="B80" s="23" t="s">
        <v>91</v>
      </c>
      <c r="C80" s="24" t="s">
        <v>46</v>
      </c>
      <c r="D80" s="24">
        <v>1</v>
      </c>
      <c r="E80" s="25"/>
      <c r="F80" s="26">
        <f t="shared" ref="F80:F81" si="12">E80*D80</f>
        <v>0</v>
      </c>
    </row>
    <row r="81" spans="1:6" ht="31.2" x14ac:dyDescent="0.3">
      <c r="A81" s="22" t="s">
        <v>96</v>
      </c>
      <c r="B81" s="23" t="s">
        <v>93</v>
      </c>
      <c r="C81" s="24" t="s">
        <v>94</v>
      </c>
      <c r="D81" s="24">
        <v>1</v>
      </c>
      <c r="E81" s="25"/>
      <c r="F81" s="26">
        <f t="shared" si="12"/>
        <v>0</v>
      </c>
    </row>
    <row r="82" spans="1:6" ht="15.6" x14ac:dyDescent="0.3">
      <c r="A82" s="22" t="s">
        <v>98</v>
      </c>
      <c r="B82" s="38" t="s">
        <v>133</v>
      </c>
      <c r="C82" s="38"/>
      <c r="D82" s="38"/>
      <c r="E82" s="38"/>
      <c r="F82" s="39"/>
    </row>
    <row r="83" spans="1:6" ht="171.6" x14ac:dyDescent="0.3">
      <c r="A83" s="22" t="s">
        <v>100</v>
      </c>
      <c r="B83" s="27" t="s">
        <v>76</v>
      </c>
      <c r="C83" s="28" t="s">
        <v>46</v>
      </c>
      <c r="D83" s="29">
        <v>1</v>
      </c>
      <c r="E83" s="25"/>
      <c r="F83" s="26">
        <f>E83*D83</f>
        <v>0</v>
      </c>
    </row>
    <row r="84" spans="1:6" ht="78" x14ac:dyDescent="0.3">
      <c r="A84" s="22" t="s">
        <v>102</v>
      </c>
      <c r="B84" s="27" t="s">
        <v>97</v>
      </c>
      <c r="C84" s="28" t="s">
        <v>11</v>
      </c>
      <c r="D84" s="29">
        <v>1</v>
      </c>
      <c r="E84" s="25"/>
      <c r="F84" s="26">
        <f>E84*D84</f>
        <v>0</v>
      </c>
    </row>
    <row r="85" spans="1:6" ht="46.8" x14ac:dyDescent="0.3">
      <c r="A85" s="22" t="s">
        <v>104</v>
      </c>
      <c r="B85" s="27" t="s">
        <v>99</v>
      </c>
      <c r="C85" s="28" t="s">
        <v>11</v>
      </c>
      <c r="D85" s="29">
        <v>1</v>
      </c>
      <c r="E85" s="25"/>
      <c r="F85" s="26">
        <f>E85*D85</f>
        <v>0</v>
      </c>
    </row>
    <row r="86" spans="1:6" ht="46.8" x14ac:dyDescent="0.3">
      <c r="A86" s="22" t="s">
        <v>106</v>
      </c>
      <c r="B86" s="23" t="s">
        <v>101</v>
      </c>
      <c r="C86" s="24" t="s">
        <v>94</v>
      </c>
      <c r="D86" s="24">
        <v>1</v>
      </c>
      <c r="E86" s="25"/>
      <c r="F86" s="26">
        <f t="shared" ref="F86:F93" si="13">E86*D86</f>
        <v>0</v>
      </c>
    </row>
    <row r="87" spans="1:6" ht="78" x14ac:dyDescent="0.3">
      <c r="A87" s="22" t="s">
        <v>108</v>
      </c>
      <c r="B87" s="23" t="s">
        <v>103</v>
      </c>
      <c r="C87" s="24" t="s">
        <v>46</v>
      </c>
      <c r="D87" s="24">
        <v>1</v>
      </c>
      <c r="E87" s="25"/>
      <c r="F87" s="26">
        <f t="shared" si="13"/>
        <v>0</v>
      </c>
    </row>
    <row r="88" spans="1:6" ht="143.4" x14ac:dyDescent="0.3">
      <c r="A88" s="22" t="s">
        <v>111</v>
      </c>
      <c r="B88" s="27" t="s">
        <v>105</v>
      </c>
      <c r="C88" s="24" t="s">
        <v>94</v>
      </c>
      <c r="D88" s="24">
        <v>1</v>
      </c>
      <c r="E88" s="25"/>
      <c r="F88" s="26">
        <f t="shared" si="13"/>
        <v>0</v>
      </c>
    </row>
    <row r="89" spans="1:6" ht="62.4" x14ac:dyDescent="0.3">
      <c r="A89" s="22" t="s">
        <v>114</v>
      </c>
      <c r="B89" s="23" t="s">
        <v>107</v>
      </c>
      <c r="C89" s="24" t="s">
        <v>94</v>
      </c>
      <c r="D89" s="24">
        <v>1</v>
      </c>
      <c r="E89" s="25"/>
      <c r="F89" s="26">
        <f t="shared" si="13"/>
        <v>0</v>
      </c>
    </row>
    <row r="90" spans="1:6" ht="93.6" x14ac:dyDescent="0.3">
      <c r="A90" s="22" t="s">
        <v>115</v>
      </c>
      <c r="B90" s="23" t="s">
        <v>109</v>
      </c>
      <c r="C90" s="24" t="s">
        <v>46</v>
      </c>
      <c r="D90" s="24">
        <v>1</v>
      </c>
      <c r="E90" s="25"/>
      <c r="F90" s="25">
        <f t="shared" si="13"/>
        <v>0</v>
      </c>
    </row>
    <row r="91" spans="1:6" ht="46.8" x14ac:dyDescent="0.3">
      <c r="A91" s="22" t="s">
        <v>117</v>
      </c>
      <c r="B91" s="23" t="s">
        <v>110</v>
      </c>
      <c r="C91" s="30" t="s">
        <v>46</v>
      </c>
      <c r="D91" s="24">
        <v>1</v>
      </c>
      <c r="E91" s="31"/>
      <c r="F91" s="25">
        <f t="shared" si="13"/>
        <v>0</v>
      </c>
    </row>
    <row r="92" spans="1:6" ht="46.8" x14ac:dyDescent="0.3">
      <c r="A92" s="22" t="s">
        <v>119</v>
      </c>
      <c r="B92" s="23" t="s">
        <v>112</v>
      </c>
      <c r="C92" s="24" t="s">
        <v>113</v>
      </c>
      <c r="D92" s="24">
        <v>100</v>
      </c>
      <c r="E92" s="25"/>
      <c r="F92" s="25">
        <f t="shared" si="13"/>
        <v>0</v>
      </c>
    </row>
    <row r="93" spans="1:6" ht="46.8" x14ac:dyDescent="0.3">
      <c r="A93" s="22" t="s">
        <v>121</v>
      </c>
      <c r="B93" s="23" t="s">
        <v>134</v>
      </c>
      <c r="C93" s="24" t="s">
        <v>113</v>
      </c>
      <c r="D93" s="24">
        <v>100</v>
      </c>
      <c r="E93" s="25"/>
      <c r="F93" s="25">
        <f t="shared" si="13"/>
        <v>0</v>
      </c>
    </row>
    <row r="94" spans="1:6" ht="140.4" x14ac:dyDescent="0.3">
      <c r="A94" s="22" t="s">
        <v>123</v>
      </c>
      <c r="B94" s="23" t="s">
        <v>143</v>
      </c>
      <c r="C94" s="3" t="s">
        <v>57</v>
      </c>
      <c r="D94" s="11">
        <v>1</v>
      </c>
      <c r="E94" s="5"/>
      <c r="F94" s="17">
        <f t="shared" ref="F94" si="14">D94*E94</f>
        <v>0</v>
      </c>
    </row>
    <row r="95" spans="1:6" ht="31.2" x14ac:dyDescent="0.3">
      <c r="A95" s="22" t="s">
        <v>125</v>
      </c>
      <c r="B95" s="23" t="s">
        <v>116</v>
      </c>
      <c r="C95" s="24" t="s">
        <v>113</v>
      </c>
      <c r="D95" s="24">
        <v>20</v>
      </c>
      <c r="E95" s="25"/>
      <c r="F95" s="25">
        <f t="shared" ref="F95:F101" si="15">E95*D95</f>
        <v>0</v>
      </c>
    </row>
    <row r="96" spans="1:6" ht="31.2" x14ac:dyDescent="0.3">
      <c r="A96" s="22" t="s">
        <v>127</v>
      </c>
      <c r="B96" s="23" t="s">
        <v>118</v>
      </c>
      <c r="C96" s="24" t="s">
        <v>113</v>
      </c>
      <c r="D96" s="24">
        <v>40</v>
      </c>
      <c r="E96" s="25"/>
      <c r="F96" s="25">
        <f t="shared" si="15"/>
        <v>0</v>
      </c>
    </row>
    <row r="97" spans="1:6" ht="31.2" x14ac:dyDescent="0.3">
      <c r="A97" s="22" t="s">
        <v>137</v>
      </c>
      <c r="B97" s="23" t="s">
        <v>120</v>
      </c>
      <c r="C97" s="24" t="s">
        <v>113</v>
      </c>
      <c r="D97" s="24">
        <v>120</v>
      </c>
      <c r="E97" s="25"/>
      <c r="F97" s="25">
        <f t="shared" si="15"/>
        <v>0</v>
      </c>
    </row>
    <row r="98" spans="1:6" ht="15.6" x14ac:dyDescent="0.3">
      <c r="A98" s="22" t="s">
        <v>138</v>
      </c>
      <c r="B98" s="23" t="s">
        <v>122</v>
      </c>
      <c r="C98" s="24" t="s">
        <v>13</v>
      </c>
      <c r="D98" s="24">
        <v>24</v>
      </c>
      <c r="E98" s="31"/>
      <c r="F98" s="25">
        <f t="shared" si="15"/>
        <v>0</v>
      </c>
    </row>
    <row r="99" spans="1:6" ht="31.2" x14ac:dyDescent="0.3">
      <c r="A99" s="22" t="s">
        <v>139</v>
      </c>
      <c r="B99" s="23" t="s">
        <v>124</v>
      </c>
      <c r="C99" s="24" t="s">
        <v>2</v>
      </c>
      <c r="D99" s="24">
        <v>1</v>
      </c>
      <c r="E99" s="31"/>
      <c r="F99" s="25">
        <f t="shared" si="15"/>
        <v>0</v>
      </c>
    </row>
    <row r="100" spans="1:6" ht="15.6" x14ac:dyDescent="0.3">
      <c r="A100" s="22" t="s">
        <v>140</v>
      </c>
      <c r="B100" s="23" t="s">
        <v>126</v>
      </c>
      <c r="C100" s="24" t="s">
        <v>2</v>
      </c>
      <c r="D100" s="24">
        <v>1</v>
      </c>
      <c r="E100" s="31"/>
      <c r="F100" s="25">
        <f t="shared" si="15"/>
        <v>0</v>
      </c>
    </row>
    <row r="101" spans="1:6" ht="78" x14ac:dyDescent="0.3">
      <c r="A101" s="22" t="s">
        <v>141</v>
      </c>
      <c r="B101" s="23" t="s">
        <v>128</v>
      </c>
      <c r="C101" s="24" t="s">
        <v>2</v>
      </c>
      <c r="D101" s="22">
        <v>1</v>
      </c>
      <c r="E101" s="31"/>
      <c r="F101" s="25">
        <f t="shared" si="15"/>
        <v>0</v>
      </c>
    </row>
    <row r="102" spans="1:6" ht="15.6" x14ac:dyDescent="0.3">
      <c r="A102" s="22"/>
      <c r="B102" s="23" t="s">
        <v>136</v>
      </c>
      <c r="C102" s="34"/>
      <c r="D102" s="34"/>
      <c r="E102" s="34"/>
      <c r="F102" s="32">
        <f>+SUM(F74:F101)</f>
        <v>0</v>
      </c>
    </row>
  </sheetData>
  <mergeCells count="18">
    <mergeCell ref="B16:E16"/>
    <mergeCell ref="A1:F1"/>
    <mergeCell ref="A2:F2"/>
    <mergeCell ref="A4:F4"/>
    <mergeCell ref="H5:M5"/>
    <mergeCell ref="B9:E9"/>
    <mergeCell ref="C102:E102"/>
    <mergeCell ref="B22:E22"/>
    <mergeCell ref="B28:E28"/>
    <mergeCell ref="B31:E31"/>
    <mergeCell ref="B36:E36"/>
    <mergeCell ref="B41:E41"/>
    <mergeCell ref="B42:E42"/>
    <mergeCell ref="A43:F43"/>
    <mergeCell ref="B52:F52"/>
    <mergeCell ref="C72:E72"/>
    <mergeCell ref="A73:F73"/>
    <mergeCell ref="B82:F8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BFAENABEL-680963957-110952</_dlc_DocId>
    <_dlc_DocIdUrl xmlns="508ba6eb-9e09-4fd5-92f2-2d9921329f2d">
      <Url>https://enabelbe.sharepoint.com/sites/BFA/_layouts/15/DocIdRedir.aspx?ID=BFAENABEL-680963957-110952</Url>
      <Description>BFAENABEL-680963957-110952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1b8e0be6a4321e7de9d3d833f36ffec">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10539e8cb62f4a52765b90dcf8551dfd"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5A570-2155-4ED5-AAEF-8731C1233E4C}">
  <ds:schemaRefs>
    <ds:schemaRef ds:uri="http://schemas.microsoft.com/sharepoint/v3/contenttype/forms"/>
  </ds:schemaRefs>
</ds:datastoreItem>
</file>

<file path=customXml/itemProps2.xml><?xml version="1.0" encoding="utf-8"?>
<ds:datastoreItem xmlns:ds="http://schemas.openxmlformats.org/officeDocument/2006/customXml" ds:itemID="{5837B214-725C-4FEB-9B93-3E881A0744E5}">
  <ds:schemaRefs>
    <ds:schemaRef ds:uri="http://schemas.microsoft.com/sharepoint/events"/>
  </ds:schemaRefs>
</ds:datastoreItem>
</file>

<file path=customXml/itemProps3.xml><?xml version="1.0" encoding="utf-8"?>
<ds:datastoreItem xmlns:ds="http://schemas.openxmlformats.org/officeDocument/2006/customXml" ds:itemID="{603A6B11-40EC-4EAF-B83D-721E0EB42871}">
  <ds:schemaRefs>
    <ds:schemaRef ds:uri="http://www.w3.org/XML/1998/namespace"/>
    <ds:schemaRef ds:uri="http://purl.org/dc/elements/1.1/"/>
    <ds:schemaRef ds:uri="http://schemas.microsoft.com/office/2006/documentManagement/types"/>
    <ds:schemaRef ds:uri="df5ae8ef-fede-4350-96f0-0ac04325fbe0"/>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4.xml><?xml version="1.0" encoding="utf-8"?>
<ds:datastoreItem xmlns:ds="http://schemas.openxmlformats.org/officeDocument/2006/customXml" ds:itemID="{80CD9C3C-BD8C-4823-B62A-A4050B52554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DQE_lot2</vt:lpstr>
      <vt:lpstr>DQE_lot1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SAWADOGO, Issiaka</cp:lastModifiedBy>
  <dcterms:created xsi:type="dcterms:W3CDTF">2025-03-20T14:44:35Z</dcterms:created>
  <dcterms:modified xsi:type="dcterms:W3CDTF">2025-08-29T14:57:41Z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79f271f7-e204-44a6-b1e3-2bd79a1ffb6d</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