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ersonal\Desktop\Working from Home Docs\New program\Wework\Kakira VTI\"/>
    </mc:Choice>
  </mc:AlternateContent>
  <bookViews>
    <workbookView xWindow="0" yWindow="0" windowWidth="19200" windowHeight="7050" activeTab="3"/>
  </bookViews>
  <sheets>
    <sheet name="Cover " sheetId="8" r:id="rId1"/>
    <sheet name="Summary " sheetId="10" r:id="rId2"/>
    <sheet name="Preminary " sheetId="9" r:id="rId3"/>
    <sheet name="Water Works" sheetId="4" r:id="rId4"/>
  </sheets>
  <definedNames>
    <definedName name="_B100">#REF!</definedName>
    <definedName name="_B100000">#REF!</definedName>
    <definedName name="_B1000000">#REF!</definedName>
    <definedName name="_B980000">#REF!</definedName>
    <definedName name="_B990000">#REF!</definedName>
    <definedName name="aa">#REF!</definedName>
    <definedName name="AB">#REF!</definedName>
    <definedName name="ablution">#REF!</definedName>
    <definedName name="aqsww">#REF!</definedName>
    <definedName name="aserr">#REF!</definedName>
    <definedName name="b">#REF!</definedName>
    <definedName name="BDXX">#REF!</definedName>
    <definedName name="bill5">#REF!</definedName>
    <definedName name="BIOGAS">#REF!</definedName>
    <definedName name="BKLH">#REF!</definedName>
    <definedName name="Bl.">#REF!</definedName>
    <definedName name="block">#REF!</definedName>
    <definedName name="cafetaria">#REF!</definedName>
    <definedName name="D">#REF!</definedName>
    <definedName name="dan">#REF!</definedName>
    <definedName name="dcew">#REF!</definedName>
    <definedName name="DD">#REF!</definedName>
    <definedName name="DDD">#REF!</definedName>
    <definedName name="ded">#REF!</definedName>
    <definedName name="dedr">#REF!</definedName>
    <definedName name="dfr">#REF!</definedName>
    <definedName name="dfrggg">#REF!</definedName>
    <definedName name="e">#REF!</definedName>
    <definedName name="ed">#REF!</definedName>
    <definedName name="edfr">#REF!</definedName>
    <definedName name="edrff">#REF!</definedName>
    <definedName name="eew">#REF!</definedName>
    <definedName name="ER">#REF!</definedName>
    <definedName name="erwe">#REF!</definedName>
    <definedName name="fac">#REF!</definedName>
    <definedName name="fact">#REF!</definedName>
    <definedName name="facto">#REF!</definedName>
    <definedName name="factor">#REF!</definedName>
    <definedName name="factors">#REF!</definedName>
    <definedName name="fcde">#REF!</definedName>
    <definedName name="fde">#REF!</definedName>
    <definedName name="FF">#REF!</definedName>
    <definedName name="FGGF">#REF!</definedName>
    <definedName name="Fly">#REF!</definedName>
    <definedName name="frgd">#REF!</definedName>
    <definedName name="frr">#REF!</definedName>
    <definedName name="ft">#REF!</definedName>
    <definedName name="G">#REF!</definedName>
    <definedName name="GE">#REF!</definedName>
    <definedName name="GENETA">#REF!</definedName>
    <definedName name="gfd">#REF!</definedName>
    <definedName name="gfrf">#REF!</definedName>
    <definedName name="ggr">#REF!</definedName>
    <definedName name="ggygh">#REF!</definedName>
    <definedName name="gh">#REF!</definedName>
    <definedName name="GHANA34">#REF!</definedName>
    <definedName name="GHJKLDR77">#REF!</definedName>
    <definedName name="ght">#REF!</definedName>
    <definedName name="grfdd">#REF!</definedName>
    <definedName name="gt">#REF!</definedName>
    <definedName name="GTY">#REF!</definedName>
    <definedName name="guy">#REF!</definedName>
    <definedName name="H">#REF!</definedName>
    <definedName name="hc">#REF!</definedName>
    <definedName name="hghgh">#REF!</definedName>
    <definedName name="hgu">#REF!</definedName>
    <definedName name="HH">#REF!</definedName>
    <definedName name="hjgyjg">#REF!</definedName>
    <definedName name="hju">#REF!</definedName>
    <definedName name="HSHSHSHS">#REF!</definedName>
    <definedName name="htgy">#REF!</definedName>
    <definedName name="hutfgh">#REF!</definedName>
    <definedName name="I">#REF!</definedName>
    <definedName name="iou">#REF!</definedName>
    <definedName name="juht">#REF!</definedName>
    <definedName name="juhyy">#REF!</definedName>
    <definedName name="jyyh">#REF!</definedName>
    <definedName name="K">#REF!</definedName>
    <definedName name="KIO">#REF!</definedName>
    <definedName name="KIU">#REF!</definedName>
    <definedName name="kjjuu">#REF!</definedName>
    <definedName name="kjuu">#REF!</definedName>
    <definedName name="KK">#REF!</definedName>
    <definedName name="kl">#REF!</definedName>
    <definedName name="KLO">#REF!</definedName>
    <definedName name="KOP">#REF!</definedName>
    <definedName name="LKI">#REF!</definedName>
    <definedName name="lo">#REF!</definedName>
    <definedName name="lop">#REF!</definedName>
    <definedName name="M.O.S">#REF!</definedName>
    <definedName name="MATERIALS">#REF!</definedName>
    <definedName name="MCS">#REF!</definedName>
    <definedName name="mjhhg">#REF!</definedName>
    <definedName name="mjkh">#REF!</definedName>
    <definedName name="name">#REF!</definedName>
    <definedName name="nh">#REF!</definedName>
    <definedName name="nhbgg">#REF!</definedName>
    <definedName name="NM">#REF!</definedName>
    <definedName name="nuy">#REF!</definedName>
    <definedName name="POL">#REF!</definedName>
    <definedName name="PP">#REF!</definedName>
    <definedName name="pre">#REF!</definedName>
    <definedName name="_xlnm.Print_Area" localSheetId="1">'Summary '!$A$1:$C$20</definedName>
    <definedName name="_xlnm.Print_Area" localSheetId="3">'Water Works'!$A$1:$F$138</definedName>
    <definedName name="_xlnm.Print_Area">#REF!</definedName>
    <definedName name="Print_Area1">#REF!</definedName>
    <definedName name="Print_Area2">#REF!</definedName>
    <definedName name="Print_Area3">#REF!</definedName>
    <definedName name="Print_area5">#REF!</definedName>
    <definedName name="_xlnm.Print_Titles" localSheetId="3">'Water Works'!$1:$2</definedName>
    <definedName name="_xlnm.Print_Titles">#REF!</definedName>
    <definedName name="qwww">#REF!</definedName>
    <definedName name="red">#REF!</definedName>
    <definedName name="rer">#REF!</definedName>
    <definedName name="rfe">#REF!</definedName>
    <definedName name="rgthy">#REF!</definedName>
    <definedName name="RR">#REF!</definedName>
    <definedName name="RT">#REF!</definedName>
    <definedName name="S">#REF!</definedName>
    <definedName name="Section">#REF!</definedName>
    <definedName name="Ser">#REF!</definedName>
    <definedName name="SOROTINEW">#REF!</definedName>
    <definedName name="Summaryx">#REF!</definedName>
    <definedName name="sw">#REF!</definedName>
    <definedName name="tghyj">#REF!</definedName>
    <definedName name="tghyy">#REF!</definedName>
    <definedName name="TREW">#REF!</definedName>
    <definedName name="tugh">#REF!</definedName>
    <definedName name="tyutut">#REF!</definedName>
    <definedName name="tyuuit">#REF!</definedName>
    <definedName name="U">#REF!</definedName>
    <definedName name="UIYTTR">#REF!</definedName>
    <definedName name="utuy">#REF!</definedName>
    <definedName name="UY">#REF!</definedName>
    <definedName name="uyut">#REF!</definedName>
    <definedName name="vcd">#REF!</definedName>
    <definedName name="W">#REF!</definedName>
    <definedName name="wd">#REF!</definedName>
    <definedName name="wefrfff">#REF!</definedName>
    <definedName name="wsder">#REF!</definedName>
    <definedName name="wsedd">#REF!</definedName>
    <definedName name="wsq">#REF!</definedName>
    <definedName name="XXX">#REF!</definedName>
    <definedName name="y">#REF!</definedName>
    <definedName name="YA">#REF!</definedName>
    <definedName name="ytr">#REF!</definedName>
    <definedName name="yufth">#REF!</definedName>
    <definedName name="yuo">#REF!</definedName>
    <definedName name="yutu">#REF!</definedName>
    <definedName name="yutuyu">#REF!</definedName>
    <definedName name="yyjhg">#REF!</definedName>
    <definedName name="Z">#REF!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4" l="1"/>
  <c r="F89" i="4"/>
  <c r="F90" i="4"/>
  <c r="F91" i="4"/>
  <c r="F92" i="4"/>
  <c r="F93" i="4"/>
  <c r="F99" i="4"/>
  <c r="F87" i="4"/>
  <c r="F82" i="4"/>
  <c r="F83" i="4" s="1"/>
  <c r="F135" i="4" s="1"/>
  <c r="F50" i="4"/>
  <c r="F51" i="4"/>
  <c r="F52" i="4"/>
  <c r="F53" i="4"/>
  <c r="F54" i="4"/>
  <c r="F55" i="4"/>
  <c r="F56" i="4"/>
  <c r="F57" i="4"/>
  <c r="F58" i="4"/>
  <c r="F59" i="4"/>
  <c r="F60" i="4"/>
  <c r="F61" i="4"/>
  <c r="F62" i="4"/>
  <c r="F67" i="4"/>
  <c r="F69" i="4"/>
  <c r="F71" i="4"/>
  <c r="F72" i="4"/>
  <c r="F73" i="4"/>
  <c r="F74" i="4"/>
  <c r="F75" i="4"/>
  <c r="F76" i="4"/>
  <c r="F77" i="4"/>
  <c r="F49" i="4"/>
  <c r="F30" i="4"/>
  <c r="F33" i="4"/>
  <c r="F34" i="4"/>
  <c r="F35" i="4"/>
  <c r="F36" i="4"/>
  <c r="F37" i="4"/>
  <c r="F38" i="4"/>
  <c r="F39" i="4"/>
  <c r="F40" i="4"/>
  <c r="F42" i="4"/>
  <c r="F43" i="4"/>
  <c r="F8" i="4"/>
  <c r="F9" i="4"/>
  <c r="F10" i="4"/>
  <c r="F11" i="4"/>
  <c r="F12" i="4"/>
  <c r="F13" i="4"/>
  <c r="F17" i="4"/>
  <c r="F7" i="4"/>
  <c r="F79" i="4" l="1"/>
  <c r="F134" i="4" s="1"/>
  <c r="F46" i="4"/>
  <c r="F133" i="4" s="1"/>
  <c r="F129" i="4"/>
  <c r="F136" i="4" s="1"/>
  <c r="F20" i="4"/>
  <c r="F132" i="4" s="1"/>
  <c r="C15" i="9"/>
  <c r="C8" i="10" s="1"/>
  <c r="F138" i="4" l="1"/>
  <c r="C9" i="10" s="1"/>
  <c r="C14" i="10" s="1"/>
  <c r="C16" i="10" l="1"/>
  <c r="C20" i="10" s="1"/>
</calcChain>
</file>

<file path=xl/sharedStrings.xml><?xml version="1.0" encoding="utf-8"?>
<sst xmlns="http://schemas.openxmlformats.org/spreadsheetml/2006/main" count="307" uniqueCount="205">
  <si>
    <t>WeWork PROJECT</t>
  </si>
  <si>
    <t xml:space="preserve">SUMMARY                                                        </t>
  </si>
  <si>
    <t xml:space="preserve">ORIGINAL BILL </t>
  </si>
  <si>
    <t xml:space="preserve">Item               </t>
  </si>
  <si>
    <t>Description</t>
  </si>
  <si>
    <t>Amount (€)</t>
  </si>
  <si>
    <t xml:space="preserve">GENERAL SUMMARY </t>
  </si>
  <si>
    <t>A</t>
  </si>
  <si>
    <t>Preliminary works</t>
  </si>
  <si>
    <t>B</t>
  </si>
  <si>
    <t>Mail bill</t>
  </si>
  <si>
    <t>C</t>
  </si>
  <si>
    <t>D</t>
  </si>
  <si>
    <t>Sub-Total</t>
  </si>
  <si>
    <t>Add contingency 5%</t>
  </si>
  <si>
    <t>Grand Total(Vat Exclusive)</t>
  </si>
  <si>
    <t>PRELIMINARIES</t>
  </si>
  <si>
    <t>Item</t>
  </si>
  <si>
    <t>Site mobilisation</t>
  </si>
  <si>
    <t>Allowance for safety on site, welfare, scaffoldings and transport</t>
  </si>
  <si>
    <t>Protection</t>
  </si>
  <si>
    <t>The Contractor shall cover up and protect from damage, including damage from inclement weather, all finished  work and unfixed materials including that of the Sub-Contractor, etc., to the satisfaction of the Project Manager until the completion of the Contract and make good any damage which occurs.</t>
  </si>
  <si>
    <t>Removal of plant, Rubbish, etc</t>
  </si>
  <si>
    <t xml:space="preserve">The Contractor shall, upon completion of the Works, remove and clear away all  rubbish and unused material, and shall leave the whole of the Site of the Works in a clean and tidy state to the satisfaction of the Project Manager. He shall also remove all rubbish and dirt from the Site at weekly intervals or as directed by the Project Manager. Particular care shall be taken in leaving windows clean and removal of any stains therefrom. </t>
  </si>
  <si>
    <t>Prevention of Nuisance</t>
  </si>
  <si>
    <t>The Works and such sections of the Site necessary therefore shall be under the entire care and control of the Contractor during the whole period of the Contract and he shall take all possible precautions to prevent any nuisance, inconvenience or injury to the holders or occupiers of the existing or surrounding properties and to the public generally, and shall at all times keep all the paths and walkways affected by the works in a safe and clear state and shall use proper precautions to ensure the safety of all wheeled traffic and pedestrians.</t>
  </si>
  <si>
    <t>E</t>
  </si>
  <si>
    <t>Visitors to the site</t>
  </si>
  <si>
    <t>The Contractor is required to control all visitors to the Site and to keep out unauthorised visitors and to provide a visitors book and ensure that all the authorised visitors sign therein.</t>
  </si>
  <si>
    <t>F</t>
  </si>
  <si>
    <t>Contractor's Project and Site Administration; and Foreman-in-charge</t>
  </si>
  <si>
    <t xml:space="preserve">The Contractor shall permanently deploy the Project and Site Administrative Staff  approved by the Contract administrator. These will include a General Foreman-in-charge and other trades foremen properly qualified and fluent in English. The Contractor shall submit a Site Organization Structure Chart within seven (7) days of commencement of the Contract. </t>
  </si>
  <si>
    <t>TOTAL CARRIED TO SUMMARY</t>
  </si>
  <si>
    <t>BOQ - Public works contract for supply, delivery and installation of solar water system at KAKIRA COMMUNITY TECHNICAL INSTITUTE, Jinja District, Uganda</t>
  </si>
  <si>
    <t>Unit</t>
  </si>
  <si>
    <t>Rate (Euro)</t>
  </si>
  <si>
    <t xml:space="preserve">INTERNAL WATER SUPPLY AND DISTRIBUTION </t>
  </si>
  <si>
    <t>All Cold and Hot Water piping shall be  PPR pipe PN25 complete with Tees, Sockets, Elbows, Threaded adapters, Threaded elbows, Reducers and all associated fittings.</t>
  </si>
  <si>
    <t>PIPE WORK</t>
  </si>
  <si>
    <t>A.1</t>
  </si>
  <si>
    <t xml:space="preserve">20mm PPR cold water Pipe work complete. </t>
  </si>
  <si>
    <t>Lm</t>
  </si>
  <si>
    <t>A.2</t>
  </si>
  <si>
    <t>25mm gate valves</t>
  </si>
  <si>
    <t>No</t>
  </si>
  <si>
    <t>A.3</t>
  </si>
  <si>
    <t>20mm angle valves</t>
  </si>
  <si>
    <t>A.4</t>
  </si>
  <si>
    <t>Flexible tube 450mm long complete</t>
  </si>
  <si>
    <t>A.5</t>
  </si>
  <si>
    <t>PVC Gully Trap</t>
  </si>
  <si>
    <t>A.6</t>
  </si>
  <si>
    <t>Excavation for the distribution and supply pipes including back fill after laying of pipes; including excavation for column bases for the steel water tank.</t>
  </si>
  <si>
    <t>A.7</t>
  </si>
  <si>
    <t>Water supply line DN 50mm PN10 HDPE pipe burried in the ground 600mm below formation level complete with excavations, backfilling and making good.</t>
  </si>
  <si>
    <t>PLUMBING FIXTURES</t>
  </si>
  <si>
    <t>A.8</t>
  </si>
  <si>
    <t>Vitreous china Wash Basin approximately 380×330x185mm with plastic bottle trap, elbow operated bib tap and all accessories (no tapholes, no overflow, no chainstay hole) as Ideal or equal approved.</t>
  </si>
  <si>
    <t>A.10</t>
  </si>
  <si>
    <t>6mm glass plate mirror size 610x475mm with bevelled edges complete.</t>
  </si>
  <si>
    <t>Allow for civil works and refinishing surfaces associated with removal and replacement of existing plumbing fittings;</t>
  </si>
  <si>
    <t>TOTAL CARRIED TO COLLECTION</t>
  </si>
  <si>
    <t>BOREHOLE</t>
  </si>
  <si>
    <t>B.1</t>
  </si>
  <si>
    <t>TEST PUMPING OF EXISTING BOREHOLE</t>
  </si>
  <si>
    <t>Test report will inform whether item B.2 will be performed as part of this contract. A positive test indicates that the existing borehole will be motorized while a non-passing test will require drilling a new borehole as per item B.2</t>
  </si>
  <si>
    <t>B.1.1</t>
  </si>
  <si>
    <t>Pump testing for 72 hours at constant rate and a recovery of approximately four hours to estimate the hydraulic properties of the aquifer, evaluate well performance and also identify aquifer boundaries as well as pump sizing that work best for the well.</t>
  </si>
  <si>
    <t>B.1.2</t>
  </si>
  <si>
    <t>Submit a complete report of the assessment with photos, logs</t>
  </si>
  <si>
    <t>B.2</t>
  </si>
  <si>
    <t>DRILLING A NEW BOREHOLE</t>
  </si>
  <si>
    <t>B.2.1</t>
  </si>
  <si>
    <t>B.2.2</t>
  </si>
  <si>
    <t>Carryout water quality test of the existing water source</t>
  </si>
  <si>
    <t>PV SOLAR SUPPLY SYSTEM</t>
  </si>
  <si>
    <t>C.1</t>
  </si>
  <si>
    <t>C.2</t>
  </si>
  <si>
    <t>Fittings and accessories (waterproof joint, cover plate and wellhead fittings, cable clips etc)</t>
  </si>
  <si>
    <t>C.3</t>
  </si>
  <si>
    <t>Pedestal and mounting bolts</t>
  </si>
  <si>
    <t>C.4</t>
  </si>
  <si>
    <t>Float switch</t>
  </si>
  <si>
    <t>C.5</t>
  </si>
  <si>
    <t>Electrical accessories installation materials</t>
  </si>
  <si>
    <t>C.6</t>
  </si>
  <si>
    <t>Lightning protection</t>
  </si>
  <si>
    <t>C.7</t>
  </si>
  <si>
    <t>Mono crystalline PV Solar panels rated at 310Wp 12 Volts DC.</t>
  </si>
  <si>
    <t>C.8</t>
  </si>
  <si>
    <t>Supply, fabricate and install support structure for PV Solar panels as mild steel angles 50*50*6mm as stands, 40*40*3mm as cross struts, top frames for panel stand approximately 4m high</t>
  </si>
  <si>
    <t>C.9</t>
  </si>
  <si>
    <t>Protection Structure for Solar Panels made of chainlink of gauge 10 size 50x50x3mm, on precast RC columns 6x6x2.4m with door and lock and barbed wire on top and all accessories.</t>
  </si>
  <si>
    <t>C.10</t>
  </si>
  <si>
    <t>63mm HDPE PN16 water supply line complete with all accessories.</t>
  </si>
  <si>
    <t>C.11</t>
  </si>
  <si>
    <t xml:space="preserve">40mm HDPE pipe PN16 water supply line complete with all accessories. </t>
  </si>
  <si>
    <t>C.12</t>
  </si>
  <si>
    <t>Protection  Structure for Borehole made of 40x40x3mm SHS door and locks and all accessories. On foundation base as per architect's instructions.</t>
  </si>
  <si>
    <t>WATER SUPPLY, STORAGE AND DISTRIBUTION</t>
  </si>
  <si>
    <t>Excavate trench 0.6M wide, Max and 1M deep back fill ram and cart away excess soil to lay rising main and HDPE pipes for Water distribution and Hosereels and Stand pipes.</t>
  </si>
  <si>
    <t>ditto but in rocky ground</t>
  </si>
  <si>
    <t xml:space="preserve">90mm HDPE pipe PN10 laid in ground for water distribution from water tanks.Complete with Tees,Elbows,Reducers,Unions,Reducers,Adapters and all associated fittings and accessories. </t>
  </si>
  <si>
    <t xml:space="preserve">Ditto but 75mm </t>
  </si>
  <si>
    <t xml:space="preserve">Ditto but 63mm </t>
  </si>
  <si>
    <t xml:space="preserve">Ditto but 50mm </t>
  </si>
  <si>
    <t>Ditto but 40mm</t>
  </si>
  <si>
    <t>Ditto but 32mm</t>
  </si>
  <si>
    <t>Ditto but 25mm</t>
  </si>
  <si>
    <t>Ditto but 20mm</t>
  </si>
  <si>
    <t>75mm GI rising/distribution mains to/from water tanks</t>
  </si>
  <si>
    <t>ditto but 63GI.</t>
  </si>
  <si>
    <t>C.13</t>
  </si>
  <si>
    <t>ditto but 50GI.</t>
  </si>
  <si>
    <t>C.14</t>
  </si>
  <si>
    <t>Flange valve and chamber complete with all accessories.</t>
  </si>
  <si>
    <t>Sectional Glass Reinforcement Plastic Water tank</t>
  </si>
  <si>
    <t>Contractor to propose design and build soverall solution of the tank and stand based on the manufacturer technical data</t>
  </si>
  <si>
    <t>C.16</t>
  </si>
  <si>
    <t>Steel Tank Tower</t>
  </si>
  <si>
    <t>C.17</t>
  </si>
  <si>
    <t>Steel Tank Tower - Lightning Protection</t>
  </si>
  <si>
    <t>C.18</t>
  </si>
  <si>
    <t>Copper tape of hard drawn high conductivity copper 3mm x 25mm cross section for horizontal and down conductors complete with fixing clips and all accessories as by FURSE or HEX or equal.</t>
  </si>
  <si>
    <t>C.19</t>
  </si>
  <si>
    <t>Air terminals 16mm diameter, 1200mm long, complete with tape adapters, spikes and all accessories by FURSE or HEX or equal approved.</t>
  </si>
  <si>
    <t>C.20</t>
  </si>
  <si>
    <t>Test clamp complete as by FURSE or HEX  or equal.</t>
  </si>
  <si>
    <t>C.21</t>
  </si>
  <si>
    <t>Earth Electrodes made from hard drawn copper 16mm diameter, 1200mm long, complete with cap, earth clamp, and all accessories as made by FURSE or HEX  or equal approved.</t>
  </si>
  <si>
    <r>
      <rPr>
        <sz val="12"/>
        <rFont val="Abadi Extra Light"/>
        <family val="2"/>
      </rPr>
      <t>General Earthing by 25mm</t>
    </r>
    <r>
      <rPr>
        <vertAlign val="superscript"/>
        <sz val="12"/>
        <rFont val="Abadi Extra Light"/>
        <family val="2"/>
      </rPr>
      <t>2</t>
    </r>
    <r>
      <rPr>
        <sz val="12"/>
        <rFont val="Abadi Extra Light"/>
        <family val="2"/>
      </rPr>
      <t xml:space="preserve"> stranded bare copper cable complete with all accessories.</t>
    </r>
  </si>
  <si>
    <t>C.23</t>
  </si>
  <si>
    <t>Precast concrete earthing manhole 300x300x300mm complete with cover marked with earth symbol.</t>
  </si>
  <si>
    <t>C.24</t>
  </si>
  <si>
    <t>Earthing: excavate pit 1500x1200x1500mm (LxWxD) and place course salt mixed with charcoal dust and soil in pit and compact and drive electrodes into this pit, connect and place precast manhole and connect up ready and measure the resistance.</t>
  </si>
  <si>
    <t>ANCILLIARY COMPONENTS</t>
  </si>
  <si>
    <t xml:space="preserve">Operational manual; Comprehensive Operation and Maintenance manual for the installed system, written in English and graphically illustrated for unambiguous interpretation and understanding by Operation and Maintenance staff. Special attention shall be drawn to fault finding and remedial action. The manual shall include a system wiring diagram, a list of spare parts and the names of the accredited suppliers/agents of these spare parts. The manual shall also include the manufacturer's name, model number, service manuals, parts list and brief descriptions of all equipment and their basic operating features i.e. routine maintenance procedures, possible breakdowns and repairs, recommended spare parts, troubleshooting guide, equipment layout and simplified wiring and control diagrams of the system as installed. </t>
  </si>
  <si>
    <t>WATER DISTRIBUTION AND USAGES</t>
  </si>
  <si>
    <t>L</t>
  </si>
  <si>
    <t xml:space="preserve">EXTENSION OF WATER TO STAFF QUARTERs and DORMOTRIES </t>
  </si>
  <si>
    <t xml:space="preserve">Excavate trench 0.6M wide, Max and 1M deep back fill ram and cart away excess soil to lay HDPE pipes for Water distribution  and Stand pipes to compound, students dormotries, kitchen, staff quarters. </t>
  </si>
  <si>
    <t xml:space="preserve">m </t>
  </si>
  <si>
    <t xml:space="preserve">supply and lay water pipe HDPE 63mm  PN10 laid in ground for water distribution to the institution with all accessories </t>
  </si>
  <si>
    <t>m</t>
  </si>
  <si>
    <t>No.</t>
  </si>
  <si>
    <t>Construction of yard taps as per issued drawing with soak pit , drain pipe and Gullley Trap</t>
  </si>
  <si>
    <t>M</t>
  </si>
  <si>
    <t xml:space="preserve">CHAINLINK FOR THE TANK AREA </t>
  </si>
  <si>
    <t>chainlink of gauge 10 size 50x50x3mm, on precast RC columns 8x8 x2.4m with door and lock and barbed wire on top and all accessories.</t>
  </si>
  <si>
    <t xml:space="preserve">sm </t>
  </si>
  <si>
    <t xml:space="preserve">ADDED ; Razor wire on top of barbed wire </t>
  </si>
  <si>
    <t xml:space="preserve">roll </t>
  </si>
  <si>
    <t xml:space="preserve">Underground Amoured Cable 
(Connecting controllers to the pump connection)  </t>
  </si>
  <si>
    <t xml:space="preserve">Emergency Considerations required for safety of panels </t>
  </si>
  <si>
    <t>Inclusion of Alarm stem on the solar panels (Integrating a battery and solar panel with a charge control and inverter Energization)</t>
  </si>
  <si>
    <t xml:space="preserve">Theft alarm installed on the panels A separtation of pannels </t>
  </si>
  <si>
    <t xml:space="preserve">12V, 100Ah, deep discharge maintenance free sealed solar batteries as Solar Exide, or equally approved. Lifetime of 2500 cycles at 50% depth of Discharge and ambiant tempearture For powering the Alarm / Rate comparision from Westile Mugula H/ciii site </t>
  </si>
  <si>
    <t xml:space="preserve">300W solar panel. </t>
  </si>
  <si>
    <t xml:space="preserve">Charge controller  800 w -1kw WITH ASSOCIATED CABLES AND WIRING  </t>
  </si>
  <si>
    <t xml:space="preserve">1200Wh PVC solar system to power 60W LED security light mounted around the solar pump and the PV array for the Pump,installed with night switch and properly grounded </t>
  </si>
  <si>
    <t>G</t>
  </si>
  <si>
    <t xml:space="preserve"> Razor wiring-Installation around the panels </t>
  </si>
  <si>
    <t xml:space="preserve">Rolls </t>
  </si>
  <si>
    <t>RAINWATER DISPOSAL</t>
  </si>
  <si>
    <t>uPVC  Key terrain fixed in accordance with manufacturer's instructions</t>
  </si>
  <si>
    <t>PVC gutters 127mm diameter complete with clips space at 600mm centers</t>
  </si>
  <si>
    <t>LM</t>
  </si>
  <si>
    <t>Extra over for stop ends/bends.</t>
  </si>
  <si>
    <t>NO</t>
  </si>
  <si>
    <t>Extra over for gutter straight connectors.</t>
  </si>
  <si>
    <t>Extra over gutter for outlet to suit 127mm diameter pipe.</t>
  </si>
  <si>
    <t>Extra over for bends</t>
  </si>
  <si>
    <t>Extra over for shoe.</t>
  </si>
  <si>
    <t>110mm PN6 PCV pipe as down pipe</t>
  </si>
  <si>
    <t>H</t>
  </si>
  <si>
    <t>Extra over for gutter coner connectors.</t>
  </si>
  <si>
    <t>I</t>
  </si>
  <si>
    <t>Allow for drainage around the dormitory facility</t>
  </si>
  <si>
    <t>J</t>
  </si>
  <si>
    <t xml:space="preserve">Cylindrical PVC vertical water tank 10000 Litres as gentex or equal approved complete with all accessories for rain water harvesting. </t>
  </si>
  <si>
    <t>K</t>
  </si>
  <si>
    <t>Platform in grade 20 concrete foundation measurering 2400mm diameter, 600mm high above ground tank base including builders' work.</t>
  </si>
  <si>
    <t>110mm PN6 PVC pipe from Roof gutters to water tank</t>
  </si>
  <si>
    <t xml:space="preserve">SUB-TOTAL </t>
  </si>
  <si>
    <t xml:space="preserve">COLLECTION </t>
  </si>
  <si>
    <t>TOTAL CARRIED TO COLLECTION 1</t>
  </si>
  <si>
    <t>TOTAL CARRIED TO COLLECTION  2</t>
  </si>
  <si>
    <t>TOTAL CARRIED TO COLLECTION  3</t>
  </si>
  <si>
    <t>TOTAL CARRIED TO COLLECTION 4</t>
  </si>
  <si>
    <t>TOTAL CARRIED TO COLLECTION 5</t>
  </si>
  <si>
    <t>GRAND TOTAL</t>
  </si>
  <si>
    <t>Qty</t>
  </si>
  <si>
    <t>Carry out Drill Hydro-geological survey to locate at least 3 suitable site for borehole and rank them and drill borehole diameter 125mm depth up to 100m, Pump testing for 72 hours at constant rate and a recovery of approximately four hours to estimate the hydraulic properties of the aquifer, evaluate well performance and also identify aquifer boundaries as well as pump sizing that work best for the well. and line borehole and all accessories.</t>
  </si>
  <si>
    <t>A.11</t>
  </si>
  <si>
    <t xml:space="preserve">F.1 </t>
  </si>
  <si>
    <t xml:space="preserve">F.2 </t>
  </si>
  <si>
    <t>F.3</t>
  </si>
  <si>
    <t>F.4</t>
  </si>
  <si>
    <t>F.5</t>
  </si>
  <si>
    <t>C.15</t>
  </si>
  <si>
    <t>Amount</t>
  </si>
  <si>
    <t>BOQ FOR MOTORIZATION OF WATER SYSTEM AT KAKIRA COMMUNITY TECHNICAL INSTITUTE, JINJA  DISTRICT</t>
  </si>
  <si>
    <t>8m Steel Tower for mounting above tank to Structural Engineers' specifications, complete with safety caged cat ladder, 600mm walkway all around, 1.5m high guard rails, 3.0m demountable ladder and all accessories. (The structure to have adequate capacity to carry 55tons)</t>
  </si>
  <si>
    <t>Lorentz pump PS2 4000-C-SJ8-15 with controller and well probe minimum rated at 63m3/24hrs(day) at a total head of at least 80m</t>
  </si>
  <si>
    <r>
      <t>Glass Reinforcement Plastic (GRP) cold pressed steel water tank  (1mx5mm) or Equal and Approved on Structural stand of 8M size 4,000 x 4,000 x 2,500mm high approximate capacity</t>
    </r>
    <r>
      <rPr>
        <b/>
        <sz val="12"/>
        <rFont val="Abadi Extra Light"/>
        <family val="2"/>
      </rPr>
      <t xml:space="preserve"> 40,000 litres Tank</t>
    </r>
    <r>
      <rPr>
        <sz val="12"/>
        <rFont val="Abadi Extra Light"/>
        <family val="2"/>
      </rPr>
      <t xml:space="preserve"> to be complete with access manhole, with hinged cover; internal and external ladders made of SUS  material and iron steel plated with hot-dipped zinc, filtered vent made as grill inserted with VC material(coating); dome shaped water proof and dust proof cover jointed throughout the tank top with non-toxic material, sealant, Bolts and Nuts, Sealant, Gaskets, inflow and outflow connections, level indicators as shown on the  drawing.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</si>
</sst>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_-* #,##0_-;\-* #,##0_-;_-* &quot;-&quot;_-;_-@_-"/>
    <numFmt numFmtId="165" formatCode="_-* #,##0.00_-;\-* #,##0.00_-;_-* &quot;-&quot;??_-;_-@_-"/>
    <numFmt numFmtId="166" formatCode="_(* #,##0.00_);_(* \(#,##0.00\);_(* \-??_);_(@_)"/>
    <numFmt numFmtId="167" formatCode="_-* #,##0.00_-;\-* #,##0.00_-;_-* &quot;-&quot;_-;_-@_-"/>
    <numFmt numFmtId="168" formatCode="_(* #,##0_);_(* \(#,##0\);_(* &quot;-&quot;??_);_(@_)"/>
    <numFmt numFmtId="169" formatCode="_ * #,##0.0_ ;_ * \-#,##0.0_ ;_ * &quot;-&quot;??_ ;_ @_ "/>
    <numFmt numFmtId="170" formatCode="_(* #,##0_);_(* \(#,##0\);_(* \-??_);_(@_)"/>
    <numFmt numFmtId="171" formatCode="_-* #,##0_-;\-* #,##0_-;_-* &quot;-&quot;??_-;_-@_-"/>
  </numFmts>
  <fonts count="22">
    <font>
      <sz val="10"/>
      <color rgb="FF000000"/>
      <name val="Calibri"/>
      <charset val="134"/>
      <scheme val="minor"/>
    </font>
    <font>
      <sz val="11"/>
      <color rgb="FF000000"/>
      <name val="Abadi Extra Light"/>
      <family val="2"/>
    </font>
    <font>
      <sz val="11"/>
      <name val="Abadi Extra Light"/>
      <family val="2"/>
    </font>
    <font>
      <b/>
      <sz val="11"/>
      <name val="Abadi Extra Light"/>
      <family val="2"/>
    </font>
    <font>
      <sz val="11"/>
      <color rgb="FFFF0000"/>
      <name val="Abadi Extra Light"/>
      <family val="2"/>
    </font>
    <font>
      <b/>
      <u/>
      <sz val="11"/>
      <name val="Abadi Extra Light"/>
      <family val="2"/>
    </font>
    <font>
      <b/>
      <sz val="12"/>
      <name val="Abadi Extra Light"/>
      <family val="2"/>
    </font>
    <font>
      <sz val="12"/>
      <name val="Abadi Extra Light"/>
      <family val="2"/>
    </font>
    <font>
      <b/>
      <u/>
      <sz val="12"/>
      <name val="Abadi Extra Light"/>
      <family val="2"/>
    </font>
    <font>
      <sz val="14"/>
      <color rgb="FF000000"/>
      <name val="Abadi Extra Light"/>
      <family val="2"/>
    </font>
    <font>
      <sz val="14"/>
      <color theme="1"/>
      <name val="Abadi Extra Light"/>
      <family val="2"/>
    </font>
    <font>
      <b/>
      <sz val="14"/>
      <color theme="1"/>
      <name val="Abadi Extra Light"/>
      <family val="2"/>
    </font>
    <font>
      <sz val="11"/>
      <color theme="1"/>
      <name val="Calibri"/>
      <family val="2"/>
      <scheme val="minor"/>
    </font>
    <font>
      <sz val="10"/>
      <name val="Arial"/>
      <family val="2"/>
    </font>
    <font>
      <sz val="10"/>
      <name val="Arial"/>
      <family val="2"/>
    </font>
    <font>
      <sz val="11"/>
      <color theme="1"/>
      <name val="Calibri"/>
      <family val="2"/>
      <scheme val="minor"/>
    </font>
    <font>
      <sz val="12"/>
      <name val="Arial"/>
      <family val="2"/>
    </font>
    <font>
      <u val="singleAccounting"/>
      <sz val="10"/>
      <name val="Arial"/>
      <family val="2"/>
    </font>
    <font>
      <vertAlign val="superscript"/>
      <sz val="12"/>
      <name val="Abadi Extra Light"/>
      <family val="2"/>
    </font>
    <font>
      <sz val="10"/>
      <color rgb="FF000000"/>
      <name val="Calibri"/>
      <family val="2"/>
      <scheme val="minor"/>
    </font>
    <font>
      <b/>
      <sz val="11"/>
      <name val="Abadi Extra Light"/>
      <family val="2"/>
    </font>
    <font>
      <sz val="12"/>
      <name val="Abadi Extra Light"/>
      <family val="2"/>
    </font>
  </fonts>
  <fills count="3">
    <fill>
      <patternFill patternType="none"/>
    </fill>
    <fill>
      <patternFill patternType="gray125"/>
    </fill>
    <fill>
      <patternFill patternType="solid">
        <fgColor theme="0" tint="-4.9989318521683403E-2"/>
        <bgColor indexed="64"/>
      </patternFill>
    </fill>
  </fills>
  <borders count="3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thin">
        <color auto="1"/>
      </left>
      <right style="thin">
        <color auto="1"/>
      </right>
      <top/>
      <bottom/>
      <diagonal/>
    </border>
    <border>
      <left/>
      <right style="medium">
        <color auto="1"/>
      </right>
      <top style="medium">
        <color auto="1"/>
      </top>
      <bottom/>
      <diagonal/>
    </border>
    <border>
      <left/>
      <right style="medium">
        <color auto="1"/>
      </right>
      <top/>
      <bottom/>
      <diagonal/>
    </border>
    <border>
      <left/>
      <right/>
      <top style="medium">
        <color auto="1"/>
      </top>
      <bottom style="medium">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hair">
        <color auto="1"/>
      </top>
      <bottom style="hair">
        <color auto="1"/>
      </bottom>
      <diagonal/>
    </border>
    <border>
      <left style="medium">
        <color auto="1"/>
      </left>
      <right style="medium">
        <color auto="1"/>
      </right>
      <top style="hair">
        <color auto="1"/>
      </top>
      <bottom style="hair">
        <color auto="1"/>
      </bottom>
      <diagonal/>
    </border>
    <border>
      <left/>
      <right style="medium">
        <color auto="1"/>
      </right>
      <top style="hair">
        <color auto="1"/>
      </top>
      <bottom style="hair">
        <color auto="1"/>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medium">
        <color theme="1"/>
      </top>
      <bottom style="medium">
        <color auto="1"/>
      </bottom>
      <diagonal/>
    </border>
  </borders>
  <cellStyleXfs count="34">
    <xf numFmtId="0" fontId="0" fillId="0" borderId="0"/>
    <xf numFmtId="165" fontId="19" fillId="0" borderId="0" applyFont="0" applyFill="0" applyBorder="0" applyAlignment="0" applyProtection="0"/>
    <xf numFmtId="164" fontId="19" fillId="0" borderId="0" applyFont="0" applyFill="0" applyBorder="0" applyAlignment="0" applyProtection="0"/>
    <xf numFmtId="43" fontId="13"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2" fillId="0" borderId="0" applyFont="0" applyFill="0" applyBorder="0" applyAlignment="0" applyProtection="0"/>
    <xf numFmtId="43" fontId="13" fillId="0" borderId="0" applyFont="0" applyFill="0" applyBorder="0" applyAlignment="0" applyProtection="0"/>
    <xf numFmtId="43" fontId="14" fillId="0" borderId="0" applyFont="0" applyFill="0" applyBorder="0" applyAlignment="0" applyProtection="0"/>
    <xf numFmtId="166" fontId="13" fillId="0" borderId="0" applyFill="0" applyBorder="0" applyAlignment="0" applyProtection="0"/>
    <xf numFmtId="43" fontId="14" fillId="0" borderId="0" applyFont="0" applyFill="0" applyBorder="0" applyAlignment="0" applyProtection="0"/>
    <xf numFmtId="166" fontId="13" fillId="0" borderId="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4" fillId="0" borderId="0" applyFont="0" applyFill="0" applyBorder="0" applyProtection="0">
      <alignment vertical="top"/>
    </xf>
    <xf numFmtId="43" fontId="15" fillId="0" borderId="0" applyFont="0" applyFill="0" applyBorder="0" applyAlignment="0" applyProtection="0"/>
    <xf numFmtId="0" fontId="13" fillId="0" borderId="0">
      <alignment horizontal="justify"/>
    </xf>
    <xf numFmtId="0" fontId="14" fillId="0" borderId="0">
      <alignment horizontal="justify"/>
    </xf>
    <xf numFmtId="0" fontId="13" fillId="0" borderId="0"/>
    <xf numFmtId="0" fontId="12" fillId="0" borderId="0"/>
    <xf numFmtId="0" fontId="16" fillId="0" borderId="0"/>
    <xf numFmtId="0" fontId="12" fillId="0" borderId="0"/>
    <xf numFmtId="0" fontId="12" fillId="0" borderId="0"/>
    <xf numFmtId="0" fontId="19" fillId="0" borderId="0"/>
    <xf numFmtId="0" fontId="16" fillId="0" borderId="0"/>
    <xf numFmtId="0" fontId="14" fillId="0" borderId="0">
      <alignment horizontal="justify"/>
    </xf>
    <xf numFmtId="0" fontId="14" fillId="0" borderId="0">
      <alignment horizontal="justify" vertical="top" wrapText="1"/>
    </xf>
    <xf numFmtId="0" fontId="15" fillId="0" borderId="0"/>
    <xf numFmtId="0" fontId="14" fillId="0" borderId="0"/>
    <xf numFmtId="0" fontId="13" fillId="0" borderId="0">
      <alignment horizontal="justify" vertical="top" wrapText="1"/>
    </xf>
    <xf numFmtId="0" fontId="17" fillId="0" borderId="0">
      <alignment horizontal="justify" vertical="top" wrapText="1"/>
    </xf>
    <xf numFmtId="0" fontId="14" fillId="0" borderId="0">
      <alignment horizontal="justify" vertical="top" wrapText="1"/>
    </xf>
    <xf numFmtId="0" fontId="13" fillId="0" borderId="0">
      <alignment horizontal="justify" vertical="top" wrapText="1"/>
    </xf>
  </cellStyleXfs>
  <cellXfs count="236">
    <xf numFmtId="0" fontId="0" fillId="0" borderId="0" xfId="0"/>
    <xf numFmtId="0" fontId="2" fillId="0" borderId="0" xfId="0" applyFont="1"/>
    <xf numFmtId="0" fontId="1" fillId="0" borderId="0" xfId="0" applyFont="1"/>
    <xf numFmtId="0" fontId="7" fillId="0" borderId="0" xfId="0" applyFont="1"/>
    <xf numFmtId="0" fontId="6" fillId="0" borderId="0" xfId="0" applyFont="1" applyAlignment="1">
      <alignment vertical="center"/>
    </xf>
    <xf numFmtId="0" fontId="7" fillId="0" borderId="0" xfId="0" applyFont="1" applyAlignment="1">
      <alignment horizontal="center"/>
    </xf>
    <xf numFmtId="0" fontId="8" fillId="0" borderId="13" xfId="0" applyFont="1" applyBorder="1" applyAlignment="1">
      <alignment horizontal="left"/>
    </xf>
    <xf numFmtId="0" fontId="6" fillId="0" borderId="0" xfId="0" applyFont="1" applyAlignment="1">
      <alignment wrapText="1"/>
    </xf>
    <xf numFmtId="0" fontId="7" fillId="0" borderId="18" xfId="0" applyFont="1" applyBorder="1" applyAlignment="1">
      <alignment horizontal="center" wrapText="1"/>
    </xf>
    <xf numFmtId="49" fontId="6" fillId="0" borderId="13" xfId="17" applyNumberFormat="1" applyFont="1" applyBorder="1" applyAlignment="1">
      <alignment horizontal="center" vertical="top" wrapText="1"/>
    </xf>
    <xf numFmtId="0" fontId="8" fillId="0" borderId="0" xfId="17" applyFont="1" applyAlignment="1">
      <alignment vertical="top" wrapText="1"/>
    </xf>
    <xf numFmtId="0" fontId="7" fillId="0" borderId="18" xfId="0" applyFont="1" applyBorder="1" applyAlignment="1">
      <alignment horizontal="center"/>
    </xf>
    <xf numFmtId="0" fontId="7" fillId="0" borderId="0" xfId="17" applyFont="1" applyAlignment="1">
      <alignment vertical="top" wrapText="1"/>
    </xf>
    <xf numFmtId="168" fontId="7" fillId="0" borderId="18" xfId="7" applyNumberFormat="1" applyFont="1" applyFill="1" applyBorder="1" applyAlignment="1">
      <alignment horizontal="center" vertical="top" wrapText="1"/>
    </xf>
    <xf numFmtId="0" fontId="6" fillId="0" borderId="13" xfId="33" applyFont="1" applyBorder="1" applyAlignment="1">
      <alignment horizontal="center" vertical="top"/>
    </xf>
    <xf numFmtId="0" fontId="6" fillId="0" borderId="0" xfId="33" applyFont="1">
      <alignment horizontal="justify" vertical="top" wrapText="1"/>
    </xf>
    <xf numFmtId="0" fontId="7" fillId="0" borderId="18" xfId="0" applyFont="1" applyBorder="1" applyAlignment="1">
      <alignment horizontal="center" vertical="top"/>
    </xf>
    <xf numFmtId="0" fontId="6" fillId="0" borderId="23" xfId="33" applyFont="1" applyBorder="1" applyAlignment="1">
      <alignment horizontal="center" vertical="top"/>
    </xf>
    <xf numFmtId="0" fontId="6" fillId="0" borderId="23" xfId="33" applyFont="1" applyBorder="1" applyAlignment="1">
      <alignment horizontal="right" vertical="top" wrapText="1"/>
    </xf>
    <xf numFmtId="0" fontId="7" fillId="0" borderId="23" xfId="0" applyFont="1" applyBorder="1" applyAlignment="1">
      <alignment horizontal="center"/>
    </xf>
    <xf numFmtId="165" fontId="6" fillId="0" borderId="23" xfId="1" applyFont="1" applyFill="1" applyBorder="1" applyAlignment="1">
      <alignment horizontal="right" vertical="center"/>
    </xf>
    <xf numFmtId="49" fontId="6" fillId="0" borderId="17" xfId="17" applyNumberFormat="1" applyFont="1" applyBorder="1" applyAlignment="1">
      <alignment horizontal="center" vertical="top" wrapText="1"/>
    </xf>
    <xf numFmtId="4" fontId="8" fillId="0" borderId="17" xfId="25" applyNumberFormat="1" applyFont="1" applyBorder="1" applyAlignment="1" applyProtection="1">
      <alignment vertical="center" wrapText="1"/>
      <protection locked="0"/>
    </xf>
    <xf numFmtId="0" fontId="7" fillId="0" borderId="13" xfId="0" applyFont="1" applyBorder="1"/>
    <xf numFmtId="49" fontId="6" fillId="0" borderId="23" xfId="17" applyNumberFormat="1" applyFont="1" applyBorder="1" applyAlignment="1">
      <alignment horizontal="center" vertical="top" wrapText="1"/>
    </xf>
    <xf numFmtId="0" fontId="6" fillId="0" borderId="19" xfId="33" applyFont="1" applyBorder="1" applyAlignment="1">
      <alignment horizontal="center" vertical="top"/>
    </xf>
    <xf numFmtId="165" fontId="7" fillId="0" borderId="13" xfId="1" applyFont="1" applyFill="1" applyBorder="1" applyAlignment="1">
      <alignment horizontal="right" vertical="center"/>
    </xf>
    <xf numFmtId="0" fontId="7" fillId="0" borderId="0" xfId="0" applyFont="1" applyAlignment="1">
      <alignment horizontal="justify"/>
    </xf>
    <xf numFmtId="0" fontId="7" fillId="0" borderId="18" xfId="0" applyFont="1" applyBorder="1" applyAlignment="1">
      <alignment horizontal="center" vertical="center"/>
    </xf>
    <xf numFmtId="167" fontId="7" fillId="0" borderId="18" xfId="2" applyNumberFormat="1" applyFont="1" applyFill="1" applyBorder="1" applyAlignment="1">
      <alignment horizontal="center" vertical="center"/>
    </xf>
    <xf numFmtId="0" fontId="7" fillId="0" borderId="0" xfId="17" applyFont="1" applyAlignment="1" applyProtection="1">
      <alignment vertical="top" wrapText="1"/>
      <protection locked="0"/>
    </xf>
    <xf numFmtId="168" fontId="7" fillId="0" borderId="18" xfId="7" applyNumberFormat="1" applyFont="1" applyFill="1" applyBorder="1" applyAlignment="1" applyProtection="1">
      <alignment horizontal="center" vertical="top" wrapText="1"/>
      <protection locked="0"/>
    </xf>
    <xf numFmtId="0" fontId="7" fillId="0" borderId="18" xfId="17" applyFont="1" applyBorder="1" applyAlignment="1" applyProtection="1">
      <alignment horizontal="center" vertical="top"/>
      <protection locked="0"/>
    </xf>
    <xf numFmtId="4" fontId="8" fillId="0" borderId="0" xfId="25" applyNumberFormat="1" applyFont="1" applyAlignment="1" applyProtection="1">
      <alignment vertical="top" wrapText="1"/>
      <protection locked="0"/>
    </xf>
    <xf numFmtId="0" fontId="8" fillId="0" borderId="0" xfId="17" applyFont="1" applyAlignment="1" applyProtection="1">
      <alignment vertical="top" wrapText="1"/>
      <protection locked="0"/>
    </xf>
    <xf numFmtId="168" fontId="7" fillId="0" borderId="18" xfId="7" applyNumberFormat="1" applyFont="1" applyFill="1" applyBorder="1" applyAlignment="1" applyProtection="1">
      <alignment horizontal="center" vertical="center" wrapText="1"/>
      <protection locked="0"/>
    </xf>
    <xf numFmtId="43" fontId="7" fillId="0" borderId="18" xfId="12" applyFont="1" applyFill="1" applyBorder="1" applyAlignment="1">
      <alignment horizontal="right" vertical="center" wrapText="1"/>
    </xf>
    <xf numFmtId="43" fontId="7" fillId="0" borderId="18" xfId="7" applyFont="1" applyFill="1" applyBorder="1" applyAlignment="1" applyProtection="1">
      <alignment horizontal="right" vertical="center" wrapText="1"/>
      <protection locked="0"/>
    </xf>
    <xf numFmtId="0" fontId="8" fillId="0" borderId="17" xfId="17" applyFont="1" applyBorder="1" applyAlignment="1" applyProtection="1">
      <alignment vertical="top" wrapText="1"/>
      <protection locked="0"/>
    </xf>
    <xf numFmtId="0" fontId="7" fillId="0" borderId="13" xfId="0" applyFont="1" applyBorder="1" applyAlignment="1">
      <alignment horizontal="center"/>
    </xf>
    <xf numFmtId="49" fontId="6" fillId="0" borderId="19" xfId="17" applyNumberFormat="1" applyFont="1" applyBorder="1" applyAlignment="1">
      <alignment horizontal="center" vertical="top" wrapText="1"/>
    </xf>
    <xf numFmtId="0" fontId="8" fillId="0" borderId="1" xfId="19" applyFont="1" applyBorder="1" applyAlignment="1" applyProtection="1">
      <alignment vertical="top" wrapText="1"/>
      <protection locked="0"/>
    </xf>
    <xf numFmtId="4" fontId="7" fillId="0" borderId="0" xfId="25" applyNumberFormat="1" applyFont="1" applyAlignment="1" applyProtection="1">
      <alignment vertical="top" wrapText="1"/>
      <protection locked="0"/>
    </xf>
    <xf numFmtId="43" fontId="7" fillId="0" borderId="18" xfId="3" applyFont="1" applyFill="1" applyBorder="1" applyAlignment="1" applyProtection="1">
      <alignment horizontal="right" vertical="center"/>
      <protection locked="0"/>
    </xf>
    <xf numFmtId="43" fontId="7" fillId="0" borderId="18" xfId="25" applyNumberFormat="1" applyFont="1" applyBorder="1" applyAlignment="1" applyProtection="1">
      <alignment horizontal="right" vertical="center" wrapText="1"/>
      <protection locked="0"/>
    </xf>
    <xf numFmtId="0" fontId="7" fillId="0" borderId="0" xfId="33" applyFont="1">
      <alignment horizontal="justify" vertical="top" wrapText="1"/>
    </xf>
    <xf numFmtId="40" fontId="7" fillId="0" borderId="18" xfId="3" applyNumberFormat="1" applyFont="1" applyFill="1" applyBorder="1" applyAlignment="1">
      <alignment horizontal="right" vertical="center"/>
    </xf>
    <xf numFmtId="0" fontId="8" fillId="0" borderId="0" xfId="21" applyFont="1" applyAlignment="1" applyProtection="1">
      <alignment horizontal="justify" vertical="top" wrapText="1"/>
      <protection locked="0"/>
    </xf>
    <xf numFmtId="40" fontId="7" fillId="0" borderId="18" xfId="3" applyNumberFormat="1" applyFont="1" applyFill="1" applyBorder="1" applyAlignment="1" applyProtection="1">
      <alignment horizontal="right" vertical="center"/>
      <protection locked="0"/>
    </xf>
    <xf numFmtId="4" fontId="7" fillId="0" borderId="18" xfId="7" applyNumberFormat="1" applyFont="1" applyFill="1" applyBorder="1" applyAlignment="1" applyProtection="1">
      <alignment horizontal="right" vertical="center"/>
      <protection locked="0"/>
    </xf>
    <xf numFmtId="0" fontId="6" fillId="0" borderId="17" xfId="33" applyFont="1" applyBorder="1" applyAlignment="1">
      <alignment horizontal="center" vertical="top"/>
    </xf>
    <xf numFmtId="0" fontId="6" fillId="0" borderId="4" xfId="33" applyFont="1" applyBorder="1" applyAlignment="1">
      <alignment vertical="top" wrapText="1"/>
    </xf>
    <xf numFmtId="0" fontId="6" fillId="0" borderId="13" xfId="33" applyFont="1" applyBorder="1" applyAlignment="1">
      <alignment horizontal="center" vertical="top" wrapText="1"/>
    </xf>
    <xf numFmtId="0" fontId="8" fillId="0" borderId="21" xfId="19" applyFont="1" applyBorder="1" applyAlignment="1" applyProtection="1">
      <alignment vertical="top" wrapText="1"/>
      <protection locked="0"/>
    </xf>
    <xf numFmtId="168" fontId="7" fillId="0" borderId="13" xfId="17" applyNumberFormat="1" applyFont="1" applyBorder="1" applyAlignment="1" applyProtection="1">
      <alignment horizontal="center" vertical="top"/>
      <protection locked="0"/>
    </xf>
    <xf numFmtId="0" fontId="6" fillId="0" borderId="21" xfId="33" applyFont="1" applyBorder="1" applyAlignment="1">
      <alignment horizontal="right" vertical="top" wrapText="1"/>
    </xf>
    <xf numFmtId="0" fontId="6" fillId="0" borderId="23" xfId="33" applyFont="1" applyBorder="1" applyAlignment="1">
      <alignment horizontal="center" vertical="top" wrapText="1"/>
    </xf>
    <xf numFmtId="1" fontId="7" fillId="0" borderId="13" xfId="32" applyNumberFormat="1" applyFont="1" applyBorder="1" applyAlignment="1" applyProtection="1">
      <alignment horizontal="center" vertical="center" wrapText="1"/>
      <protection locked="0"/>
    </xf>
    <xf numFmtId="4" fontId="7" fillId="0" borderId="13" xfId="1" applyNumberFormat="1" applyFont="1" applyFill="1" applyBorder="1" applyAlignment="1" applyProtection="1">
      <alignment horizontal="right" vertical="center" wrapText="1"/>
      <protection locked="0"/>
    </xf>
    <xf numFmtId="0" fontId="7" fillId="0" borderId="13" xfId="0" applyFont="1" applyBorder="1" applyAlignment="1">
      <alignment horizontal="center" vertical="center"/>
    </xf>
    <xf numFmtId="3" fontId="7" fillId="0" borderId="13" xfId="31" applyNumberFormat="1" applyFont="1" applyBorder="1" applyAlignment="1" applyProtection="1">
      <alignment horizontal="center" vertical="center" wrapText="1"/>
      <protection locked="0"/>
    </xf>
    <xf numFmtId="0" fontId="7" fillId="0" borderId="0" xfId="31" applyFont="1" applyAlignment="1">
      <alignment horizontal="justify" vertical="center" wrapText="1"/>
    </xf>
    <xf numFmtId="0" fontId="7" fillId="0" borderId="13" xfId="31" applyFont="1" applyBorder="1" applyAlignment="1">
      <alignment horizontal="center" vertical="center" wrapText="1"/>
    </xf>
    <xf numFmtId="4" fontId="7" fillId="0" borderId="0" xfId="5" applyNumberFormat="1" applyFont="1" applyFill="1" applyBorder="1" applyAlignment="1">
      <alignment horizontal="right" vertical="center"/>
    </xf>
    <xf numFmtId="4" fontId="7" fillId="0" borderId="13" xfId="5" applyNumberFormat="1" applyFont="1" applyFill="1" applyBorder="1" applyAlignment="1">
      <alignment horizontal="right" vertical="center"/>
    </xf>
    <xf numFmtId="0" fontId="7" fillId="0" borderId="13" xfId="32" applyFont="1" applyBorder="1" applyAlignment="1">
      <alignment horizontal="center" vertical="center" wrapText="1"/>
    </xf>
    <xf numFmtId="0" fontId="7" fillId="0" borderId="13" xfId="18" applyFont="1" applyBorder="1" applyAlignment="1">
      <alignment vertical="center" wrapText="1"/>
    </xf>
    <xf numFmtId="168" fontId="7" fillId="0" borderId="13" xfId="8" applyNumberFormat="1" applyFont="1" applyFill="1" applyBorder="1" applyAlignment="1">
      <alignment horizontal="center" vertical="center" wrapText="1"/>
    </xf>
    <xf numFmtId="164" fontId="7" fillId="0" borderId="13" xfId="2" applyFont="1" applyFill="1" applyBorder="1" applyAlignment="1">
      <alignment horizontal="right" vertical="center"/>
    </xf>
    <xf numFmtId="167" fontId="7" fillId="0" borderId="13" xfId="2" applyNumberFormat="1" applyFont="1" applyFill="1" applyBorder="1" applyAlignment="1">
      <alignment horizontal="right" vertical="center"/>
    </xf>
    <xf numFmtId="0" fontId="7" fillId="0" borderId="13" xfId="21" applyFont="1" applyBorder="1" applyAlignment="1">
      <alignment vertical="center" wrapText="1"/>
    </xf>
    <xf numFmtId="0" fontId="7" fillId="0" borderId="13" xfId="18" applyFont="1" applyBorder="1" applyAlignment="1">
      <alignment horizontal="center" vertical="center" wrapText="1"/>
    </xf>
    <xf numFmtId="0" fontId="6" fillId="0" borderId="13" xfId="0" applyFont="1" applyBorder="1" applyAlignment="1">
      <alignment horizontal="center" vertical="center"/>
    </xf>
    <xf numFmtId="165" fontId="6" fillId="0" borderId="13" xfId="1" applyFont="1" applyFill="1" applyBorder="1" applyAlignment="1">
      <alignment horizontal="right" vertical="center"/>
    </xf>
    <xf numFmtId="0" fontId="3" fillId="0" borderId="14" xfId="17" applyFont="1" applyBorder="1" applyAlignment="1" applyProtection="1">
      <alignment horizontal="right"/>
      <protection locked="0"/>
    </xf>
    <xf numFmtId="0" fontId="3" fillId="0" borderId="10" xfId="30" applyFont="1" applyBorder="1" applyAlignment="1">
      <alignment horizontal="center" wrapText="1"/>
    </xf>
    <xf numFmtId="0" fontId="3" fillId="0" borderId="26" xfId="17" applyFont="1" applyBorder="1" applyAlignment="1">
      <alignment horizontal="justify" wrapText="1"/>
    </xf>
    <xf numFmtId="168" fontId="3" fillId="0" borderId="26" xfId="13" applyNumberFormat="1" applyFont="1" applyBorder="1" applyAlignment="1">
      <alignment horizontal="right" wrapText="1"/>
    </xf>
    <xf numFmtId="0" fontId="3" fillId="0" borderId="10" xfId="30" applyFont="1" applyBorder="1" applyAlignment="1">
      <alignment horizontal="center" vertical="top" wrapText="1"/>
    </xf>
    <xf numFmtId="0" fontId="3" fillId="0" borderId="26" xfId="30" applyFont="1" applyBorder="1" applyAlignment="1">
      <alignment horizontal="left" vertical="top" wrapText="1"/>
    </xf>
    <xf numFmtId="3" fontId="2" fillId="0" borderId="11" xfId="13" applyNumberFormat="1" applyFont="1" applyBorder="1" applyAlignment="1" applyProtection="1">
      <alignment vertical="top"/>
      <protection locked="0"/>
    </xf>
    <xf numFmtId="0" fontId="3" fillId="0" borderId="12" xfId="30" applyFont="1" applyBorder="1" applyAlignment="1">
      <alignment horizontal="center" vertical="top" wrapText="1"/>
    </xf>
    <xf numFmtId="0" fontId="2" fillId="0" borderId="27" xfId="17" applyFont="1" applyBorder="1" applyAlignment="1">
      <alignment vertical="top" wrapText="1"/>
    </xf>
    <xf numFmtId="3" fontId="2" fillId="0" borderId="15" xfId="13" applyNumberFormat="1" applyFont="1" applyBorder="1" applyAlignment="1" applyProtection="1">
      <alignment vertical="top"/>
      <protection locked="0"/>
    </xf>
    <xf numFmtId="0" fontId="3" fillId="0" borderId="28" xfId="30" applyFont="1" applyBorder="1" applyAlignment="1">
      <alignment horizontal="center" vertical="top" wrapText="1"/>
    </xf>
    <xf numFmtId="0" fontId="3" fillId="0" borderId="29" xfId="30" applyFont="1" applyBorder="1" applyAlignment="1">
      <alignment horizontal="left" vertical="top" wrapText="1"/>
    </xf>
    <xf numFmtId="3" fontId="2" fillId="0" borderId="30" xfId="13" applyNumberFormat="1" applyFont="1" applyBorder="1" applyAlignment="1" applyProtection="1">
      <alignment vertical="top"/>
      <protection locked="0"/>
    </xf>
    <xf numFmtId="0" fontId="3" fillId="0" borderId="26" xfId="30" applyFont="1" applyBorder="1" applyAlignment="1">
      <alignment vertical="center" wrapText="1"/>
    </xf>
    <xf numFmtId="3" fontId="4" fillId="0" borderId="11" xfId="13" applyNumberFormat="1" applyFont="1" applyBorder="1" applyAlignment="1" applyProtection="1">
      <alignment vertical="top"/>
      <protection locked="0"/>
    </xf>
    <xf numFmtId="0" fontId="2" fillId="0" borderId="7" xfId="22" applyFont="1" applyBorder="1" applyAlignment="1">
      <alignment horizontal="center" vertical="center" wrapText="1"/>
    </xf>
    <xf numFmtId="0" fontId="3" fillId="0" borderId="8" xfId="22" applyFont="1" applyBorder="1" applyAlignment="1">
      <alignment horizontal="left" vertical="top" wrapText="1"/>
    </xf>
    <xf numFmtId="170" fontId="2" fillId="0" borderId="9" xfId="11" applyNumberFormat="1" applyFont="1" applyFill="1" applyBorder="1" applyAlignment="1" applyProtection="1">
      <alignment horizontal="center" vertical="center"/>
    </xf>
    <xf numFmtId="0" fontId="3" fillId="0" borderId="10" xfId="22" applyFont="1" applyBorder="1" applyAlignment="1">
      <alignment horizontal="center" wrapText="1"/>
    </xf>
    <xf numFmtId="0" fontId="3" fillId="0" borderId="26" xfId="22" applyFont="1" applyBorder="1" applyAlignment="1">
      <alignment horizontal="center" wrapText="1"/>
    </xf>
    <xf numFmtId="0" fontId="3" fillId="0" borderId="24" xfId="22" applyFont="1" applyBorder="1" applyAlignment="1">
      <alignment horizontal="center" wrapText="1"/>
    </xf>
    <xf numFmtId="0" fontId="3" fillId="0" borderId="31" xfId="22" applyFont="1" applyBorder="1" applyAlignment="1">
      <alignment horizontal="center" wrapText="1"/>
    </xf>
    <xf numFmtId="0" fontId="3" fillId="0" borderId="12" xfId="22" applyFont="1" applyBorder="1" applyAlignment="1">
      <alignment horizontal="center" vertical="center" wrapText="1"/>
    </xf>
    <xf numFmtId="0" fontId="5" fillId="0" borderId="32" xfId="22" applyFont="1" applyBorder="1" applyAlignment="1">
      <alignment horizontal="center" vertical="top" wrapText="1"/>
    </xf>
    <xf numFmtId="168" fontId="3" fillId="0" borderId="27" xfId="13" applyNumberFormat="1" applyFont="1" applyBorder="1" applyAlignment="1">
      <alignment horizontal="center" vertical="center" wrapText="1"/>
    </xf>
    <xf numFmtId="0" fontId="3" fillId="0" borderId="27" xfId="22" applyFont="1" applyBorder="1" applyAlignment="1">
      <alignment horizontal="center" vertical="top" wrapText="1"/>
    </xf>
    <xf numFmtId="0" fontId="2" fillId="0" borderId="12" xfId="22" applyFont="1" applyBorder="1" applyAlignment="1">
      <alignment horizontal="center" vertical="center"/>
    </xf>
    <xf numFmtId="0" fontId="2" fillId="0" borderId="27" xfId="22" applyFont="1" applyBorder="1" applyAlignment="1">
      <alignment horizontal="left" vertical="top" wrapText="1"/>
    </xf>
    <xf numFmtId="165" fontId="2" fillId="0" borderId="27" xfId="11" applyNumberFormat="1" applyFont="1" applyFill="1" applyBorder="1" applyAlignment="1" applyProtection="1">
      <alignment horizontal="center" vertical="center"/>
    </xf>
    <xf numFmtId="170" fontId="2" fillId="0" borderId="27" xfId="11" applyNumberFormat="1" applyFont="1" applyFill="1" applyBorder="1" applyAlignment="1" applyProtection="1">
      <alignment horizontal="center" vertical="center"/>
    </xf>
    <xf numFmtId="0" fontId="2" fillId="0" borderId="10" xfId="22" applyFont="1" applyBorder="1" applyAlignment="1">
      <alignment horizontal="center" vertical="center"/>
    </xf>
    <xf numFmtId="0" fontId="3" fillId="0" borderId="26" xfId="22" applyFont="1" applyBorder="1" applyAlignment="1">
      <alignment horizontal="left" vertical="top" wrapText="1"/>
    </xf>
    <xf numFmtId="0" fontId="2" fillId="0" borderId="12" xfId="22" applyFont="1" applyBorder="1" applyAlignment="1">
      <alignment horizontal="center" vertical="center" wrapText="1"/>
    </xf>
    <xf numFmtId="170" fontId="2" fillId="0" borderId="27" xfId="11" applyNumberFormat="1" applyFont="1" applyFill="1" applyBorder="1" applyAlignment="1">
      <alignment horizontal="center" vertical="center" wrapText="1"/>
    </xf>
    <xf numFmtId="0" fontId="2" fillId="0" borderId="27" xfId="22" applyFont="1" applyBorder="1" applyAlignment="1">
      <alignment vertical="top" wrapText="1"/>
    </xf>
    <xf numFmtId="0" fontId="2" fillId="0" borderId="27" xfId="22" applyFont="1" applyBorder="1" applyAlignment="1">
      <alignment horizontal="justify" vertical="top" wrapText="1"/>
    </xf>
    <xf numFmtId="0" fontId="3" fillId="0" borderId="10" xfId="22" applyFont="1" applyBorder="1" applyAlignment="1">
      <alignment horizontal="center" vertical="center"/>
    </xf>
    <xf numFmtId="0" fontId="3" fillId="0" borderId="33" xfId="22" applyFont="1" applyBorder="1" applyAlignment="1">
      <alignment horizontal="justify" vertical="top" wrapText="1"/>
    </xf>
    <xf numFmtId="0" fontId="9" fillId="0" borderId="0" xfId="0" applyFont="1"/>
    <xf numFmtId="0" fontId="10" fillId="2" borderId="24" xfId="23" applyFont="1" applyFill="1" applyBorder="1" applyAlignment="1">
      <alignment horizontal="center" vertical="center"/>
    </xf>
    <xf numFmtId="0" fontId="10" fillId="2" borderId="25" xfId="23" applyFont="1" applyFill="1" applyBorder="1"/>
    <xf numFmtId="0" fontId="10" fillId="2" borderId="25" xfId="23" applyFont="1" applyFill="1" applyBorder="1" applyAlignment="1">
      <alignment horizontal="center" vertical="center"/>
    </xf>
    <xf numFmtId="0" fontId="10" fillId="2" borderId="25" xfId="23" applyFont="1" applyFill="1" applyBorder="1" applyAlignment="1">
      <alignment vertical="center"/>
    </xf>
    <xf numFmtId="0" fontId="10" fillId="2" borderId="14" xfId="23" applyFont="1" applyFill="1" applyBorder="1" applyAlignment="1">
      <alignment horizontal="center" vertical="center"/>
    </xf>
    <xf numFmtId="0" fontId="10" fillId="2" borderId="12" xfId="23" applyFont="1" applyFill="1" applyBorder="1" applyAlignment="1">
      <alignment horizontal="center" vertical="center"/>
    </xf>
    <xf numFmtId="0" fontId="10" fillId="2" borderId="0" xfId="23" applyFont="1" applyFill="1"/>
    <xf numFmtId="0" fontId="10" fillId="2" borderId="0" xfId="23" applyFont="1" applyFill="1" applyAlignment="1">
      <alignment horizontal="center" vertical="center"/>
    </xf>
    <xf numFmtId="0" fontId="10" fillId="2" borderId="0" xfId="23" applyFont="1" applyFill="1" applyAlignment="1">
      <alignment vertical="center"/>
    </xf>
    <xf numFmtId="0" fontId="10" fillId="2" borderId="15" xfId="23" applyFont="1" applyFill="1" applyBorder="1" applyAlignment="1">
      <alignment horizontal="center" vertical="center"/>
    </xf>
    <xf numFmtId="0" fontId="10" fillId="2" borderId="7" xfId="23" applyFont="1" applyFill="1" applyBorder="1" applyAlignment="1">
      <alignment horizontal="center" vertical="center"/>
    </xf>
    <xf numFmtId="0" fontId="10" fillId="2" borderId="8" xfId="23" applyFont="1" applyFill="1" applyBorder="1"/>
    <xf numFmtId="0" fontId="10" fillId="2" borderId="8" xfId="23" applyFont="1" applyFill="1" applyBorder="1" applyAlignment="1">
      <alignment horizontal="center" vertical="center"/>
    </xf>
    <xf numFmtId="0" fontId="10" fillId="2" borderId="8" xfId="23" applyFont="1" applyFill="1" applyBorder="1" applyAlignment="1">
      <alignment vertical="center"/>
    </xf>
    <xf numFmtId="0" fontId="10" fillId="2" borderId="9" xfId="23" applyFont="1" applyFill="1" applyBorder="1" applyAlignment="1">
      <alignment horizontal="center" vertical="center"/>
    </xf>
    <xf numFmtId="166" fontId="20" fillId="0" borderId="26" xfId="22" applyNumberFormat="1" applyFont="1" applyBorder="1" applyAlignment="1">
      <alignment horizontal="center"/>
    </xf>
    <xf numFmtId="170" fontId="20" fillId="0" borderId="26" xfId="11" applyNumberFormat="1" applyFont="1" applyFill="1" applyBorder="1" applyAlignment="1" applyProtection="1">
      <alignment horizontal="center" vertical="center"/>
    </xf>
    <xf numFmtId="168" fontId="3" fillId="0" borderId="27" xfId="13" applyNumberFormat="1" applyFont="1" applyBorder="1" applyAlignment="1">
      <alignment horizontal="center" wrapText="1"/>
    </xf>
    <xf numFmtId="0" fontId="21" fillId="0" borderId="0" xfId="17" applyFont="1" applyAlignment="1" applyProtection="1">
      <alignment vertical="top" wrapText="1"/>
      <protection locked="0"/>
    </xf>
    <xf numFmtId="0" fontId="7" fillId="0" borderId="19" xfId="0" applyFont="1" applyBorder="1"/>
    <xf numFmtId="171" fontId="6" fillId="0" borderId="23" xfId="1" applyNumberFormat="1" applyFont="1" applyBorder="1" applyAlignment="1">
      <alignment horizontal="center" vertical="center"/>
    </xf>
    <xf numFmtId="171" fontId="7" fillId="0" borderId="19" xfId="1" applyNumberFormat="1" applyFont="1" applyBorder="1" applyAlignment="1">
      <alignment horizontal="center" vertical="center"/>
    </xf>
    <xf numFmtId="171" fontId="7" fillId="0" borderId="13" xfId="1" applyNumberFormat="1" applyFont="1" applyBorder="1" applyAlignment="1">
      <alignment horizontal="center" vertical="center"/>
    </xf>
    <xf numFmtId="171" fontId="7" fillId="0" borderId="23" xfId="1" applyNumberFormat="1" applyFont="1" applyBorder="1" applyAlignment="1">
      <alignment horizontal="center" vertical="center"/>
    </xf>
    <xf numFmtId="171" fontId="7" fillId="0" borderId="0" xfId="1" applyNumberFormat="1" applyFont="1" applyAlignment="1">
      <alignment horizontal="center" vertical="center"/>
    </xf>
    <xf numFmtId="171" fontId="6" fillId="0" borderId="13" xfId="1" applyNumberFormat="1" applyFont="1" applyBorder="1" applyAlignment="1">
      <alignment horizontal="center" vertical="center"/>
    </xf>
    <xf numFmtId="171" fontId="7" fillId="0" borderId="20" xfId="1" applyNumberFormat="1" applyFont="1" applyBorder="1" applyAlignment="1">
      <alignment horizontal="center" vertical="center"/>
    </xf>
    <xf numFmtId="43" fontId="2" fillId="0" borderId="0" xfId="0" applyNumberFormat="1" applyFont="1"/>
    <xf numFmtId="0" fontId="7" fillId="0" borderId="2" xfId="0" applyFont="1" applyBorder="1" applyAlignment="1">
      <alignment horizontal="center"/>
    </xf>
    <xf numFmtId="0" fontId="7" fillId="0" borderId="5" xfId="0" applyFont="1" applyBorder="1" applyAlignment="1">
      <alignment horizontal="center"/>
    </xf>
    <xf numFmtId="0" fontId="6" fillId="0" borderId="3" xfId="0" applyFont="1" applyBorder="1" applyAlignment="1">
      <alignment horizontal="center"/>
    </xf>
    <xf numFmtId="0" fontId="6" fillId="0" borderId="20" xfId="33" applyFont="1" applyBorder="1" applyAlignment="1">
      <alignment horizontal="right" vertical="top" wrapText="1"/>
    </xf>
    <xf numFmtId="0" fontId="7" fillId="0" borderId="20" xfId="17" applyFont="1" applyBorder="1" applyAlignment="1" applyProtection="1">
      <alignment vertical="top" wrapText="1"/>
      <protection locked="0"/>
    </xf>
    <xf numFmtId="0" fontId="6" fillId="0" borderId="6" xfId="33" applyFont="1" applyBorder="1" applyAlignment="1">
      <alignment horizontal="right" vertical="top" wrapText="1"/>
    </xf>
    <xf numFmtId="0" fontId="7" fillId="0" borderId="2" xfId="0" applyFont="1" applyBorder="1"/>
    <xf numFmtId="0" fontId="6" fillId="0" borderId="19" xfId="0" applyFont="1" applyBorder="1" applyAlignment="1">
      <alignment horizontal="center" vertical="center"/>
    </xf>
    <xf numFmtId="0" fontId="6" fillId="0" borderId="0" xfId="0" applyFont="1" applyAlignment="1">
      <alignment horizontal="center"/>
    </xf>
    <xf numFmtId="0" fontId="7" fillId="0" borderId="18" xfId="0" applyFont="1" applyBorder="1" applyAlignment="1">
      <alignment horizontal="right" vertical="center"/>
    </xf>
    <xf numFmtId="165" fontId="7" fillId="0" borderId="20" xfId="1" applyFont="1" applyFill="1" applyBorder="1" applyAlignment="1">
      <alignment horizontal="right" vertical="center"/>
    </xf>
    <xf numFmtId="165" fontId="7" fillId="0" borderId="0" xfId="1" applyFont="1" applyFill="1" applyAlignment="1">
      <alignment horizontal="right" vertical="center"/>
    </xf>
    <xf numFmtId="165" fontId="7" fillId="0" borderId="19" xfId="1" applyFont="1" applyFill="1" applyBorder="1" applyAlignment="1">
      <alignment horizontal="right" vertical="center"/>
    </xf>
    <xf numFmtId="171" fontId="6" fillId="0" borderId="6" xfId="1" applyNumberFormat="1" applyFont="1" applyBorder="1" applyAlignment="1">
      <alignment horizontal="center" vertical="center"/>
    </xf>
    <xf numFmtId="0" fontId="7" fillId="0" borderId="13" xfId="33" applyFont="1" applyBorder="1" applyAlignment="1">
      <alignment horizontal="center" vertical="top"/>
    </xf>
    <xf numFmtId="0" fontId="7" fillId="0" borderId="0" xfId="33" applyFont="1" applyAlignment="1">
      <alignment horizontal="left" vertical="top" wrapText="1"/>
    </xf>
    <xf numFmtId="171" fontId="7" fillId="0" borderId="20" xfId="1" applyNumberFormat="1" applyFont="1" applyFill="1" applyBorder="1" applyAlignment="1">
      <alignment horizontal="center" vertical="center"/>
    </xf>
    <xf numFmtId="0" fontId="7" fillId="0" borderId="0" xfId="0" applyFont="1" applyAlignment="1">
      <alignment wrapText="1"/>
    </xf>
    <xf numFmtId="0" fontId="6" fillId="0" borderId="17" xfId="0" applyFont="1" applyBorder="1" applyAlignment="1">
      <alignment horizontal="center" vertical="center"/>
    </xf>
    <xf numFmtId="171" fontId="6" fillId="0" borderId="17" xfId="1" applyNumberFormat="1" applyFont="1" applyBorder="1" applyAlignment="1">
      <alignment horizontal="center" vertical="center"/>
    </xf>
    <xf numFmtId="0" fontId="21" fillId="0" borderId="0" xfId="17" applyFont="1" applyAlignment="1">
      <alignment vertical="top" wrapText="1"/>
    </xf>
    <xf numFmtId="171" fontId="7" fillId="0" borderId="13" xfId="1" applyNumberFormat="1" applyFont="1" applyFill="1" applyBorder="1" applyAlignment="1">
      <alignment horizontal="center" vertical="center"/>
    </xf>
    <xf numFmtId="0" fontId="7" fillId="0" borderId="18" xfId="17" applyFont="1" applyBorder="1" applyAlignment="1">
      <alignment horizontal="center" vertical="top" wrapText="1"/>
    </xf>
    <xf numFmtId="0" fontId="7" fillId="0" borderId="18" xfId="17" applyFont="1" applyBorder="1" applyAlignment="1" applyProtection="1">
      <alignment horizontal="center" vertical="center"/>
      <protection locked="0"/>
    </xf>
    <xf numFmtId="4" fontId="7" fillId="0" borderId="18" xfId="0" applyNumberFormat="1" applyFont="1" applyBorder="1" applyAlignment="1">
      <alignment horizontal="right" vertical="center"/>
    </xf>
    <xf numFmtId="49" fontId="6" fillId="0" borderId="13" xfId="17" applyNumberFormat="1" applyFont="1" applyBorder="1" applyAlignment="1">
      <alignment vertical="top" wrapText="1"/>
    </xf>
    <xf numFmtId="0" fontId="6" fillId="0" borderId="0" xfId="33" applyFont="1" applyAlignment="1">
      <alignment horizontal="left" vertical="top" wrapText="1"/>
    </xf>
    <xf numFmtId="0" fontId="6" fillId="0" borderId="13" xfId="0" applyFont="1" applyBorder="1" applyAlignment="1">
      <alignment horizontal="center"/>
    </xf>
    <xf numFmtId="0" fontId="6" fillId="0" borderId="0" xfId="0" applyFont="1"/>
    <xf numFmtId="0" fontId="6" fillId="0" borderId="0" xfId="33" applyFont="1" applyAlignment="1">
      <alignment horizontal="right" vertical="top" wrapText="1"/>
    </xf>
    <xf numFmtId="0" fontId="7" fillId="0" borderId="0" xfId="33" applyFont="1" applyAlignment="1">
      <alignment horizontal="right" vertical="top" wrapText="1"/>
    </xf>
    <xf numFmtId="0" fontId="6" fillId="0" borderId="13" xfId="33" applyFont="1" applyBorder="1" applyAlignment="1">
      <alignment horizontal="center" vertical="center"/>
    </xf>
    <xf numFmtId="0" fontId="7" fillId="0" borderId="0" xfId="33" applyFont="1" applyAlignment="1">
      <alignment horizontal="left" vertical="center" wrapText="1"/>
    </xf>
    <xf numFmtId="0" fontId="7" fillId="0" borderId="5" xfId="33" applyFont="1" applyBorder="1" applyAlignment="1">
      <alignment horizontal="left" vertical="top" wrapText="1"/>
    </xf>
    <xf numFmtId="0" fontId="6" fillId="0" borderId="13" xfId="33" applyFont="1" applyBorder="1" applyAlignment="1">
      <alignment horizontal="center" vertical="center" wrapText="1"/>
    </xf>
    <xf numFmtId="0" fontId="7" fillId="0" borderId="13" xfId="33" applyFont="1" applyBorder="1" applyAlignment="1">
      <alignment horizontal="center" vertical="center" wrapText="1"/>
    </xf>
    <xf numFmtId="0" fontId="6" fillId="0" borderId="4" xfId="33" applyFont="1" applyBorder="1" applyAlignment="1">
      <alignment horizontal="right" vertical="top" wrapText="1"/>
    </xf>
    <xf numFmtId="0" fontId="8" fillId="0" borderId="18" xfId="32" applyFont="1" applyBorder="1" applyAlignment="1" applyProtection="1">
      <alignment horizontal="left" vertical="center" wrapText="1"/>
      <protection locked="0"/>
    </xf>
    <xf numFmtId="0" fontId="8" fillId="0" borderId="18" xfId="31" applyFont="1" applyBorder="1" applyAlignment="1" applyProtection="1">
      <alignment horizontal="left" vertical="center" wrapText="1"/>
      <protection locked="0"/>
    </xf>
    <xf numFmtId="0" fontId="6" fillId="0" borderId="18" xfId="33" applyFont="1" applyBorder="1" applyAlignment="1">
      <alignment horizontal="center" vertical="center" wrapText="1"/>
    </xf>
    <xf numFmtId="171" fontId="7" fillId="0" borderId="0" xfId="1" applyNumberFormat="1" applyFont="1" applyFill="1" applyBorder="1" applyAlignment="1">
      <alignment horizontal="center" vertical="center"/>
    </xf>
    <xf numFmtId="171" fontId="7" fillId="0" borderId="0" xfId="1" applyNumberFormat="1" applyFont="1" applyBorder="1" applyAlignment="1">
      <alignment horizontal="center" vertical="center"/>
    </xf>
    <xf numFmtId="171" fontId="7" fillId="0" borderId="18" xfId="1" applyNumberFormat="1" applyFont="1" applyBorder="1" applyAlignment="1">
      <alignment horizontal="center" vertical="center"/>
    </xf>
    <xf numFmtId="43" fontId="7" fillId="0" borderId="13" xfId="12" applyFont="1" applyFill="1" applyBorder="1" applyAlignment="1">
      <alignment horizontal="right" vertical="center" wrapText="1"/>
    </xf>
    <xf numFmtId="0" fontId="6" fillId="0" borderId="21" xfId="33" applyFont="1" applyBorder="1" applyAlignment="1">
      <alignment horizontal="center" vertical="top" wrapText="1"/>
    </xf>
    <xf numFmtId="0" fontId="6" fillId="0" borderId="1" xfId="0" applyFont="1" applyBorder="1" applyAlignment="1">
      <alignment vertical="center" wrapText="1"/>
    </xf>
    <xf numFmtId="0" fontId="7" fillId="0" borderId="1" xfId="33" applyFont="1" applyBorder="1" applyAlignment="1">
      <alignment vertical="top" wrapText="1"/>
    </xf>
    <xf numFmtId="0" fontId="6" fillId="0" borderId="4" xfId="33" applyFont="1" applyBorder="1" applyAlignment="1">
      <alignment horizontal="center" vertical="top" wrapText="1"/>
    </xf>
    <xf numFmtId="171" fontId="7" fillId="0" borderId="21" xfId="1" applyNumberFormat="1" applyFont="1" applyBorder="1" applyAlignment="1">
      <alignment horizontal="center" vertical="center"/>
    </xf>
    <xf numFmtId="4" fontId="8" fillId="0" borderId="21" xfId="25" applyNumberFormat="1" applyFont="1" applyBorder="1" applyAlignment="1" applyProtection="1">
      <alignment vertical="center" wrapText="1"/>
      <protection locked="0"/>
    </xf>
    <xf numFmtId="0" fontId="6" fillId="0" borderId="21" xfId="33" applyFont="1" applyBorder="1">
      <alignment horizontal="justify" vertical="top" wrapText="1"/>
    </xf>
    <xf numFmtId="0" fontId="7" fillId="0" borderId="19" xfId="0" applyFont="1" applyBorder="1" applyAlignment="1">
      <alignment horizontal="center"/>
    </xf>
    <xf numFmtId="0" fontId="6" fillId="0" borderId="23" xfId="33" applyFont="1" applyBorder="1" applyAlignment="1">
      <alignment vertical="top" wrapText="1"/>
    </xf>
    <xf numFmtId="167" fontId="6" fillId="0" borderId="17" xfId="2" applyNumberFormat="1" applyFont="1" applyFill="1" applyBorder="1" applyAlignment="1">
      <alignment horizontal="right" vertical="center"/>
    </xf>
    <xf numFmtId="165" fontId="6" fillId="0" borderId="17" xfId="1" applyFont="1" applyFill="1" applyBorder="1" applyAlignment="1">
      <alignment horizontal="right" vertical="center"/>
    </xf>
    <xf numFmtId="167" fontId="7" fillId="0" borderId="18" xfId="2" applyNumberFormat="1" applyFont="1" applyFill="1" applyBorder="1" applyAlignment="1">
      <alignment horizontal="right" vertical="center" wrapText="1"/>
    </xf>
    <xf numFmtId="167" fontId="7" fillId="0" borderId="18" xfId="2" applyNumberFormat="1" applyFont="1" applyFill="1" applyBorder="1" applyAlignment="1" applyProtection="1">
      <alignment horizontal="right" vertical="center"/>
      <protection locked="0"/>
    </xf>
    <xf numFmtId="167" fontId="7" fillId="0" borderId="18" xfId="2" applyNumberFormat="1" applyFont="1" applyFill="1" applyBorder="1" applyAlignment="1">
      <alignment horizontal="right" vertical="center"/>
    </xf>
    <xf numFmtId="167" fontId="7" fillId="0" borderId="23" xfId="2" applyNumberFormat="1" applyFont="1" applyFill="1" applyBorder="1" applyAlignment="1">
      <alignment horizontal="right" vertical="center"/>
    </xf>
    <xf numFmtId="0" fontId="7" fillId="0" borderId="13" xfId="0" applyFont="1" applyBorder="1" applyAlignment="1">
      <alignment horizontal="right" vertical="center"/>
    </xf>
    <xf numFmtId="0" fontId="7" fillId="0" borderId="23" xfId="0" applyFont="1" applyBorder="1" applyAlignment="1">
      <alignment horizontal="right" vertical="center"/>
    </xf>
    <xf numFmtId="0" fontId="6" fillId="0" borderId="23" xfId="33" applyFont="1" applyBorder="1" applyAlignment="1">
      <alignment horizontal="right" vertical="center" wrapText="1"/>
    </xf>
    <xf numFmtId="0" fontId="7" fillId="0" borderId="13" xfId="33" applyFont="1" applyBorder="1" applyAlignment="1">
      <alignment horizontal="right" vertical="center" wrapText="1"/>
    </xf>
    <xf numFmtId="0" fontId="7" fillId="0" borderId="23" xfId="33" applyFont="1" applyBorder="1" applyAlignment="1">
      <alignment horizontal="right" vertical="center" wrapText="1"/>
    </xf>
    <xf numFmtId="165" fontId="6" fillId="0" borderId="22" xfId="1" applyFont="1" applyFill="1" applyBorder="1" applyAlignment="1">
      <alignment horizontal="right" vertical="center"/>
    </xf>
    <xf numFmtId="43" fontId="7" fillId="0" borderId="13" xfId="3" applyFont="1" applyFill="1" applyBorder="1" applyAlignment="1" applyProtection="1">
      <alignment horizontal="right" vertical="center"/>
      <protection locked="0"/>
    </xf>
    <xf numFmtId="169" fontId="7" fillId="0" borderId="18" xfId="0" applyNumberFormat="1" applyFont="1" applyBorder="1" applyAlignment="1">
      <alignment horizontal="right" vertical="center"/>
    </xf>
    <xf numFmtId="0" fontId="7" fillId="0" borderId="18" xfId="33" applyFont="1" applyBorder="1" applyAlignment="1">
      <alignment horizontal="right" vertical="center" wrapText="1"/>
    </xf>
    <xf numFmtId="167" fontId="6" fillId="0" borderId="18" xfId="2" applyNumberFormat="1" applyFont="1" applyFill="1" applyBorder="1" applyAlignment="1">
      <alignment horizontal="right" vertical="center"/>
    </xf>
    <xf numFmtId="167" fontId="7" fillId="0" borderId="3" xfId="2" applyNumberFormat="1" applyFont="1" applyFill="1" applyBorder="1" applyAlignment="1">
      <alignment horizontal="right" vertical="center"/>
    </xf>
    <xf numFmtId="167" fontId="7" fillId="0" borderId="20" xfId="2" applyNumberFormat="1" applyFont="1" applyFill="1" applyBorder="1" applyAlignment="1">
      <alignment horizontal="right" vertical="center"/>
    </xf>
    <xf numFmtId="167" fontId="7" fillId="0" borderId="6" xfId="2" applyNumberFormat="1" applyFont="1" applyFill="1" applyBorder="1" applyAlignment="1">
      <alignment horizontal="right" vertical="center"/>
    </xf>
    <xf numFmtId="167" fontId="7" fillId="0" borderId="0" xfId="2" applyNumberFormat="1" applyFont="1" applyFill="1" applyAlignment="1">
      <alignment horizontal="right" vertical="center"/>
    </xf>
    <xf numFmtId="0" fontId="10" fillId="2" borderId="12" xfId="23" applyFont="1" applyFill="1" applyBorder="1" applyAlignment="1">
      <alignment horizontal="center" vertical="center"/>
    </xf>
    <xf numFmtId="0" fontId="10" fillId="2" borderId="0" xfId="23" applyFont="1" applyFill="1" applyAlignment="1">
      <alignment horizontal="center" vertical="center"/>
    </xf>
    <xf numFmtId="0" fontId="10" fillId="2" borderId="15" xfId="23" applyFont="1" applyFill="1" applyBorder="1" applyAlignment="1">
      <alignment horizontal="center" vertical="center"/>
    </xf>
    <xf numFmtId="17" fontId="10" fillId="2" borderId="12" xfId="23" applyNumberFormat="1" applyFont="1" applyFill="1" applyBorder="1" applyAlignment="1">
      <alignment horizontal="center" vertical="center"/>
    </xf>
    <xf numFmtId="17" fontId="10" fillId="2" borderId="0" xfId="23" applyNumberFormat="1" applyFont="1" applyFill="1" applyAlignment="1">
      <alignment horizontal="center" vertical="center"/>
    </xf>
    <xf numFmtId="17" fontId="10" fillId="2" borderId="15" xfId="23" applyNumberFormat="1" applyFont="1" applyFill="1" applyBorder="1" applyAlignment="1">
      <alignment horizontal="center" vertical="center"/>
    </xf>
    <xf numFmtId="0" fontId="10" fillId="2" borderId="12" xfId="23" applyFont="1" applyFill="1" applyBorder="1" applyAlignment="1">
      <alignment horizontal="center" wrapText="1"/>
    </xf>
    <xf numFmtId="0" fontId="10" fillId="2" borderId="0" xfId="23" applyFont="1" applyFill="1" applyAlignment="1">
      <alignment horizontal="center" wrapText="1"/>
    </xf>
    <xf numFmtId="0" fontId="10" fillId="2" borderId="15" xfId="23" applyFont="1" applyFill="1" applyBorder="1" applyAlignment="1">
      <alignment horizontal="center" wrapText="1"/>
    </xf>
    <xf numFmtId="0" fontId="11" fillId="2" borderId="12" xfId="23" applyFont="1" applyFill="1" applyBorder="1" applyAlignment="1">
      <alignment horizontal="center" wrapText="1"/>
    </xf>
    <xf numFmtId="0" fontId="11" fillId="2" borderId="0" xfId="23" applyFont="1" applyFill="1" applyAlignment="1">
      <alignment horizontal="center" wrapText="1"/>
    </xf>
    <xf numFmtId="0" fontId="11" fillId="2" borderId="15" xfId="23" applyFont="1" applyFill="1" applyBorder="1" applyAlignment="1">
      <alignment horizontal="center" wrapText="1"/>
    </xf>
    <xf numFmtId="0" fontId="5" fillId="0" borderId="24" xfId="22" applyFont="1" applyBorder="1" applyAlignment="1">
      <alignment horizontal="center" vertical="top" wrapText="1"/>
    </xf>
    <xf numFmtId="0" fontId="5" fillId="0" borderId="25" xfId="22" applyFont="1" applyBorder="1" applyAlignment="1">
      <alignment horizontal="center" vertical="top" wrapText="1"/>
    </xf>
    <xf numFmtId="0" fontId="3" fillId="0" borderId="10" xfId="22" applyFont="1" applyBorder="1" applyAlignment="1">
      <alignment horizontal="center" vertical="center" wrapText="1"/>
    </xf>
    <xf numFmtId="0" fontId="3" fillId="0" borderId="16" xfId="22" applyFont="1" applyBorder="1" applyAlignment="1">
      <alignment horizontal="center" vertical="center" wrapText="1"/>
    </xf>
    <xf numFmtId="0" fontId="3" fillId="0" borderId="14" xfId="22" applyFont="1" applyBorder="1" applyAlignment="1">
      <alignment horizontal="center" vertical="center" wrapText="1"/>
    </xf>
    <xf numFmtId="0" fontId="3" fillId="0" borderId="24" xfId="30" applyFont="1" applyBorder="1" applyAlignment="1">
      <alignment horizontal="center" vertical="center" wrapText="1"/>
    </xf>
    <xf numFmtId="0" fontId="2" fillId="0" borderId="25" xfId="17" applyFont="1" applyBorder="1" applyAlignment="1">
      <alignment horizontal="center" vertical="center" wrapText="1"/>
    </xf>
    <xf numFmtId="0" fontId="6" fillId="0" borderId="10" xfId="0" applyFont="1" applyBorder="1" applyAlignment="1">
      <alignment horizontal="center" wrapText="1"/>
    </xf>
    <xf numFmtId="0" fontId="6" fillId="0" borderId="16" xfId="0" applyFont="1" applyBorder="1" applyAlignment="1">
      <alignment horizontal="center" wrapText="1"/>
    </xf>
    <xf numFmtId="0" fontId="6" fillId="0" borderId="11" xfId="0" applyFont="1" applyBorder="1" applyAlignment="1">
      <alignment horizontal="center" wrapText="1"/>
    </xf>
  </cellXfs>
  <cellStyles count="34">
    <cellStyle name="Comma" xfId="1" builtinId="3"/>
    <cellStyle name="Comma [0]" xfId="2" builtinId="6"/>
    <cellStyle name="Comma 10 10" xfId="3"/>
    <cellStyle name="Comma 10 11" xfId="4"/>
    <cellStyle name="Comma 11 2" xfId="5"/>
    <cellStyle name="Comma 2" xfId="6"/>
    <cellStyle name="Comma 2 12" xfId="7"/>
    <cellStyle name="Comma 2 12 5" xfId="8"/>
    <cellStyle name="Comma 2 2" xfId="9"/>
    <cellStyle name="Comma 2 2 2" xfId="10"/>
    <cellStyle name="Comma 2 21" xfId="11"/>
    <cellStyle name="Comma 24 7" xfId="12"/>
    <cellStyle name="Comma 3 12" xfId="13"/>
    <cellStyle name="Comma 3 2" xfId="14"/>
    <cellStyle name="Comma 5 10 8" xfId="15"/>
    <cellStyle name="Comma 7 2" xfId="16"/>
    <cellStyle name="Normal" xfId="0" builtinId="0"/>
    <cellStyle name="Normal 10" xfId="17"/>
    <cellStyle name="Normal 10 10" xfId="18"/>
    <cellStyle name="Normal 10 2 3" xfId="19"/>
    <cellStyle name="Normal 2 2" xfId="20"/>
    <cellStyle name="Normal 2 2 11" xfId="21"/>
    <cellStyle name="Normal 2 21" xfId="22"/>
    <cellStyle name="Normal 2 22" xfId="23"/>
    <cellStyle name="Normal 4" xfId="24"/>
    <cellStyle name="Normal 41 2" xfId="25"/>
    <cellStyle name="Normal 5 10" xfId="26"/>
    <cellStyle name="Normal 5 12" xfId="27"/>
    <cellStyle name="Normal 6 2" xfId="28"/>
    <cellStyle name="Normal 7" xfId="29"/>
    <cellStyle name="Normal_0.5   Bills of Quantities Section - Summit View" xfId="30"/>
    <cellStyle name="Normal_Bills of Quantities - unpriced 2" xfId="31"/>
    <cellStyle name="Normal_Bills of Quantities - unpriced 2 2 2 2" xfId="32"/>
    <cellStyle name="Normal_Bills of Quantities - unpriced 2 2 2 2 2 2"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110280</xdr:rowOff>
    </xdr:from>
    <xdr:to>
      <xdr:col>2</xdr:col>
      <xdr:colOff>333375</xdr:colOff>
      <xdr:row>2</xdr:row>
      <xdr:rowOff>209168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09855"/>
          <a:ext cx="1390650" cy="575310"/>
        </a:xfrm>
        <a:prstGeom prst="rect">
          <a:avLst/>
        </a:prstGeom>
      </xdr:spPr>
    </xdr:pic>
    <xdr:clientData/>
  </xdr:twoCellAnchor>
  <xdr:twoCellAnchor editAs="oneCell">
    <xdr:from>
      <xdr:col>5</xdr:col>
      <xdr:colOff>1784351</xdr:colOff>
      <xdr:row>0</xdr:row>
      <xdr:rowOff>120650</xdr:rowOff>
    </xdr:from>
    <xdr:to>
      <xdr:col>5</xdr:col>
      <xdr:colOff>2401126</xdr:colOff>
      <xdr:row>3</xdr:row>
      <xdr:rowOff>215900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4725" y="120650"/>
          <a:ext cx="616585" cy="8096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view="pageBreakPreview" topLeftCell="A7" zoomScale="60" zoomScaleNormal="100" workbookViewId="0">
      <selection activeCell="F21" sqref="F21"/>
    </sheetView>
  </sheetViews>
  <sheetFormatPr defaultColWidth="9" defaultRowHeight="17.5"/>
  <cols>
    <col min="1" max="5" width="9" style="112"/>
    <col min="6" max="6" width="68.59765625" style="112" customWidth="1"/>
    <col min="7" max="16384" width="9" style="112"/>
  </cols>
  <sheetData>
    <row r="1" spans="1:6">
      <c r="A1" s="113"/>
      <c r="B1" s="114"/>
      <c r="C1" s="115"/>
      <c r="D1" s="116"/>
      <c r="E1" s="116"/>
      <c r="F1" s="117"/>
    </row>
    <row r="2" spans="1:6">
      <c r="A2" s="118"/>
      <c r="B2" s="119"/>
      <c r="C2" s="120"/>
      <c r="D2" s="121"/>
      <c r="E2" s="121"/>
      <c r="F2" s="122"/>
    </row>
    <row r="3" spans="1:6">
      <c r="A3" s="118"/>
      <c r="B3" s="119"/>
      <c r="C3" s="120"/>
      <c r="D3" s="121"/>
      <c r="E3" s="121"/>
      <c r="F3" s="122"/>
    </row>
    <row r="4" spans="1:6">
      <c r="A4" s="118"/>
      <c r="B4" s="119"/>
      <c r="C4" s="120"/>
      <c r="D4" s="121"/>
      <c r="E4" s="121"/>
      <c r="F4" s="122"/>
    </row>
    <row r="5" spans="1:6">
      <c r="A5" s="118"/>
      <c r="B5" s="119"/>
      <c r="C5" s="120"/>
      <c r="D5" s="121"/>
      <c r="E5" s="121"/>
      <c r="F5" s="122"/>
    </row>
    <row r="6" spans="1:6">
      <c r="A6" s="220"/>
      <c r="B6" s="221"/>
      <c r="C6" s="221"/>
      <c r="D6" s="221"/>
      <c r="E6" s="221"/>
      <c r="F6" s="222"/>
    </row>
    <row r="7" spans="1:6">
      <c r="A7" s="220"/>
      <c r="B7" s="221"/>
      <c r="C7" s="221"/>
      <c r="D7" s="221"/>
      <c r="E7" s="221"/>
      <c r="F7" s="222"/>
    </row>
    <row r="8" spans="1:6">
      <c r="A8" s="220"/>
      <c r="B8" s="221"/>
      <c r="C8" s="221"/>
      <c r="D8" s="221"/>
      <c r="E8" s="221"/>
      <c r="F8" s="222"/>
    </row>
    <row r="9" spans="1:6">
      <c r="A9" s="118"/>
      <c r="B9" s="119"/>
      <c r="C9" s="120"/>
      <c r="D9" s="121"/>
      <c r="E9" s="121"/>
      <c r="F9" s="122"/>
    </row>
    <row r="10" spans="1:6">
      <c r="A10" s="214" t="s">
        <v>0</v>
      </c>
      <c r="B10" s="215"/>
      <c r="C10" s="215"/>
      <c r="D10" s="215"/>
      <c r="E10" s="215"/>
      <c r="F10" s="216"/>
    </row>
    <row r="11" spans="1:6">
      <c r="A11" s="118"/>
      <c r="B11" s="119"/>
      <c r="C11" s="120"/>
      <c r="D11" s="121"/>
      <c r="E11" s="121"/>
      <c r="F11" s="122"/>
    </row>
    <row r="12" spans="1:6">
      <c r="A12" s="223" t="s">
        <v>201</v>
      </c>
      <c r="B12" s="224"/>
      <c r="C12" s="224"/>
      <c r="D12" s="224"/>
      <c r="E12" s="224"/>
      <c r="F12" s="225"/>
    </row>
    <row r="13" spans="1:6">
      <c r="A13" s="223"/>
      <c r="B13" s="224"/>
      <c r="C13" s="224"/>
      <c r="D13" s="224"/>
      <c r="E13" s="224"/>
      <c r="F13" s="225"/>
    </row>
    <row r="14" spans="1:6" ht="30" customHeight="1">
      <c r="A14" s="223"/>
      <c r="B14" s="224"/>
      <c r="C14" s="224"/>
      <c r="D14" s="224"/>
      <c r="E14" s="224"/>
      <c r="F14" s="225"/>
    </row>
    <row r="15" spans="1:6">
      <c r="A15" s="118"/>
      <c r="B15" s="119"/>
      <c r="C15" s="120"/>
      <c r="D15" s="121"/>
      <c r="E15" s="121"/>
      <c r="F15" s="122"/>
    </row>
    <row r="16" spans="1:6">
      <c r="A16" s="118"/>
      <c r="B16" s="119"/>
      <c r="C16" s="120"/>
      <c r="D16" s="121"/>
      <c r="E16" s="121"/>
      <c r="F16" s="122"/>
    </row>
    <row r="17" spans="1:6">
      <c r="A17" s="118"/>
      <c r="B17" s="119"/>
      <c r="C17" s="120"/>
      <c r="D17" s="121"/>
      <c r="E17" s="121"/>
      <c r="F17" s="122"/>
    </row>
    <row r="18" spans="1:6">
      <c r="A18" s="118"/>
      <c r="B18" s="119"/>
      <c r="C18" s="120"/>
      <c r="D18" s="121"/>
      <c r="E18" s="121"/>
      <c r="F18" s="122"/>
    </row>
    <row r="19" spans="1:6">
      <c r="A19" s="118"/>
      <c r="B19" s="119"/>
      <c r="C19" s="120"/>
      <c r="D19" s="121"/>
      <c r="E19" s="121"/>
      <c r="F19" s="122"/>
    </row>
    <row r="20" spans="1:6">
      <c r="A20" s="118"/>
      <c r="B20" s="119"/>
      <c r="C20" s="120"/>
      <c r="D20" s="121"/>
      <c r="E20" s="121"/>
      <c r="F20" s="122"/>
    </row>
    <row r="21" spans="1:6">
      <c r="A21" s="118"/>
      <c r="B21" s="119"/>
      <c r="C21" s="120"/>
      <c r="D21" s="121"/>
      <c r="E21" s="121"/>
      <c r="F21" s="122"/>
    </row>
    <row r="22" spans="1:6">
      <c r="A22" s="217"/>
      <c r="B22" s="218"/>
      <c r="C22" s="218"/>
      <c r="D22" s="218"/>
      <c r="E22" s="218"/>
      <c r="F22" s="219"/>
    </row>
    <row r="23" spans="1:6">
      <c r="A23" s="118"/>
      <c r="B23" s="119"/>
      <c r="C23" s="120"/>
      <c r="D23" s="121"/>
      <c r="E23" s="121"/>
      <c r="F23" s="122"/>
    </row>
    <row r="24" spans="1:6">
      <c r="A24" s="118"/>
      <c r="B24" s="119"/>
      <c r="C24" s="120"/>
      <c r="D24" s="121"/>
      <c r="E24" s="121"/>
      <c r="F24" s="122"/>
    </row>
    <row r="25" spans="1:6">
      <c r="A25" s="118"/>
      <c r="B25" s="119"/>
      <c r="C25" s="120"/>
      <c r="D25" s="121"/>
      <c r="E25" s="121"/>
      <c r="F25" s="122"/>
    </row>
    <row r="26" spans="1:6">
      <c r="A26" s="118"/>
      <c r="B26" s="119"/>
      <c r="C26" s="120"/>
      <c r="D26" s="121"/>
      <c r="E26" s="121"/>
      <c r="F26" s="122"/>
    </row>
    <row r="27" spans="1:6">
      <c r="A27" s="118"/>
      <c r="B27" s="119"/>
      <c r="C27" s="120"/>
      <c r="D27" s="121"/>
      <c r="E27" s="121"/>
      <c r="F27" s="122"/>
    </row>
    <row r="28" spans="1:6">
      <c r="A28" s="217">
        <v>45880</v>
      </c>
      <c r="B28" s="218"/>
      <c r="C28" s="218"/>
      <c r="D28" s="218"/>
      <c r="E28" s="218"/>
      <c r="F28" s="219"/>
    </row>
    <row r="29" spans="1:6">
      <c r="A29" s="118"/>
      <c r="B29" s="119"/>
      <c r="C29" s="120"/>
      <c r="D29" s="121"/>
      <c r="E29" s="121"/>
      <c r="F29" s="122"/>
    </row>
    <row r="30" spans="1:6">
      <c r="A30" s="123"/>
      <c r="B30" s="124"/>
      <c r="C30" s="125"/>
      <c r="D30" s="126"/>
      <c r="E30" s="126"/>
      <c r="F30" s="127"/>
    </row>
  </sheetData>
  <mergeCells count="5">
    <mergeCell ref="A10:F10"/>
    <mergeCell ref="A22:F22"/>
    <mergeCell ref="A28:F28"/>
    <mergeCell ref="A6:F8"/>
    <mergeCell ref="A12:F14"/>
  </mergeCells>
  <pageMargins left="0.7" right="0.7"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view="pageBreakPreview" topLeftCell="A6" zoomScaleNormal="100" workbookViewId="0">
      <selection activeCell="G11" sqref="G11"/>
    </sheetView>
  </sheetViews>
  <sheetFormatPr defaultColWidth="9" defaultRowHeight="14"/>
  <cols>
    <col min="1" max="1" width="9" style="1"/>
    <col min="2" max="2" width="31.59765625" style="1" customWidth="1"/>
    <col min="3" max="3" width="21.296875" style="1" customWidth="1"/>
    <col min="4" max="4" width="11.59765625" style="1" bestFit="1" customWidth="1"/>
    <col min="5" max="16384" width="9" style="1"/>
  </cols>
  <sheetData>
    <row r="1" spans="1:4" ht="15" customHeight="1">
      <c r="A1" s="226" t="s">
        <v>1</v>
      </c>
      <c r="B1" s="227"/>
      <c r="C1" s="227"/>
    </row>
    <row r="2" spans="1:4" ht="14.5" thickBot="1">
      <c r="A2" s="89"/>
      <c r="B2" s="90"/>
      <c r="C2" s="91"/>
    </row>
    <row r="3" spans="1:4" ht="13.5" customHeight="1" thickBot="1">
      <c r="A3" s="228" t="s">
        <v>2</v>
      </c>
      <c r="B3" s="229"/>
      <c r="C3" s="230"/>
    </row>
    <row r="4" spans="1:4" ht="14.5" thickBot="1">
      <c r="A4" s="92" t="s">
        <v>3</v>
      </c>
      <c r="B4" s="93" t="s">
        <v>4</v>
      </c>
      <c r="C4" s="77" t="s">
        <v>5</v>
      </c>
    </row>
    <row r="5" spans="1:4">
      <c r="A5" s="94"/>
      <c r="B5" s="95"/>
      <c r="C5" s="130"/>
    </row>
    <row r="6" spans="1:4">
      <c r="A6" s="96"/>
      <c r="B6" s="97" t="s">
        <v>6</v>
      </c>
      <c r="C6" s="98"/>
    </row>
    <row r="7" spans="1:4">
      <c r="A7" s="96"/>
      <c r="B7" s="99"/>
      <c r="C7" s="98"/>
    </row>
    <row r="8" spans="1:4">
      <c r="A8" s="100" t="s">
        <v>7</v>
      </c>
      <c r="B8" s="101" t="s">
        <v>8</v>
      </c>
      <c r="C8" s="102">
        <f>'Preminary '!C15</f>
        <v>0</v>
      </c>
    </row>
    <row r="9" spans="1:4">
      <c r="A9" s="100" t="s">
        <v>9</v>
      </c>
      <c r="B9" s="101" t="s">
        <v>10</v>
      </c>
      <c r="C9" s="102">
        <f>'Water Works'!F138</f>
        <v>0</v>
      </c>
      <c r="D9" s="140"/>
    </row>
    <row r="10" spans="1:4">
      <c r="A10" s="100"/>
      <c r="B10" s="101"/>
      <c r="C10" s="102"/>
    </row>
    <row r="11" spans="1:4">
      <c r="A11" s="100"/>
      <c r="B11" s="101"/>
      <c r="C11" s="102"/>
    </row>
    <row r="12" spans="1:4">
      <c r="A12" s="100"/>
      <c r="B12" s="101"/>
      <c r="C12" s="102"/>
    </row>
    <row r="13" spans="1:4" ht="14.5" thickBot="1">
      <c r="A13" s="100"/>
      <c r="B13" s="101"/>
      <c r="C13" s="103"/>
    </row>
    <row r="14" spans="1:4" ht="14.5" thickBot="1">
      <c r="A14" s="104"/>
      <c r="B14" s="105" t="s">
        <v>13</v>
      </c>
      <c r="C14" s="129">
        <f>SUM(C8:C13)</f>
        <v>0</v>
      </c>
    </row>
    <row r="15" spans="1:4">
      <c r="A15" s="106"/>
      <c r="B15" s="101"/>
      <c r="C15" s="107"/>
    </row>
    <row r="16" spans="1:4">
      <c r="A16" s="106" t="s">
        <v>11</v>
      </c>
      <c r="B16" s="108" t="s">
        <v>14</v>
      </c>
      <c r="C16" s="102">
        <f>5%*C14</f>
        <v>0</v>
      </c>
    </row>
    <row r="17" spans="1:3">
      <c r="A17" s="106"/>
      <c r="B17" s="109"/>
      <c r="C17" s="103"/>
    </row>
    <row r="18" spans="1:3">
      <c r="A18" s="106"/>
      <c r="B18" s="109"/>
      <c r="C18" s="103"/>
    </row>
    <row r="19" spans="1:3" ht="14.5" thickBot="1">
      <c r="A19" s="106"/>
      <c r="B19" s="101"/>
      <c r="C19" s="107"/>
    </row>
    <row r="20" spans="1:3" ht="14.5" thickBot="1">
      <c r="A20" s="110"/>
      <c r="B20" s="111" t="s">
        <v>15</v>
      </c>
      <c r="C20" s="128">
        <f>SUM(C14:C16)</f>
        <v>0</v>
      </c>
    </row>
    <row r="23" spans="1:3">
      <c r="C23" s="140"/>
    </row>
  </sheetData>
  <mergeCells count="2">
    <mergeCell ref="A1:C1"/>
    <mergeCell ref="A3:C3"/>
  </mergeCell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view="pageBreakPreview" zoomScale="115" zoomScaleNormal="100" workbookViewId="0">
      <selection activeCell="C6" sqref="C6"/>
    </sheetView>
  </sheetViews>
  <sheetFormatPr defaultColWidth="9" defaultRowHeight="14"/>
  <cols>
    <col min="1" max="1" width="9" style="2"/>
    <col min="2" max="2" width="59.296875" style="2" customWidth="1"/>
    <col min="3" max="3" width="13.296875" style="2" customWidth="1"/>
    <col min="4" max="16384" width="9" style="2"/>
  </cols>
  <sheetData>
    <row r="1" spans="1:3">
      <c r="A1" s="231" t="s">
        <v>16</v>
      </c>
      <c r="B1" s="232"/>
      <c r="C1" s="74"/>
    </row>
    <row r="2" spans="1:3">
      <c r="A2" s="75" t="s">
        <v>17</v>
      </c>
      <c r="B2" s="76" t="s">
        <v>4</v>
      </c>
      <c r="C2" s="77" t="s">
        <v>5</v>
      </c>
    </row>
    <row r="3" spans="1:3">
      <c r="A3" s="78" t="s">
        <v>7</v>
      </c>
      <c r="B3" s="79" t="s">
        <v>18</v>
      </c>
      <c r="C3" s="80"/>
    </row>
    <row r="4" spans="1:3" ht="28">
      <c r="A4" s="81"/>
      <c r="B4" s="82" t="s">
        <v>19</v>
      </c>
      <c r="C4" s="83"/>
    </row>
    <row r="5" spans="1:3">
      <c r="A5" s="78" t="s">
        <v>9</v>
      </c>
      <c r="B5" s="79" t="s">
        <v>20</v>
      </c>
      <c r="C5" s="80"/>
    </row>
    <row r="6" spans="1:3" ht="84">
      <c r="A6" s="81"/>
      <c r="B6" s="82" t="s">
        <v>21</v>
      </c>
      <c r="C6" s="83"/>
    </row>
    <row r="7" spans="1:3">
      <c r="A7" s="84" t="s">
        <v>11</v>
      </c>
      <c r="B7" s="85" t="s">
        <v>22</v>
      </c>
      <c r="C7" s="86"/>
    </row>
    <row r="8" spans="1:3" ht="112">
      <c r="A8" s="81"/>
      <c r="B8" s="82" t="s">
        <v>23</v>
      </c>
      <c r="C8" s="83"/>
    </row>
    <row r="9" spans="1:3">
      <c r="A9" s="84" t="s">
        <v>12</v>
      </c>
      <c r="B9" s="85" t="s">
        <v>24</v>
      </c>
      <c r="C9" s="86"/>
    </row>
    <row r="10" spans="1:3" ht="140">
      <c r="A10" s="81"/>
      <c r="B10" s="82" t="s">
        <v>25</v>
      </c>
      <c r="C10" s="83"/>
    </row>
    <row r="11" spans="1:3">
      <c r="A11" s="84" t="s">
        <v>26</v>
      </c>
      <c r="B11" s="85" t="s">
        <v>27</v>
      </c>
      <c r="C11" s="86"/>
    </row>
    <row r="12" spans="1:3" ht="56">
      <c r="A12" s="81"/>
      <c r="B12" s="82" t="s">
        <v>28</v>
      </c>
      <c r="C12" s="83"/>
    </row>
    <row r="13" spans="1:3" ht="28">
      <c r="A13" s="84" t="s">
        <v>29</v>
      </c>
      <c r="B13" s="85" t="s">
        <v>30</v>
      </c>
      <c r="C13" s="86"/>
    </row>
    <row r="14" spans="1:3" ht="98">
      <c r="A14" s="81"/>
      <c r="B14" s="82" t="s">
        <v>31</v>
      </c>
      <c r="C14" s="83"/>
    </row>
    <row r="15" spans="1:3">
      <c r="A15" s="78"/>
      <c r="B15" s="87" t="s">
        <v>32</v>
      </c>
      <c r="C15" s="88">
        <f>SUM(C4:C14)</f>
        <v>0</v>
      </c>
    </row>
  </sheetData>
  <mergeCells count="1">
    <mergeCell ref="A1:B1"/>
  </mergeCells>
  <pageMargins left="0.7" right="0.7" top="0.75" bottom="0.75" header="0.3" footer="0.3"/>
  <pageSetup paperSize="9" orientation="portrait" r:id="rId1"/>
  <ignoredErrors>
    <ignoredError sqref="C1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138"/>
  <sheetViews>
    <sheetView tabSelected="1" view="pageBreakPreview" zoomScaleNormal="100" zoomScaleSheetLayoutView="100" workbookViewId="0">
      <selection activeCell="B11" sqref="B11"/>
    </sheetView>
  </sheetViews>
  <sheetFormatPr defaultColWidth="12.8984375" defaultRowHeight="15.5"/>
  <cols>
    <col min="1" max="1" width="7.69921875" style="3" customWidth="1"/>
    <col min="2" max="2" width="68.8984375" style="3" customWidth="1"/>
    <col min="3" max="3" width="10.09765625" style="5" customWidth="1"/>
    <col min="4" max="4" width="9.69921875" style="137" bestFit="1" customWidth="1"/>
    <col min="5" max="5" width="14.59765625" style="213" customWidth="1"/>
    <col min="6" max="6" width="14.59765625" style="152" bestFit="1" customWidth="1"/>
    <col min="7" max="7" width="3" style="3" customWidth="1"/>
    <col min="8" max="16384" width="12.8984375" style="3"/>
  </cols>
  <sheetData>
    <row r="1" spans="1:6" ht="49.5" customHeight="1" thickBot="1">
      <c r="A1" s="233" t="s">
        <v>33</v>
      </c>
      <c r="B1" s="234"/>
      <c r="C1" s="234"/>
      <c r="D1" s="234"/>
      <c r="E1" s="234"/>
      <c r="F1" s="235"/>
    </row>
    <row r="2" spans="1:6" s="149" customFormat="1">
      <c r="A2" s="159" t="s">
        <v>17</v>
      </c>
      <c r="B2" s="159" t="s">
        <v>4</v>
      </c>
      <c r="C2" s="159" t="s">
        <v>34</v>
      </c>
      <c r="D2" s="160" t="s">
        <v>191</v>
      </c>
      <c r="E2" s="194" t="s">
        <v>35</v>
      </c>
      <c r="F2" s="195" t="s">
        <v>200</v>
      </c>
    </row>
    <row r="3" spans="1:6">
      <c r="A3" s="6"/>
      <c r="B3" s="7"/>
      <c r="C3" s="8"/>
      <c r="D3" s="134"/>
      <c r="E3" s="196"/>
      <c r="F3" s="153"/>
    </row>
    <row r="4" spans="1:6">
      <c r="A4" s="9" t="s">
        <v>7</v>
      </c>
      <c r="B4" s="10" t="s">
        <v>36</v>
      </c>
      <c r="C4" s="11"/>
      <c r="D4" s="135"/>
      <c r="E4" s="197"/>
      <c r="F4" s="26"/>
    </row>
    <row r="5" spans="1:6" ht="62">
      <c r="A5" s="9"/>
      <c r="B5" s="10" t="s">
        <v>37</v>
      </c>
      <c r="C5" s="11"/>
      <c r="D5" s="135"/>
      <c r="E5" s="197"/>
      <c r="F5" s="26"/>
    </row>
    <row r="6" spans="1:6">
      <c r="A6" s="9"/>
      <c r="B6" s="10" t="s">
        <v>38</v>
      </c>
      <c r="C6" s="11"/>
      <c r="D6" s="135"/>
      <c r="E6" s="197"/>
      <c r="F6" s="26"/>
    </row>
    <row r="7" spans="1:6">
      <c r="A7" s="9" t="s">
        <v>39</v>
      </c>
      <c r="B7" s="12" t="s">
        <v>40</v>
      </c>
      <c r="C7" s="13" t="s">
        <v>41</v>
      </c>
      <c r="D7" s="135">
        <v>78</v>
      </c>
      <c r="E7" s="36"/>
      <c r="F7" s="26">
        <f>D7*E7</f>
        <v>0</v>
      </c>
    </row>
    <row r="8" spans="1:6">
      <c r="A8" s="9" t="s">
        <v>42</v>
      </c>
      <c r="B8" s="12" t="s">
        <v>43</v>
      </c>
      <c r="C8" s="13" t="s">
        <v>44</v>
      </c>
      <c r="D8" s="135">
        <v>6</v>
      </c>
      <c r="E8" s="36"/>
      <c r="F8" s="26">
        <f t="shared" ref="F8:F17" si="0">D8*E8</f>
        <v>0</v>
      </c>
    </row>
    <row r="9" spans="1:6">
      <c r="A9" s="9" t="s">
        <v>45</v>
      </c>
      <c r="B9" s="12" t="s">
        <v>46</v>
      </c>
      <c r="C9" s="13" t="s">
        <v>44</v>
      </c>
      <c r="D9" s="135">
        <v>6</v>
      </c>
      <c r="E9" s="36"/>
      <c r="F9" s="26">
        <f t="shared" si="0"/>
        <v>0</v>
      </c>
    </row>
    <row r="10" spans="1:6">
      <c r="A10" s="9" t="s">
        <v>47</v>
      </c>
      <c r="B10" s="12" t="s">
        <v>48</v>
      </c>
      <c r="C10" s="13" t="s">
        <v>44</v>
      </c>
      <c r="D10" s="135">
        <v>6</v>
      </c>
      <c r="E10" s="36"/>
      <c r="F10" s="26">
        <f t="shared" si="0"/>
        <v>0</v>
      </c>
    </row>
    <row r="11" spans="1:6">
      <c r="A11" s="9" t="s">
        <v>49</v>
      </c>
      <c r="B11" s="12" t="s">
        <v>50</v>
      </c>
      <c r="C11" s="13" t="s">
        <v>44</v>
      </c>
      <c r="D11" s="135">
        <v>6</v>
      </c>
      <c r="E11" s="36"/>
      <c r="F11" s="26">
        <f t="shared" si="0"/>
        <v>0</v>
      </c>
    </row>
    <row r="12" spans="1:6" ht="46.5">
      <c r="A12" s="9" t="s">
        <v>51</v>
      </c>
      <c r="B12" s="12" t="s">
        <v>52</v>
      </c>
      <c r="C12" s="13" t="s">
        <v>41</v>
      </c>
      <c r="D12" s="135">
        <v>295</v>
      </c>
      <c r="E12" s="36"/>
      <c r="F12" s="26">
        <f t="shared" si="0"/>
        <v>0</v>
      </c>
    </row>
    <row r="13" spans="1:6" ht="46.5">
      <c r="A13" s="9" t="s">
        <v>53</v>
      </c>
      <c r="B13" s="12" t="s">
        <v>54</v>
      </c>
      <c r="C13" s="13" t="s">
        <v>41</v>
      </c>
      <c r="D13" s="135">
        <v>295</v>
      </c>
      <c r="E13" s="36"/>
      <c r="F13" s="26">
        <f t="shared" si="0"/>
        <v>0</v>
      </c>
    </row>
    <row r="14" spans="1:6">
      <c r="A14" s="14"/>
      <c r="B14" s="15" t="s">
        <v>55</v>
      </c>
      <c r="C14" s="11"/>
      <c r="D14" s="135"/>
      <c r="E14" s="150"/>
      <c r="F14" s="26"/>
    </row>
    <row r="15" spans="1:6" ht="62">
      <c r="A15" s="9" t="s">
        <v>56</v>
      </c>
      <c r="B15" s="161" t="s">
        <v>57</v>
      </c>
      <c r="C15" s="13" t="s">
        <v>44</v>
      </c>
      <c r="D15" s="162"/>
      <c r="E15" s="36"/>
      <c r="F15" s="26"/>
    </row>
    <row r="16" spans="1:6" ht="31">
      <c r="A16" s="9" t="s">
        <v>58</v>
      </c>
      <c r="B16" s="12" t="s">
        <v>59</v>
      </c>
      <c r="C16" s="163" t="s">
        <v>44</v>
      </c>
      <c r="D16" s="162"/>
      <c r="E16" s="36"/>
      <c r="F16" s="26"/>
    </row>
    <row r="17" spans="1:6" ht="31">
      <c r="A17" s="9" t="s">
        <v>193</v>
      </c>
      <c r="B17" s="12" t="s">
        <v>60</v>
      </c>
      <c r="C17" s="13" t="s">
        <v>17</v>
      </c>
      <c r="D17" s="135">
        <v>1</v>
      </c>
      <c r="E17" s="36"/>
      <c r="F17" s="26">
        <f t="shared" si="0"/>
        <v>0</v>
      </c>
    </row>
    <row r="18" spans="1:6">
      <c r="A18" s="9"/>
      <c r="B18" s="12"/>
      <c r="C18" s="13"/>
      <c r="D18" s="135"/>
      <c r="E18" s="36"/>
      <c r="F18" s="26"/>
    </row>
    <row r="19" spans="1:6">
      <c r="A19" s="9"/>
      <c r="B19" s="12"/>
      <c r="C19" s="11"/>
      <c r="D19" s="135"/>
      <c r="E19" s="198"/>
      <c r="F19" s="26"/>
    </row>
    <row r="20" spans="1:6">
      <c r="A20" s="17"/>
      <c r="B20" s="18" t="s">
        <v>61</v>
      </c>
      <c r="C20" s="19"/>
      <c r="D20" s="136"/>
      <c r="E20" s="199"/>
      <c r="F20" s="20">
        <f>SUM(F7:F19)</f>
        <v>0</v>
      </c>
    </row>
    <row r="21" spans="1:6" ht="12.75" customHeight="1">
      <c r="A21" s="21"/>
      <c r="B21" s="22" t="s">
        <v>62</v>
      </c>
      <c r="C21" s="192"/>
      <c r="E21" s="200"/>
    </row>
    <row r="22" spans="1:6" ht="24" customHeight="1">
      <c r="A22" s="24" t="s">
        <v>9</v>
      </c>
      <c r="B22" s="190"/>
      <c r="C22" s="11"/>
      <c r="D22" s="183"/>
      <c r="E22" s="150"/>
      <c r="F22" s="26"/>
    </row>
    <row r="23" spans="1:6" ht="30.75" customHeight="1">
      <c r="A23" s="25" t="s">
        <v>63</v>
      </c>
      <c r="B23" s="191" t="s">
        <v>64</v>
      </c>
      <c r="C23" s="11"/>
      <c r="D23" s="183"/>
      <c r="E23" s="150"/>
      <c r="F23" s="26"/>
    </row>
    <row r="24" spans="1:6" ht="77.5">
      <c r="A24" s="14"/>
      <c r="B24" s="15" t="s">
        <v>65</v>
      </c>
      <c r="C24" s="11"/>
      <c r="D24" s="183"/>
      <c r="E24" s="198"/>
      <c r="F24" s="26"/>
    </row>
    <row r="25" spans="1:6" ht="77.5">
      <c r="A25" s="14" t="s">
        <v>66</v>
      </c>
      <c r="B25" s="27" t="s">
        <v>67</v>
      </c>
      <c r="C25" s="164" t="s">
        <v>17</v>
      </c>
      <c r="D25" s="162"/>
      <c r="E25" s="165"/>
      <c r="F25" s="26"/>
    </row>
    <row r="26" spans="1:6" ht="31">
      <c r="A26" s="14" t="s">
        <v>68</v>
      </c>
      <c r="B26" s="27" t="s">
        <v>69</v>
      </c>
      <c r="C26" s="164" t="s">
        <v>17</v>
      </c>
      <c r="D26" s="162"/>
      <c r="E26" s="150"/>
      <c r="F26" s="26"/>
    </row>
    <row r="27" spans="1:6">
      <c r="A27" s="9"/>
      <c r="B27" s="15"/>
      <c r="C27" s="13"/>
      <c r="D27" s="135"/>
      <c r="E27" s="36"/>
      <c r="F27" s="26"/>
    </row>
    <row r="28" spans="1:6">
      <c r="A28" s="14" t="s">
        <v>70</v>
      </c>
      <c r="B28" s="15" t="s">
        <v>71</v>
      </c>
      <c r="C28" s="29"/>
      <c r="D28" s="135"/>
      <c r="E28" s="198"/>
      <c r="F28" s="26"/>
    </row>
    <row r="29" spans="1:6" ht="124">
      <c r="A29" s="9" t="s">
        <v>72</v>
      </c>
      <c r="B29" s="131" t="s">
        <v>192</v>
      </c>
      <c r="C29" s="31" t="s">
        <v>44</v>
      </c>
      <c r="D29" s="135">
        <v>1</v>
      </c>
      <c r="E29" s="37"/>
      <c r="F29" s="26">
        <f>E29*D29</f>
        <v>0</v>
      </c>
    </row>
    <row r="30" spans="1:6">
      <c r="A30" s="9" t="s">
        <v>73</v>
      </c>
      <c r="B30" s="27" t="s">
        <v>74</v>
      </c>
      <c r="C30" s="32" t="s">
        <v>17</v>
      </c>
      <c r="D30" s="135">
        <v>1</v>
      </c>
      <c r="E30" s="150"/>
      <c r="F30" s="26">
        <f t="shared" ref="F30:F43" si="1">D30*E30</f>
        <v>0</v>
      </c>
    </row>
    <row r="31" spans="1:6">
      <c r="A31" s="9"/>
      <c r="B31" s="33"/>
      <c r="C31" s="13"/>
      <c r="D31" s="135"/>
      <c r="E31" s="36"/>
      <c r="F31" s="26"/>
    </row>
    <row r="32" spans="1:6">
      <c r="A32" s="9" t="s">
        <v>11</v>
      </c>
      <c r="B32" s="34" t="s">
        <v>75</v>
      </c>
      <c r="C32" s="13"/>
      <c r="D32" s="135"/>
      <c r="E32" s="36"/>
      <c r="F32" s="26"/>
    </row>
    <row r="33" spans="1:6" ht="46.5">
      <c r="A33" s="9" t="s">
        <v>76</v>
      </c>
      <c r="B33" s="30" t="s">
        <v>203</v>
      </c>
      <c r="C33" s="35" t="s">
        <v>44</v>
      </c>
      <c r="D33" s="135">
        <v>1</v>
      </c>
      <c r="E33" s="36"/>
      <c r="F33" s="26">
        <f t="shared" si="1"/>
        <v>0</v>
      </c>
    </row>
    <row r="34" spans="1:6" ht="31">
      <c r="A34" s="9" t="s">
        <v>77</v>
      </c>
      <c r="B34" s="30" t="s">
        <v>78</v>
      </c>
      <c r="C34" s="35" t="s">
        <v>17</v>
      </c>
      <c r="D34" s="135">
        <v>1</v>
      </c>
      <c r="E34" s="37"/>
      <c r="F34" s="26">
        <f t="shared" si="1"/>
        <v>0</v>
      </c>
    </row>
    <row r="35" spans="1:6">
      <c r="A35" s="9" t="s">
        <v>79</v>
      </c>
      <c r="B35" s="131" t="s">
        <v>80</v>
      </c>
      <c r="C35" s="35" t="s">
        <v>17</v>
      </c>
      <c r="D35" s="135">
        <v>1</v>
      </c>
      <c r="E35" s="37"/>
      <c r="F35" s="26">
        <f t="shared" si="1"/>
        <v>0</v>
      </c>
    </row>
    <row r="36" spans="1:6">
      <c r="A36" s="9" t="s">
        <v>81</v>
      </c>
      <c r="B36" s="30" t="s">
        <v>82</v>
      </c>
      <c r="C36" s="35" t="s">
        <v>44</v>
      </c>
      <c r="D36" s="135">
        <v>1</v>
      </c>
      <c r="E36" s="37"/>
      <c r="F36" s="26">
        <f t="shared" si="1"/>
        <v>0</v>
      </c>
    </row>
    <row r="37" spans="1:6">
      <c r="A37" s="9" t="s">
        <v>83</v>
      </c>
      <c r="B37" s="30" t="s">
        <v>84</v>
      </c>
      <c r="C37" s="35" t="s">
        <v>17</v>
      </c>
      <c r="D37" s="135">
        <v>1</v>
      </c>
      <c r="E37" s="37"/>
      <c r="F37" s="26">
        <f t="shared" si="1"/>
        <v>0</v>
      </c>
    </row>
    <row r="38" spans="1:6">
      <c r="A38" s="9" t="s">
        <v>85</v>
      </c>
      <c r="B38" s="30" t="s">
        <v>86</v>
      </c>
      <c r="C38" s="35" t="s">
        <v>17</v>
      </c>
      <c r="D38" s="135">
        <v>1</v>
      </c>
      <c r="E38" s="37"/>
      <c r="F38" s="26">
        <f t="shared" si="1"/>
        <v>0</v>
      </c>
    </row>
    <row r="39" spans="1:6" ht="31">
      <c r="A39" s="9" t="s">
        <v>87</v>
      </c>
      <c r="B39" s="30" t="s">
        <v>88</v>
      </c>
      <c r="C39" s="35" t="s">
        <v>44</v>
      </c>
      <c r="D39" s="135">
        <v>16</v>
      </c>
      <c r="E39" s="37"/>
      <c r="F39" s="26">
        <f t="shared" si="1"/>
        <v>0</v>
      </c>
    </row>
    <row r="40" spans="1:6" ht="62">
      <c r="A40" s="9" t="s">
        <v>89</v>
      </c>
      <c r="B40" s="30" t="s">
        <v>90</v>
      </c>
      <c r="C40" s="35" t="s">
        <v>44</v>
      </c>
      <c r="D40" s="135">
        <v>1</v>
      </c>
      <c r="E40" s="37"/>
      <c r="F40" s="26">
        <f t="shared" si="1"/>
        <v>0</v>
      </c>
    </row>
    <row r="41" spans="1:6" ht="62">
      <c r="A41" s="166" t="s">
        <v>91</v>
      </c>
      <c r="B41" s="30" t="s">
        <v>92</v>
      </c>
      <c r="C41" s="35" t="s">
        <v>44</v>
      </c>
      <c r="D41" s="162"/>
      <c r="E41" s="37"/>
      <c r="F41" s="26"/>
    </row>
    <row r="42" spans="1:6" ht="31">
      <c r="A42" s="9" t="s">
        <v>93</v>
      </c>
      <c r="B42" s="131" t="s">
        <v>94</v>
      </c>
      <c r="C42" s="35" t="s">
        <v>41</v>
      </c>
      <c r="D42" s="135">
        <v>350</v>
      </c>
      <c r="E42" s="37"/>
      <c r="F42" s="26">
        <f t="shared" si="1"/>
        <v>0</v>
      </c>
    </row>
    <row r="43" spans="1:6" ht="31">
      <c r="A43" s="9" t="s">
        <v>95</v>
      </c>
      <c r="B43" s="30" t="s">
        <v>96</v>
      </c>
      <c r="C43" s="35" t="s">
        <v>41</v>
      </c>
      <c r="D43" s="135">
        <v>200</v>
      </c>
      <c r="E43" s="37"/>
      <c r="F43" s="26">
        <f t="shared" si="1"/>
        <v>0</v>
      </c>
    </row>
    <row r="44" spans="1:6" ht="46.5">
      <c r="A44" s="9" t="s">
        <v>97</v>
      </c>
      <c r="B44" s="30" t="s">
        <v>98</v>
      </c>
      <c r="C44" s="35" t="s">
        <v>44</v>
      </c>
      <c r="D44" s="162"/>
      <c r="E44" s="37"/>
      <c r="F44" s="26"/>
    </row>
    <row r="45" spans="1:6">
      <c r="A45" s="9"/>
      <c r="B45" s="30"/>
      <c r="C45" s="35"/>
      <c r="D45" s="135"/>
      <c r="E45" s="37"/>
      <c r="F45" s="26"/>
    </row>
    <row r="46" spans="1:6">
      <c r="A46" s="17"/>
      <c r="B46" s="18" t="s">
        <v>61</v>
      </c>
      <c r="C46" s="19"/>
      <c r="D46" s="133"/>
      <c r="E46" s="201"/>
      <c r="F46" s="20">
        <f>SUM(F29:F45)</f>
        <v>0</v>
      </c>
    </row>
    <row r="47" spans="1:6">
      <c r="A47" s="21"/>
      <c r="B47" s="38"/>
      <c r="C47" s="39"/>
      <c r="D47" s="135"/>
      <c r="E47" s="69"/>
      <c r="F47" s="26"/>
    </row>
    <row r="48" spans="1:6">
      <c r="A48" s="40" t="s">
        <v>11</v>
      </c>
      <c r="B48" s="41" t="s">
        <v>99</v>
      </c>
      <c r="C48" s="11"/>
      <c r="D48" s="135"/>
      <c r="E48" s="69"/>
      <c r="F48" s="26"/>
    </row>
    <row r="49" spans="1:6" ht="62">
      <c r="A49" s="9" t="s">
        <v>76</v>
      </c>
      <c r="B49" s="42" t="s">
        <v>100</v>
      </c>
      <c r="C49" s="28" t="s">
        <v>41</v>
      </c>
      <c r="D49" s="162">
        <v>200</v>
      </c>
      <c r="E49" s="43"/>
      <c r="F49" s="26">
        <f>D49*E49</f>
        <v>0</v>
      </c>
    </row>
    <row r="50" spans="1:6">
      <c r="A50" s="9" t="s">
        <v>77</v>
      </c>
      <c r="B50" s="42" t="s">
        <v>101</v>
      </c>
      <c r="C50" s="28" t="s">
        <v>41</v>
      </c>
      <c r="D50" s="135">
        <v>20</v>
      </c>
      <c r="E50" s="43"/>
      <c r="F50" s="26">
        <f t="shared" ref="F50:F77" si="2">D50*E50</f>
        <v>0</v>
      </c>
    </row>
    <row r="51" spans="1:6" ht="62">
      <c r="A51" s="9" t="s">
        <v>79</v>
      </c>
      <c r="B51" s="42" t="s">
        <v>102</v>
      </c>
      <c r="C51" s="28" t="s">
        <v>41</v>
      </c>
      <c r="D51" s="135">
        <v>60</v>
      </c>
      <c r="E51" s="43"/>
      <c r="F51" s="26">
        <f t="shared" si="2"/>
        <v>0</v>
      </c>
    </row>
    <row r="52" spans="1:6">
      <c r="A52" s="9" t="s">
        <v>81</v>
      </c>
      <c r="B52" s="42" t="s">
        <v>103</v>
      </c>
      <c r="C52" s="28" t="s">
        <v>41</v>
      </c>
      <c r="D52" s="162">
        <v>100</v>
      </c>
      <c r="E52" s="44"/>
      <c r="F52" s="26">
        <f t="shared" si="2"/>
        <v>0</v>
      </c>
    </row>
    <row r="53" spans="1:6">
      <c r="A53" s="9" t="s">
        <v>83</v>
      </c>
      <c r="B53" s="42" t="s">
        <v>104</v>
      </c>
      <c r="C53" s="28" t="s">
        <v>41</v>
      </c>
      <c r="D53" s="162">
        <v>100</v>
      </c>
      <c r="E53" s="43"/>
      <c r="F53" s="26">
        <f t="shared" si="2"/>
        <v>0</v>
      </c>
    </row>
    <row r="54" spans="1:6">
      <c r="A54" s="9" t="s">
        <v>85</v>
      </c>
      <c r="B54" s="42" t="s">
        <v>105</v>
      </c>
      <c r="C54" s="28" t="s">
        <v>41</v>
      </c>
      <c r="D54" s="135">
        <v>100</v>
      </c>
      <c r="E54" s="43"/>
      <c r="F54" s="26">
        <f t="shared" si="2"/>
        <v>0</v>
      </c>
    </row>
    <row r="55" spans="1:6">
      <c r="A55" s="9" t="s">
        <v>87</v>
      </c>
      <c r="B55" s="42" t="s">
        <v>106</v>
      </c>
      <c r="C55" s="28" t="s">
        <v>41</v>
      </c>
      <c r="D55" s="135">
        <v>30</v>
      </c>
      <c r="E55" s="43"/>
      <c r="F55" s="26">
        <f t="shared" si="2"/>
        <v>0</v>
      </c>
    </row>
    <row r="56" spans="1:6">
      <c r="A56" s="9" t="s">
        <v>89</v>
      </c>
      <c r="B56" s="42" t="s">
        <v>107</v>
      </c>
      <c r="C56" s="28" t="s">
        <v>41</v>
      </c>
      <c r="D56" s="135">
        <v>100</v>
      </c>
      <c r="E56" s="43"/>
      <c r="F56" s="26">
        <f t="shared" si="2"/>
        <v>0</v>
      </c>
    </row>
    <row r="57" spans="1:6">
      <c r="A57" s="9" t="s">
        <v>91</v>
      </c>
      <c r="B57" s="42" t="s">
        <v>108</v>
      </c>
      <c r="C57" s="28" t="s">
        <v>41</v>
      </c>
      <c r="D57" s="135">
        <v>10</v>
      </c>
      <c r="E57" s="43"/>
      <c r="F57" s="26">
        <f t="shared" si="2"/>
        <v>0</v>
      </c>
    </row>
    <row r="58" spans="1:6">
      <c r="A58" s="9" t="s">
        <v>93</v>
      </c>
      <c r="B58" s="42" t="s">
        <v>109</v>
      </c>
      <c r="C58" s="28" t="s">
        <v>41</v>
      </c>
      <c r="D58" s="135">
        <v>10</v>
      </c>
      <c r="E58" s="43"/>
      <c r="F58" s="26">
        <f t="shared" si="2"/>
        <v>0</v>
      </c>
    </row>
    <row r="59" spans="1:6">
      <c r="A59" s="9" t="s">
        <v>95</v>
      </c>
      <c r="B59" s="42" t="s">
        <v>110</v>
      </c>
      <c r="C59" s="28" t="s">
        <v>41</v>
      </c>
      <c r="D59" s="135">
        <v>40</v>
      </c>
      <c r="E59" s="43"/>
      <c r="F59" s="26">
        <f t="shared" si="2"/>
        <v>0</v>
      </c>
    </row>
    <row r="60" spans="1:6">
      <c r="A60" s="9" t="s">
        <v>97</v>
      </c>
      <c r="B60" s="42" t="s">
        <v>111</v>
      </c>
      <c r="C60" s="28" t="s">
        <v>41</v>
      </c>
      <c r="D60" s="135">
        <v>24</v>
      </c>
      <c r="E60" s="43"/>
      <c r="F60" s="26">
        <f t="shared" si="2"/>
        <v>0</v>
      </c>
    </row>
    <row r="61" spans="1:6">
      <c r="A61" s="9" t="s">
        <v>112</v>
      </c>
      <c r="B61" s="42" t="s">
        <v>113</v>
      </c>
      <c r="C61" s="28" t="s">
        <v>41</v>
      </c>
      <c r="D61" s="135">
        <v>12</v>
      </c>
      <c r="E61" s="43"/>
      <c r="F61" s="26">
        <f t="shared" si="2"/>
        <v>0</v>
      </c>
    </row>
    <row r="62" spans="1:6">
      <c r="A62" s="9" t="s">
        <v>114</v>
      </c>
      <c r="B62" s="42" t="s">
        <v>115</v>
      </c>
      <c r="C62" s="28" t="s">
        <v>44</v>
      </c>
      <c r="D62" s="135">
        <v>1</v>
      </c>
      <c r="E62" s="43"/>
      <c r="F62" s="26">
        <f t="shared" si="2"/>
        <v>0</v>
      </c>
    </row>
    <row r="63" spans="1:6">
      <c r="A63" s="14"/>
      <c r="B63" s="45"/>
      <c r="C63" s="28"/>
      <c r="D63" s="135"/>
      <c r="E63" s="46"/>
      <c r="F63" s="26"/>
    </row>
    <row r="64" spans="1:6">
      <c r="A64" s="9"/>
      <c r="B64" s="47"/>
      <c r="C64" s="28"/>
      <c r="D64" s="135"/>
      <c r="E64" s="48"/>
      <c r="F64" s="26"/>
    </row>
    <row r="65" spans="1:6">
      <c r="A65" s="9"/>
      <c r="B65" s="33" t="s">
        <v>116</v>
      </c>
      <c r="C65" s="28"/>
      <c r="D65" s="135"/>
      <c r="E65" s="44"/>
      <c r="F65" s="26"/>
    </row>
    <row r="66" spans="1:6" ht="46.5">
      <c r="A66" s="9"/>
      <c r="B66" s="33" t="s">
        <v>117</v>
      </c>
      <c r="C66" s="28"/>
      <c r="D66" s="135"/>
      <c r="E66" s="44"/>
      <c r="F66" s="26"/>
    </row>
    <row r="67" spans="1:6" ht="170.5">
      <c r="A67" s="9" t="s">
        <v>199</v>
      </c>
      <c r="B67" s="42" t="s">
        <v>204</v>
      </c>
      <c r="C67" s="16" t="s">
        <v>44</v>
      </c>
      <c r="D67" s="135">
        <v>1</v>
      </c>
      <c r="E67" s="43"/>
      <c r="F67" s="26">
        <f t="shared" si="2"/>
        <v>0</v>
      </c>
    </row>
    <row r="68" spans="1:6">
      <c r="A68" s="9"/>
      <c r="B68" s="33" t="s">
        <v>119</v>
      </c>
      <c r="C68" s="28"/>
      <c r="D68" s="135"/>
      <c r="E68" s="43"/>
      <c r="F68" s="26"/>
    </row>
    <row r="69" spans="1:6" ht="77.5">
      <c r="A69" s="9" t="s">
        <v>118</v>
      </c>
      <c r="B69" s="42" t="s">
        <v>202</v>
      </c>
      <c r="C69" s="28" t="s">
        <v>17</v>
      </c>
      <c r="D69" s="135">
        <v>1</v>
      </c>
      <c r="E69" s="43"/>
      <c r="F69" s="26">
        <f t="shared" si="2"/>
        <v>0</v>
      </c>
    </row>
    <row r="70" spans="1:6">
      <c r="A70" s="9"/>
      <c r="B70" s="33" t="s">
        <v>121</v>
      </c>
      <c r="C70" s="28"/>
      <c r="D70" s="135"/>
      <c r="E70" s="43"/>
      <c r="F70" s="26"/>
    </row>
    <row r="71" spans="1:6" ht="62">
      <c r="A71" s="9" t="s">
        <v>120</v>
      </c>
      <c r="B71" s="30" t="s">
        <v>123</v>
      </c>
      <c r="C71" s="28" t="s">
        <v>41</v>
      </c>
      <c r="D71" s="135">
        <v>18</v>
      </c>
      <c r="E71" s="49"/>
      <c r="F71" s="26">
        <f t="shared" si="2"/>
        <v>0</v>
      </c>
    </row>
    <row r="72" spans="1:6" ht="46.5">
      <c r="A72" s="9" t="s">
        <v>122</v>
      </c>
      <c r="B72" s="30" t="s">
        <v>125</v>
      </c>
      <c r="C72" s="28" t="s">
        <v>44</v>
      </c>
      <c r="D72" s="135">
        <v>1</v>
      </c>
      <c r="E72" s="36"/>
      <c r="F72" s="26">
        <f t="shared" si="2"/>
        <v>0</v>
      </c>
    </row>
    <row r="73" spans="1:6">
      <c r="A73" s="9" t="s">
        <v>124</v>
      </c>
      <c r="B73" s="30" t="s">
        <v>127</v>
      </c>
      <c r="C73" s="28" t="s">
        <v>44</v>
      </c>
      <c r="D73" s="135">
        <v>1</v>
      </c>
      <c r="E73" s="49"/>
      <c r="F73" s="26">
        <f t="shared" si="2"/>
        <v>0</v>
      </c>
    </row>
    <row r="74" spans="1:6" ht="62">
      <c r="A74" s="9" t="s">
        <v>126</v>
      </c>
      <c r="B74" s="30" t="s">
        <v>129</v>
      </c>
      <c r="C74" s="28" t="s">
        <v>44</v>
      </c>
      <c r="D74" s="135">
        <v>1</v>
      </c>
      <c r="E74" s="49"/>
      <c r="F74" s="26">
        <f t="shared" si="2"/>
        <v>0</v>
      </c>
    </row>
    <row r="75" spans="1:6" ht="34">
      <c r="A75" s="9" t="s">
        <v>128</v>
      </c>
      <c r="B75" s="30" t="s">
        <v>130</v>
      </c>
      <c r="C75" s="28" t="s">
        <v>41</v>
      </c>
      <c r="D75" s="135">
        <v>4</v>
      </c>
      <c r="E75" s="49"/>
      <c r="F75" s="26">
        <f t="shared" si="2"/>
        <v>0</v>
      </c>
    </row>
    <row r="76" spans="1:6" ht="31">
      <c r="A76" s="9" t="s">
        <v>131</v>
      </c>
      <c r="B76" s="30" t="s">
        <v>132</v>
      </c>
      <c r="C76" s="28" t="s">
        <v>44</v>
      </c>
      <c r="D76" s="135">
        <v>1</v>
      </c>
      <c r="E76" s="49"/>
      <c r="F76" s="26">
        <f t="shared" si="2"/>
        <v>0</v>
      </c>
    </row>
    <row r="77" spans="1:6" ht="77.5">
      <c r="A77" s="9" t="s">
        <v>133</v>
      </c>
      <c r="B77" s="30" t="s">
        <v>134</v>
      </c>
      <c r="C77" s="28" t="s">
        <v>44</v>
      </c>
      <c r="D77" s="135">
        <v>1</v>
      </c>
      <c r="E77" s="49"/>
      <c r="F77" s="26">
        <f t="shared" si="2"/>
        <v>0</v>
      </c>
    </row>
    <row r="78" spans="1:6">
      <c r="A78" s="23"/>
      <c r="C78" s="11"/>
      <c r="D78" s="183"/>
      <c r="E78" s="69"/>
      <c r="F78" s="151"/>
    </row>
    <row r="79" spans="1:6">
      <c r="A79" s="14"/>
      <c r="B79" s="193" t="s">
        <v>61</v>
      </c>
      <c r="C79" s="56"/>
      <c r="D79" s="133"/>
      <c r="E79" s="202"/>
      <c r="F79" s="20">
        <f>SUM(F49:F78)</f>
        <v>0</v>
      </c>
    </row>
    <row r="80" spans="1:6">
      <c r="A80" s="50"/>
      <c r="B80" s="51"/>
      <c r="C80" s="52"/>
      <c r="D80" s="183"/>
      <c r="E80" s="203"/>
      <c r="F80" s="151"/>
    </row>
    <row r="81" spans="1:6">
      <c r="A81" s="24" t="s">
        <v>12</v>
      </c>
      <c r="B81" s="53" t="s">
        <v>135</v>
      </c>
      <c r="C81" s="52"/>
      <c r="D81" s="183"/>
      <c r="E81" s="203"/>
      <c r="F81" s="151"/>
    </row>
    <row r="82" spans="1:6" ht="219" customHeight="1">
      <c r="A82" s="17"/>
      <c r="B82" s="187" t="s">
        <v>136</v>
      </c>
      <c r="C82" s="54" t="s">
        <v>17</v>
      </c>
      <c r="D82" s="183">
        <v>1</v>
      </c>
      <c r="E82" s="184"/>
      <c r="F82" s="151">
        <f>D82*E82</f>
        <v>0</v>
      </c>
    </row>
    <row r="83" spans="1:6">
      <c r="A83" s="17"/>
      <c r="B83" s="55" t="s">
        <v>61</v>
      </c>
      <c r="C83" s="185"/>
      <c r="D83" s="189"/>
      <c r="E83" s="204"/>
      <c r="F83" s="205">
        <f>SUM(F82)</f>
        <v>0</v>
      </c>
    </row>
    <row r="84" spans="1:6">
      <c r="A84" s="17"/>
      <c r="B84" s="188" t="s">
        <v>137</v>
      </c>
      <c r="C84" s="180"/>
      <c r="D84" s="183"/>
      <c r="E84" s="203"/>
      <c r="F84" s="151"/>
    </row>
    <row r="85" spans="1:6" ht="31">
      <c r="A85" s="148" t="s">
        <v>138</v>
      </c>
      <c r="B85" s="186" t="s">
        <v>139</v>
      </c>
      <c r="C85" s="28"/>
      <c r="D85" s="183"/>
      <c r="E85" s="203"/>
      <c r="F85" s="151"/>
    </row>
    <row r="86" spans="1:6">
      <c r="A86" s="132"/>
      <c r="B86" s="147"/>
      <c r="C86" s="28"/>
      <c r="D86" s="183"/>
      <c r="E86" s="203"/>
      <c r="F86" s="151"/>
    </row>
    <row r="87" spans="1:6" ht="62">
      <c r="A87" s="59">
        <v>1</v>
      </c>
      <c r="B87" s="158" t="s">
        <v>140</v>
      </c>
      <c r="C87" s="59" t="s">
        <v>141</v>
      </c>
      <c r="D87" s="181">
        <v>200</v>
      </c>
      <c r="E87" s="206"/>
      <c r="F87" s="151">
        <f>D87*E87</f>
        <v>0</v>
      </c>
    </row>
    <row r="88" spans="1:6">
      <c r="A88" s="59"/>
      <c r="C88" s="59"/>
      <c r="D88" s="157"/>
      <c r="E88" s="207"/>
      <c r="F88" s="26"/>
    </row>
    <row r="89" spans="1:6" ht="46.5">
      <c r="A89" s="59">
        <v>2</v>
      </c>
      <c r="B89" s="158" t="s">
        <v>142</v>
      </c>
      <c r="C89" s="59" t="s">
        <v>143</v>
      </c>
      <c r="D89" s="157">
        <v>200</v>
      </c>
      <c r="E89" s="43"/>
      <c r="F89" s="26">
        <f t="shared" ref="F89:F99" si="3">D89*E89</f>
        <v>0</v>
      </c>
    </row>
    <row r="90" spans="1:6">
      <c r="A90" s="59"/>
      <c r="B90" s="158"/>
      <c r="C90" s="59"/>
      <c r="D90" s="157"/>
      <c r="E90" s="43"/>
      <c r="F90" s="26">
        <f t="shared" si="3"/>
        <v>0</v>
      </c>
    </row>
    <row r="91" spans="1:6">
      <c r="A91" s="59">
        <v>3</v>
      </c>
      <c r="B91" s="158" t="s">
        <v>115</v>
      </c>
      <c r="C91" s="59" t="s">
        <v>144</v>
      </c>
      <c r="D91" s="157">
        <v>1</v>
      </c>
      <c r="E91" s="43"/>
      <c r="F91" s="26">
        <f t="shared" si="3"/>
        <v>0</v>
      </c>
    </row>
    <row r="92" spans="1:6">
      <c r="A92" s="59"/>
      <c r="C92" s="59"/>
      <c r="D92" s="157"/>
      <c r="E92" s="207"/>
      <c r="F92" s="26">
        <f t="shared" si="3"/>
        <v>0</v>
      </c>
    </row>
    <row r="93" spans="1:6" ht="31">
      <c r="A93" s="59">
        <v>4</v>
      </c>
      <c r="B93" s="158" t="s">
        <v>145</v>
      </c>
      <c r="C93" s="59" t="s">
        <v>143</v>
      </c>
      <c r="D93" s="157">
        <v>4</v>
      </c>
      <c r="E93" s="150"/>
      <c r="F93" s="26">
        <f t="shared" si="3"/>
        <v>0</v>
      </c>
    </row>
    <row r="94" spans="1:6">
      <c r="A94" s="14"/>
      <c r="B94" s="167"/>
      <c r="C94" s="175"/>
      <c r="D94" s="157"/>
      <c r="E94" s="208"/>
      <c r="F94" s="26"/>
    </row>
    <row r="95" spans="1:6">
      <c r="A95" s="168" t="s">
        <v>146</v>
      </c>
      <c r="B95" s="169" t="s">
        <v>147</v>
      </c>
      <c r="C95" s="59"/>
      <c r="D95" s="157"/>
      <c r="E95" s="208"/>
      <c r="F95" s="26"/>
    </row>
    <row r="96" spans="1:6" ht="46.5">
      <c r="A96" s="23"/>
      <c r="B96" s="158" t="s">
        <v>148</v>
      </c>
      <c r="C96" s="59" t="s">
        <v>149</v>
      </c>
      <c r="D96" s="157"/>
      <c r="E96" s="208"/>
      <c r="F96" s="26"/>
    </row>
    <row r="97" spans="1:6">
      <c r="A97" s="23"/>
      <c r="B97" s="158" t="s">
        <v>150</v>
      </c>
      <c r="C97" s="59" t="s">
        <v>151</v>
      </c>
      <c r="D97" s="157"/>
      <c r="E97" s="208"/>
      <c r="F97" s="26"/>
    </row>
    <row r="98" spans="1:6">
      <c r="A98" s="14"/>
      <c r="B98" s="167"/>
      <c r="C98" s="175"/>
      <c r="D98" s="157"/>
      <c r="E98" s="208"/>
      <c r="F98" s="26"/>
    </row>
    <row r="99" spans="1:6" ht="31">
      <c r="A99" s="155">
        <v>2</v>
      </c>
      <c r="B99" s="156" t="s">
        <v>152</v>
      </c>
      <c r="C99" s="176" t="s">
        <v>143</v>
      </c>
      <c r="D99" s="157">
        <v>68</v>
      </c>
      <c r="E99" s="208"/>
      <c r="F99" s="26">
        <f t="shared" si="3"/>
        <v>0</v>
      </c>
    </row>
    <row r="100" spans="1:6">
      <c r="A100" s="14"/>
      <c r="B100" s="170"/>
      <c r="C100" s="175"/>
      <c r="D100" s="157"/>
      <c r="E100" s="208"/>
      <c r="F100" s="26"/>
    </row>
    <row r="101" spans="1:6">
      <c r="A101" s="14">
        <v>3</v>
      </c>
      <c r="B101" s="167" t="s">
        <v>153</v>
      </c>
      <c r="C101" s="176"/>
      <c r="D101" s="157"/>
      <c r="E101" s="208"/>
      <c r="F101" s="26"/>
    </row>
    <row r="102" spans="1:6">
      <c r="A102" s="14"/>
      <c r="B102" s="171"/>
      <c r="C102" s="176"/>
      <c r="D102" s="157"/>
      <c r="E102" s="208"/>
      <c r="F102" s="26"/>
    </row>
    <row r="103" spans="1:6" ht="46.5">
      <c r="A103" s="14" t="s">
        <v>29</v>
      </c>
      <c r="B103" s="156" t="s">
        <v>154</v>
      </c>
      <c r="C103" s="176"/>
      <c r="D103" s="157"/>
      <c r="E103" s="208"/>
      <c r="F103" s="26"/>
    </row>
    <row r="104" spans="1:6">
      <c r="A104" s="14"/>
      <c r="B104" s="171"/>
      <c r="C104" s="176"/>
      <c r="D104" s="157"/>
      <c r="E104" s="208"/>
      <c r="F104" s="26"/>
    </row>
    <row r="105" spans="1:6">
      <c r="A105" s="14" t="s">
        <v>194</v>
      </c>
      <c r="B105" s="156" t="s">
        <v>155</v>
      </c>
      <c r="C105" s="176" t="s">
        <v>44</v>
      </c>
      <c r="D105" s="157"/>
      <c r="E105" s="208"/>
      <c r="F105" s="26"/>
    </row>
    <row r="106" spans="1:6">
      <c r="A106" s="14"/>
      <c r="B106" s="171"/>
      <c r="C106" s="176"/>
      <c r="D106" s="157"/>
      <c r="E106" s="208"/>
      <c r="F106" s="26"/>
    </row>
    <row r="107" spans="1:6" ht="77.5">
      <c r="A107" s="14" t="s">
        <v>195</v>
      </c>
      <c r="B107" s="156" t="s">
        <v>156</v>
      </c>
      <c r="C107" s="176" t="s">
        <v>44</v>
      </c>
      <c r="D107" s="157"/>
      <c r="E107" s="208"/>
      <c r="F107" s="26"/>
    </row>
    <row r="108" spans="1:6">
      <c r="A108" s="14" t="s">
        <v>196</v>
      </c>
      <c r="B108" s="156" t="s">
        <v>157</v>
      </c>
      <c r="C108" s="176" t="s">
        <v>44</v>
      </c>
      <c r="D108" s="157"/>
      <c r="E108" s="208"/>
      <c r="F108" s="26"/>
    </row>
    <row r="109" spans="1:6" ht="31">
      <c r="A109" s="14" t="s">
        <v>197</v>
      </c>
      <c r="B109" s="156" t="s">
        <v>158</v>
      </c>
      <c r="C109" s="176" t="s">
        <v>44</v>
      </c>
      <c r="D109" s="157"/>
      <c r="E109" s="208"/>
      <c r="F109" s="26"/>
    </row>
    <row r="110" spans="1:6" ht="46.5">
      <c r="A110" s="172" t="s">
        <v>197</v>
      </c>
      <c r="B110" s="173" t="s">
        <v>159</v>
      </c>
      <c r="C110" s="176" t="s">
        <v>44</v>
      </c>
      <c r="D110" s="181"/>
      <c r="E110" s="203"/>
      <c r="F110" s="151"/>
    </row>
    <row r="111" spans="1:6">
      <c r="A111" s="14"/>
      <c r="B111" s="171"/>
      <c r="C111" s="176"/>
      <c r="D111" s="181"/>
      <c r="E111" s="203"/>
      <c r="F111" s="151"/>
    </row>
    <row r="112" spans="1:6">
      <c r="A112" s="50" t="s">
        <v>198</v>
      </c>
      <c r="B112" s="174" t="s">
        <v>161</v>
      </c>
      <c r="C112" s="176" t="s">
        <v>162</v>
      </c>
      <c r="D112" s="181"/>
      <c r="E112" s="203"/>
      <c r="F112" s="151"/>
    </row>
    <row r="113" spans="1:6">
      <c r="A113" s="50"/>
      <c r="B113" s="177"/>
      <c r="C113" s="175"/>
      <c r="D113" s="182"/>
      <c r="E113" s="203"/>
      <c r="F113" s="151"/>
    </row>
    <row r="114" spans="1:6" s="4" customFormat="1">
      <c r="A114" s="28"/>
      <c r="B114" s="178" t="s">
        <v>163</v>
      </c>
      <c r="C114" s="57"/>
      <c r="D114" s="182"/>
      <c r="E114" s="58"/>
      <c r="F114" s="151"/>
    </row>
    <row r="115" spans="1:6" s="4" customFormat="1" ht="31">
      <c r="A115" s="59"/>
      <c r="B115" s="179" t="s">
        <v>164</v>
      </c>
      <c r="C115" s="60"/>
      <c r="D115" s="182"/>
      <c r="E115" s="58"/>
      <c r="F115" s="151"/>
    </row>
    <row r="116" spans="1:6" s="4" customFormat="1" ht="31">
      <c r="A116" s="59" t="s">
        <v>7</v>
      </c>
      <c r="B116" s="61" t="s">
        <v>165</v>
      </c>
      <c r="C116" s="62" t="s">
        <v>166</v>
      </c>
      <c r="D116" s="182"/>
      <c r="E116" s="64"/>
      <c r="F116" s="151"/>
    </row>
    <row r="117" spans="1:6" s="4" customFormat="1">
      <c r="A117" s="65" t="s">
        <v>9</v>
      </c>
      <c r="B117" s="61" t="s">
        <v>167</v>
      </c>
      <c r="C117" s="62" t="s">
        <v>168</v>
      </c>
      <c r="D117" s="182"/>
      <c r="E117" s="64"/>
      <c r="F117" s="151"/>
    </row>
    <row r="118" spans="1:6" s="4" customFormat="1">
      <c r="A118" s="65" t="s">
        <v>11</v>
      </c>
      <c r="B118" s="61" t="s">
        <v>169</v>
      </c>
      <c r="C118" s="62" t="s">
        <v>168</v>
      </c>
      <c r="D118" s="139"/>
      <c r="E118" s="63"/>
      <c r="F118" s="26"/>
    </row>
    <row r="119" spans="1:6" s="4" customFormat="1">
      <c r="A119" s="65" t="s">
        <v>12</v>
      </c>
      <c r="B119" s="61" t="s">
        <v>170</v>
      </c>
      <c r="C119" s="62" t="s">
        <v>168</v>
      </c>
      <c r="D119" s="139"/>
      <c r="E119" s="63"/>
      <c r="F119" s="26"/>
    </row>
    <row r="120" spans="1:6" s="4" customFormat="1">
      <c r="A120" s="59" t="s">
        <v>26</v>
      </c>
      <c r="B120" s="61" t="s">
        <v>171</v>
      </c>
      <c r="C120" s="62" t="s">
        <v>168</v>
      </c>
      <c r="D120" s="139"/>
      <c r="E120" s="63"/>
      <c r="F120" s="26"/>
    </row>
    <row r="121" spans="1:6" s="4" customFormat="1">
      <c r="A121" s="59" t="s">
        <v>29</v>
      </c>
      <c r="B121" s="61" t="s">
        <v>172</v>
      </c>
      <c r="C121" s="62" t="s">
        <v>168</v>
      </c>
      <c r="D121" s="139"/>
      <c r="E121" s="63"/>
      <c r="F121" s="26"/>
    </row>
    <row r="122" spans="1:6" s="4" customFormat="1">
      <c r="A122" s="59" t="s">
        <v>160</v>
      </c>
      <c r="B122" s="61" t="s">
        <v>173</v>
      </c>
      <c r="C122" s="62" t="s">
        <v>166</v>
      </c>
      <c r="D122" s="139"/>
      <c r="E122" s="63"/>
      <c r="F122" s="26"/>
    </row>
    <row r="123" spans="1:6" s="4" customFormat="1">
      <c r="A123" s="65" t="s">
        <v>174</v>
      </c>
      <c r="B123" s="61" t="s">
        <v>175</v>
      </c>
      <c r="C123" s="62" t="s">
        <v>168</v>
      </c>
      <c r="D123" s="139"/>
      <c r="E123" s="63"/>
      <c r="F123" s="26"/>
    </row>
    <row r="124" spans="1:6" s="4" customFormat="1" ht="27.75" customHeight="1">
      <c r="A124" s="59" t="s">
        <v>176</v>
      </c>
      <c r="B124" s="61" t="s">
        <v>177</v>
      </c>
      <c r="C124" s="62" t="s">
        <v>17</v>
      </c>
      <c r="D124" s="139"/>
      <c r="E124" s="58"/>
      <c r="F124" s="26"/>
    </row>
    <row r="125" spans="1:6" s="4" customFormat="1">
      <c r="A125" s="59"/>
      <c r="B125" s="61"/>
      <c r="C125" s="62"/>
      <c r="D125" s="139"/>
      <c r="E125" s="58"/>
      <c r="F125" s="26"/>
    </row>
    <row r="126" spans="1:6" s="4" customFormat="1" ht="46.5">
      <c r="A126" s="28" t="s">
        <v>178</v>
      </c>
      <c r="B126" s="66" t="s">
        <v>179</v>
      </c>
      <c r="C126" s="67" t="s">
        <v>168</v>
      </c>
      <c r="D126" s="139"/>
      <c r="E126" s="68"/>
      <c r="F126" s="26"/>
    </row>
    <row r="127" spans="1:6" s="4" customFormat="1" ht="46.5">
      <c r="A127" s="28" t="s">
        <v>180</v>
      </c>
      <c r="B127" s="66" t="s">
        <v>181</v>
      </c>
      <c r="C127" s="67" t="s">
        <v>168</v>
      </c>
      <c r="D127" s="139"/>
      <c r="E127" s="69"/>
      <c r="F127" s="26"/>
    </row>
    <row r="128" spans="1:6" s="4" customFormat="1" ht="40.5" customHeight="1">
      <c r="A128" s="28" t="s">
        <v>138</v>
      </c>
      <c r="B128" s="70" t="s">
        <v>182</v>
      </c>
      <c r="C128" s="71" t="s">
        <v>166</v>
      </c>
      <c r="D128" s="139"/>
      <c r="E128" s="69"/>
      <c r="F128" s="26"/>
    </row>
    <row r="129" spans="1:6">
      <c r="A129" s="23"/>
      <c r="B129" s="7" t="s">
        <v>183</v>
      </c>
      <c r="C129" s="72"/>
      <c r="D129" s="138"/>
      <c r="E129" s="209"/>
      <c r="F129" s="73">
        <f>SUM(F87:F128)</f>
        <v>0</v>
      </c>
    </row>
    <row r="130" spans="1:6">
      <c r="A130" s="25"/>
      <c r="B130" s="143" t="s">
        <v>184</v>
      </c>
      <c r="C130" s="141"/>
      <c r="D130" s="139"/>
      <c r="E130" s="210"/>
      <c r="F130" s="26"/>
    </row>
    <row r="131" spans="1:6">
      <c r="A131" s="14"/>
      <c r="B131" s="144"/>
      <c r="D131" s="139"/>
      <c r="E131" s="211"/>
      <c r="F131" s="26"/>
    </row>
    <row r="132" spans="1:6">
      <c r="A132" s="14"/>
      <c r="B132" s="144" t="s">
        <v>185</v>
      </c>
      <c r="D132" s="139"/>
      <c r="E132" s="211"/>
      <c r="F132" s="26">
        <f>F20</f>
        <v>0</v>
      </c>
    </row>
    <row r="133" spans="1:6">
      <c r="A133" s="14"/>
      <c r="B133" s="144" t="s">
        <v>186</v>
      </c>
      <c r="D133" s="139"/>
      <c r="E133" s="211"/>
      <c r="F133" s="26">
        <f>F46</f>
        <v>0</v>
      </c>
    </row>
    <row r="134" spans="1:6">
      <c r="A134" s="14"/>
      <c r="B134" s="144" t="s">
        <v>187</v>
      </c>
      <c r="D134" s="139"/>
      <c r="E134" s="211"/>
      <c r="F134" s="26">
        <f>F79</f>
        <v>0</v>
      </c>
    </row>
    <row r="135" spans="1:6">
      <c r="A135" s="14"/>
      <c r="B135" s="144" t="s">
        <v>188</v>
      </c>
      <c r="D135" s="139"/>
      <c r="E135" s="211"/>
      <c r="F135" s="26">
        <f>F83</f>
        <v>0</v>
      </c>
    </row>
    <row r="136" spans="1:6">
      <c r="A136" s="14"/>
      <c r="B136" s="144" t="s">
        <v>189</v>
      </c>
      <c r="D136" s="139"/>
      <c r="E136" s="211"/>
      <c r="F136" s="26">
        <f>F129</f>
        <v>0</v>
      </c>
    </row>
    <row r="137" spans="1:6">
      <c r="A137" s="9"/>
      <c r="B137" s="145"/>
      <c r="D137" s="139"/>
      <c r="E137" s="211"/>
      <c r="F137" s="26"/>
    </row>
    <row r="138" spans="1:6">
      <c r="A138" s="50"/>
      <c r="B138" s="146" t="s">
        <v>190</v>
      </c>
      <c r="C138" s="142"/>
      <c r="D138" s="154"/>
      <c r="E138" s="212"/>
      <c r="F138" s="195">
        <f>SUM(F132:F137)</f>
        <v>0</v>
      </c>
    </row>
  </sheetData>
  <mergeCells count="1">
    <mergeCell ref="A1:F1"/>
  </mergeCells>
  <pageMargins left="0.70866141732283505" right="0.70866141732283505" top="0.74803149606299202" bottom="0.74803149606299202" header="0.31496062992126" footer="0.31496062992126"/>
  <pageSetup scale="27" orientation="landscape" r:id="rId1"/>
  <headerFooter>
    <oddFooter>&amp;C&amp;P</oddFooter>
  </headerFooter>
  <rowBreaks count="3" manualBreakCount="3">
    <brk id="46" max="9" man="1"/>
    <brk id="79" max="9" man="1"/>
    <brk id="129"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TaxCatchAll xmlns="3a2cca07-d411-4b48-b7e8-c526dfd39ce0">
      <Value>5</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UGA</TermName>
          <TermId xmlns="http://schemas.microsoft.com/office/infopath/2007/PartnerControls">1e7ef116-7281-487b-a68a-9c110788cf77</TermId>
        </TermInfo>
      </Terms>
    </jcd7455606374210a964e5d7a999097a>
    <_ip_UnifiedCompliancePolicyProperties xmlns="http://schemas.microsoft.com/sharepoint/v3" xsi:nil="true"/>
    <lcf76f155ced4ddcb4097134ff3c332f xmlns="f3391a51-24a2-4aff-bc36-b8bafdb70464">
      <Terms xmlns="http://schemas.microsoft.com/office/infopath/2007/PartnerControls"/>
    </lcf76f155ced4ddcb4097134ff3c332f>
    <j50cb40f2a0941d2947e6bcbd5d19dce xmlns="14a9c00f-d9e3-4eb9-aad3-f69239d17d9c">
      <Terms xmlns="http://schemas.microsoft.com/office/infopath/2007/PartnerControls"/>
    </j50cb40f2a0941d2947e6bcbd5d19dce>
    <_Flow_SignoffStatus xmlns="f3391a51-24a2-4aff-bc36-b8bafdb70464" xsi:nil="true"/>
    <kecc0e8a0a3349c79c5d1d6e51bea7c3 xmlns="14a9c00f-d9e3-4eb9-aad3-f69239d17d9c">
      <Terms xmlns="http://schemas.microsoft.com/office/infopath/2007/PartnerControls"/>
    </kecc0e8a0a3349c79c5d1d6e51bea7c3>
    <_dlc_DocId xmlns="508ba6eb-9e09-4fd5-92f2-2d9921329f2d">UGAENABEL-403665430-480617</_dlc_DocId>
    <_dlc_DocIdUrl xmlns="508ba6eb-9e09-4fd5-92f2-2d9921329f2d">
      <Url>https://enabelbe.sharepoint.com/sites/UGA/_layouts/15/DocIdRedir.aspx?ID=UGAENABEL-403665430-480617</Url>
      <Description>UGAENABEL-403665430-480617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Enabel_document" ma:contentTypeID="0x010100A054E23CC720224AB55CD5109E0645C000D68A28B51D514D40849FE8116A39ECA6" ma:contentTypeVersion="33" ma:contentTypeDescription="Create a new document." ma:contentTypeScope="" ma:versionID="db87d5281ae8dc3948dd2f61eee81540">
  <xsd:schema xmlns:xsd="http://www.w3.org/2001/XMLSchema" xmlns:xs="http://www.w3.org/2001/XMLSchema" xmlns:p="http://schemas.microsoft.com/office/2006/metadata/properties" xmlns:ns1="http://schemas.microsoft.com/sharepoint/v3" xmlns:ns2="508ba6eb-9e09-4fd5-92f2-2d9921329f2d" xmlns:ns3="14a9c00f-d9e3-4eb9-aad3-f69239d17d9c" xmlns:ns4="3a2cca07-d411-4b48-b7e8-c526dfd39ce0" xmlns:ns5="702fbd75-83ea-491b-9326-cd04ce73097a" xmlns:ns6="f3391a51-24a2-4aff-bc36-b8bafdb70464" targetNamespace="http://schemas.microsoft.com/office/2006/metadata/properties" ma:root="true" ma:fieldsID="70e9eeb407a945d6bd04c95650e99788" ns1:_="" ns2:_="" ns3:_="" ns4:_="" ns5:_="" ns6:_="">
    <xsd:import namespace="http://schemas.microsoft.com/sharepoint/v3"/>
    <xsd:import namespace="508ba6eb-9e09-4fd5-92f2-2d9921329f2d"/>
    <xsd:import namespace="14a9c00f-d9e3-4eb9-aad3-f69239d17d9c"/>
    <xsd:import namespace="3a2cca07-d411-4b48-b7e8-c526dfd39ce0"/>
    <xsd:import namespace="702fbd75-83ea-491b-9326-cd04ce73097a"/>
    <xsd:import namespace="f3391a51-24a2-4aff-bc36-b8bafdb70464"/>
    <xsd:element name="properties">
      <xsd:complexType>
        <xsd:sequence>
          <xsd:element name="documentManagement">
            <xsd:complexType>
              <xsd:all>
                <xsd:element ref="ns2:_dlc_DocId" minOccurs="0"/>
                <xsd:element ref="ns2:_dlc_DocIdUrl" minOccurs="0"/>
                <xsd:element ref="ns2:_dlc_DocIdPersistId" minOccurs="0"/>
                <xsd:element ref="ns3:o99d250c03344da181939f0145dbc023" minOccurs="0"/>
                <xsd:element ref="ns4:TaxCatchAll" minOccurs="0"/>
                <xsd:element ref="ns4:TaxCatchAllLabel" minOccurs="0"/>
                <xsd:element ref="ns3:kecc0e8a0a3349c79c5d1d6e51bea7c3" minOccurs="0"/>
                <xsd:element ref="ns3:j50cb40f2a0941d2947e6bcbd5d19dce" minOccurs="0"/>
                <xsd:element ref="ns3:jcd7455606374210a964e5d7a999097a" minOccurs="0"/>
                <xsd:element ref="ns6:MediaServiceMetadata" minOccurs="0"/>
                <xsd:element ref="ns6:MediaServiceFastMetadata" minOccurs="0"/>
                <xsd:element ref="ns6:MediaServiceAutoKeyPoints" minOccurs="0"/>
                <xsd:element ref="ns6:MediaServiceDateTaken" minOccurs="0"/>
                <xsd:element ref="ns6:MediaServiceAutoTags" minOccurs="0"/>
                <xsd:element ref="ns6:MediaLengthInSeconds" minOccurs="0"/>
                <xsd:element ref="ns6:MediaServiceOCR" minOccurs="0"/>
                <xsd:element ref="ns6:MediaServiceGenerationTime" minOccurs="0"/>
                <xsd:element ref="ns6:MediaServiceEventHashCode" minOccurs="0"/>
                <xsd:element ref="ns5:SharedWithUsers" minOccurs="0"/>
                <xsd:element ref="ns5:SharedWithDetails" minOccurs="0"/>
                <xsd:element ref="ns6:MediaServiceLocation" minOccurs="0"/>
                <xsd:element ref="ns1:_ip_UnifiedCompliancePolicyProperties" minOccurs="0"/>
                <xsd:element ref="ns1:_ip_UnifiedCompliancePolicyUIAction" minOccurs="0"/>
                <xsd:element ref="ns6:lcf76f155ced4ddcb4097134ff3c332f" minOccurs="0"/>
                <xsd:element ref="ns6:MediaServiceObjectDetectorVersions" minOccurs="0"/>
                <xsd:element ref="ns6:MediaServiceSearchProperties" minOccurs="0"/>
                <xsd:element ref="ns6:_Flow_SignoffStatus" minOccurs="0"/>
                <xsd:element ref="ns6: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3" nillable="true" ma:displayName="Unified Compliance Policy Properties" ma:hidden="true" ma:internalName="_ip_UnifiedCompliancePolicyProperties">
      <xsd:simpleType>
        <xsd:restriction base="dms:Note"/>
      </xsd:simpleType>
    </xsd:element>
    <xsd:element name="_ip_UnifiedCompliancePolicyUIAction" ma:index="3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1" nillable="true" ma:taxonomy="true" ma:internalName="o99d250c03344da181939f0145dbc023" ma:taxonomyFieldName="Document_Language" ma:displayName="Document_Language" ma:readOnly="false" ma:default="5;#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5"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7"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9" nillable="true" ma:taxonomy="true" ma:internalName="jcd7455606374210a964e5d7a999097a" ma:taxonomyFieldName="Country" ma:displayName="Country" ma:readOnly="false" ma:default="1;#UGA|1e7ef116-7281-487b-a68a-9c110788cf77"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defffb-d34b-4a84-9a51-64a1835147bf}" ma:internalName="TaxCatchAll" ma:showField="CatchAllData" ma:web="702fbd75-83ea-491b-9326-cd04ce73097a">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03defffb-d34b-4a84-9a51-64a1835147bf}" ma:internalName="TaxCatchAllLabel" ma:readOnly="true" ma:showField="CatchAllDataLabel" ma:web="702fbd75-83ea-491b-9326-cd04ce7309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02fbd75-83ea-491b-9326-cd04ce73097a"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391a51-24a2-4aff-bc36-b8bafdb70464"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DateTaken" ma:index="24" nillable="true" ma:displayName="MediaServiceDateTaken" ma:hidden="true" ma:internalName="MediaServiceDateTaken" ma:readOnly="true">
      <xsd:simpleType>
        <xsd:restriction base="dms:Text"/>
      </xsd:simpleType>
    </xsd:element>
    <xsd:element name="MediaServiceAutoTags" ma:index="25" nillable="true" ma:displayName="Tags" ma:internalName="MediaServiceAutoTag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Location" ma:index="32" nillable="true" ma:displayName="Location" ma:internalName="MediaServiceLocation" ma:readOnly="true">
      <xsd:simpleType>
        <xsd:restriction base="dms:Text"/>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_Flow_SignoffStatus" ma:index="39" nillable="true" ma:displayName="Sign-off status" ma:internalName="Sign_x002d_off_x0020_status">
      <xsd:simpleType>
        <xsd:restriction base="dms:Text"/>
      </xsd:simpleType>
    </xsd:element>
    <xsd:element name="MediaServiceBillingMetadata" ma:index="4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D76B7D3-7B5D-436C-9D94-21016B97EB37}">
  <ds:schemaRefs>
    <ds:schemaRef ds:uri="http://schemas.microsoft.com/sharepoint/v3/contenttype/forms"/>
  </ds:schemaRefs>
</ds:datastoreItem>
</file>

<file path=customXml/itemProps2.xml><?xml version="1.0" encoding="utf-8"?>
<ds:datastoreItem xmlns:ds="http://schemas.openxmlformats.org/officeDocument/2006/customXml" ds:itemID="{AEA52EEF-2322-473A-BE0A-94C842DC6F89}">
  <ds:schemaRefs>
    <ds:schemaRef ds:uri="http://schemas.microsoft.com/office/2006/documentManagement/types"/>
    <ds:schemaRef ds:uri="http://purl.org/dc/dcmitype/"/>
    <ds:schemaRef ds:uri="3a2cca07-d411-4b48-b7e8-c526dfd39ce0"/>
    <ds:schemaRef ds:uri="http://schemas.microsoft.com/sharepoint/v3"/>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purl.org/dc/elements/1.1/"/>
    <ds:schemaRef ds:uri="508ba6eb-9e09-4fd5-92f2-2d9921329f2d"/>
    <ds:schemaRef ds:uri="14a9c00f-d9e3-4eb9-aad3-f69239d17d9c"/>
    <ds:schemaRef ds:uri="f3391a51-24a2-4aff-bc36-b8bafdb70464"/>
    <ds:schemaRef ds:uri="702fbd75-83ea-491b-9326-cd04ce73097a"/>
    <ds:schemaRef ds:uri="http://www.w3.org/XML/1998/namespace"/>
  </ds:schemaRefs>
</ds:datastoreItem>
</file>

<file path=customXml/itemProps3.xml><?xml version="1.0" encoding="utf-8"?>
<ds:datastoreItem xmlns:ds="http://schemas.openxmlformats.org/officeDocument/2006/customXml" ds:itemID="{6495FFB4-C452-410A-9F7E-AB90832CEB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08ba6eb-9e09-4fd5-92f2-2d9921329f2d"/>
    <ds:schemaRef ds:uri="14a9c00f-d9e3-4eb9-aad3-f69239d17d9c"/>
    <ds:schemaRef ds:uri="3a2cca07-d411-4b48-b7e8-c526dfd39ce0"/>
    <ds:schemaRef ds:uri="702fbd75-83ea-491b-9326-cd04ce73097a"/>
    <ds:schemaRef ds:uri="f3391a51-24a2-4aff-bc36-b8bafdb70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EA2BB85-C69D-4855-BD97-C1364C706F2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 </vt:lpstr>
      <vt:lpstr>Summary </vt:lpstr>
      <vt:lpstr>Preminary </vt:lpstr>
      <vt:lpstr>Water Works</vt:lpstr>
      <vt:lpstr>'Summary '!Print_Area</vt:lpstr>
      <vt:lpstr>'Water Works'!Print_Area</vt:lpstr>
      <vt:lpstr>'Water Works'!Print_Titles</vt:lpstr>
    </vt:vector>
  </TitlesOfParts>
  <Company>Université Catholique de Louvain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Gauthier Limpens</dc:creator>
  <cp:lastModifiedBy>Personal</cp:lastModifiedBy>
  <cp:lastPrinted>2023-09-03T20:39:00Z</cp:lastPrinted>
  <dcterms:created xsi:type="dcterms:W3CDTF">2022-12-07T12:31:00Z</dcterms:created>
  <dcterms:modified xsi:type="dcterms:W3CDTF">2025-09-03T09:19:15Z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79F2C34A8A894FFFBFDF70650DDD384A_13</vt:lpwstr>
  </property>
  <property fmtid="{D5CDD505-2E9C-101B-9397-08002B2CF9AE}" pid="3" name="KSOProductBuildVer">
    <vt:lpwstr>1033-12.2.0.21931</vt:lpwstr>
  </property>
  <property fmtid="{D5CDD505-2E9C-101B-9397-08002B2CF9AE}" pid="4" name="ContentTypeId">
    <vt:lpwstr>0x010100A054E23CC720224AB55CD5109E0645C000D68A28B51D514D40849FE8116A39ECA6</vt:lpwstr>
  </property>
  <property fmtid="{D5CDD505-2E9C-101B-9397-08002B2CF9AE}" pid="5" name="Document_Language">
    <vt:lpwstr>5;#EN|eb0f068f-7d92-44c4-a2e1-052290512cff</vt:lpwstr>
  </property>
  <property fmtid="{D5CDD505-2E9C-101B-9397-08002B2CF9AE}" pid="6" name="Country">
    <vt:lpwstr>1;#UGA|1e7ef116-7281-487b-a68a-9c110788cf77</vt:lpwstr>
  </property>
  <property fmtid="{D5CDD505-2E9C-101B-9397-08002B2CF9AE}" pid="7" name="_dlc_DocIdItemGuid">
    <vt:lpwstr>b5a248a0-c433-4fde-929d-d033af9e553e</vt:lpwstr>
  </property>
  <property fmtid="{D5CDD505-2E9C-101B-9397-08002B2CF9AE}" pid="8" name="MediaServiceImageTags">
    <vt:lpwstr/>
  </property>
  <property fmtid="{D5CDD505-2E9C-101B-9397-08002B2CF9AE}" pid="9" name="Document_Type">
    <vt:lpwstr/>
  </property>
  <property fmtid="{D5CDD505-2E9C-101B-9397-08002B2CF9AE}" pid="10" name="Document_Status">
    <vt:lpwstr/>
  </property>
  <property fmtid="{D5CDD505-2E9C-101B-9397-08002B2CF9AE}" pid="11" name="Contract_reference">
    <vt:lpwstr/>
  </property>
  <property fmtid="{D5CDD505-2E9C-101B-9397-08002B2CF9AE}" pid="12" name="Project_code">
    <vt:lpwstr/>
  </property>
  <property fmtid="{D5CDD505-2E9C-101B-9397-08002B2CF9AE}" pid="13" name="e2b781e9cad840cd89b90f5a7e989839">
    <vt:lpwstr/>
  </property>
  <property fmtid="{D5CDD505-2E9C-101B-9397-08002B2CF9AE}" pid="14" name="l9d65098618b4a8fbbe87718e7187e6b">
    <vt:lpwstr/>
  </property>
</Properties>
</file>