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enabelbe-my.sharepoint.com/personal/pascal_feni_enabel_be/Documents/Desktop/Phase 1 checked/"/>
    </mc:Choice>
  </mc:AlternateContent>
  <xr:revisionPtr revIDLastSave="19" documentId="8_{70512933-18DB-4FD6-996A-93A5962DA1D2}" xr6:coauthVersionLast="47" xr6:coauthVersionMax="47" xr10:uidLastSave="{24CF85AE-E860-4916-9183-16F0001E03EA}"/>
  <bookViews>
    <workbookView xWindow="-110" yWindow="-110" windowWidth="19420" windowHeight="11500" firstSheet="1" activeTab="4" xr2:uid="{00000000-000D-0000-FFFF-FFFF00000000}"/>
  </bookViews>
  <sheets>
    <sheet name="Cover Page" sheetId="9" r:id="rId1"/>
    <sheet name="Main Summary" sheetId="10" r:id="rId2"/>
    <sheet name="Smry. Bl. 1 Prelims " sheetId="11" r:id="rId3"/>
    <sheet name="Bl No.1 Preliminaries. " sheetId="12" r:id="rId4"/>
    <sheet name="Bill 2.1 NICU REPAIR" sheetId="1" r:id="rId5"/>
    <sheet name="Bill 3.1  KITCHEN CONSTRUCTION" sheetId="2" r:id="rId6"/>
    <sheet name="Bill 4.1 Walkway construction" sheetId="7" r:id="rId7"/>
    <sheet name="Bill 5.1  EXTERNAL TOILET" sheetId="5" r:id="rId8"/>
    <sheet name="Bill 6.1 OXYGEN PIPING" sheetId="13" r:id="rId9"/>
    <sheet name="Bill 7.1 Solar Hot water system" sheetId="14" r:id="rId10"/>
    <sheet name="Mpumudde" sheetId="15" r:id="rId11"/>
  </sheets>
  <externalReferences>
    <externalReference r:id="rId12"/>
    <externalReference r:id="rId13"/>
    <externalReference r:id="rId14"/>
    <externalReference r:id="rId15"/>
  </externalReferences>
  <definedNames>
    <definedName name="\AF64">#N/A</definedName>
    <definedName name="_2.1Boholes_and_pump_Stations2" localSheetId="9">#REF!</definedName>
    <definedName name="_2.1Boholes_and_pump_Stations2">#REF!</definedName>
    <definedName name="_B1" localSheetId="9">#REF!</definedName>
    <definedName name="_B1">#REF!</definedName>
    <definedName name="_B100" localSheetId="3">#REF!</definedName>
    <definedName name="_B100" localSheetId="0">#REF!</definedName>
    <definedName name="_B100">#REF!</definedName>
    <definedName name="_B100000" localSheetId="4">#REF!</definedName>
    <definedName name="_B100000" localSheetId="5">#REF!</definedName>
    <definedName name="_B100000" localSheetId="7">#REF!</definedName>
    <definedName name="_B100000" localSheetId="3">#REF!</definedName>
    <definedName name="_B100000" localSheetId="0">#REF!</definedName>
    <definedName name="_B100000">#REF!</definedName>
    <definedName name="_B1000000" localSheetId="3">#REF!</definedName>
    <definedName name="_B1000000" localSheetId="0">#REF!</definedName>
    <definedName name="_B1000000">#REF!</definedName>
    <definedName name="_B100001" localSheetId="9">#REF!</definedName>
    <definedName name="_B100001">#REF!</definedName>
    <definedName name="_B990000" localSheetId="0">#REF!</definedName>
    <definedName name="_B990000">#REF!</definedName>
    <definedName name="a" localSheetId="9">#REF!</definedName>
    <definedName name="a">#REF!</definedName>
    <definedName name="aa" localSheetId="0">#REF!</definedName>
    <definedName name="aa">#REF!</definedName>
    <definedName name="aaaa" localSheetId="9" hidden="1">{"'List1'!$A$1:$J$73"}</definedName>
    <definedName name="aaaa" localSheetId="10" hidden="1">{"'List1'!$A$1:$J$73"}</definedName>
    <definedName name="aaaa" hidden="1">{"'List1'!$A$1:$J$73"}</definedName>
    <definedName name="aaaaaaaaaa" localSheetId="9">#REF!</definedName>
    <definedName name="aaaaaaaaaa">#REF!</definedName>
    <definedName name="aaaaaaaaaaaaaaa" localSheetId="9">#REF!</definedName>
    <definedName name="aaaaaaaaaaaaaaa">#REF!</definedName>
    <definedName name="AB">#REF!</definedName>
    <definedName name="ablution" localSheetId="0">#REF!</definedName>
    <definedName name="ablution">#REF!</definedName>
    <definedName name="ANALYSIS" localSheetId="9" hidden="1">{"'List1'!$A$1:$J$73"}</definedName>
    <definedName name="ANALYSIS" localSheetId="10" hidden="1">{"'List1'!$A$1:$J$73"}</definedName>
    <definedName name="ANALYSIS" hidden="1">{"'List1'!$A$1:$J$73"}</definedName>
    <definedName name="ANIVELSTORE" localSheetId="9">#REF!</definedName>
    <definedName name="ANIVELSTORE">#REF!</definedName>
    <definedName name="Anti_termite_treatment" localSheetId="9">#REF!</definedName>
    <definedName name="Anti_termite_treatment">#REF!</definedName>
    <definedName name="aqsww">#REF!</definedName>
    <definedName name="aserr">#REF!</definedName>
    <definedName name="assss" localSheetId="9" hidden="1">{"'List1'!$A$1:$J$73"}</definedName>
    <definedName name="assss" localSheetId="10" hidden="1">{"'List1'!$A$1:$J$73"}</definedName>
    <definedName name="assss" hidden="1">{"'List1'!$A$1:$J$73"}</definedName>
    <definedName name="Assumed_Yard_Connection_Growth_Rate" localSheetId="9">#REF!</definedName>
    <definedName name="Assumed_Yard_Connection_Growth_Rate">#REF!</definedName>
    <definedName name="b">#REF!</definedName>
    <definedName name="Balustrading_MILD_STEEL" localSheetId="9">#REF!</definedName>
    <definedName name="Balustrading_MILD_STEEL">#REF!</definedName>
    <definedName name="BDXX">#REF!</definedName>
    <definedName name="Beading_15mm" localSheetId="9">#REF!</definedName>
    <definedName name="Beading_15mm">#REF!</definedName>
    <definedName name="bill5">#REF!</definedName>
    <definedName name="BIOGAS">#REF!</definedName>
    <definedName name="BKLH">#REF!</definedName>
    <definedName name="Bl.">#REF!</definedName>
    <definedName name="block">#REF!</definedName>
    <definedName name="Blockwork_100mm" localSheetId="9">#REF!</definedName>
    <definedName name="Blockwork_100mm">#REF!</definedName>
    <definedName name="Blockwork_150mm" localSheetId="9">#REF!</definedName>
    <definedName name="Blockwork_150mm">#REF!</definedName>
    <definedName name="Blockwork_200mm" localSheetId="9">#REF!</definedName>
    <definedName name="Blockwork_200mm">#REF!</definedName>
    <definedName name="Boundary_Wall" localSheetId="9">#REF!</definedName>
    <definedName name="Boundary_Wall">#REF!</definedName>
    <definedName name="BRC_A142_Mesh" localSheetId="9">#REF!</definedName>
    <definedName name="BRC_A142_Mesh">#REF!</definedName>
    <definedName name="Cabinet_HIGH_LEVEL" localSheetId="9">#REF!</definedName>
    <definedName name="Cabinet_HIGH_LEVEL">#REF!</definedName>
    <definedName name="Cabinets_LOW_LEVEL" localSheetId="9">#REF!</definedName>
    <definedName name="Cabinets_LOW_LEVEL">#REF!</definedName>
    <definedName name="Cabinets_WARDROBE_280mm" localSheetId="9">#REF!</definedName>
    <definedName name="Cabinets_WARDROBE_280mm">#REF!</definedName>
    <definedName name="cafetaria" localSheetId="0">#REF!</definedName>
    <definedName name="cafetaria">#REF!</definedName>
    <definedName name="Ceiling_MOULDED_PLASTER" localSheetId="9">#REF!</definedName>
    <definedName name="Ceiling_MOULDED_PLASTER">#REF!</definedName>
    <definedName name="Ceiling_PLASTERED_METAL_LATHE" localSheetId="9">#REF!</definedName>
    <definedName name="Ceiling_PLASTERED_METAL_LATHE">#REF!</definedName>
    <definedName name="Ceiling_TRAP_DOOR" localSheetId="9">#REF!</definedName>
    <definedName name="Ceiling_TRAP_DOOR">#REF!</definedName>
    <definedName name="Channel_300x300mm_GRATED_PCC_COVER" localSheetId="9">#REF!</definedName>
    <definedName name="Channel_300x300mm_GRATED_PCC_COVER">#REF!</definedName>
    <definedName name="Clay_Tiles_ROMAN" localSheetId="9">#REF!</definedName>
    <definedName name="Clay_Tiles_ROMAN">#REF!</definedName>
    <definedName name="Compact_SURFACES" localSheetId="9">#REF!</definedName>
    <definedName name="Compact_SURFACES">#REF!</definedName>
    <definedName name="Concrete_Class_10" localSheetId="9">#REF!</definedName>
    <definedName name="Concrete_Class_10">#REF!</definedName>
    <definedName name="Concrete_Class_15" localSheetId="9">#REF!</definedName>
    <definedName name="Concrete_Class_15">#REF!</definedName>
    <definedName name="Concrete_Class_20" localSheetId="9">#REF!</definedName>
    <definedName name="Concrete_Class_20">#REF!</definedName>
    <definedName name="Concrete_Class_25" localSheetId="9">#REF!</definedName>
    <definedName name="Concrete_Class_25">#REF!</definedName>
    <definedName name="Concrete_Class_30" localSheetId="9">#REF!</definedName>
    <definedName name="Concrete_Class_30">#REF!</definedName>
    <definedName name="Coping_275x50mm" localSheetId="9">#REF!</definedName>
    <definedName name="Coping_275x50mm">#REF!</definedName>
    <definedName name="Coping_350x50mm" localSheetId="9">#REF!</definedName>
    <definedName name="Coping_350x50mm">#REF!</definedName>
    <definedName name="Corner_STRIP_PVC" localSheetId="9">#REF!</definedName>
    <definedName name="Corner_STRIP_PVC">#REF!</definedName>
    <definedName name="Cornice_75x75mm" localSheetId="9">#REF!</definedName>
    <definedName name="Cornice_75x75mm">#REF!</definedName>
    <definedName name="COST" localSheetId="9">#REF!</definedName>
    <definedName name="COST">#REF!</definedName>
    <definedName name="Cover" localSheetId="9">#REF!</definedName>
    <definedName name="Cover">#REF!</definedName>
    <definedName name="Cutting_Trees_GIRTH_600mm" localSheetId="9">#REF!</definedName>
    <definedName name="Cutting_Trees_GIRTH_600mm">#REF!</definedName>
    <definedName name="D">#REF!</definedName>
    <definedName name="dan">#REF!</definedName>
    <definedName name="_xlnm.Database" localSheetId="9">#REF!</definedName>
    <definedName name="_xlnm.Database">#REF!</definedName>
    <definedName name="dcew">#REF!</definedName>
    <definedName name="DD">#REF!</definedName>
    <definedName name="DDD">#REF!</definedName>
    <definedName name="ded">#REF!</definedName>
    <definedName name="dedr">#REF!</definedName>
    <definedName name="descuento_philips">'[1]00_Main Prices List'!$I$82</definedName>
    <definedName name="DescuentoSneider">'[1]00_Main Prices List'!$I$107</definedName>
    <definedName name="dev" localSheetId="9">#REF!</definedName>
    <definedName name="dev">#REF!</definedName>
    <definedName name="devshi" localSheetId="9">#REF!</definedName>
    <definedName name="devshi">#REF!</definedName>
    <definedName name="devshi1" localSheetId="9">#REF!</definedName>
    <definedName name="devshi1">#REF!</definedName>
    <definedName name="DFDF" localSheetId="9">#REF!</definedName>
    <definedName name="DFDF">#REF!</definedName>
    <definedName name="dfr">#REF!</definedName>
    <definedName name="dfrggg">#REF!</definedName>
    <definedName name="Door_ARCHITRAVE_50mm" localSheetId="9">#REF!</definedName>
    <definedName name="Door_ARCHITRAVE_50mm">#REF!</definedName>
    <definedName name="Door_CYLINDER" localSheetId="9">#REF!</definedName>
    <definedName name="Door_CYLINDER">#REF!</definedName>
    <definedName name="Door_FRAME_225mm" localSheetId="9">#REF!</definedName>
    <definedName name="Door_FRAME_225mm">#REF!</definedName>
    <definedName name="Door_HANDLE_ALUMINIUM" localSheetId="9">#REF!</definedName>
    <definedName name="Door_HANDLE_ALUMINIUM">#REF!</definedName>
    <definedName name="Door_MORTISE_LOCK" localSheetId="9">#REF!</definedName>
    <definedName name="Door_MORTISE_LOCK">#REF!</definedName>
    <definedName name="Door_SS_BUTT_HINGES_100mm" localSheetId="9">#REF!</definedName>
    <definedName name="Door_SS_BUTT_HINGES_100mm">#REF!</definedName>
    <definedName name="Doors_ALUMINIUM" localSheetId="9">#REF!</definedName>
    <definedName name="Doors_ALUMINIUM">#REF!</definedName>
    <definedName name="Doors_FLUSH_900x2100mm" localSheetId="9">#REF!</definedName>
    <definedName name="Doors_FLUSH_900x2100mm">#REF!</definedName>
    <definedName name="Doors_PANEL_900x2100mm" localSheetId="9">#REF!</definedName>
    <definedName name="Doors_PANEL_900x2100mm">#REF!</definedName>
    <definedName name="Doors_STOPPER" localSheetId="9">#REF!</definedName>
    <definedName name="Doors_STOPPER">#REF!</definedName>
    <definedName name="DPC" localSheetId="9">#REF!</definedName>
    <definedName name="DPC">#REF!</definedName>
    <definedName name="DPM" localSheetId="9">#REF!</definedName>
    <definedName name="DPM">#REF!</definedName>
    <definedName name="DS" localSheetId="9">#REF!</definedName>
    <definedName name="DS">#REF!</definedName>
    <definedName name="e">#REF!</definedName>
    <definedName name="EAHFHDKHFKL" localSheetId="9">#REF!</definedName>
    <definedName name="EAHFHDKHFKL">#REF!</definedName>
    <definedName name="ed">#REF!</definedName>
    <definedName name="edfr">#REF!</definedName>
    <definedName name="edrff">#REF!</definedName>
    <definedName name="EEEE" localSheetId="9" hidden="1">{"'List1'!$A$1:$J$73"}</definedName>
    <definedName name="EEEE" localSheetId="10" hidden="1">{"'List1'!$A$1:$J$73"}</definedName>
    <definedName name="EEEE" hidden="1">{"'List1'!$A$1:$J$73"}</definedName>
    <definedName name="eew">#REF!</definedName>
    <definedName name="elec" localSheetId="9">#REF!</definedName>
    <definedName name="elec">#REF!</definedName>
    <definedName name="ELIZABETH" localSheetId="9">#REF!</definedName>
    <definedName name="ELIZABETH">#REF!</definedName>
    <definedName name="ER">#REF!</definedName>
    <definedName name="erwe">#REF!</definedName>
    <definedName name="Eurodolar">'[1]00_Main Prices List'!$K$2</definedName>
    <definedName name="Excavating_ROCK" localSheetId="9">#REF!</definedName>
    <definedName name="Excavating_ROCK">#REF!</definedName>
    <definedName name="Excavation_1.5_3.0m_deep" localSheetId="9">#REF!</definedName>
    <definedName name="Excavation_1.5_3.0m_deep">#REF!</definedName>
    <definedName name="Excavation_1.5m_deep" localSheetId="9">#REF!</definedName>
    <definedName name="Excavation_1.5m_deep">#REF!</definedName>
    <definedName name="Excavation_Oversite_200mm_deep" localSheetId="9">#REF!</definedName>
    <definedName name="Excavation_Oversite_200mm_deep">#REF!</definedName>
    <definedName name="Excel_BuiltIn_Print_Area">'[2]Bill No.7 Mechanical'!#REF!</definedName>
    <definedName name="exist" localSheetId="9">#REF!</definedName>
    <definedName name="exist">#REF!</definedName>
    <definedName name="fac">#REF!</definedName>
    <definedName name="fact">#REF!</definedName>
    <definedName name="facto">#REF!</definedName>
    <definedName name="factor">#REF!</definedName>
    <definedName name="factors">#REF!</definedName>
    <definedName name="Fascia_200x1.5mm" localSheetId="9">#REF!</definedName>
    <definedName name="Fascia_200x1.5mm">#REF!</definedName>
    <definedName name="fcde">#REF!</definedName>
    <definedName name="fde">#REF!</definedName>
    <definedName name="FF">#REF!</definedName>
    <definedName name="FFF" localSheetId="9" hidden="1">{"'List1'!$A$1:$J$73"}</definedName>
    <definedName name="FFF" localSheetId="10" hidden="1">{"'List1'!$A$1:$J$73"}</definedName>
    <definedName name="FFF" hidden="1">{"'List1'!$A$1:$J$73"}</definedName>
    <definedName name="ffff" localSheetId="9">#REF!</definedName>
    <definedName name="ffff">#REF!</definedName>
    <definedName name="FGGF">#REF!</definedName>
    <definedName name="Fly">#REF!</definedName>
    <definedName name="Formwork_sides_150__225" localSheetId="9">#REF!</definedName>
    <definedName name="Formwork_sides_150__225">#REF!</definedName>
    <definedName name="Formwork_sides_225___300" localSheetId="9">#REF!</definedName>
    <definedName name="Formwork_sides_225___300">#REF!</definedName>
    <definedName name="Formwork_Sides_Beams" localSheetId="9">#REF!</definedName>
    <definedName name="Formwork_Sides_Beams">#REF!</definedName>
    <definedName name="Formwork_Sides_Columns" localSheetId="9">#REF!</definedName>
    <definedName name="Formwork_Sides_Columns">#REF!</definedName>
    <definedName name="Formwork_Soffits" localSheetId="9">#REF!</definedName>
    <definedName name="Formwork_Soffits">#REF!</definedName>
    <definedName name="Formwork_Soffits_150___225" localSheetId="9">#REF!</definedName>
    <definedName name="Formwork_Soffits_150___225">#REF!</definedName>
    <definedName name="Formwork_Soffits_225___300" localSheetId="9">#REF!</definedName>
    <definedName name="Formwork_Soffits_225___300">#REF!</definedName>
    <definedName name="frgd">#REF!</definedName>
    <definedName name="frr">#REF!</definedName>
    <definedName name="ft">#REF!</definedName>
    <definedName name="FTHFHTYUT" localSheetId="9">#REF!</definedName>
    <definedName name="FTHFHTYUT">#REF!</definedName>
    <definedName name="Fulbora_100mm" localSheetId="9">#REF!</definedName>
    <definedName name="Fulbora_100mm">#REF!</definedName>
    <definedName name="G">#REF!</definedName>
    <definedName name="Gate" localSheetId="9">#REF!</definedName>
    <definedName name="Gate">#REF!</definedName>
    <definedName name="GE">#REF!</definedName>
    <definedName name="GENETA">#REF!</definedName>
    <definedName name="gfd">#REF!</definedName>
    <definedName name="gfrf">#REF!</definedName>
    <definedName name="gggg" localSheetId="9" hidden="1">{"'List1'!$A$1:$J$73"}</definedName>
    <definedName name="gggg" localSheetId="10" hidden="1">{"'List1'!$A$1:$J$73"}</definedName>
    <definedName name="gggg" hidden="1">{"'List1'!$A$1:$J$73"}</definedName>
    <definedName name="ggr">#REF!</definedName>
    <definedName name="ggygh">#REF!</definedName>
    <definedName name="gh">#REF!</definedName>
    <definedName name="GHANA34">#REF!</definedName>
    <definedName name="GHJKLDR77">#REF!</definedName>
    <definedName name="ght">#REF!</definedName>
    <definedName name="GKJJKJJK">[3]Ragama!#REF!</definedName>
    <definedName name="Glass_CLEAR_5mm" localSheetId="9">#REF!</definedName>
    <definedName name="Glass_CLEAR_5mm">#REF!</definedName>
    <definedName name="grfdd">#REF!</definedName>
    <definedName name="gt">#REF!</definedName>
    <definedName name="GTY">#REF!</definedName>
    <definedName name="Gutter_150mm" localSheetId="9">#REF!</definedName>
    <definedName name="Gutter_150mm">#REF!</definedName>
    <definedName name="Gutter_ELBOW" localSheetId="9">#REF!</definedName>
    <definedName name="Gutter_ELBOW">#REF!</definedName>
    <definedName name="Gutter_STOPPED_END" localSheetId="9">#REF!</definedName>
    <definedName name="Gutter_STOPPED_END">#REF!</definedName>
    <definedName name="Gutter_STRAIGHT_OUTLET" localSheetId="9">#REF!</definedName>
    <definedName name="Gutter_STRAIGHT_OUTLET">#REF!</definedName>
    <definedName name="Gutter_UNIVERSAL_ANGLE__BEND" localSheetId="9">#REF!</definedName>
    <definedName name="Gutter_UNIVERSAL_ANGLE__BEND">#REF!</definedName>
    <definedName name="Gutter_VALLEY_HOPPER" localSheetId="9">#REF!</definedName>
    <definedName name="Gutter_VALLEY_HOPPER">#REF!</definedName>
    <definedName name="guy">#REF!</definedName>
    <definedName name="H">#REF!</definedName>
    <definedName name="Handrail_Mild_Steel_50mm" localSheetId="9">#REF!</definedName>
    <definedName name="Handrail_Mild_Steel_50mm">#REF!</definedName>
    <definedName name="hc">#REF!</definedName>
    <definedName name="hghgh">#REF!</definedName>
    <definedName name="hgu">#REF!</definedName>
    <definedName name="HH">#REF!</definedName>
    <definedName name="High_Income_estimated_l_c_d">[4]Assumptions!$B$52:$S$52</definedName>
    <definedName name="High_Income_p_h">[4]Assumptions!$B$60:$IV$60</definedName>
    <definedName name="High_Income_tariff">[4]Assumptions!$B$39:$S$39</definedName>
    <definedName name="Hip_Tile_CLAY" localSheetId="9">#REF!</definedName>
    <definedName name="Hip_Tile_CLAY">#REF!</definedName>
    <definedName name="hjgyjg">#REF!</definedName>
    <definedName name="hjkl" localSheetId="9">#REF!</definedName>
    <definedName name="hjkl">#REF!</definedName>
    <definedName name="hju">#REF!</definedName>
    <definedName name="Hoop_iron_20_x450mm" localSheetId="9">#REF!</definedName>
    <definedName name="Hoop_iron_20_x450mm">#REF!</definedName>
    <definedName name="HSHSHSHS">#REF!</definedName>
    <definedName name="htgy">#REF!</definedName>
    <definedName name="HTML_CodePage" hidden="1">1250</definedName>
    <definedName name="HTML_Control" localSheetId="9" hidden="1">{"'List1'!$A$1:$J$73"}</definedName>
    <definedName name="HTML_Control" localSheetId="10" hidden="1">{"'List1'!$A$1:$J$73"}</definedName>
    <definedName name="HTML_Control" hidden="1">{"'List1'!$A$1:$J$73"}</definedName>
    <definedName name="HTML_Description" hidden="1">""</definedName>
    <definedName name="HTML_Email" hidden="1">""</definedName>
    <definedName name="HTML_Header" hidden="1">"List1"</definedName>
    <definedName name="HTML_LastUpdate" hidden="1">"20.2.1998"</definedName>
    <definedName name="HTML_LineAfter" hidden="1">FALSE</definedName>
    <definedName name="HTML_LineBefore" hidden="1">FALSE</definedName>
    <definedName name="HTML_Name" hidden="1">"Otakar KOUDELKA"</definedName>
    <definedName name="HTML_OBDlg2" hidden="1">TRUE</definedName>
    <definedName name="HTML_OBDlg4" hidden="1">TRUE</definedName>
    <definedName name="HTML_OS" hidden="1">0</definedName>
    <definedName name="HTML_PathFile" hidden="1">"C:\WINNT40\Profiles\Koudelka.000\Dokumenty\HTML.htm"</definedName>
    <definedName name="HTML_Title" hidden="1">"Sešit2"</definedName>
    <definedName name="hutfgh">#REF!</definedName>
    <definedName name="I">#REF!</definedName>
    <definedName name="Incinerator_Entebbe" localSheetId="9">#REF!</definedName>
    <definedName name="Incinerator_Entebbe">#REF!</definedName>
    <definedName name="iou">#REF!</definedName>
    <definedName name="IVA">'[1]00_Main Prices List'!$K$3</definedName>
    <definedName name="JHVJK" localSheetId="9">#REF!</definedName>
    <definedName name="JHVJK">#REF!</definedName>
    <definedName name="JHVKHJK" localSheetId="9">#REF!</definedName>
    <definedName name="JHVKHJK">#REF!</definedName>
    <definedName name="juht">#REF!</definedName>
    <definedName name="juhyy">#REF!</definedName>
    <definedName name="jyyh">#REF!</definedName>
    <definedName name="K">#REF!</definedName>
    <definedName name="Kerbstones" localSheetId="9">#REF!</definedName>
    <definedName name="Kerbstones">#REF!</definedName>
    <definedName name="KIO">#REF!</definedName>
    <definedName name="KIU" localSheetId="0">#REF!</definedName>
    <definedName name="KIU">#REF!</definedName>
    <definedName name="kjjuu">#REF!</definedName>
    <definedName name="KJKJJHKJ" localSheetId="9">#REF!</definedName>
    <definedName name="KJKJJHKJ">#REF!</definedName>
    <definedName name="kjuu">#REF!</definedName>
    <definedName name="KK">#REF!</definedName>
    <definedName name="kl">#REF!</definedName>
    <definedName name="KLO">#REF!</definedName>
    <definedName name="KOP">#REF!</definedName>
    <definedName name="L">#REF!</definedName>
    <definedName name="Lintols_200x200mm" localSheetId="9">#REF!</definedName>
    <definedName name="Lintols_200x200mm">#REF!</definedName>
    <definedName name="liz" localSheetId="9">#REF!</definedName>
    <definedName name="liz">#REF!</definedName>
    <definedName name="LKI">#REF!</definedName>
    <definedName name="lo">#REF!</definedName>
    <definedName name="Load_and_cart_away" localSheetId="9">#REF!</definedName>
    <definedName name="Load_and_cart_away">#REF!</definedName>
    <definedName name="lop">#REF!</definedName>
    <definedName name="LVLJKLJK" localSheetId="9">#REF!</definedName>
    <definedName name="LVLJKLJK">#REF!</definedName>
    <definedName name="M.O.S">#REF!</definedName>
    <definedName name="MA" localSheetId="9">#REF!</definedName>
    <definedName name="MA">#REF!</definedName>
    <definedName name="MALINDO" localSheetId="9">#REF!</definedName>
    <definedName name="MALINDO">#REF!</definedName>
    <definedName name="mark" localSheetId="9">#REF!</definedName>
    <definedName name="mark">#REF!</definedName>
    <definedName name="Masindi_conversion_rate" localSheetId="9">#REF!</definedName>
    <definedName name="Masindi_conversion_rate">#REF!</definedName>
    <definedName name="MATERIALS">#REF!</definedName>
    <definedName name="Maxpan_Slab_225mm" localSheetId="9">#REF!</definedName>
    <definedName name="Maxpan_Slab_225mm">#REF!</definedName>
    <definedName name="MCS">#REF!</definedName>
    <definedName name="me" localSheetId="9">#REF!</definedName>
    <definedName name="me">#REF!</definedName>
    <definedName name="mjhhg">#REF!</definedName>
    <definedName name="mjkh">#REF!</definedName>
    <definedName name="msk" localSheetId="9">#REF!</definedName>
    <definedName name="msk">#REF!</definedName>
    <definedName name="MURAL111" localSheetId="9">#REF!</definedName>
    <definedName name="MURAL111">#REF!</definedName>
    <definedName name="murali" localSheetId="9">#REF!</definedName>
    <definedName name="murali">#REF!</definedName>
    <definedName name="Murram_Fill_150mm_Layers" localSheetId="9">#REF!</definedName>
    <definedName name="Murram_Fill_150mm_Layers">#REF!</definedName>
    <definedName name="MXK" localSheetId="9">#REF!</definedName>
    <definedName name="MXK">#REF!</definedName>
    <definedName name="name">#REF!</definedName>
    <definedName name="nh">#REF!</definedName>
    <definedName name="nhbgg">#REF!</definedName>
    <definedName name="NM">#REF!</definedName>
    <definedName name="NNNNNN" localSheetId="9">#REF!</definedName>
    <definedName name="NNNNNN">#REF!</definedName>
    <definedName name="nuy">#REF!</definedName>
    <definedName name="O" localSheetId="9" hidden="1">{"'List1'!$A$1:$J$73"}</definedName>
    <definedName name="O" localSheetId="10" hidden="1">{"'List1'!$A$1:$J$73"}</definedName>
    <definedName name="O" hidden="1">{"'List1'!$A$1:$J$73"}</definedName>
    <definedName name="OH" localSheetId="9" hidden="1">{"'List1'!$A$1:$J$73"}</definedName>
    <definedName name="OH" localSheetId="10" hidden="1">{"'List1'!$A$1:$J$73"}</definedName>
    <definedName name="OH" hidden="1">{"'List1'!$A$1:$J$73"}</definedName>
    <definedName name="Paint_BITUMINOUS" localSheetId="9">#REF!</definedName>
    <definedName name="Paint_BITUMINOUS">#REF!</definedName>
    <definedName name="Paint_CEILING" localSheetId="9">#REF!</definedName>
    <definedName name="Paint_CEILING">#REF!</definedName>
    <definedName name="Paint_CEILING_100_200mm" localSheetId="9">#REF!</definedName>
    <definedName name="Paint_CEILING_100_200mm">#REF!</definedName>
    <definedName name="Paint_MARMORAN" localSheetId="9">#REF!</definedName>
    <definedName name="Paint_MARMORAN">#REF!</definedName>
    <definedName name="Paint_POLYURETHANE_VARNISH" localSheetId="9">#REF!</definedName>
    <definedName name="Paint_POLYURETHANE_VARNISH">#REF!</definedName>
    <definedName name="Paint_POLYURETHANE_VARNISH_100mm" localSheetId="9">#REF!</definedName>
    <definedName name="Paint_POLYURETHANE_VARNISH_100mm">#REF!</definedName>
    <definedName name="Paint_POLYURETHANE_VARNISH_200_300mm" localSheetId="9">#REF!</definedName>
    <definedName name="Paint_POLYURETHANE_VARNISH_200_300mm">#REF!</definedName>
    <definedName name="Paint_ROADMARKING" localSheetId="9">#REF!</definedName>
    <definedName name="Paint_ROADMARKING">#REF!</definedName>
    <definedName name="Paint_STEEL_200_300mm" localSheetId="9">#REF!</definedName>
    <definedName name="Paint_STEEL_200_300mm">#REF!</definedName>
    <definedName name="Paint_STEELWORK" localSheetId="9">#REF!</definedName>
    <definedName name="Paint_STEELWORK">#REF!</definedName>
    <definedName name="Paint_TIMBER_200_300mm" localSheetId="9">#REF!</definedName>
    <definedName name="Paint_TIMBER_200_300mm">#REF!</definedName>
    <definedName name="Paint_VINYL_SILK" localSheetId="9">#REF!</definedName>
    <definedName name="Paint_VINYL_SILK">#REF!</definedName>
    <definedName name="Paint_WEATHERGUARD" localSheetId="9">#REF!</definedName>
    <definedName name="Paint_WEATHERGUARD">#REF!</definedName>
    <definedName name="Pavers_60mm" localSheetId="9">#REF!</definedName>
    <definedName name="Pavers_60mm">#REF!</definedName>
    <definedName name="Pavers_80mm" localSheetId="9">#REF!</definedName>
    <definedName name="Pavers_80mm">#REF!</definedName>
    <definedName name="Pergola" localSheetId="9">#REF!</definedName>
    <definedName name="Pergola">#REF!</definedName>
    <definedName name="Plain_GI_Sheet_32G" localSheetId="9">#REF!</definedName>
    <definedName name="Plain_GI_Sheet_32G">#REF!</definedName>
    <definedName name="Planting_GRASS" localSheetId="9">#REF!</definedName>
    <definedName name="Planting_GRASS">#REF!</definedName>
    <definedName name="Planting_SMALL_TREES" localSheetId="9">#REF!</definedName>
    <definedName name="Planting_SMALL_TREES">#REF!</definedName>
    <definedName name="POL">#REF!</definedName>
    <definedName name="power" localSheetId="9">#REF!</definedName>
    <definedName name="power">#REF!</definedName>
    <definedName name="PP">#REF!</definedName>
    <definedName name="PPPP" localSheetId="9">#REF!</definedName>
    <definedName name="PPPP">#REF!</definedName>
    <definedName name="pre">#REF!</definedName>
    <definedName name="price" localSheetId="9">#REF!</definedName>
    <definedName name="price">#REF!</definedName>
    <definedName name="PRICED" localSheetId="9">#REF!</definedName>
    <definedName name="PRICED">#REF!</definedName>
    <definedName name="_xlnm.Print_Area" localSheetId="4">'Bill 2.1 NICU REPAIR'!$A$1:$G$393</definedName>
    <definedName name="_xlnm.Print_Area" localSheetId="5">'Bill 3.1  KITCHEN CONSTRUCTION'!$A$1:$G$437</definedName>
    <definedName name="_xlnm.Print_Area" localSheetId="7">'Bill 5.1  EXTERNAL TOILET'!$A$1:$G$229</definedName>
    <definedName name="_xlnm.Print_Area" localSheetId="3">'Bl No.1 Preliminaries. '!$A$1:$K$238</definedName>
    <definedName name="_xlnm.Print_Area" localSheetId="0">'Cover Page'!$A$1:$T$45</definedName>
    <definedName name="_xlnm.Print_Area" localSheetId="1">'Main Summary'!$A$1:$J$23</definedName>
    <definedName name="_xlnm.Print_Area" localSheetId="2">'Smry. Bl. 1 Prelims '!$A$1:$J$34</definedName>
    <definedName name="_xlnm.Print_Area">#REF!</definedName>
    <definedName name="Print_Area_MI">[3]Ragama!#REF!</definedName>
    <definedName name="Print_Area1">#REF!</definedName>
    <definedName name="Print_Area2">#REF!</definedName>
    <definedName name="Print_Area3">#REF!</definedName>
    <definedName name="Print_area5">#REF!</definedName>
    <definedName name="_xlnm.Print_Titles" localSheetId="4">'Bill 2.1 NICU REPAIR'!$1:$5</definedName>
    <definedName name="_xlnm.Print_Titles" localSheetId="5">'Bill 3.1  KITCHEN CONSTRUCTION'!$1:$5</definedName>
    <definedName name="_xlnm.Print_Titles" localSheetId="7">'Bill 5.1  EXTERNAL TOILET'!$1:$5</definedName>
    <definedName name="_xlnm.Print_Titles" localSheetId="3">'Bl No.1 Preliminaries. '!$1:$3</definedName>
    <definedName name="_xlnm.Print_Titles">#REF!</definedName>
    <definedName name="Prof_fees" localSheetId="9">#REF!</definedName>
    <definedName name="Prof_fees">#REF!</definedName>
    <definedName name="PVC_Downpipe" localSheetId="9">#REF!</definedName>
    <definedName name="PVC_Downpipe">#REF!</definedName>
    <definedName name="Quadrant_25mm" localSheetId="9">#REF!</definedName>
    <definedName name="Quadrant_25mm">#REF!</definedName>
    <definedName name="qwww">#REF!</definedName>
    <definedName name="Rainwater_shoe" localSheetId="9">#REF!</definedName>
    <definedName name="Rainwater_shoe">#REF!</definedName>
    <definedName name="Rebar_10_25mm" localSheetId="9">#REF!</definedName>
    <definedName name="Rebar_10_25mm">#REF!</definedName>
    <definedName name="Rebar_8mm" localSheetId="9">#REF!</definedName>
    <definedName name="Rebar_8mm">#REF!</definedName>
    <definedName name="red" localSheetId="3">#REF!</definedName>
    <definedName name="red" localSheetId="0">#REF!</definedName>
    <definedName name="red">#REF!</definedName>
    <definedName name="Render_15mm_walls" localSheetId="9">#REF!</definedName>
    <definedName name="Render_15mm_walls">#REF!</definedName>
    <definedName name="rer" localSheetId="3">#REF!</definedName>
    <definedName name="rer">#REF!</definedName>
    <definedName name="Return_Fill_and_Ram" localSheetId="9">#REF!</definedName>
    <definedName name="Return_Fill_and_Ram">#REF!</definedName>
    <definedName name="rfe">#REF!</definedName>
    <definedName name="rgthy">#REF!</definedName>
    <definedName name="Ridge_CLAY" localSheetId="9">#REF!</definedName>
    <definedName name="Ridge_CLAY">#REF!</definedName>
    <definedName name="RR" localSheetId="3">#REF!</definedName>
    <definedName name="RR">#REF!</definedName>
    <definedName name="RT" localSheetId="0">#REF!</definedName>
    <definedName name="RT">#REF!</definedName>
    <definedName name="S">#REF!</definedName>
    <definedName name="saassa" localSheetId="9">#REF!</definedName>
    <definedName name="saassa">#REF!</definedName>
    <definedName name="SADS" localSheetId="9">#REF!</definedName>
    <definedName name="SADS">#REF!</definedName>
    <definedName name="Sand_Blinding_50mm" localSheetId="9">#REF!</definedName>
    <definedName name="Sand_Blinding_50mm">#REF!</definedName>
    <definedName name="sasds">[3]Ragama!#REF!</definedName>
    <definedName name="Screed_40mm" localSheetId="9">#REF!</definedName>
    <definedName name="Screed_40mm">#REF!</definedName>
    <definedName name="Screed_40mm_150mm_wide" localSheetId="9">#REF!</definedName>
    <definedName name="Screed_40mm_150mm_wide">#REF!</definedName>
    <definedName name="Screed_40mm_300mm_wide" localSheetId="9">#REF!</definedName>
    <definedName name="Screed_40mm_300mm_wide">#REF!</definedName>
    <definedName name="SDFSD" localSheetId="9">#REF!</definedName>
    <definedName name="SDFSD">#REF!</definedName>
    <definedName name="Section">#REF!</definedName>
    <definedName name="Ser">#REF!</definedName>
    <definedName name="side1" localSheetId="9">#REF!</definedName>
    <definedName name="side1">#REF!</definedName>
    <definedName name="side2" localSheetId="9">#REF!</definedName>
    <definedName name="side2">#REF!</definedName>
    <definedName name="Site_Clearance" localSheetId="9">#REF!</definedName>
    <definedName name="Site_Clearance">#REF!</definedName>
    <definedName name="Skirting_TILE_100mm" localSheetId="9">#REF!</definedName>
    <definedName name="Skirting_TILE_100mm">#REF!</definedName>
    <definedName name="SOROTINEW">#REF!</definedName>
    <definedName name="Splash_Apron" localSheetId="9">#REF!</definedName>
    <definedName name="Splash_Apron">#REF!</definedName>
    <definedName name="Splash_Apron_DOWNSTAND" localSheetId="9">#REF!</definedName>
    <definedName name="Splash_Apron_DOWNSTAND">#REF!</definedName>
    <definedName name="Stairs" localSheetId="9">#REF!</definedName>
    <definedName name="Stairs">#REF!</definedName>
    <definedName name="Steel_Grille_600_x_2000mm" localSheetId="9">#REF!</definedName>
    <definedName name="Steel_Grille_600_x_2000mm">#REF!</definedName>
    <definedName name="Steel_Grille_720x2000mm" localSheetId="9">#REF!</definedName>
    <definedName name="Steel_Grille_720x2000mm">#REF!</definedName>
    <definedName name="Stone_Base_150mm" localSheetId="9">#REF!</definedName>
    <definedName name="Stone_Base_150mm">#REF!</definedName>
    <definedName name="Structural_Steelwork" localSheetId="9">#REF!</definedName>
    <definedName name="Structural_Steelwork">#REF!</definedName>
    <definedName name="SUBTOTALS" localSheetId="9">#REF!</definedName>
    <definedName name="SUBTOTALS">#REF!</definedName>
    <definedName name="SUM" localSheetId="9">#REF!</definedName>
    <definedName name="SUM">#REF!</definedName>
    <definedName name="Summaryx">#REF!</definedName>
    <definedName name="sw">#REF!</definedName>
    <definedName name="Tariff_Charged" localSheetId="9">#REF!</definedName>
    <definedName name="Tariff_Charged">#REF!</definedName>
    <definedName name="Tarmc_50mm" localSheetId="9">#REF!</definedName>
    <definedName name="Tarmc_50mm">#REF!</definedName>
    <definedName name="tghyj">#REF!</definedName>
    <definedName name="tghyy">#REF!</definedName>
    <definedName name="Tile_BORDER_150x75mm" localSheetId="9">#REF!</definedName>
    <definedName name="Tile_BORDER_150x75mm">#REF!</definedName>
    <definedName name="Tile_ROUNDED_TOP" localSheetId="9">#REF!</definedName>
    <definedName name="Tile_ROUNDED_TOP">#REF!</definedName>
    <definedName name="Tile_WALLING" localSheetId="9">#REF!</definedName>
    <definedName name="Tile_WALLING">#REF!</definedName>
    <definedName name="Tiles_CERAMIC_FLOOR_150mm" localSheetId="9">#REF!</definedName>
    <definedName name="Tiles_CERAMIC_FLOOR_150mm">#REF!</definedName>
    <definedName name="Tiles_CERAMIC_FLOOR_300mm" localSheetId="9">#REF!</definedName>
    <definedName name="Tiles_CERAMIC_FLOOR_300mm">#REF!</definedName>
    <definedName name="Tiles_CERAMIC_FLOOR_300x300mm" localSheetId="9">#REF!</definedName>
    <definedName name="Tiles_CERAMIC_FLOOR_300x300mm">#REF!</definedName>
    <definedName name="Tiles_CERAMIC_FLOOR_450x450mm" localSheetId="9">#REF!</definedName>
    <definedName name="Tiles_CERAMIC_FLOOR_450x450mm">#REF!</definedName>
    <definedName name="Timber_Battens_50x25mm" localSheetId="9">#REF!</definedName>
    <definedName name="Timber_Battens_50x25mm">#REF!</definedName>
    <definedName name="TRANSFER" localSheetId="9">#REF!</definedName>
    <definedName name="TRANSFER">#REF!</definedName>
    <definedName name="TREW" localSheetId="0">#REF!</definedName>
    <definedName name="TREW">#REF!</definedName>
    <definedName name="tugh">#REF!</definedName>
    <definedName name="tyutut">#REF!</definedName>
    <definedName name="tyuuit">#REF!</definedName>
    <definedName name="U">#REF!</definedName>
    <definedName name="UIYTTR">#REF!</definedName>
    <definedName name="utuy">#REF!</definedName>
    <definedName name="UU" localSheetId="9">#REF!</definedName>
    <definedName name="UU">#REF!</definedName>
    <definedName name="UY">#REF!</definedName>
    <definedName name="uyut">#REF!</definedName>
    <definedName name="Valley_sheet_24G_500mm" localSheetId="9">#REF!</definedName>
    <definedName name="Valley_sheet_24G_500mm">#REF!</definedName>
    <definedName name="VARIATION" localSheetId="9">#REF!</definedName>
    <definedName name="VARIATION">#REF!</definedName>
    <definedName name="variations" localSheetId="9">#REF!</definedName>
    <definedName name="variations">#REF!</definedName>
    <definedName name="vcd">#REF!</definedName>
    <definedName name="W">#REF!</definedName>
    <definedName name="water" localSheetId="9">#REF!</definedName>
    <definedName name="water">#REF!</definedName>
    <definedName name="Waterproofing_4mm_thick" localSheetId="9">#REF!</definedName>
    <definedName name="Waterproofing_4mm_thick">#REF!</definedName>
    <definedName name="wd">#REF!</definedName>
    <definedName name="wefrfff">#REF!</definedName>
    <definedName name="Window_Boards_150x25mm" localSheetId="9">#REF!</definedName>
    <definedName name="Window_Boards_150x25mm">#REF!</definedName>
    <definedName name="Window_cill_275x50mm" localSheetId="9">#REF!</definedName>
    <definedName name="Window_cill_275x50mm">#REF!</definedName>
    <definedName name="Windows_ALUMINIUM" localSheetId="9">#REF!</definedName>
    <definedName name="Windows_ALUMINIUM">#REF!</definedName>
    <definedName name="Windows_ALUMINIUM_FIXED_LIGHT" localSheetId="9">#REF!</definedName>
    <definedName name="Windows_ALUMINIUM_FIXED_LIGHT">#REF!</definedName>
    <definedName name="wsder">#REF!</definedName>
    <definedName name="wsedd">#REF!</definedName>
    <definedName name="wsq">#REF!</definedName>
    <definedName name="wwwww" localSheetId="9" hidden="1">{"'List1'!$A$1:$J$73"}</definedName>
    <definedName name="wwwww" localSheetId="10" hidden="1">{"'List1'!$A$1:$J$73"}</definedName>
    <definedName name="wwwww" hidden="1">{"'List1'!$A$1:$J$73"}</definedName>
    <definedName name="XXX">#REF!</definedName>
    <definedName name="xxxxx" localSheetId="9">#REF!</definedName>
    <definedName name="xxxxx">#REF!</definedName>
    <definedName name="y">#REF!</definedName>
    <definedName name="YA">#REF!</definedName>
    <definedName name="ytr">#REF!</definedName>
    <definedName name="yufth">#REF!</definedName>
    <definedName name="yuo">#REF!</definedName>
    <definedName name="yutu">#REF!</definedName>
    <definedName name="yutuyu">#REF!</definedName>
    <definedName name="yyjhg">#REF!</definedName>
    <definedName name="yyy" localSheetId="9" hidden="1">{"'List1'!$A$1:$J$73"}</definedName>
    <definedName name="yyy" localSheetId="10" hidden="1">{"'List1'!$A$1:$J$73"}</definedName>
    <definedName name="yyy" hidden="1">{"'List1'!$A$1:$J$73"}</definedName>
    <definedName name="Z">#REF!</definedName>
    <definedName name="Z_Purins_125x50x2mm" localSheetId="9">#REF!</definedName>
    <definedName name="Z_Purins_125x50x2m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7" i="12" l="1"/>
  <c r="J192" i="12"/>
  <c r="J175" i="12"/>
  <c r="J157" i="12"/>
  <c r="J122" i="12"/>
  <c r="H17" i="10"/>
  <c r="F24" i="15"/>
  <c r="F10" i="15"/>
  <c r="F11" i="15"/>
  <c r="F12" i="15"/>
  <c r="F13" i="15"/>
  <c r="F14" i="15"/>
  <c r="F15" i="15"/>
  <c r="F16" i="15"/>
  <c r="F17" i="15"/>
  <c r="F18" i="15"/>
  <c r="F19" i="15"/>
  <c r="F20" i="15"/>
  <c r="F5" i="15"/>
  <c r="D9" i="15"/>
  <c r="F9" i="15"/>
  <c r="D10" i="15"/>
  <c r="D11" i="15"/>
  <c r="D12" i="15"/>
  <c r="D13" i="15"/>
  <c r="D14" i="15"/>
  <c r="D15" i="15"/>
  <c r="D16" i="15"/>
  <c r="D17" i="15"/>
  <c r="D18" i="15"/>
  <c r="D19" i="15"/>
  <c r="D20" i="15"/>
  <c r="F23" i="15"/>
  <c r="F29" i="15" l="1"/>
  <c r="G390" i="2" l="1"/>
  <c r="F18" i="13" l="1"/>
  <c r="F17" i="13"/>
  <c r="F20" i="14"/>
  <c r="F19" i="14"/>
  <c r="F18" i="14"/>
  <c r="F17" i="14"/>
  <c r="F16" i="14"/>
  <c r="F15" i="14"/>
  <c r="F14" i="14"/>
  <c r="F13" i="14"/>
  <c r="F12" i="14"/>
  <c r="F6" i="14"/>
  <c r="F5" i="14"/>
  <c r="F4" i="14"/>
  <c r="F23" i="14" s="1"/>
  <c r="H16" i="10" s="1"/>
  <c r="G22" i="1"/>
  <c r="G199" i="5"/>
  <c r="G330" i="1" l="1"/>
  <c r="G329" i="1"/>
  <c r="G328" i="1"/>
  <c r="G327" i="1"/>
  <c r="G326" i="1"/>
  <c r="G324" i="1"/>
  <c r="G325" i="1"/>
  <c r="G319" i="1"/>
  <c r="G321" i="1"/>
  <c r="G320" i="1"/>
  <c r="G202" i="5"/>
  <c r="G203" i="5"/>
  <c r="G389" i="2"/>
  <c r="G388" i="2"/>
  <c r="F87" i="7"/>
  <c r="F86" i="7"/>
  <c r="F85" i="7"/>
  <c r="F84" i="7"/>
  <c r="F83" i="7"/>
  <c r="F82" i="7"/>
  <c r="G331" i="1"/>
  <c r="G349" i="1" l="1"/>
  <c r="G385" i="1" s="1"/>
  <c r="F94" i="7"/>
  <c r="G198" i="5" l="1"/>
  <c r="G197" i="5"/>
  <c r="G196" i="5"/>
  <c r="F79" i="13" l="1"/>
  <c r="F78" i="13"/>
  <c r="F77" i="13"/>
  <c r="F72" i="13"/>
  <c r="F71" i="13"/>
  <c r="F68" i="13"/>
  <c r="F66" i="13"/>
  <c r="F65" i="13"/>
  <c r="F64" i="13"/>
  <c r="F59" i="13"/>
  <c r="F57" i="13"/>
  <c r="F46" i="13"/>
  <c r="F44" i="13"/>
  <c r="F43" i="13"/>
  <c r="F42" i="13"/>
  <c r="F41" i="13"/>
  <c r="F38" i="13"/>
  <c r="F37" i="13"/>
  <c r="F34" i="13"/>
  <c r="F32" i="13"/>
  <c r="F30" i="13"/>
  <c r="F29" i="13"/>
  <c r="F28" i="13"/>
  <c r="F27" i="13"/>
  <c r="F26" i="13"/>
  <c r="F25" i="13"/>
  <c r="F16" i="13"/>
  <c r="F15" i="13"/>
  <c r="F14" i="13"/>
  <c r="F13" i="13"/>
  <c r="F12" i="13"/>
  <c r="F11" i="13"/>
  <c r="F10" i="13"/>
  <c r="F9" i="13"/>
  <c r="F8" i="13"/>
  <c r="F7" i="13"/>
  <c r="F6" i="13"/>
  <c r="F54" i="13" l="1"/>
  <c r="F80" i="13"/>
  <c r="F21" i="13"/>
  <c r="F83" i="13" l="1"/>
  <c r="H15" i="10" s="1"/>
  <c r="G120" i="2"/>
  <c r="G142" i="5"/>
  <c r="G53" i="5" l="1"/>
  <c r="G49" i="5"/>
  <c r="F59" i="7"/>
  <c r="G48" i="1"/>
  <c r="G50" i="1"/>
  <c r="G53" i="1"/>
  <c r="G46" i="1"/>
  <c r="G117" i="1"/>
  <c r="G119" i="1"/>
  <c r="G121" i="1"/>
  <c r="G123" i="1"/>
  <c r="G124" i="1"/>
  <c r="G125" i="1"/>
  <c r="G126" i="1"/>
  <c r="G127" i="1"/>
  <c r="G128" i="1"/>
  <c r="G129" i="1"/>
  <c r="G130" i="1"/>
  <c r="G116" i="1"/>
  <c r="G150" i="1"/>
  <c r="G152" i="1"/>
  <c r="G154" i="1"/>
  <c r="G146" i="1"/>
  <c r="G169" i="1"/>
  <c r="G170" i="1"/>
  <c r="G171" i="1"/>
  <c r="G173" i="1"/>
  <c r="G177" i="1"/>
  <c r="G178" i="1"/>
  <c r="G179" i="1"/>
  <c r="G180" i="1"/>
  <c r="G181" i="1"/>
  <c r="G182" i="1"/>
  <c r="G167" i="1"/>
  <c r="G201" i="1"/>
  <c r="G202" i="1"/>
  <c r="G204" i="1"/>
  <c r="G205" i="1"/>
  <c r="G207" i="1"/>
  <c r="G210" i="1"/>
  <c r="G211" i="1"/>
  <c r="G213" i="1"/>
  <c r="G214" i="1"/>
  <c r="G215" i="1"/>
  <c r="G216" i="1"/>
  <c r="G200" i="1"/>
  <c r="G279" i="1"/>
  <c r="G280" i="1"/>
  <c r="G281" i="1"/>
  <c r="G282" i="1"/>
  <c r="G283" i="1"/>
  <c r="G284" i="1"/>
  <c r="G285" i="1"/>
  <c r="G286" i="1"/>
  <c r="G287" i="1"/>
  <c r="G278" i="1"/>
  <c r="G357" i="1"/>
  <c r="G358" i="1"/>
  <c r="G359" i="1"/>
  <c r="G356" i="1"/>
  <c r="G79" i="1"/>
  <c r="G80" i="1"/>
  <c r="G81" i="1"/>
  <c r="G82" i="1"/>
  <c r="G83" i="1"/>
  <c r="G84" i="1"/>
  <c r="G85" i="1"/>
  <c r="G86" i="1"/>
  <c r="G87" i="1"/>
  <c r="G88" i="1"/>
  <c r="G89" i="1"/>
  <c r="G90" i="1"/>
  <c r="G91" i="1"/>
  <c r="G93" i="1"/>
  <c r="G94" i="1"/>
  <c r="G78" i="1"/>
  <c r="G13" i="1"/>
  <c r="G14" i="1"/>
  <c r="G15" i="1"/>
  <c r="G19" i="1"/>
  <c r="G21" i="1"/>
  <c r="G12" i="1"/>
  <c r="D71" i="7"/>
  <c r="G222" i="1" l="1"/>
  <c r="G382" i="1" s="1"/>
  <c r="G365" i="1"/>
  <c r="G312" i="1"/>
  <c r="G188" i="1"/>
  <c r="G101" i="1"/>
  <c r="G378" i="1" s="1"/>
  <c r="G69" i="1"/>
  <c r="G377" i="1" s="1"/>
  <c r="G386" i="1"/>
  <c r="G37" i="1"/>
  <c r="G376" i="1" s="1"/>
  <c r="G381" i="1"/>
  <c r="G171" i="5"/>
  <c r="G128" i="5"/>
  <c r="G16" i="5"/>
  <c r="G14" i="5"/>
  <c r="G12" i="5"/>
  <c r="G384" i="1" l="1"/>
  <c r="G40" i="5"/>
  <c r="G214" i="5" s="1"/>
  <c r="E149" i="2"/>
  <c r="G149" i="2" s="1"/>
  <c r="G142" i="2"/>
  <c r="G140" i="2"/>
  <c r="G146" i="2"/>
  <c r="I9" i="11"/>
  <c r="I13" i="11"/>
  <c r="J236" i="12"/>
  <c r="I20" i="11" s="1"/>
  <c r="I19" i="11"/>
  <c r="I18" i="11"/>
  <c r="I17" i="11"/>
  <c r="I16" i="11"/>
  <c r="J139" i="12"/>
  <c r="I15" i="11" s="1"/>
  <c r="I14" i="11"/>
  <c r="J100" i="12"/>
  <c r="J79" i="12"/>
  <c r="I12" i="11" s="1"/>
  <c r="J59" i="12"/>
  <c r="I11" i="11" s="1"/>
  <c r="J42" i="12"/>
  <c r="I10" i="11" s="1"/>
  <c r="I31" i="11" l="1"/>
  <c r="H11" i="11" s="1"/>
  <c r="H10" i="10" l="1"/>
  <c r="G377" i="2"/>
  <c r="G378" i="2"/>
  <c r="G379" i="2"/>
  <c r="G380" i="2"/>
  <c r="G381" i="2"/>
  <c r="G382" i="2"/>
  <c r="G383" i="2"/>
  <c r="G384" i="2"/>
  <c r="G376" i="2"/>
  <c r="G350" i="2"/>
  <c r="G351" i="2"/>
  <c r="G352" i="2"/>
  <c r="G353" i="2"/>
  <c r="G354" i="2"/>
  <c r="G355" i="2"/>
  <c r="G356" i="2"/>
  <c r="G357" i="2"/>
  <c r="G358" i="2"/>
  <c r="G359" i="2"/>
  <c r="G360" i="2"/>
  <c r="G349" i="2"/>
  <c r="G316" i="2"/>
  <c r="G321" i="2"/>
  <c r="G328" i="2"/>
  <c r="G329" i="2"/>
  <c r="G313" i="2"/>
  <c r="G272" i="2"/>
  <c r="G274" i="2"/>
  <c r="G276" i="2"/>
  <c r="G278" i="2"/>
  <c r="G280" i="2"/>
  <c r="G284" i="2"/>
  <c r="G288" i="2"/>
  <c r="G298" i="2"/>
  <c r="G303" i="2"/>
  <c r="G270" i="2"/>
  <c r="G243" i="2"/>
  <c r="G244" i="2"/>
  <c r="G245" i="2"/>
  <c r="G246" i="2"/>
  <c r="G247" i="2"/>
  <c r="G248" i="2"/>
  <c r="G251" i="2"/>
  <c r="G252" i="2"/>
  <c r="G242" i="2"/>
  <c r="G173" i="2"/>
  <c r="G177" i="2"/>
  <c r="G181" i="2"/>
  <c r="G182" i="2"/>
  <c r="G186" i="2"/>
  <c r="G188" i="2"/>
  <c r="G190" i="2"/>
  <c r="G169" i="2"/>
  <c r="G108" i="2"/>
  <c r="G109" i="2"/>
  <c r="G112" i="2"/>
  <c r="G116" i="2"/>
  <c r="G117" i="2"/>
  <c r="G105" i="2"/>
  <c r="G70" i="2"/>
  <c r="G73" i="2"/>
  <c r="G69" i="2"/>
  <c r="G39" i="2"/>
  <c r="G40" i="2"/>
  <c r="G43" i="2"/>
  <c r="G46" i="2"/>
  <c r="G47" i="2"/>
  <c r="G48" i="2"/>
  <c r="G49" i="2"/>
  <c r="G52" i="2"/>
  <c r="G55" i="2"/>
  <c r="G57" i="2"/>
  <c r="G59" i="2"/>
  <c r="G38" i="2"/>
  <c r="G12" i="2"/>
  <c r="G13" i="2"/>
  <c r="G14" i="2"/>
  <c r="G15" i="2"/>
  <c r="G16" i="2"/>
  <c r="G17" i="2"/>
  <c r="G18" i="2"/>
  <c r="G19" i="2"/>
  <c r="G20" i="2"/>
  <c r="G21" i="2"/>
  <c r="G23" i="2"/>
  <c r="G27" i="2"/>
  <c r="G11" i="2"/>
  <c r="G56" i="5"/>
  <c r="G57" i="5"/>
  <c r="G58" i="5"/>
  <c r="G59" i="5"/>
  <c r="G80" i="5"/>
  <c r="G82" i="5"/>
  <c r="G84" i="5"/>
  <c r="G90" i="5"/>
  <c r="G100" i="5"/>
  <c r="G105" i="5"/>
  <c r="G78" i="5"/>
  <c r="G123" i="5"/>
  <c r="G127" i="5"/>
  <c r="G135" i="5"/>
  <c r="G136" i="5"/>
  <c r="G138" i="5"/>
  <c r="G121" i="5"/>
  <c r="G157" i="5"/>
  <c r="G158" i="5"/>
  <c r="G159" i="5"/>
  <c r="G160" i="5"/>
  <c r="G161" i="5"/>
  <c r="G162" i="5"/>
  <c r="G163" i="5"/>
  <c r="G164" i="5"/>
  <c r="G165" i="5"/>
  <c r="G166" i="5"/>
  <c r="G167" i="5"/>
  <c r="G168" i="5"/>
  <c r="G169" i="5"/>
  <c r="G170" i="5"/>
  <c r="G156" i="5"/>
  <c r="G187" i="5"/>
  <c r="G188" i="5"/>
  <c r="G189" i="5"/>
  <c r="G190" i="5"/>
  <c r="G191" i="5"/>
  <c r="G192" i="5"/>
  <c r="G193" i="5"/>
  <c r="G186" i="5"/>
  <c r="F22" i="7"/>
  <c r="F21" i="7"/>
  <c r="F71" i="7"/>
  <c r="F55" i="7"/>
  <c r="F102" i="7"/>
  <c r="F69" i="7"/>
  <c r="F67" i="7"/>
  <c r="F65" i="7"/>
  <c r="F63" i="7"/>
  <c r="F61" i="7"/>
  <c r="F57" i="7"/>
  <c r="F53" i="7"/>
  <c r="F49" i="7"/>
  <c r="F45" i="7"/>
  <c r="F43" i="7"/>
  <c r="F41" i="7"/>
  <c r="F27" i="7"/>
  <c r="F25" i="7"/>
  <c r="F17" i="7"/>
  <c r="F13" i="7"/>
  <c r="F11" i="7"/>
  <c r="F9" i="7"/>
  <c r="F7" i="7"/>
  <c r="F6" i="7"/>
  <c r="G96" i="2" l="1"/>
  <c r="G197" i="2"/>
  <c r="G264" i="2"/>
  <c r="G367" i="2"/>
  <c r="G126" i="2"/>
  <c r="G61" i="2"/>
  <c r="G424" i="2" s="1"/>
  <c r="G414" i="2"/>
  <c r="G434" i="2" s="1"/>
  <c r="G206" i="5"/>
  <c r="G219" i="5" s="1"/>
  <c r="G70" i="5"/>
  <c r="G215" i="5" s="1"/>
  <c r="G177" i="5"/>
  <c r="G218" i="5" s="1"/>
  <c r="G433" i="2"/>
  <c r="G430" i="2"/>
  <c r="G428" i="2"/>
  <c r="G426" i="2"/>
  <c r="G425" i="2"/>
  <c r="F74" i="7"/>
  <c r="F100" i="7" s="1"/>
  <c r="F33" i="7"/>
  <c r="F98" i="7" s="1"/>
  <c r="F119" i="7" l="1"/>
  <c r="H13" i="10" s="1"/>
  <c r="G131" i="5"/>
  <c r="G103" i="5"/>
  <c r="E301" i="2"/>
  <c r="G301" i="2" s="1"/>
  <c r="E293" i="2"/>
  <c r="G208" i="2"/>
  <c r="E221" i="2"/>
  <c r="E324" i="2"/>
  <c r="G324" i="2" s="1"/>
  <c r="E22" i="2"/>
  <c r="G22" i="2" s="1"/>
  <c r="G31" i="2" s="1"/>
  <c r="G423" i="2" s="1"/>
  <c r="G337" i="2" l="1"/>
  <c r="G432" i="2" s="1"/>
  <c r="G144" i="5"/>
  <c r="G217" i="5" s="1"/>
  <c r="E296" i="2"/>
  <c r="G296" i="2" s="1"/>
  <c r="G293" i="2"/>
  <c r="G305" i="2" s="1"/>
  <c r="E98" i="5"/>
  <c r="G98" i="5" s="1"/>
  <c r="G95" i="5"/>
  <c r="G113" i="5" l="1"/>
  <c r="G229" i="2"/>
  <c r="G227" i="2"/>
  <c r="G226" i="2"/>
  <c r="G225" i="2"/>
  <c r="G221" i="2"/>
  <c r="G220" i="2"/>
  <c r="G216" i="2"/>
  <c r="G212" i="2"/>
  <c r="G207" i="2"/>
  <c r="G138" i="2"/>
  <c r="G137" i="2"/>
  <c r="G136" i="2"/>
  <c r="G159" i="2" s="1"/>
  <c r="G233" i="2" l="1"/>
  <c r="G429" i="2" s="1"/>
  <c r="G216" i="5"/>
  <c r="G228" i="5" s="1"/>
  <c r="H14" i="10" s="1"/>
  <c r="G431" i="2"/>
  <c r="G427" i="2"/>
  <c r="G239" i="1"/>
  <c r="G238" i="1"/>
  <c r="G237" i="1"/>
  <c r="G236" i="1"/>
  <c r="G235" i="1"/>
  <c r="G234" i="1"/>
  <c r="G233" i="1"/>
  <c r="G232" i="1"/>
  <c r="G231" i="1"/>
  <c r="G142" i="1"/>
  <c r="G111" i="1"/>
  <c r="G110" i="1"/>
  <c r="G135" i="1" s="1"/>
  <c r="G271" i="1" l="1"/>
  <c r="G159" i="1"/>
  <c r="G380" i="1" s="1"/>
  <c r="G379" i="1"/>
  <c r="G436" i="2"/>
  <c r="H12" i="10" s="1"/>
  <c r="G383" i="1"/>
  <c r="G392" i="1" l="1"/>
  <c r="H11" i="10" s="1"/>
  <c r="H18" i="10" s="1"/>
  <c r="H19" i="10" s="1"/>
  <c r="H20" i="10" s="1"/>
  <c r="H22" i="10" s="1"/>
</calcChain>
</file>

<file path=xl/sharedStrings.xml><?xml version="1.0" encoding="utf-8"?>
<sst xmlns="http://schemas.openxmlformats.org/spreadsheetml/2006/main" count="1863" uniqueCount="783">
  <si>
    <t>THE REPUBLIC OF UGANDA</t>
  </si>
  <si>
    <t>MINISTRY OF HEALTH</t>
  </si>
  <si>
    <t>Bidding Document</t>
  </si>
  <si>
    <t xml:space="preserve">for the </t>
  </si>
  <si>
    <t>Procurement of Works</t>
  </si>
  <si>
    <t>PRICED  BILLS OF QUANTITIES</t>
  </si>
  <si>
    <t xml:space="preserve">Subject of Procurement: </t>
  </si>
  <si>
    <t>Procurement Ref No.:</t>
  </si>
  <si>
    <t xml:space="preserve">Date of Submission: </t>
  </si>
  <si>
    <t>MAIN SUMMARY</t>
  </si>
  <si>
    <t>M/S</t>
  </si>
  <si>
    <t>BILL NO.</t>
  </si>
  <si>
    <t>DESCRIPTION</t>
  </si>
  <si>
    <t>PAGE NO.</t>
  </si>
  <si>
    <t>AMOUNT (Euro €)</t>
  </si>
  <si>
    <t>1</t>
  </si>
  <si>
    <t>BILL 1 PRELIMINARIES</t>
  </si>
  <si>
    <t>2</t>
  </si>
  <si>
    <t>BILL 3 KITCHEN BLOCK</t>
  </si>
  <si>
    <t>BILL 4 WALK WAY CONSTRUCTION</t>
  </si>
  <si>
    <t>BILL 5 PWD TOILET</t>
  </si>
  <si>
    <t>SUB-TOTAL</t>
  </si>
  <si>
    <r>
      <rPr>
        <b/>
        <u/>
        <sz val="12"/>
        <rFont val="Garamond"/>
        <family val="1"/>
      </rPr>
      <t>ADD:</t>
    </r>
    <r>
      <rPr>
        <sz val="12"/>
        <rFont val="Garamond"/>
        <family val="1"/>
      </rPr>
      <t xml:space="preserve"> CONTINGENCIES </t>
    </r>
  </si>
  <si>
    <t>5%</t>
  </si>
  <si>
    <t>TOTAL TO AMOUNT EXCLUSIVE OF VAT</t>
  </si>
  <si>
    <t>Item</t>
  </si>
  <si>
    <t>Description</t>
  </si>
  <si>
    <t>Euro €</t>
  </si>
  <si>
    <t>BILL No 1</t>
  </si>
  <si>
    <t>PRELIMINARIES</t>
  </si>
  <si>
    <t>SUMMARY</t>
  </si>
  <si>
    <t>Total Carried From Page 2/1</t>
  </si>
  <si>
    <t>Total Carried From Page 2/2</t>
  </si>
  <si>
    <t>Total Carried From Page 2/3</t>
  </si>
  <si>
    <t>Total Carried From Page 2/4</t>
  </si>
  <si>
    <t>Total Carried From Page 2/5</t>
  </si>
  <si>
    <t>Total Carried From Page 2/6</t>
  </si>
  <si>
    <t>Total Carried From Page 2/7</t>
  </si>
  <si>
    <t>Total Carried From Page 2/8</t>
  </si>
  <si>
    <t>Total Carried From Page 2/9</t>
  </si>
  <si>
    <t>Total Carried From Page 2/10</t>
  </si>
  <si>
    <t>Total Carried From Page 2/11</t>
  </si>
  <si>
    <t>Total Carried From Page 2/12</t>
  </si>
  <si>
    <t>TOTAL FOR BILL No 2 CARRIED TO MAIN SUMMARY</t>
  </si>
  <si>
    <t>1/S</t>
  </si>
  <si>
    <t>BILL No. 1</t>
  </si>
  <si>
    <t>A</t>
  </si>
  <si>
    <t>Sufficiency of Tender</t>
  </si>
  <si>
    <t>The Contractor shall be deemed to have satisfied himself before tendering as to the correctness and sufficiency of his Tender for the Works and of the rates and prices stated in the bills of Quantities which rates and prices shall cover all his obligations under the Contract and all matters and things necessary for the proper completion and maintenance of the works</t>
  </si>
  <si>
    <t xml:space="preserve"> </t>
  </si>
  <si>
    <t>B</t>
  </si>
  <si>
    <t>Definition of Terms and Abbreviations</t>
  </si>
  <si>
    <t>The Terms and Abbreviations used in these Tender Documents Shall be interpreted as follows:-</t>
  </si>
  <si>
    <t xml:space="preserve">“ B.S.”     </t>
  </si>
  <si>
    <t xml:space="preserve">shall mean             </t>
  </si>
  <si>
    <t>The current British Standard of Specification published by the British Standard Institution, Park Street, London, W.1 England</t>
  </si>
  <si>
    <t xml:space="preserve">“ NO.” </t>
  </si>
  <si>
    <t>Number</t>
  </si>
  <si>
    <t>"L.M."</t>
  </si>
  <si>
    <t>Linear Meter</t>
  </si>
  <si>
    <t>"M"</t>
  </si>
  <si>
    <t>"SM"</t>
  </si>
  <si>
    <t>Square Meter</t>
  </si>
  <si>
    <t>"CM"</t>
  </si>
  <si>
    <t>Cubic Meter</t>
  </si>
  <si>
    <t>"Ditto"</t>
  </si>
  <si>
    <t xml:space="preserve">The whole of the preceding description except as qualified in the section in which it occurs. Where it occurs in brackets, it shall mean the whole of the preceding description which is contained within the appropriate. </t>
  </si>
  <si>
    <t>"MS"</t>
  </si>
  <si>
    <t>Measured separately</t>
  </si>
  <si>
    <t>"BSM"</t>
  </si>
  <si>
    <t>Both sides measured</t>
  </si>
  <si>
    <t>"P.C"</t>
  </si>
  <si>
    <t>Prime cost</t>
  </si>
  <si>
    <t>"75mm to 150mm"</t>
  </si>
  <si>
    <t>Exceeding 75mm but not exceeding 150mm in girth, and all items described in this manner shall be similarly construed.</t>
  </si>
  <si>
    <t>Carried to summary Euros.</t>
  </si>
  <si>
    <t>1/1</t>
  </si>
  <si>
    <t>Access to site and temporary roads</t>
  </si>
  <si>
    <t>Means of access to the Site shall be agreed with the Project Manager prior to the commencement of the Works and the Contractor must allow for building any temporary access roads for the transport of materials, plant and workmen as may be required for the complete execution of the Works including the provision of temporary culverts, crossings, bridges or any other means of gaining access.</t>
  </si>
  <si>
    <t>Upon the completion of the Works, the Contractor shall remove such temporary roads, culverts, bridges, etc., and make good and reinstate all Works and services disturbed to the satisfaction of the Project Manager.</t>
  </si>
  <si>
    <t>Area to be occupied by the Contractor</t>
  </si>
  <si>
    <t>The area of the Site which may be occupied by the Contractor for use as storage and for the purpose of erecting workshops, etc., shall be defined on the Site by the Project Manager.</t>
  </si>
  <si>
    <t>C</t>
  </si>
  <si>
    <t>Setting out</t>
  </si>
  <si>
    <t>The Contractor shall set out the Works in accordance with the dimension and levels shown on the Drawings and shall be responsible for the correctness of all dimensions and levels so set out by him and will be required to amend all errors arising from inaccurate setting out at his own cost and expense. In the event of any error or discrepancy in the dimensions or levels marked on the Drawings being discovered, such errors or discrepancies shall be reported by the Contractor to the Project Manager for his immediate attention.</t>
  </si>
  <si>
    <t>No Work shall be commenced by the Contractor until he has received written instruction from the Project Manager to adjust such discrepancies which may be proved. Upon receipt of such instructions, the Contractor shall thereupon be responsible for accurate setting out of the Works, giving effect to the adjustments necessary to comply with such instructions, and no claim for extra expense or relief  from the provision of the Conditions of Contract and Contract Data based on any discrepancy or error in the dimensions or levels shown on the Drawings may be made thereafter.</t>
  </si>
  <si>
    <t>Before any Work is commenced by the Sub-Contractors or Specialized Firms, dimensions must be checked on the Site and / or buildings and agreed with the Contractor, irrespective of the comparative dimensions shown on the Drawings. The Contractor shall be responsible for the accuracy of such dimensions.</t>
  </si>
  <si>
    <t>1/2</t>
  </si>
  <si>
    <t>Existing services</t>
  </si>
  <si>
    <t>Prior to the commencement  of any Work, the Contractor is to ascertain from the relevant Authorities the exact position, depth and levels of all existing electric cables, water pipes or other services in the area and he shall make whatever provisions may be required by the Authorities concerned for the support and protection of such services. Any damage or disturbance caused to any service shall be reported immediately to the Project Manager and the relevant Authority and shall be made good to their satisfaction at the Contractors expense.</t>
  </si>
  <si>
    <t>Transport to and from the site</t>
  </si>
  <si>
    <t xml:space="preserve">The Contractor shall include in his prices for the transport of materials workmen, etc., to and from the Site of the proposed Works, at such hours and such routes as are permitted by the Authorities                                                 </t>
  </si>
  <si>
    <t>Public and private roads, pavements</t>
  </si>
  <si>
    <t>The Contractor will be required to make good, at his own expense, any damage he may cause to the present road surfaces and pavements during the period of the Works. In particular all the existing lawns, gardens, storm water channels, hedges, fences etc., which may be destroyed or damaged during the progress of the Works are to be made good by the Contractor to the approval of the Project Manager.</t>
  </si>
  <si>
    <t>D</t>
  </si>
  <si>
    <t>Security of the works</t>
  </si>
  <si>
    <t>The Contractor shall be entirely responsible for the security of all the Works, stores, materials, plant, personnel, etc., both of his own and Sub-Contractors’, and shall provide all necessary watching, lighting and other precautions as necessary as to ensure the security  and the protection of the public.</t>
  </si>
  <si>
    <t>E</t>
  </si>
  <si>
    <t>Water for the works</t>
  </si>
  <si>
    <t>The Contractor shall allow for providing all temporary water supplies required for the works, including Sub-Contract Works, together with all necessary storage tanks and distribution systems for the same and must allow for bearing all expenses incurred and paying for all water consumed without charge to any Sub-Contractor.  Expenses in connection with Nominated Sub-Contractors should be allowed for in the attendance items under the relevant P.C. Sums.</t>
  </si>
  <si>
    <t>No guarantee or warranty is given as to the availability or suitability of water at the site.</t>
  </si>
  <si>
    <t>1/3</t>
  </si>
  <si>
    <t>Electric light and power</t>
  </si>
  <si>
    <t>The Contractor shall allow for providing all temporary lighting and power supplies required for the works, including Sub-Contract works, together with all necessary distribution systems for the same and must allow for bearing all expenses incurred and paying for all current consumed without charge to any Sub-Contractor.  Expenses in connection with Nominated Sub-Contractors should be allowed for in the attendance items under the relevant P.C. Sums.</t>
  </si>
  <si>
    <t>No guarantee or warranty is given as to the availability or suitability of power at the site.</t>
  </si>
  <si>
    <t>Telephone</t>
  </si>
  <si>
    <t>The Contractor shall arrange for, provide and maintain a telephone on the Site from the commencement to the completion of the Contract and shall pay all charges in connection therewith.</t>
  </si>
  <si>
    <t>N/A</t>
  </si>
  <si>
    <t>Temporary Buildings for use by the Contractor</t>
  </si>
  <si>
    <t>The Contractor shall  at his own cost, supply and erect all temporary buildings, sheds, mess rooms and stores with floors at least 150mm above ground level. No office, stores or other temporary buildings shall be erected on Site without first obtaining the consent from the Project Manager as to the type of  temporary building to be supplied and the position in which they are to be erected.</t>
  </si>
  <si>
    <t>Sheds for storage of Materials</t>
  </si>
  <si>
    <t>The Contractor shall provide and maintain on the Site, ample weather-proof sheds for storage of cement and other perishable materials and shall clear the same away on completion and make good  any disturbed surfaces.</t>
  </si>
  <si>
    <t>Offices for the Consultants</t>
  </si>
  <si>
    <t>(i)</t>
  </si>
  <si>
    <t xml:space="preserve">The Contractor shall provide, erect and maintain where directed on Site approved weather-proof lockup office for the sole use of the Consultants with a floor area not less than 24 square meters. The office shall be constructed with concrete or wooded floor and the walls and ceiling internally are to be lined with fiberboard. Glazed windows (with curtains or sunshades) shall  be provided of not less than 1 meter square area and the door shall have a strong lock or fastening.  The office shall be provided with artificial lighting and electric power. The contractor shall allow for regular cleaning of the office. The office is to be furnished with the following : </t>
  </si>
  <si>
    <t>(a)</t>
  </si>
  <si>
    <t>1 No. 20 Seater table, and 20 chairs.</t>
  </si>
  <si>
    <t>(b)</t>
  </si>
  <si>
    <t>2 No. Pin Boards with a minimum space of 2.0 square metres each</t>
  </si>
  <si>
    <t>(c)</t>
  </si>
  <si>
    <t>1 No. A0 Size drawing chest with four drawers</t>
  </si>
  <si>
    <t>(ii)</t>
  </si>
  <si>
    <t xml:space="preserve">The Contractor shall maintain a display of the Programme and Progress chart in the project managers offices, devised in such a way that the lined programme is shown and progress can be marked up as the work proceeds.  The Contractor shall keep this chart up to date at all times.                                     </t>
  </si>
  <si>
    <t>(iii)</t>
  </si>
  <si>
    <t xml:space="preserve">The Contractor shall keep on the Site and maintain in good condition, one dumpy or quickset level and leveling staff and one 30 meters steel/linen tape for the use of the Consultants. The Contractor shall also provide stationery for use by the consultants.                                            </t>
  </si>
  <si>
    <t>Carried to Summary Euros.</t>
  </si>
  <si>
    <t>1/4</t>
  </si>
  <si>
    <t>(iv)</t>
  </si>
  <si>
    <t>He shall provide, erect and maintain a lockup pedestal type water closet for the sole use of the Consultants including making temporary connection to drain where applicable to the satisfaction of the Government and Medical officers of Health and shall provide the services of a cleaner and pay all conservancy charges and keep both office and closet clean and in sanitary condition from the commencement to  the completion of the Works and dismantle and make good disturbed surfaces to the satisfaction of the Project Manager on completion of the Works.</t>
  </si>
  <si>
    <t>(v)</t>
  </si>
  <si>
    <t>The office and the closet shall be completed before the Contractor is permitted  to commence the Works.</t>
  </si>
  <si>
    <t>Office for the Clerk of works / Site Engineer</t>
  </si>
  <si>
    <t>The Contractor shall provide, erect and maintain where directed on site an approved weather-proof office for the sole use of the Clerk of Works.  The office shall be not less than 12 square meters and shall be of construction similar to the office of the consultants. The office shall as a minimum be furnished with the following:  The contractor shall allow for regular cleaning of the office.</t>
  </si>
  <si>
    <t>1 No. office desk with lockable drawers, and chair with arm rest, two visitors chairs with armrest</t>
  </si>
  <si>
    <t>1 No. Lockable metal filing cabinet</t>
  </si>
  <si>
    <t>(d)</t>
  </si>
  <si>
    <t>One other office desk and two chairs with armrest</t>
  </si>
  <si>
    <t>(e)</t>
  </si>
  <si>
    <t>1 No. bookshelf with a minimum of 4 square metres of shelf space</t>
  </si>
  <si>
    <t>(f)</t>
  </si>
  <si>
    <t>2 No. Pin Boards with a minimum space of 1.5 square metres each</t>
  </si>
  <si>
    <t>(g)</t>
  </si>
  <si>
    <t>Power and Lighting Points as necessary</t>
  </si>
  <si>
    <t>The contractor shall also supply and maintain the following for the full contract duration, with and including all consumables and maintenance, to the Project Manager's approval:-</t>
  </si>
  <si>
    <t>1No. fully connected desktop computer with UPS (Dell Optilex GX9020 desktop computers ,Intel Core i7 (3.6GHz,), 16 GB DDR3 RAM,Intergrated 10/100/1000 NIC , 1 ITB HDD 7200rpm , DVD - RW Drive , 18.5" DELL LCD Monitor , DELL keyboard and mouse , Microsoft Windows 10 Pro 64 Bit License  accessories as manufactured by Dell or equal approved with one year warranty. This is the minimum to be provided and the Contractor is expected to supply the latest version of both the equipment and software (a laptop of similar specification is also acceptable)</t>
  </si>
  <si>
    <t>1No. Plain paper photocopier, desktop type with variable magnification that can take A3 full size copies, minimum capacity 10copies/minute, including 3kg toner and regular service by agent</t>
  </si>
  <si>
    <t>1No. A3 colour printer</t>
  </si>
  <si>
    <t>1/5</t>
  </si>
  <si>
    <t>Full time internet connection</t>
  </si>
  <si>
    <t>1No. 20 mega pixel digital camera with minimum 30-bit colour depth and 2GB memory card as manufactured by Sony or equal approved</t>
  </si>
  <si>
    <t>A standard projector and screen.</t>
  </si>
  <si>
    <t>On completion of the project, all equipment will become the property of the Employer.</t>
  </si>
  <si>
    <t>Signboard ( 2 No. each)</t>
  </si>
  <si>
    <r>
      <t xml:space="preserve">The contractor shall provide and erect where directed and maintain during the whole period of building operations and remove at completion, an approved temporary </t>
    </r>
    <r>
      <rPr>
        <b/>
        <sz val="11"/>
        <rFont val="Garamond"/>
        <family val="1"/>
      </rPr>
      <t xml:space="preserve">TWO FACED </t>
    </r>
    <r>
      <rPr>
        <sz val="11"/>
        <rFont val="Garamond"/>
        <family val="1"/>
      </rPr>
      <t xml:space="preserve">signboard to the Project Manager’s standard design and giving the title of the Works, 3D artistic impression of the project and showing the names of the Employer, Financier, Project Manager, Architect, Quantity Surveyor, Engineers and the Contractor with sufficient space to add the names of the Nominated Sub-Contractors and suppliers. The lettering concerning the Project Manager, Architect, Quantity Surveyor and the Engineer is not to be more than 75mm high. </t>
    </r>
  </si>
  <si>
    <t>Sanitation of the works</t>
  </si>
  <si>
    <t xml:space="preserve">Sanitation of the Works shall be arranged and maintained by the Contractor to the satisfaction of the Government and Local Authorities, Labour Department and the Project Manager.              </t>
  </si>
  <si>
    <t>Materials, tools, plant and scaffolding</t>
  </si>
  <si>
    <t>All materials and workmanship used in the execution of the Works shall be of the best quality and description unless otherwise described. Any materials for the Works condemned by the Project Manager shall immediately be removed from the Site at the Contractor’s expense.</t>
  </si>
  <si>
    <t>The Contractor shall be responsible for the provision of all materials, scaffolding, tools, plants, transport and workmen required for the Works except insofar as may be stated otherwise herein and he shall allow for the provision of the foregoing except for such items specifically and only required for the use of the Nominated Sub-Contractors as described herein.</t>
  </si>
  <si>
    <t>No timber used for scaffolding, formwork or similar purpose shall be used afterwards in the permanent Works.</t>
  </si>
  <si>
    <t>All such plant, tools and scaffolding shall comply with all regulations whether  general or local in force throughout the period of the Contract and shall be altered or adapted during the Contract as may be necessary to comply with any amendments in / or additions to such regulations.</t>
  </si>
  <si>
    <t>Supervision and Working hours</t>
  </si>
  <si>
    <t>The said Works shall be executed under the direction and to the entire satisfaction of the Project Manager ,who shall at all times during normal working hours have access to the Works and to the yards and the workshops of the Contractor and Sub-Contractors or other places where work is being prepared for the Contract.</t>
  </si>
  <si>
    <t>The working hours shall be those generally worked by good employers in the Building and Civil Engineering Trade in the country. No work shall be carried out at night or on gazetted holidays unless the Project Manager shall so direct.</t>
  </si>
  <si>
    <t xml:space="preserve"> No work shall be covered up nor shall any concreting be carried out in the absence of the Clerk of  Works without the prior approval of the Project Manager in writing.</t>
  </si>
  <si>
    <t>1/6</t>
  </si>
  <si>
    <t>Fair wages</t>
  </si>
  <si>
    <t>The Contractor shall pay rates of wages and observe hours and conditions of labour not less favourable than the minimum rates of remuneration and minimum conditions of employment applicable in the district in which the works is carried out. The relevant notice must be posted up and kept posted upon the Site where it can conveniently be read by the employees concerned.</t>
  </si>
  <si>
    <t>Relevant Labour Laws</t>
  </si>
  <si>
    <t>The Contractor’s attention is called to the relevant labour laws in the country and the Contractor should allow in the Preliminaries of this Contract for all costs arising or resulting there from.</t>
  </si>
  <si>
    <t>Labour</t>
  </si>
  <si>
    <t>No labour with the exception of the watchman, may be housed on the Site and the Contractor shall allow for all transport and other charges in moving labour to and from the Site at such hours and such routes as are permitted by the Authorities. The Contractor is to provide, erect and maintain satisfactory housing for the watchmen and shall remove the same on completion of the Works.</t>
  </si>
  <si>
    <t>Existing Property</t>
  </si>
  <si>
    <t>The Contractor shall take every precaution to avoid damage to all existing property including roads, cables, drains and other services and he will be held responsible for all damage thereto, arising from the execution of this Contract, and he shall make good all such damages when directed at his own expense.</t>
  </si>
  <si>
    <t>Protection of the works</t>
  </si>
  <si>
    <t>The Contractor shall cover up and protect all finished works liable to damage including provision of temporary roofs, gutters, drains, etc., until the completion of the Works.</t>
  </si>
  <si>
    <t xml:space="preserve"> In the event of any damage occurring to the Works, materials, sewers, drains, gullies, paths or other Works on the Site temporarily in the possession of the Contractor, for the purpose of this Contract, either from the weather, want of proper protection, defects or insufficiency of the Works, the Contractor alone shall be responsible and shall without extra charges, make good all damages and pay all costs which may be levied.</t>
  </si>
  <si>
    <t>F</t>
  </si>
  <si>
    <t>Standard Measurements</t>
  </si>
  <si>
    <t>All dimensions and measures, etc., shown on the Drawings and given in this Bills of Quantities shall be metric.</t>
  </si>
  <si>
    <t>G</t>
  </si>
  <si>
    <t>Bills of Quantities</t>
  </si>
  <si>
    <t>The whole of the Works contained in these Bills of Quantities is measured on the basis of the Standard Method of Measurements of Building and Associated Civil Works for Eastern Africa, prepared by the Architectural Association of Kenya, Quantity Surveyors Chapter, Second Edition, Metric, printed in June 2008.</t>
  </si>
  <si>
    <t>1/7</t>
  </si>
  <si>
    <t>The Method of Measurements herein used must be accepted and will be strictly adhered to for the adjustments of variations or for re-measurements as necessary. The whole of the quantities in these Bills, unless expressly otherwise stated, have been arrived at by taking the net measurements of various items of completed Works from the Drawings.</t>
  </si>
  <si>
    <t>All the Works in this Contract is liable to re-measurement and no excavation or foundation work or other works shall be filled in or covered up until all re-measurements needed have been made by the Quantity Surveyor.</t>
  </si>
  <si>
    <t>The rates set out by the Contractor against each item shall, unless otherwise expressly provided to the contrary, or unless there is a separate item for extra labour, cutting or waste, be held to include for waste on materials, carriage and cartage, carrying in and return of empties, hoisting, setting, fitting and fixing in position, making good and all other labours and everything else necessary for the completion of each item and for establishment charges and profit.</t>
  </si>
  <si>
    <t>Throughout the Bills of Quantities generally, no mention is made of heights for hoisting and all prices must include for hoisting and fixing at any level within the limit shown on the Drawings or included in the general description unless a specific level is stated.</t>
  </si>
  <si>
    <t>The Contractor shall be deemed to have made allowance in his rates generally to cover items of Preliminaries expenses in connection with P.C Sums or other items if these have not been priced against the respective items.</t>
  </si>
  <si>
    <t>1/8</t>
  </si>
  <si>
    <t>Copyright</t>
  </si>
  <si>
    <t>The copyright of these Bills of Quantities is vested in the Quantity Surveyor and  they may not be reproduced in whole or in part without the Quantity  Surveyor’s written permission.</t>
  </si>
  <si>
    <t>Prime Cost (P.C.) Sums</t>
  </si>
  <si>
    <t>The words “Prime Cost” (or the initials “P.C”) wherever appearing in these Bills of Quantities, shall mean net cost exclusive of any trade, cash or other discounts whatsoever but inclusive of the cost of packing, carriage and delivery. Such costs shall be the sums due to the Sub-Contractor or suppliers after adjustment where applicable in respect of measurements or rates.</t>
  </si>
  <si>
    <t>Any increases or decreases in these Prime Cost Sums resulting from the adjustments and properly paid by the Contractor, shall be added to or deducted from the Contract Sum in the final account. In substantiation, the Contractor is required to produce to the Quantity Surveyor, all quotations, invoices and receipted accounts as shall be necessary to show the details of the sums actually paid.</t>
  </si>
  <si>
    <t xml:space="preserve">Any sums added by the Contractor in these Bills of Quantities in respect of profit upon any Prime Cost Sums will be deducted in the final settlement of accounts and a sum will be added, the amount of which will bear the same the proportion to the sum added as the net amount properly expended bears to the original P.C.Sum.        </t>
  </si>
  <si>
    <t>Samples</t>
  </si>
  <si>
    <t>The Contractor shall furnish at the earliest possible opportunity before work commences at his own cost, any samples of materials of workmanship that may be called for by the Project Manager for his approval or rejection and any further samples in the case of rejection until such samples are approved by the Project Manager and such samples when approved shall be the minimum standard for the work to which they apply.</t>
  </si>
  <si>
    <t>Proprietary Articles</t>
  </si>
  <si>
    <t>Where proprietary articles are specified herein, the Contractor may propose the use of materials of  equal quality but from other manufacturers with the approval of the Project Manager, but the decision of the Project Manager will be final.</t>
  </si>
  <si>
    <t>1/9</t>
  </si>
  <si>
    <t>Protection</t>
  </si>
  <si>
    <t>Cover up and protect from damage, including damage from inclement weather, all finished  work and unfixed materials including that of the Sub-Contractor, etc., to the satisfaction of the Project Manager until the completion of the Contract and make good any damage which occurs. Carefully preserve all trees or bushes on or near the site.</t>
  </si>
  <si>
    <t>Removal of plant, Rubbish, etc</t>
  </si>
  <si>
    <t>The Contractor shall, upon completion of the Works, remove and clear away all temporary buildings, plant, rubbish and unused material, and shall leave the whole of the Site of the Works in a clean and tidy state to the satisfaction of the Project Manager. He shall also remove all rubbish and dirt from the Site at weekly intervals or as directed by the Project Manager.</t>
  </si>
  <si>
    <t xml:space="preserve">Particular care shall be taken in leaving windows clean and removal of all paint and cement stains there 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</si>
  <si>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</si>
  <si>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roads affected by the works in a safe and clear state and shall use proper precautions to ensure the safety of all wheeled traffic and pedestrians.</t>
  </si>
  <si>
    <t>Visitors to the site</t>
  </si>
  <si>
    <t>The Contractor is required to control all visitors to the Site and to keep out unauthorized visitors and to provide a visitors book and ensure that all the authorized visitors sign therein.</t>
  </si>
  <si>
    <t>1/10</t>
  </si>
  <si>
    <t>Programme and progress</t>
  </si>
  <si>
    <t>Monthly progress reports shall be prepared by the Contractor and submitted to the Project Manager in six copies. The first report shall cover the period up to the end of the first calendar month following the Commencement Date. Reports shall be submitted monthly thereafter, each within 7 days after the last day of the period to which it relates.</t>
  </si>
  <si>
    <t>Reporting shall continue until the Contractor has completed all work which is known to be outstanding at the completion date stated in the certificate of practical completion for the Works.</t>
  </si>
  <si>
    <t>Each report shall include but not limited to:</t>
  </si>
  <si>
    <t>a programme and progress chart devised in such a way that the approved contract work program is shown and progress can be marked up against it as the work proceeds,</t>
  </si>
  <si>
    <t>photographs showing the status of progress on the Site,</t>
  </si>
  <si>
    <t>records of the Contractor's Personnel and Equipment,</t>
  </si>
  <si>
    <t>Site Weather Records dully certified by the Clerk of Works/Site Engineer</t>
  </si>
  <si>
    <t>copies of quality assurance documents, test results and certificates of materials,</t>
  </si>
  <si>
    <t>updated cash flow projection,</t>
  </si>
  <si>
    <t>procurement schedule,</t>
  </si>
  <si>
    <t>(h)</t>
  </si>
  <si>
    <t>safety statistics,</t>
  </si>
  <si>
    <t>comparisons of actual and planned progress, with details of any events or circumstances which may jeopardise the completion in accordance with the Contract, and the measures being (or to be) adopted to overcome the delays.</t>
  </si>
  <si>
    <t>Following receipt of such a notice, the Contractor shall take such steps as may be necessary, and as the Project Manager may approve, to remedy or mitigate the likely delay, including revision of the programme.  The Contractor shall not be entitled to any additional payment for taking such steps.</t>
  </si>
  <si>
    <t>Site progress photographs</t>
  </si>
  <si>
    <t>The Contractor shall take and develop (in both digital and still form) site progress photographs every two weeks. Adequate copies shall be made for distribution as follows:</t>
  </si>
  <si>
    <t>Client 1 sets in still form &amp; 1 set in digital form.</t>
  </si>
  <si>
    <t>Project Manager 1 set in still form &amp; 1 set in digital form.</t>
  </si>
  <si>
    <t>1 set of photos in still form to be pinned up in the Site offices for the Consultants.</t>
  </si>
  <si>
    <t>Temporary Hoardings, Fencing and the like</t>
  </si>
  <si>
    <t>The Contractor shall be entirely responsible for all temporary hoarding and fencing which shall be required by either the Project Manager or the Local Authority. The Contractor should ascertain the extent of such temporary hoardings and fencing and include the costs in his bid.</t>
  </si>
  <si>
    <t>1/11</t>
  </si>
  <si>
    <t>Occupational Health and Safety, HIV/AIDS and Gender</t>
  </si>
  <si>
    <t xml:space="preserve">The Contract shall provide a qualified safety officer to deal with OHS, HIV/AIDS and Gender Management and provide all necessary facilities including transport. HIV/AIDS and STD prevention and counseling shall include information, education and counseling campaigns including regular distribution of condoms. The Contractor shall provide, maintain and operate a HIV/AIDS and STD clinic or make alternative arrangements with an existing facility to the approval of the Project Manager. The Contractor shall also carry out Gender sensitisation and awareness raising meetings and workshops and provide gender sensitive monitoring and reporting </t>
  </si>
  <si>
    <t xml:space="preserve">The Contractor (including his sub-contractors) or any sub-contractor directly employed by the client shall ensure that all health and safety provisions are in place and are functional prior to doing any work on site on a daily basis. Non compliance shall attract an express penalty of EUROS 1,000 (Euros One Thousand only) per day per item listed on the health and safety plan that is not implemented. Such amounts shall be deducted from payment due to main contractor in the valuation that will be issued in the period after the incidence. A letter informing the responsible contractor/sub-contractor of the said undertaking shall be issued by the consultants immediately when the noncompliance is identified.
</t>
  </si>
  <si>
    <t>Compliance with NEMA Regulations and the Environment Impact Assessment Report Recommendations</t>
  </si>
  <si>
    <t>The Contractor shall comply with all the regulations set out by the National Environmental Management Authority (NEMA). The contractor should familiarize himself with the Recommendations of the Environmental Impact Assessment and comply with them during execution of the work.</t>
  </si>
  <si>
    <t>As-built drawings and operating &amp; Maintenance Manuals</t>
  </si>
  <si>
    <t xml:space="preserve">"As built" drawings and/or operating and maintenance manuals shall be supplied by the Contractor by the date stated in the Conditions of Contract and Contract Data. </t>
  </si>
  <si>
    <t>Occupation Permit</t>
  </si>
  <si>
    <t>The Contractor shall apply for, provide all transport necessary for, and pay all costs and charges in connection with the Occupation Certificate. Any other supporting documentation required for such certificate will be provided by the Project Manager but the Contractor shall be responsible for producing as-built drawings required for this process in accordance with the Conditions of Contract and the Contract Data.</t>
  </si>
  <si>
    <t>1/12</t>
  </si>
  <si>
    <t>Unit</t>
  </si>
  <si>
    <t>Qty</t>
  </si>
  <si>
    <t>Rate                      (Euro €)</t>
  </si>
  <si>
    <t>Amount    (Euro €)</t>
  </si>
  <si>
    <t>ELEMENT NO. 1</t>
  </si>
  <si>
    <t>DEMOLITION</t>
  </si>
  <si>
    <t xml:space="preserve">Carefully cut through the wall with with and angle grinder and create opening  for window and doors </t>
  </si>
  <si>
    <t>No</t>
  </si>
  <si>
    <t>Window size approx. 1400x1500mm high</t>
  </si>
  <si>
    <t>Double leaf door size approx. 1200x2400mm high</t>
  </si>
  <si>
    <t>No.</t>
  </si>
  <si>
    <t>Single leaf door size approx. 900x2400mm high</t>
  </si>
  <si>
    <t>Door</t>
  </si>
  <si>
    <t>Carefully remove existing oxygen pipe on the wall for reuse</t>
  </si>
  <si>
    <t>TOTAL CARRIED TO COLLECTION</t>
  </si>
  <si>
    <t>2.1/1/1</t>
  </si>
  <si>
    <t>ELEMENT NO.2</t>
  </si>
  <si>
    <t>BRICK WALLING</t>
  </si>
  <si>
    <t>Ordinary burnt clay brickwork jointed in cement sand (1:3) mortar with and including hoop iron wall ties every alternative course : in</t>
  </si>
  <si>
    <t>150mm Thick walls externally</t>
  </si>
  <si>
    <t>SM</t>
  </si>
  <si>
    <t>Allow for repair of minor cracks on the walls and ceilings.</t>
  </si>
  <si>
    <t>Allow for shifting of the oxygen pipes &amp; plumbing system</t>
  </si>
  <si>
    <t>2.1/2/2</t>
  </si>
  <si>
    <t>ELEMENT NO.3</t>
  </si>
  <si>
    <t>RAIN WATER DISPOSAL</t>
  </si>
  <si>
    <t>PVC  Key terrain complete with all accessories/fittings; fixed in accordance with manufacturer's instructions</t>
  </si>
  <si>
    <t>160mm diameter  half round PVC gutter complete with gutter clips at 600mm centers</t>
  </si>
  <si>
    <t>LM</t>
  </si>
  <si>
    <t>Extra over for conner connectors.</t>
  </si>
  <si>
    <t>NO</t>
  </si>
  <si>
    <t>Extra over gutter for outlet to suit 100mm diameter pipe.</t>
  </si>
  <si>
    <t>Extra over Valley hoppers</t>
  </si>
  <si>
    <t>100mm diameter PVC down pipe</t>
  </si>
  <si>
    <t>Extra over for bends.</t>
  </si>
  <si>
    <t>Extra over for shoe.</t>
  </si>
  <si>
    <t>H</t>
  </si>
  <si>
    <t>Extra over for end connectors.</t>
  </si>
  <si>
    <t>I</t>
  </si>
  <si>
    <t>Extra over for gutter straight connectors.</t>
  </si>
  <si>
    <t>J</t>
  </si>
  <si>
    <t xml:space="preserve">Cylindrical PVC vertical water tank 10000 Litres as gentex or equal approved complete with all accessories for rain water harvesting. </t>
  </si>
  <si>
    <t>K</t>
  </si>
  <si>
    <t>Platform in grade 20 concrete foundation measurering 2400mm diameter, 600mm high above ground tank base including builders' work.</t>
  </si>
  <si>
    <t>L</t>
  </si>
  <si>
    <t>110mm PN6 PVC pipe from Roof gutters to water tank</t>
  </si>
  <si>
    <t>M</t>
  </si>
  <si>
    <t xml:space="preserve">Soakaway pit size 2000mm wide x 1500deep complete with stone bolders and covered with polythen sheets on top </t>
  </si>
  <si>
    <t>N</t>
  </si>
  <si>
    <t>Allow for connection accessories and taps</t>
  </si>
  <si>
    <t>Fire Extinguishers</t>
  </si>
  <si>
    <t>O</t>
  </si>
  <si>
    <t>Carbon Dioxide portable fire extinguisher 5kg as NAFFCO CO2 gas extinguisher Model NC5 or equal approved.</t>
  </si>
  <si>
    <t>P</t>
  </si>
  <si>
    <t>Dry powder portable fire extinguisher 9 kg as NAFFCO ABC powder Model NP9 or equal approved.</t>
  </si>
  <si>
    <t>TOTAL CARRIED TO SUMMARY</t>
  </si>
  <si>
    <t>2.1/3/3</t>
  </si>
  <si>
    <t>ELEMENT NO. 4</t>
  </si>
  <si>
    <t>DOORS</t>
  </si>
  <si>
    <t>TIMBER DOORS</t>
  </si>
  <si>
    <t>45mm THICK SOLID CORED FLUSH DOORS; faced both sides with mahogany veneer; with hardwood edge lipping all round: all to Architect's detailed drawings</t>
  </si>
  <si>
    <t xml:space="preserve">Door D3 Size 1500 x 2400mm high with 5mm think viewing fixed glass panel </t>
  </si>
  <si>
    <t>Door D5 Size 900 x 2100mm high</t>
  </si>
  <si>
    <t>METAL WORK</t>
  </si>
  <si>
    <t>PURPOSE MADE DOOR FRAMES AS MANUFACTURED BY ROOFINGS OR EQUAL AND APPROVED: Standard Steel door section complete with fixing accessories and cement sand(1:3) infill; one coat red oxide primer; all to Architect's Drawing</t>
  </si>
  <si>
    <t>220mm girth rebated to profile x 2mm thick steel frame</t>
  </si>
  <si>
    <t xml:space="preserve">Ditto to transome </t>
  </si>
  <si>
    <t>WROT HARDWOOD FRAMES AND LINING selected, treated and kept clean; to Architect's detailed Drawing</t>
  </si>
  <si>
    <t>70 x 20mm Architrave : two labours</t>
  </si>
  <si>
    <t>5mm FROSTED SHEET GLASS and glazing as described: to</t>
  </si>
  <si>
    <t>Metal fanlight in panes 0.1 to 0.5 square meters</t>
  </si>
  <si>
    <t>SUPPLY AND FIX the following ironmongery : locks and furniture where applicable are to be equal to those manufactured by  "HAFELE" and approved by the Architect</t>
  </si>
  <si>
    <t>Stainless steel startec  single action hinges; Cat No. 926.25.703</t>
  </si>
  <si>
    <t>Prs.</t>
  </si>
  <si>
    <t>Stainless steel startec mortise lock; Cat No. 911.24.008</t>
  </si>
  <si>
    <t>Stainless steel lever handles</t>
  </si>
  <si>
    <t>Stainless steel matt escutcheons; Cat No. 903.80.711</t>
  </si>
  <si>
    <t>Star tec stainless steel  floor mounted door stop; Cat No. 937.52.070</t>
  </si>
  <si>
    <t>Push Plates; Cat No. 987.11.300</t>
  </si>
  <si>
    <t>Startec steven pull handles with straight feet; Cat No. 903.00.705</t>
  </si>
  <si>
    <t>800/900 x 300mm high Aluminium Sheet Kick Plate</t>
  </si>
  <si>
    <t>2.1/4/4</t>
  </si>
  <si>
    <t>ELEMENT NO.5</t>
  </si>
  <si>
    <t>WINDOWS</t>
  </si>
  <si>
    <t>CURTAIN RODS</t>
  </si>
  <si>
    <t>25mm diameter spray painted/galvanised iron hanger rail on and including 100mm diameter x 25mm thick timber end brackets thrice plugged into wall</t>
  </si>
  <si>
    <t xml:space="preserve">STEEL CASEMENT WINDOWS </t>
  </si>
  <si>
    <t xml:space="preserve">PURPOSE MADE WINDOW STANDARD TO MATCH EXISTING Steel Section for glazing with putty, permanent ventilation comprising T-bar hood and gauze/insect net, standard transomes and mullions, stays and fasteners, one coat red oxide etching primer :  including 250mm high vents at the top comprising 3mm thick mild steel sheet cranked louvers, 120mm wide bent to shape all welded to window frame and insect screen; as per Architect's detail drawing </t>
  </si>
  <si>
    <t>Window (W03) Size 1200 x 1200mm high (overall)</t>
  </si>
  <si>
    <t>PURPOSE MADE STANDARD Steel burglar proofing made from 25 x 4mm flat bar framing and 12mm solid round mild steel bars : one coat red oxide primer as per Architect's detailed drawing</t>
  </si>
  <si>
    <t>6mm thick glass pane to match existing pane on the windows</t>
  </si>
  <si>
    <t>PREPARE SURFACE AND APPLY ETCHING PRIMER, apply one coat primer, one undercoat and two Gloss finishing coats; on metal work; to</t>
  </si>
  <si>
    <t>Steel windows</t>
  </si>
  <si>
    <t>2.1/5/5</t>
  </si>
  <si>
    <t>ELEMENT NO.6</t>
  </si>
  <si>
    <t>INTERNAL FINISHES</t>
  </si>
  <si>
    <t>WALL FINISHES</t>
  </si>
  <si>
    <t>INTERNAL LIME PLASTER First coat of cement lime and sand (1:2:9) second coat of cement, lime putty and sand (1:1.6) Steel trowelled smooth</t>
  </si>
  <si>
    <t>15mm Thick two coat work to walls</t>
  </si>
  <si>
    <t>POLISHED TERRAZO: FIRST COAT OF 15MM THICK WATERPROOFED CEMENT AND SAND (1:3) SCREED, second coat of 12mm thick coloured cement and approved marble aggregates (1:2;5), including 25 x 3mm pvc dividing strips at 1200mm centres : in</t>
  </si>
  <si>
    <t>25mm thick to floor</t>
  </si>
  <si>
    <t>25mm thick clading to Wall</t>
  </si>
  <si>
    <t>Extra over for coved/curved edges of walls</t>
  </si>
  <si>
    <t>300x150x8mm wall tiling to wall fixed with adhesive joint well grouted and edges line with stainlesss steel or equalapproved materials</t>
  </si>
  <si>
    <t>Painting and Decorating</t>
  </si>
  <si>
    <t>PREPARE AND APPLY ONE MIST COAT AND THREE COATS silk vinyl emulsion paint internally on:</t>
  </si>
  <si>
    <t>Plastered surfaces</t>
  </si>
  <si>
    <t>Ceiling surfaces</t>
  </si>
  <si>
    <t>PREPARE AND APPLY THREE COATS first grade weatherguard emulsion paint : externally; on</t>
  </si>
  <si>
    <t>Rendered surfaces</t>
  </si>
  <si>
    <t xml:space="preserve">300x150x8mm thick ceremic wall tiles fixed with tile adhesive jointwell grouted </t>
  </si>
  <si>
    <t>Ditto floor tiles size 400 X 400X 8mm</t>
  </si>
  <si>
    <t>2.1/6/6</t>
  </si>
  <si>
    <t>ELEMENT NO.7</t>
  </si>
  <si>
    <t>MECHANICAL INSTALLATIONS</t>
  </si>
  <si>
    <t>The Contractor shall supply, deliver,install, test and commission to the satisfaction of the Engineer the following including builders works:-</t>
  </si>
  <si>
    <t>The Tenderers must allow in their prices for all couplings,connectors as required in the running lengths of pipes.</t>
  </si>
  <si>
    <t>Sanitary Fittings</t>
  </si>
  <si>
    <t>Supply and install the following sanitary fittings as specified "OR " Equal and Approved including all necessary fittings and accessories.The contractor shall submit for approval a schedule of fitings before orders for the fittings are placed.</t>
  </si>
  <si>
    <t>Scrub-up Sink</t>
  </si>
  <si>
    <r>
      <rPr>
        <sz val="11"/>
        <color theme="1"/>
        <rFont val="Garamond"/>
        <family val="1"/>
      </rPr>
      <t>Stainless steel</t>
    </r>
    <r>
      <rPr>
        <b/>
        <sz val="11"/>
        <color theme="1"/>
        <rFont val="Garamond"/>
        <family val="1"/>
      </rPr>
      <t xml:space="preserve"> Scrub-up Sink </t>
    </r>
    <r>
      <rPr>
        <sz val="11"/>
        <color theme="1"/>
        <rFont val="Garamond"/>
        <family val="1"/>
      </rPr>
      <t>to BS EN 10088/1 1600mm long, wall mounted as 'ARMITAGE SHANKS' S6504 Scrub-up Trough Complete with wall mounted lever action mixer tap as Markwik S8210 or S8215, 1/1/2" plastic resealing bottle trap with removable sump,75mm seal,strainer waste and trap cover.</t>
    </r>
  </si>
  <si>
    <t>6mm glass plate mirror size 610x475mm with bevelled edges complete.</t>
  </si>
  <si>
    <t>WC Suite - Type 1</t>
  </si>
  <si>
    <t>WC Suite, horizontal outlet as Twyfords WC1512WH, , Cover clip CX3648WH, Hinges GR7867WH, Seat ST1304WH, WC Outlet Connector WF1241WH, screwed with approved stainless steel screws, Roll Holder VC9806WH with all connection accesories</t>
  </si>
  <si>
    <t>Wash Hand Basin - Type 1</t>
  </si>
  <si>
    <t>Wash hand Basin as Twyfords Sola WB2522WH, Wall Hangers SR5307XX, Grid waste WF4341CP, Trap WF8463CP, Extension WF8467CP press action pillar tap SF5249CP to approval.</t>
  </si>
  <si>
    <t>Soap Dispenser</t>
  </si>
  <si>
    <t>Stainless steel surface mounted Gel dispenser size 118x115mm, 1.1Litre capacity in a bright finish or approved equivalent.</t>
  </si>
  <si>
    <t>Showers</t>
  </si>
  <si>
    <t xml:space="preserve">Shower mixer complete with all its accessories </t>
  </si>
  <si>
    <t>Chrome plated Double coat Hooks as Roca or approved equivalent</t>
  </si>
  <si>
    <t>2.1/7/7</t>
  </si>
  <si>
    <t>ELEMENT NO.8</t>
  </si>
  <si>
    <t xml:space="preserve">INTERNAL WATER SUPPLY AND DISTRIBUTION </t>
  </si>
  <si>
    <t>All Cold and Hot Water piping shall be  PPR pipe PN25 complete with Tees, Sockets, Elbows, Threaded adapters, Threaded elbows, Reducers and all associated fittings.</t>
  </si>
  <si>
    <t>PIPE WORK</t>
  </si>
  <si>
    <t xml:space="preserve">32mm PPR cold water Pipe work complete. </t>
  </si>
  <si>
    <t xml:space="preserve">25mm PPR cold water Pipe work complete. </t>
  </si>
  <si>
    <t xml:space="preserve">20mm PPR cold water Pipe work complete. </t>
  </si>
  <si>
    <t>32mm gate valves</t>
  </si>
  <si>
    <t>25mm gate valves</t>
  </si>
  <si>
    <t>20mm angle valves</t>
  </si>
  <si>
    <t>Flexible tube 450mm long complete</t>
  </si>
  <si>
    <t>PVC Gully Trap</t>
  </si>
  <si>
    <t>PVC 4way Floor Trap</t>
  </si>
  <si>
    <t>2.1/8/8</t>
  </si>
  <si>
    <t>FOUL EXTERNAL DRAINAGE SYSTEM- PIPES COMPLETE WITH FITTINGS</t>
  </si>
  <si>
    <t>The Contractor is to supply ,install and commissionto the satisfaction of the Engineer the followingincluding builders works</t>
  </si>
  <si>
    <t>Excavate trench 0.6M wide ,Max and 1M deep, blind base of trench and cover drianage pipe with sand minimum 50mm thick before back fill excess soil over laid drainage pipes</t>
  </si>
  <si>
    <t xml:space="preserve">uPVC pipe 32mm PN 6 to be laid  as detailed </t>
  </si>
  <si>
    <t xml:space="preserve">uPVC pipe 50mm PN 6 to be laid  as detailed </t>
  </si>
  <si>
    <t xml:space="preserve">uPVC pipe 110mm PN 6 to be laid  as detailed </t>
  </si>
  <si>
    <t xml:space="preserve">uPVC pipe 150mm PN 6 to be laid  as detailed </t>
  </si>
  <si>
    <t xml:space="preserve">Manhole as 600 x 450mm (internally) inspection chambers 600mm deep invert consisting of 150mm thick concrete block wall, benched and channeled in  concrete Class "Q' and rendered and trowelled smooth in 20mm thick water proofed cement/sand screed including excavation and medium duty approved cast iron cover and frame </t>
  </si>
  <si>
    <t xml:space="preserve">Ditto Gully traps 300x300mm with medium duty approved cast iron cover and frame </t>
  </si>
  <si>
    <t>Soakpit size 3M diam 2M deep filled with hard core and covered with 1000 guage polythene and top made good to match surroundings</t>
  </si>
  <si>
    <t>Ditto but size2M diam 1.5M deep</t>
  </si>
  <si>
    <t>2.1/8/9</t>
  </si>
  <si>
    <t>ELEMENT NO.9</t>
  </si>
  <si>
    <t>Operation and maintenance manual</t>
  </si>
  <si>
    <t>Visual information &amp; knowledge management</t>
  </si>
  <si>
    <t xml:space="preserve">The following items will be supplied and/installed for the purpose of Maintenance and Operations of the installed systems </t>
  </si>
  <si>
    <t>pcs</t>
  </si>
  <si>
    <t>Ls</t>
  </si>
  <si>
    <t>Error/warning chart; an A1 size chart illustrating common warning signs and error messages, and their meanings, labelled in English, securely mounted at a location readily accessible and easily understood by Operation and Maintenance staff. The lettering and drawings will be high contrast for good visibility.</t>
  </si>
  <si>
    <t>2.1/9/10</t>
  </si>
  <si>
    <t>COLLECTION</t>
  </si>
  <si>
    <t>3.1/9/11</t>
  </si>
  <si>
    <t>PROPOSED CONSTRUCTION OF PATIENCE KITCHEN AT BUGEMBE HCIV JINJA DISTRICT</t>
  </si>
  <si>
    <t>SUBSTRUCTURES</t>
  </si>
  <si>
    <t>ALL PROVISIONAL</t>
  </si>
  <si>
    <t>The work in this element includes all works up to and including the ground floor slab</t>
  </si>
  <si>
    <t>Allow for maintaining and upholding sides of excavation: clear off all fallen material, rubbish</t>
  </si>
  <si>
    <t>ITEM</t>
  </si>
  <si>
    <t>Allow for keeping the whole of the excavation free from general water</t>
  </si>
  <si>
    <t>Excavate oversite  to remove vegetable top soil; remove from site</t>
  </si>
  <si>
    <t>Mass excavation to reduce levels  average 200mm deep commencing from stripped level; remove from site.</t>
  </si>
  <si>
    <t>CM</t>
  </si>
  <si>
    <t>Excavate for foundation trench not exceeding 1.5 meters deep from reduced level.</t>
  </si>
  <si>
    <t>Excavate for column pad not exceeding 1.5 meters deep from reduced level.</t>
  </si>
  <si>
    <t>Extra over excavations for excavating in rock.</t>
  </si>
  <si>
    <t>Return fill and ram selected excavated material around foundations.</t>
  </si>
  <si>
    <t>Load and cart away surplus excavated material from site.</t>
  </si>
  <si>
    <t>Approved imported marrum fill to make up levels; well rolled and compacted in layers not exceeding 150mm thick to 98% MDD to Engineer's approval</t>
  </si>
  <si>
    <t>200mm Thick bed of hand packed stone base, well rolled and compacted.</t>
  </si>
  <si>
    <t>50mm thick stone dust blinding over surfaces of hardcore</t>
  </si>
  <si>
    <t>Anti-termite treatment as Termidor or other equal and approved to surfaces of hardcore, top of foundation walling and bottom of excavation.</t>
  </si>
  <si>
    <t>CONCRETE WORK</t>
  </si>
  <si>
    <t>PLAIN CONCRETE CLASS 15; ORDINARY PORTLAND CEMENT 42.5 (20MM AGGREGATE)</t>
  </si>
  <si>
    <t>100mm Thick blinding layer under strip foundations</t>
  </si>
  <si>
    <t>3.1/1/1</t>
  </si>
  <si>
    <t>VIBRATED REINFORCED CONCRETE CLASS 25; ORDINARY PORTLAND CEMENT 42.5 (20MM AGGREGATE) IN:</t>
  </si>
  <si>
    <t>Strip foundations</t>
  </si>
  <si>
    <t>120mm thick ground floor slab</t>
  </si>
  <si>
    <t>Stub coloumn</t>
  </si>
  <si>
    <t>STEEL FABRIC REINFORCEMENT TO BS 4483 as described</t>
  </si>
  <si>
    <t>No. A142 Fabric Mesh reinforcement weighing 2.22 kg. per square meter fixed in slab</t>
  </si>
  <si>
    <t>FORMWORK TO</t>
  </si>
  <si>
    <t>Sides of column stub</t>
  </si>
  <si>
    <t>Edges of slabs 75 to 150mm high</t>
  </si>
  <si>
    <t>DAMP PROOF COURSES</t>
  </si>
  <si>
    <t>1000 Gauge polythene sheeting laid on blinded hardcore</t>
  </si>
  <si>
    <t>WALLING</t>
  </si>
  <si>
    <t>Solid concrete blockwork jointed and pointed in cement sand (1:3) mortar : with and including hoop iron wall ties every alternative course : in</t>
  </si>
  <si>
    <t xml:space="preserve">200mm Thick walls </t>
  </si>
  <si>
    <t>SUNDRIES</t>
  </si>
  <si>
    <t>20 SWG Hoop Iron wall tie 25mm wide x 450mm long cast 75mm into concrete and built into joint of block walling</t>
  </si>
  <si>
    <t>TWO COATS EXTERNAL CEMENT RENDER (1:4) finished with wood float</t>
  </si>
  <si>
    <t>15mm thick to walls</t>
  </si>
  <si>
    <t xml:space="preserve">TWO COATS BLACK BITUMASTIC paint : on </t>
  </si>
  <si>
    <t>Rendered walls</t>
  </si>
  <si>
    <t>3.1/1/2</t>
  </si>
  <si>
    <t>STEEL REINFORCEMENT as described including cutting to length, bending, hoisting and fixing and including all necessary tying wire and spacing blocks</t>
  </si>
  <si>
    <t>HIGH YIELD RIBBED BARS, TYPE 2 TO BS 4449:2005</t>
  </si>
  <si>
    <t>8mm Diameter bars</t>
  </si>
  <si>
    <t>KG</t>
  </si>
  <si>
    <t>12mm Diameter bars</t>
  </si>
  <si>
    <t>FORMWORK TO:</t>
  </si>
  <si>
    <t>Sides of stub column</t>
  </si>
  <si>
    <t>3.1/1/3</t>
  </si>
  <si>
    <t>ELEMENT NO. 2</t>
  </si>
  <si>
    <t>R.C. FRAME</t>
  </si>
  <si>
    <t>Column &amp; Ring beams</t>
  </si>
  <si>
    <t>Sides and soffittes of column and ring beams</t>
  </si>
  <si>
    <t>200mm Thick walls externally</t>
  </si>
  <si>
    <t>Supply, install, connect and set to work the following:</t>
  </si>
  <si>
    <t>Energy Saving Wood Stoves</t>
  </si>
  <si>
    <r>
      <t xml:space="preserve">Allow a provisional sum of </t>
    </r>
    <r>
      <rPr>
        <b/>
        <sz val="11"/>
        <rFont val="Garamond"/>
        <family val="1"/>
      </rPr>
      <t xml:space="preserve">6,000 euro </t>
    </r>
    <r>
      <rPr>
        <sz val="11"/>
        <rFont val="Garamond"/>
        <family val="1"/>
      </rPr>
      <t>for construction of 12No. 5 litres capacity energy saving wood stove complete with the following in accordance with the drawings: i) In-built cooking chamber of heat resistant (refractory) brick wall externally finished in facing bricks, ii) firewood magazine combustion chamber, (iii) air inlet and (iv)  chimney with cap at base for soot removal.</t>
    </r>
  </si>
  <si>
    <t>3.1/2/4</t>
  </si>
  <si>
    <t>ELEMENT NO. 3</t>
  </si>
  <si>
    <t>Structural Steelwork</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</si>
  <si>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</si>
  <si>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Structural Steelwork : framed  : one coat red-oxide primer;</t>
  </si>
  <si>
    <t>70 x 70 x 3mm RHS rafters</t>
  </si>
  <si>
    <t>70 x 70 x 3mm RHS tie beam</t>
  </si>
  <si>
    <t>70 x 70 x 3mm RHS struts and tie</t>
  </si>
  <si>
    <t>Z purlin 150x50x2mm</t>
  </si>
  <si>
    <t>Kg</t>
  </si>
  <si>
    <t>Facia boards 200x30x1.5mm</t>
  </si>
  <si>
    <t/>
  </si>
  <si>
    <t>Supply and fix the following in fabricated mild steel 
sections including special purpose made j-bolts 
other specified connections and fastenings; one coat 
of specified primer before erection ; 3-coats gloss 
paint after erection all above measured inclusive</t>
  </si>
  <si>
    <t>26 Gauge pre-painted IT4 roofing sheets : fixed to GI-
purlins with self tapping screws : in Sheet laid sloping not 
exceeding 15 degrees from horizontal.</t>
  </si>
  <si>
    <t xml:space="preserve">SM </t>
  </si>
  <si>
    <t>Prepare and apply one coat undercoat and two 
finishing coats oil emulsion paint to all steel section</t>
  </si>
  <si>
    <t>kg</t>
  </si>
  <si>
    <t>ELEMENT NO.4</t>
  </si>
  <si>
    <t>WORKTOP SIZE 2800x350x900MM HIGH  &amp; 2800x600x900MM HIGH</t>
  </si>
  <si>
    <t>BRICK WORK</t>
  </si>
  <si>
    <t>150mm thick walls</t>
  </si>
  <si>
    <t xml:space="preserve">75mm thick concrete slab </t>
  </si>
  <si>
    <t>10mm Diameter bars</t>
  </si>
  <si>
    <t>75mm wide to sides of slab</t>
  </si>
  <si>
    <t>Sofit of slab</t>
  </si>
  <si>
    <t>FINISHES</t>
  </si>
  <si>
    <t>Wall plater cement sand mix 1:4  steel trowelled smooth</t>
  </si>
  <si>
    <t>20mm thick granite worktop finish</t>
  </si>
  <si>
    <t>20mm thick granite wall finish</t>
  </si>
  <si>
    <t>WASH FACILITY</t>
  </si>
  <si>
    <t>230mm thick walls</t>
  </si>
  <si>
    <t>SPLASH APRON</t>
  </si>
  <si>
    <t>EXCAVATIONS</t>
  </si>
  <si>
    <t>Excavate for strip foundationhh commencing at reduced level but not exceeding 1.5m deep; deposit in temporary spoil heaps on site.</t>
  </si>
  <si>
    <t>Load and cart away surplus excavated material away from site.</t>
  </si>
  <si>
    <t>Return, fill in and ram selected excavated materials around foundation.</t>
  </si>
  <si>
    <t>Approved marram fill to make up levels; well rolled and compacted to 95% MDD in layers not exceeding 150mm thick. Overall 400mm thick</t>
  </si>
  <si>
    <t>150mm Thick bed of hand packed stone base, well rolled and compacted</t>
  </si>
  <si>
    <t>50mm Thick sand blinding over surfaces of hard core.</t>
  </si>
  <si>
    <t>PLAIN CONCRETE CLASS 15 (20mm AGGREGATE)</t>
  </si>
  <si>
    <t>50mm Thick blinding layer under strip foundation.</t>
  </si>
  <si>
    <t>BRICK WORK
well, burnt clay bricks built in cement sand (1:3) mortar and including hoop iron ties every alternate course: in 150mm Thick walls</t>
  </si>
  <si>
    <t>Brick work jointed and pointed in cement sand (1:3) mortar with and including hoop iron ties every alternate course : in</t>
  </si>
  <si>
    <t>150mm Thick walls</t>
  </si>
  <si>
    <t xml:space="preserve">                 -  </t>
  </si>
  <si>
    <t>CEMENT SAND (1:4) Render finished smooth</t>
  </si>
  <si>
    <t>15mm thick to walls finished smooth</t>
  </si>
  <si>
    <t xml:space="preserve">PAINTING </t>
  </si>
  <si>
    <t>Prepare and apply three coats of bituminous paint to rendered surfaces</t>
  </si>
  <si>
    <t xml:space="preserve">VIBRATED MASS CONCRETE CLASS 25; ORDINARY PORTLAND CEMENT 42.5 (20MM AGGREGATE) IN:75mm thick slab on the apron and well finished using power floating. </t>
  </si>
  <si>
    <t>Aspron finishes</t>
  </si>
  <si>
    <t>Cement sand screed mix 1:3 floor finish</t>
  </si>
  <si>
    <t>15mm thick Cement sand mix 1:3plaster to walls</t>
  </si>
  <si>
    <t>INTERNAL &amp; EXTERNAL FINISHES</t>
  </si>
  <si>
    <t>EXTERNAL CEMENT SAND PLASTER  cementand sand (1:3) Steel trowelled smooth</t>
  </si>
  <si>
    <t>20mm Thick two coat work to walls</t>
  </si>
  <si>
    <t>PAINTING AND DECORATING</t>
  </si>
  <si>
    <t>FLOOR FINISHES</t>
  </si>
  <si>
    <r>
      <rPr>
        <sz val="11"/>
        <color theme="1"/>
        <rFont val="Garamond"/>
        <family val="1"/>
      </rPr>
      <t>Stainless steel</t>
    </r>
    <r>
      <rPr>
        <b/>
        <sz val="11"/>
        <color theme="1"/>
        <rFont val="Garamond"/>
        <family val="1"/>
      </rPr>
      <t xml:space="preserve">  Sink </t>
    </r>
    <r>
      <rPr>
        <sz val="11"/>
        <color theme="1"/>
        <rFont val="Garamond"/>
        <family val="1"/>
      </rPr>
      <t>single drain, Complete with wall mounted lever action mixer tap as Markwik S8210 or S8215, 1/1/2" plastic resealing bottle trap with removable sump,75mm seal,strainer waste and trap cover.</t>
    </r>
  </si>
  <si>
    <t>Soakpit size 2M diam 1.5M deep filled with hard core and covered with 1000 guage polythene and top made good to match surroundings</t>
  </si>
  <si>
    <t>ELEMENT NO.10</t>
  </si>
  <si>
    <t xml:space="preserve">PROPOSED CONSTRUCTION OF COVERED WALKWAY  AT BWUGEMBE HEALTH CENTRE IV, JINJA DISTRICT. </t>
  </si>
  <si>
    <t xml:space="preserve">DESCRIPTION </t>
  </si>
  <si>
    <t xml:space="preserve">UNIT </t>
  </si>
  <si>
    <t xml:space="preserve">QTY </t>
  </si>
  <si>
    <t xml:space="preserve">RATE 
(EURO) </t>
  </si>
  <si>
    <t xml:space="preserve">AMOUNT 
EURO) </t>
  </si>
  <si>
    <t>ELEMENT NO 1: WALKWAY CONSTRUCTION</t>
  </si>
  <si>
    <t xml:space="preserve">Site Preparation </t>
  </si>
  <si>
    <t>Excavate top vegetable soil average 150mm deep and cart 
to spoil</t>
  </si>
  <si>
    <t>Anti-termite treatment to stripped surfaces of ground</t>
  </si>
  <si>
    <t>Disposal of excavated materials</t>
  </si>
  <si>
    <t>Surplus excavated material: Load up, cart, deposit, spread 
and level on site where directed.</t>
  </si>
  <si>
    <t xml:space="preserve">CM </t>
  </si>
  <si>
    <t xml:space="preserve">Fillings </t>
  </si>
  <si>
    <t>Approved Gravel soil filling : well watered and compacted to 
MOD 95%: to make up levels under floor bed</t>
  </si>
  <si>
    <t>Walkway floor</t>
  </si>
  <si>
    <t xml:space="preserve">450x 450x75mm thick precast concrete reinofrced slabs, 
slabs reinforced with10mm bar spaced at 150mm centers both ways, laid on compacted imported murram, on 50mm thick sand bedding including filling joint swith cement and sand mortar 1:3 </t>
  </si>
  <si>
    <t>Hardcore filling</t>
  </si>
  <si>
    <t>200mm Thick hardcore filling well compacted to making up levels</t>
  </si>
  <si>
    <t>Base of stachion</t>
  </si>
  <si>
    <t xml:space="preserve">100mm strip foundation </t>
  </si>
  <si>
    <t>Kerb stones</t>
  </si>
  <si>
    <t xml:space="preserve">125mm x 300mmx 900mm Half-battered kerbs to BS 340 
bedded and jointed in cement sand (1:3) mortar on and 
including 450mm x 200mm thick concrete grade 20 bed and 100mm hauching at back including all necessary excavation 
and formwork </t>
  </si>
  <si>
    <t xml:space="preserve">LM </t>
  </si>
  <si>
    <t xml:space="preserve">Prepare and apply one coat undercoat and two 
finishing coats road marking paint to: </t>
  </si>
  <si>
    <t>Half battered kerb stones.</t>
  </si>
  <si>
    <t>Total carried to collection</t>
  </si>
  <si>
    <t>4.1/1/1</t>
  </si>
  <si>
    <t xml:space="preserve">AMOUNT 
(UGX) </t>
  </si>
  <si>
    <t>ELEMENT NO 2: WALKWAY CONSTRUCTION CON'TD</t>
  </si>
  <si>
    <t>Stanchion - poles</t>
  </si>
  <si>
    <t xml:space="preserve">75mm diameter x 3mm thick Round Hollow Section stanchion: Height 2800mm long including 400-700mm length bedded in concrete  in ground : top welded with 2mm thick U-shaped mild steel cleat to receive wall plate (m/s):bottom welded with fixing 
lugs: primed with one coat red oxide primer before fixing.
</t>
  </si>
  <si>
    <t>Foundation pits to receive steel poles</t>
  </si>
  <si>
    <t>Form work to sides of concrete</t>
  </si>
  <si>
    <t>Roof covering</t>
  </si>
  <si>
    <t xml:space="preserve">Roof structure </t>
  </si>
  <si>
    <t>50x50x2mm thick Hollow Section Rafter: length 
 to GI Poles with anchors.</t>
  </si>
  <si>
    <t>Round hollow section 75x3mm steel post</t>
  </si>
  <si>
    <t>Wall plate 50x50x2mm</t>
  </si>
  <si>
    <t>Guard rails 25x25x2mm</t>
  </si>
  <si>
    <t>M.S base plate 6mm thick complete with 4no. 17mm diameter hole on each plate</t>
  </si>
  <si>
    <t xml:space="preserve">16mmdiameter bolts </t>
  </si>
  <si>
    <t>8mm diameter bolts</t>
  </si>
  <si>
    <t>ELEMENT NO 3: WALKWAY CONSTRUCTION CON'TD</t>
  </si>
  <si>
    <t>Wiring and lighting</t>
  </si>
  <si>
    <t>Total carried forward from Page 4.1/1/1</t>
  </si>
  <si>
    <t>Total carried forward from Page 4.1/2/2</t>
  </si>
  <si>
    <t>Total carried forward from Page 4.1/3/3</t>
  </si>
  <si>
    <t>Total to Summary</t>
  </si>
  <si>
    <t>4.1/3/3</t>
  </si>
  <si>
    <t>PROPOSED RENOVATION  OF TOILET  AT BUGEMBE HCIV JINJA DISTRICT</t>
  </si>
  <si>
    <t>Carefully remove existing toilet pan and appropriately disposed off.</t>
  </si>
  <si>
    <t xml:space="preserve">Hack off section of existing wall plaster </t>
  </si>
  <si>
    <t>5.1/1/1</t>
  </si>
  <si>
    <t>STEEL DOORS</t>
  </si>
  <si>
    <t>Purpose made steel casement doors manufactured from standard W20 sections: manufacture, assemble and deliver to site : Supply and fix ironmongery comprising  approved hinges, pivoting mechanisms, stays, fasteners to opening lights: plugged and screwed or built into walling : one coat red oxide primer before delivery.</t>
  </si>
  <si>
    <t>Door size 900 x 2400mm high</t>
  </si>
  <si>
    <t>Steel  door complete with burglar proofing</t>
  </si>
  <si>
    <t>Excavate for around existing  foundation to reduced level below that of the apron; deposit in temporary spoil heaps on site.</t>
  </si>
  <si>
    <t>ceiling surfaces</t>
  </si>
  <si>
    <t xml:space="preserve"> 3mm thick (each) EPDM APP modified bituminous water proofing membrane, reinforced with polyester, fully bonded and torch applied onto solvent base primer conforming to ASTMD- 41 applied in accordance with manufacturers instructions; to</t>
  </si>
  <si>
    <t>Well prepare flat roofs surface</t>
  </si>
  <si>
    <t>Low level sitting pan type toilet system</t>
  </si>
  <si>
    <t>Shower system complete with the mixer</t>
  </si>
  <si>
    <t xml:space="preserve">Cylindrical PVC vertical water tank 3000 Litres as gentex or equal approved complete with all accessories for rain water harvesting. </t>
  </si>
  <si>
    <t>Install timber trap door size 600x600mm</t>
  </si>
  <si>
    <t xml:space="preserve">Carefully cut through the wall with angle grinder and create opening  for window and doors </t>
  </si>
  <si>
    <t xml:space="preserve">Description </t>
  </si>
  <si>
    <t>Unit price VAT excl. (€)</t>
  </si>
  <si>
    <t>Total price VAT excl. (€)</t>
  </si>
  <si>
    <t>Semi Automatic manifold 2x3</t>
  </si>
  <si>
    <t>Degreased Copper pipes 15mm</t>
  </si>
  <si>
    <t>Fittings</t>
  </si>
  <si>
    <t>AVSU-1 Gas with Alarm</t>
  </si>
  <si>
    <t xml:space="preserve">Line Valve 15mm </t>
  </si>
  <si>
    <t>Three compartment trunking</t>
  </si>
  <si>
    <t>Trunking 50x50</t>
  </si>
  <si>
    <t>End caps</t>
  </si>
  <si>
    <t>Oxygen Delivery outlet</t>
  </si>
  <si>
    <t>Flow Metre</t>
  </si>
  <si>
    <t xml:space="preserve">Fabrication </t>
  </si>
  <si>
    <t>SUBSTRUCTURE (All Provisional)-3m x2.5m</t>
  </si>
  <si>
    <t>Excavations</t>
  </si>
  <si>
    <t>Excavate oversite to remove top soil average 150mm deep and remove from site.</t>
  </si>
  <si>
    <r>
      <t>M</t>
    </r>
    <r>
      <rPr>
        <vertAlign val="superscript"/>
        <sz val="11"/>
        <color theme="1"/>
        <rFont val="Garamond"/>
        <family val="1"/>
      </rPr>
      <t>3</t>
    </r>
  </si>
  <si>
    <t>Excavate foundation trench not exceeding 1.50 m deep.</t>
  </si>
  <si>
    <t>150mm thick brickwork in cement sand mortar mix 1:4 as plith walling</t>
  </si>
  <si>
    <t>Remove excavated material from site</t>
  </si>
  <si>
    <t>Return fill and ram selected excavated material around foundation</t>
  </si>
  <si>
    <t xml:space="preserve">1000 gauge polythene plastic sheeting with 300mm welted lap joints </t>
  </si>
  <si>
    <t>Sq.</t>
  </si>
  <si>
    <t>Murram filling</t>
  </si>
  <si>
    <t>Murram filling well spread levelled rammed and consolidated in 100mm 'layers'</t>
  </si>
  <si>
    <t>Plain concrete class 15/20mm Aggregate in:</t>
  </si>
  <si>
    <t>50 mm blinding under beams</t>
  </si>
  <si>
    <t xml:space="preserve">Vibrated reinforced Concrete Class 25/20mm </t>
  </si>
  <si>
    <t>Aggregate in:</t>
  </si>
  <si>
    <t>150 mm thick slab</t>
  </si>
  <si>
    <t>Cement sand plaster 20mm thick to plinth walling mortar mix 1:3</t>
  </si>
  <si>
    <t>High Tensile Steel Bar Reinforcement</t>
  </si>
  <si>
    <t>(Provisional)</t>
  </si>
  <si>
    <t xml:space="preserve">12 mm </t>
  </si>
  <si>
    <t xml:space="preserve">8 mm </t>
  </si>
  <si>
    <t>Fabric mesh reinforcement BRC mesh ref No. A142 laid in floor slab.</t>
  </si>
  <si>
    <t>Supply, fabricate and install 100mmx100mmx10mm steel angle frame with hold down hook bars 150mm placed at 300mm along the frame length and cast in concrete slab/beam complete with hole provision for securing the generator at installation</t>
  </si>
  <si>
    <t>Lm</t>
  </si>
  <si>
    <t>Sawn Formwork as described to:</t>
  </si>
  <si>
    <t>Sides of ground beam and slab</t>
  </si>
  <si>
    <t>PURPOSE MADE STANDARD Steel burglar proofing made from 20 x 20 x 2mm SHS vertical grills everywhere placed at 150mm along the shelter perimeter and 60 x 40x2mm vertical supports at 4 no corner points, 2no door support and 1no mid back side RHS : one coat red oxide primer as per Architect's detailed drawing</t>
  </si>
  <si>
    <t>Cage; size 4200mm x 2700mm x 2400mm high front and 2100mm high on the back; complete with and including 1500 x 2100mm high steel grilled door</t>
  </si>
  <si>
    <t>PREPARE SURFACE AND APPLY ETCHING PRIMER; apply one coat primer, one undercoat and two Gloss finishing coats; on metal work : to</t>
  </si>
  <si>
    <t>General steel surfaces</t>
  </si>
  <si>
    <t>ROOF WORKS</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</si>
  <si>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</si>
  <si>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50 x 50 x 2.0mm SHS wall plate for back and front of shelter</t>
  </si>
  <si>
    <t>50 x 25 x 2.0mm SHS for rafter placed at side, middle and side</t>
  </si>
  <si>
    <t>50 x 25 x 2.0mm SHS for Purlin placed at top, middle and bottom of roof structure</t>
  </si>
  <si>
    <t>Allow for all connections, plates, cleats, weld joints and heavy duty bolts, nuts and washers to approval, including all builders work during erection of shelter</t>
  </si>
  <si>
    <t>ROOF COVERING</t>
  </si>
  <si>
    <t>26 Gauge pre-painted IT4 roofing sheets : fixed to angle purlins with J-bolts : in</t>
  </si>
  <si>
    <t>Sheet laid sloping not exceeding 22.5 degrees from horizontal overall roof cover size 3.5m x 3.0m.</t>
  </si>
  <si>
    <t>Allow for supply and installation of all necessary safety and user signage</t>
  </si>
  <si>
    <t>STEEL GRILLLLED DOOR detail see below;</t>
  </si>
  <si>
    <t xml:space="preserve">PURPOSE MADE GRILLED DOORS: Standard Steel grilled door comprising of: 50 x 50 x 3mm RSA door frame; 40 x 40 x 3mm RHS framing and transoms; all iron-mongery and accessories; one coat red oxide primer; as per Architect's drawing </t>
  </si>
  <si>
    <t>Door size 1500 x 2100mm high (overall)</t>
  </si>
  <si>
    <t> No</t>
  </si>
  <si>
    <r>
      <t>PREPARE SURFACE AND APPLY ETCHING PRIMER; apply one coat primer, one und</t>
    </r>
    <r>
      <rPr>
        <sz val="11"/>
        <color theme="1"/>
        <rFont val="Garamond"/>
        <family val="1"/>
      </rPr>
      <t>ercoat and two Gloss finishing coats; on metal work surfaces</t>
    </r>
  </si>
  <si>
    <t> Item</t>
  </si>
  <si>
    <t>General door surfaces</t>
  </si>
  <si>
    <t>Element 1: Supply cable</t>
  </si>
  <si>
    <t>Element 2: Concrete Platform</t>
  </si>
  <si>
    <t>Element 3: Shelter frame</t>
  </si>
  <si>
    <t>Total Element 3 excl. VAT</t>
  </si>
  <si>
    <t>Total Element 2 excl. VAT</t>
  </si>
  <si>
    <t>Total Element  1 excl. VAT</t>
  </si>
  <si>
    <t>Grand total excl. VAT (€):</t>
  </si>
  <si>
    <t xml:space="preserve">Cylindrical PVC vertical water tank 3000 Litres as Poly Tanks or equal approved complete with 25mm inlet ball valve, overflow, outlet and wash out and all accessories. </t>
  </si>
  <si>
    <t>Kitchen sink</t>
  </si>
  <si>
    <t>Toilet system</t>
  </si>
  <si>
    <t>Solar Water Heating System</t>
  </si>
  <si>
    <t xml:space="preserve">Supply, install, and commission a 300-litre passive thermosiphon closed-circuit solar water heating system complete with a 300-litre horizontally mounted insulated storage tank with a 3 kW electric booster element, and 2 No. flat-plate solar heat collectors, each with a minimum area of 2m².
The system shall be capable of delivering 300 litres of hot water at 60°C under typical Uganda solar conditions.
It shall include all necessary piping connections, isolation valves, unions, thermal insulation (UV-resistant), mounting structures for roof installation, and all associated accessories to ensure a fully functional and safe system.
The units shall be from a reputable manufacturer such as Solahart or equal and approved </t>
  </si>
  <si>
    <t>Steel stand in standard section of 60x60x3mm thick, bracing 50x50x3mm thick ,8m high fixed in the ground next to the building complete with 2mm thick chequered plate, gard rails to height of 120mm high and  all other accessories.</t>
  </si>
  <si>
    <t>ELECTRICAL INSTALLATIONS</t>
  </si>
  <si>
    <t>Earthing and Lightning Protection</t>
  </si>
  <si>
    <t xml:space="preserve">25mm PVC heavy gauge conduit to allow for concealed wiring  </t>
  </si>
  <si>
    <t>Adaptable box with TPN 32A connector block.</t>
  </si>
  <si>
    <t>Water proof LED luminaire with replaceable LED Tubes, 4ft, IP65, IK08, 20W complete with all accessories</t>
  </si>
  <si>
    <t>Supply and install 2.5mm² PVC-Insulated twin copper cables drawn in 25mm heavy guage PVC surface conduit</t>
  </si>
  <si>
    <t>Allow for supply of all the necessary accessories such as MK boxes, junction boxes, insulting tape, tower clips, nails, strip connectors, wall plugs, self taping screws, etc.</t>
  </si>
  <si>
    <t>Lighting switches 2W2G wired by 2.5mm2 copper cables in 25mm heavy guage PVC  surface conduit complete with MK boxes and all accessories.</t>
  </si>
  <si>
    <t>Lighting points wired by 1.5mm2 copper cables in 25mm heavy guage PVC wall concealed conduit complete with MK boxes,1W1G switches and all accessories.</t>
  </si>
  <si>
    <t>6W LED Recessed Ceiling Panel Light Down Lights Surface Mount Flat 8 Inch Round</t>
  </si>
  <si>
    <t>Socket points</t>
  </si>
  <si>
    <t>Double sockets wired by 2.5mm2 copper cables in 25mm heavy guage PVC  surface conduit complete with MK boxes and all accessories.</t>
  </si>
  <si>
    <t>Supply and install 2.5mm² PVC-Insulated twin and earth copper cables drawn in 25mm heavy guage PVC surface conduit</t>
  </si>
  <si>
    <t>Copper tape of hard drawn high conductivity copper 3mm x 25mm cross section for horizontal and down conductors complete with fixing clips and all accessories as by FURSE or HEX or equal.</t>
  </si>
  <si>
    <t>Air terminal 16mm diameter, 1200mm long, complete with tape adapters, spikes and all accessories by FURSE or HEX or equal approved.</t>
  </si>
  <si>
    <t>Test clamp complete as by FURSE or HEX  or equal.</t>
  </si>
  <si>
    <t>Supply and install 600mmx600mm earthing mat at a depth of at least 0.5m</t>
  </si>
  <si>
    <t>Precast Inspection chamber of 300mmx300mm complete with cover made of grade 25 concrete</t>
  </si>
  <si>
    <t>m3</t>
  </si>
  <si>
    <t>Earthing: excavate pit 1500x1200x1500mm (LxWxD) and place course salt mixed with charcoal dust and soil in pit and compact and drive electrodes into this pit, connect and place precast manhole and connect up ready and measure the resistance.</t>
  </si>
  <si>
    <r>
      <t>General Earthing by 16mm</t>
    </r>
    <r>
      <rPr>
        <vertAlign val="superscript"/>
        <sz val="11"/>
        <rFont val="Garamond"/>
        <family val="1"/>
      </rPr>
      <t>2</t>
    </r>
    <r>
      <rPr>
        <sz val="11"/>
        <rFont val="Garamond"/>
        <family val="1"/>
      </rPr>
      <t xml:space="preserve"> stranded bare copper cable complete with all accessories.</t>
    </r>
  </si>
  <si>
    <t xml:space="preserve">Allow for 32mm heavy duty gauge PVC conduit for concealing the copper tape </t>
  </si>
  <si>
    <t>1/4" Mixer taps a single tap nozzle that runs both hot and cold, or a custom temperature combo.</t>
  </si>
  <si>
    <t xml:space="preserve">PROPOSED REPAIR WORKS OF MCH  AT BUGEMBE HCIV </t>
  </si>
  <si>
    <t>Carefully remove existing windows and doors and replace with new window &amp; doors (measured seperately) and make good surfaces disturbed</t>
  </si>
  <si>
    <t>PROPOSED OXYGEN PIPPING AND SUPPLY AT BUGEMBE HCIV JINJA DISTRICT</t>
  </si>
  <si>
    <t>30TH JULY, 2025</t>
  </si>
  <si>
    <t>Carefully remove existing toilet fitting next to nurse station and make good surfaces disturbed</t>
  </si>
  <si>
    <t>Window size approx. 1200x1200mm high</t>
  </si>
  <si>
    <t xml:space="preserve">Operational manual; Comprehensive Operation and Maintenance manual for the structures renovated, newly build and installed system, written in English and graphically illustrated for unambiguous interpretation and understanding by Operation and Maintenance staff. Special attention shall be drawn to fault finding and remedial action. The manual shall include a system wiring diagram ,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</si>
  <si>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 xml:space="preserve">Component signage; each component of the installed structure/systems should be clearly labelled onto sticker paper or equal/better approved material and securely mounted directly adjacent to the component. The lettering shall be high contrast and no less than 50mm and no more than 75mm in size. Sites where only specific components are being replaced will be treated similarly to sites where full installations will be done; i.e. labels will also be installed against all existing components of systems where the contractor only replaces certain parts. </t>
  </si>
  <si>
    <t>As built drawing for the buildings and system chart (electrical &amp; mechanical layout, ); an A1 size chart showing the entire system with its parts and wiring/plumbing, labelled in English, securely mounted at a location readily accessible and easily understood by Operation and Maintenance staff. The lettering and drawings will be high contrast for good visibility.</t>
  </si>
  <si>
    <t>ELEMENT NO.1</t>
  </si>
  <si>
    <t>2.1/3/5</t>
  </si>
  <si>
    <t>3.1/4/6</t>
  </si>
  <si>
    <t>3.1/5/7</t>
  </si>
  <si>
    <t>3.1/6/8</t>
  </si>
  <si>
    <t>3.1/7/9</t>
  </si>
  <si>
    <t>3.1/8/10</t>
  </si>
  <si>
    <t>3.1/10/12</t>
  </si>
  <si>
    <t>Total carried forward from Page 3.1/10/12</t>
  </si>
  <si>
    <t>Total carried forward from Page 3.1/9/11</t>
  </si>
  <si>
    <t>Total carried forward from Page 3.1/8/10</t>
  </si>
  <si>
    <t>Total carried forward from Page 3.1/7/9</t>
  </si>
  <si>
    <t>Total carried forward from Page 3.1/6/8</t>
  </si>
  <si>
    <t>Total carried forward from Page 3.1/5/7</t>
  </si>
  <si>
    <t>Total carried forward from Page 3.1/4/6</t>
  </si>
  <si>
    <t>Total carried forward from Page 3.1/3/5</t>
  </si>
  <si>
    <t>Total carried forward from Page 3.1/2/4</t>
  </si>
  <si>
    <t>Total carried forward from Page 3.1/1/3</t>
  </si>
  <si>
    <t>Total carried forward from Page 3.1/1/2</t>
  </si>
  <si>
    <t>Total carried forward from Page 3.1/1/1</t>
  </si>
  <si>
    <t>3.1/11/12</t>
  </si>
  <si>
    <t>5.1/4/4</t>
  </si>
  <si>
    <t>5.1/3/3</t>
  </si>
  <si>
    <t>5.1/2/2</t>
  </si>
  <si>
    <t>5.1/5/5</t>
  </si>
  <si>
    <t>5.1/6/6</t>
  </si>
  <si>
    <t>Total carried forward from Page 5.1/6/6</t>
  </si>
  <si>
    <t>Total carried forward from Page 5.1/5/5</t>
  </si>
  <si>
    <t>Total carried forward from Page 5.1/4/4</t>
  </si>
  <si>
    <t>Total carried forward from Page 5.1/3/3</t>
  </si>
  <si>
    <t>Total carried forward from Page 5.1/2/2</t>
  </si>
  <si>
    <t>Total carried forward from Page 5.1/1/1</t>
  </si>
  <si>
    <t>5.1/7/7</t>
  </si>
  <si>
    <t xml:space="preserve">SOLAR WATER HEATERS AND THE PLUMBING WORKS </t>
  </si>
  <si>
    <t>Rate (Euro)</t>
  </si>
  <si>
    <t>Amount (Euro)</t>
  </si>
  <si>
    <t>Steel stand in standard section of 60x60x3mm thick, braching 50x50x3mm thick ,8m high fixed in the ground next to the building complete with 2mm thick chequered plate, gard rails to height of 120mm high and  all other accessories.</t>
  </si>
  <si>
    <t>Plumbing</t>
  </si>
  <si>
    <t>m</t>
  </si>
  <si>
    <t>Excavation for the distribution and supply pipes including back fill after laying of pipes; including excavation for column bases for the steel water tank.</t>
  </si>
  <si>
    <t>BILL 6 OXYGEN PIPING</t>
  </si>
  <si>
    <t>BILL 7 SOLAR HOT WATER SYTEM</t>
  </si>
  <si>
    <t>BILL 2 (NICU BLOCK REPAIR WORKS)</t>
  </si>
  <si>
    <t>Pig tail connectors</t>
  </si>
  <si>
    <t>6.5 cubic meters cylinders</t>
  </si>
  <si>
    <t>Supply and install weatherproof LED floodlight, minimum power rating 20W, IP65-rated for outdoor use, complete with all necessary accessories including mounting bracket, fixing screws, internal driver, switches and wiring for connection to 220–240V AC supply.</t>
  </si>
  <si>
    <t>C.2</t>
  </si>
  <si>
    <t>C.1</t>
  </si>
  <si>
    <t>B.12</t>
  </si>
  <si>
    <t>B.11</t>
  </si>
  <si>
    <t>B.10</t>
  </si>
  <si>
    <t>Allow for drainage around the building</t>
  </si>
  <si>
    <t>B.9</t>
  </si>
  <si>
    <t>Extra over for gutter coner connectors.</t>
  </si>
  <si>
    <t>B.8</t>
  </si>
  <si>
    <t>110mm PN6 PCV pipe as down pipe</t>
  </si>
  <si>
    <t>B.7</t>
  </si>
  <si>
    <t>B.6</t>
  </si>
  <si>
    <t>Extra over for bends</t>
  </si>
  <si>
    <t>B.5</t>
  </si>
  <si>
    <t>Extra over gutter for outlet to suit 127mm diameter pipe.</t>
  </si>
  <si>
    <t>B.4</t>
  </si>
  <si>
    <t>B.3</t>
  </si>
  <si>
    <t>Extra over for stop ends/bends.</t>
  </si>
  <si>
    <t>B.2</t>
  </si>
  <si>
    <t>PVC gutters 127mm diameter complete with clips space at 600mm centers</t>
  </si>
  <si>
    <t>B.1</t>
  </si>
  <si>
    <t>uPVC  Key terrain fixed in accordance with manufacturer's instructions</t>
  </si>
  <si>
    <t>RAINWATER HARVESTING</t>
  </si>
  <si>
    <t>Pcs</t>
  </si>
  <si>
    <t>Single Split Air Conditioning Unit LG or equal approved rated at 24,000 Btu/hr - R410a, Dual Inverter with an indoor wall mounted unit, outdoor unit, and remote control, complete with AVS 30A, CB 32A, DP switch, mounting brackets, 2.5 sq.mm power cable, copper pipes, armaflex, drainpipe, and all other installation assorted accessories.</t>
  </si>
  <si>
    <t>A.1</t>
  </si>
  <si>
    <t>AIR CONDITIONING INSTALLATION IN THE THEATRE</t>
  </si>
  <si>
    <t>MPUMUDDE MINOR WORKS</t>
  </si>
  <si>
    <t>MINOR WORKS AT BUGEMBE AND MPUMUDDE HEALTH CENTRE IVS-JINJA</t>
  </si>
  <si>
    <t xml:space="preserve">MINOR WORKS  AT BUGEMBE AND MPUMUDDE HEALTH CENTRE IVS- JINJA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</si>
</sst>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3" formatCode="_-* #,##0.00_-;\-* #,##0.00_-;_-* &quot;-&quot;??_-;_-@_-"/>
    <numFmt numFmtId="164" formatCode="_(&quot;$&quot;* #,##0.00_);_(&quot;$&quot;* \(#,##0.00\);_(&quot;$&quot;* &quot;-&quot;??_);_(@_)"/>
    <numFmt numFmtId="165" formatCode="_(* #,##0.00_);_(* \(#,##0.00\);_(* &quot;-&quot;??_);_(@_)"/>
    <numFmt numFmtId="166" formatCode="_(* #,##0_);_(* \(#,##0\);_(* &quot;-&quot;??_);_(@_)"/>
    <numFmt numFmtId="167" formatCode="#,##0_);\!\(#,##0\!\)"/>
    <numFmt numFmtId="168" formatCode="#,##0;[Red]#,##0"/>
    <numFmt numFmtId="169" formatCode="_-* #,##0.0_-;\-* #,##0.0_-;_-* &quot;-&quot;_-;_-@_-"/>
    <numFmt numFmtId="170" formatCode="#,##0.0_);\(#,##0.0\)"/>
    <numFmt numFmtId="171" formatCode="#,##0.0;\-#,##0.0"/>
    <numFmt numFmtId="172" formatCode="0.0"/>
    <numFmt numFmtId="173" formatCode="&quot;£&quot;#,##0;\-&quot;£&quot;#,##0"/>
    <numFmt numFmtId="174" formatCode="_(* #,##0.00_);_(* \(#,##0.00\);_(* \-??_);_(@_)"/>
    <numFmt numFmtId="175" formatCode="_ [$R-1C09]\ * #,##0.00_ ;_ [$R-1C09]\ * \-#,##0.00_ ;_ [$R-1C09]\ * &quot;-&quot;??_ ;_ @_ "/>
    <numFmt numFmtId="176" formatCode="#,##0.0"/>
    <numFmt numFmtId="177" formatCode="&quot;£&quot;#,##0.00;\-&quot;£&quot;#,##0.00"/>
    <numFmt numFmtId="178" formatCode="_ * #,##0.00_ ;_ * \-#,##0.00_ ;_ * &quot;-&quot;??_ ;_ @_ "/>
    <numFmt numFmtId="179" formatCode="#,##0.00\ [$€-1]"/>
    <numFmt numFmtId="180" formatCode="_-* #,##0_-;\-* #,##0_-;_-* &quot;-&quot;??_-;_-@_-"/>
    <numFmt numFmtId="181" formatCode="_(* #,##0.000_);_(* \(#,##0.000\);_(* &quot;-&quot;??_);_(@_)"/>
    <numFmt numFmtId="182" formatCode="_-* #,##0.00_-;\-* #,##0.00_-;_-* &quot;-&quot;_-;_-@_-"/>
  </numFmts>
  <fonts count="79">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b/>
      <sz val="11"/>
      <name val="Garamond"/>
      <family val="1"/>
    </font>
    <font>
      <sz val="11"/>
      <name val="Garamond"/>
      <family val="1"/>
    </font>
    <font>
      <sz val="11"/>
      <color theme="1"/>
      <name val="Garamond"/>
      <family val="1"/>
    </font>
    <font>
      <b/>
      <i/>
      <sz val="11"/>
      <name val="Garamond"/>
      <family val="1"/>
    </font>
    <font>
      <i/>
      <sz val="11"/>
      <name val="Garamond"/>
      <family val="1"/>
    </font>
    <font>
      <b/>
      <sz val="11"/>
      <color theme="1"/>
      <name val="Garamond"/>
      <family val="1"/>
    </font>
    <font>
      <b/>
      <u/>
      <sz val="11"/>
      <name val="Garamond"/>
      <family val="1"/>
    </font>
    <font>
      <sz val="11"/>
      <color rgb="FFFF0000"/>
      <name val="Garamond"/>
      <family val="1"/>
    </font>
    <font>
      <u/>
      <sz val="11"/>
      <name val="Garamond"/>
      <family val="1"/>
    </font>
    <font>
      <b/>
      <sz val="10"/>
      <name val="Garamond"/>
      <family val="1"/>
    </font>
    <font>
      <sz val="10"/>
      <name val="Garamond"/>
      <family val="1"/>
    </font>
    <font>
      <u val="singleAccounting"/>
      <sz val="10"/>
      <name val="Arial"/>
      <family val="2"/>
    </font>
    <font>
      <b/>
      <sz val="14"/>
      <name val="Garamond"/>
      <family val="1"/>
    </font>
    <font>
      <sz val="11"/>
      <color rgb="FF000000"/>
      <name val="Garamond"/>
      <family val="1"/>
    </font>
    <font>
      <sz val="11"/>
      <color rgb="FF000000"/>
      <name val="Calibri"/>
      <family val="2"/>
    </font>
    <font>
      <sz val="11"/>
      <name val="Aptos Narrow"/>
      <family val="2"/>
      <scheme val="minor"/>
    </font>
    <font>
      <b/>
      <u/>
      <sz val="11"/>
      <color theme="1"/>
      <name val="Garamond"/>
      <family val="1"/>
    </font>
    <font>
      <sz val="12"/>
      <name val="Arial"/>
      <family val="2"/>
    </font>
    <font>
      <b/>
      <sz val="22"/>
      <name val="Garamond"/>
      <family val="1"/>
    </font>
    <font>
      <sz val="11"/>
      <name val="Arial"/>
      <family val="2"/>
    </font>
    <font>
      <b/>
      <u/>
      <sz val="12"/>
      <name val="Garamond"/>
      <family val="1"/>
    </font>
    <font>
      <sz val="11"/>
      <name val="Calibri"/>
      <family val="2"/>
    </font>
    <font>
      <b/>
      <sz val="9"/>
      <name val="Tahoma"/>
      <family val="2"/>
    </font>
    <font>
      <b/>
      <u/>
      <sz val="9"/>
      <name val="Tahoma"/>
      <family val="2"/>
    </font>
    <font>
      <sz val="9"/>
      <name val="Tahoma"/>
      <family val="2"/>
    </font>
    <font>
      <u/>
      <sz val="11"/>
      <color theme="1"/>
      <name val="Garamond"/>
      <family val="1"/>
    </font>
    <font>
      <b/>
      <shadow/>
      <sz val="20"/>
      <name val="Garamond"/>
      <family val="1"/>
    </font>
    <font>
      <b/>
      <sz val="18"/>
      <name val="Garamond"/>
      <family val="1"/>
    </font>
    <font>
      <b/>
      <shadow/>
      <sz val="14"/>
      <name val="Garamond"/>
      <family val="1"/>
    </font>
    <font>
      <sz val="12"/>
      <name val="Garamond"/>
      <family val="1"/>
    </font>
    <font>
      <b/>
      <sz val="16"/>
      <name val="Garamond"/>
      <family val="1"/>
    </font>
    <font>
      <b/>
      <shadow/>
      <sz val="10"/>
      <name val="Garamond"/>
      <family val="1"/>
    </font>
    <font>
      <sz val="14"/>
      <name val="Arial"/>
      <family val="2"/>
    </font>
    <font>
      <sz val="14"/>
      <name val="Garamond"/>
      <family val="1"/>
    </font>
    <font>
      <b/>
      <sz val="12"/>
      <name val="Garamond"/>
      <family val="1"/>
    </font>
    <font>
      <b/>
      <sz val="24"/>
      <name val="Garamond"/>
      <family val="1"/>
    </font>
    <font>
      <b/>
      <shadow/>
      <sz val="8"/>
      <name val="Garamond"/>
      <family val="1"/>
    </font>
    <font>
      <b/>
      <sz val="20"/>
      <name val="Garamond"/>
      <family val="1"/>
    </font>
    <font>
      <b/>
      <sz val="12"/>
      <color indexed="10"/>
      <name val="Garamond"/>
      <family val="1"/>
    </font>
    <font>
      <sz val="10"/>
      <color theme="1"/>
      <name val="Arial"/>
      <family val="2"/>
    </font>
    <font>
      <sz val="10"/>
      <name val="DIN Light"/>
    </font>
    <font>
      <b/>
      <u/>
      <sz val="10"/>
      <name val="DIN Light"/>
    </font>
    <font>
      <sz val="10"/>
      <color theme="1"/>
      <name val="DIN Light"/>
    </font>
    <font>
      <sz val="11"/>
      <color indexed="8"/>
      <name val="Calibri"/>
      <family val="2"/>
    </font>
    <font>
      <sz val="12"/>
      <name val="Times New Roman"/>
      <family val="1"/>
    </font>
    <font>
      <sz val="11"/>
      <color indexed="8"/>
      <name val="Times New Roman"/>
      <family val="1"/>
    </font>
    <font>
      <sz val="10"/>
      <name val="Arial"/>
      <family val="2"/>
      <charset val="134"/>
    </font>
    <font>
      <sz val="10"/>
      <color theme="1"/>
      <name val="Aptos Narrow"/>
      <family val="2"/>
      <scheme val="minor"/>
    </font>
    <font>
      <sz val="10"/>
      <color indexed="8"/>
      <name val="Arial"/>
      <family val="2"/>
    </font>
    <font>
      <sz val="10"/>
      <color rgb="FF000000"/>
      <name val="Arial"/>
      <family val="2"/>
    </font>
    <font>
      <b/>
      <sz val="9"/>
      <name val="Arial"/>
      <family val="2"/>
    </font>
    <font>
      <i/>
      <sz val="11"/>
      <color theme="1"/>
      <name val="Garamond"/>
      <family val="1"/>
    </font>
    <font>
      <sz val="10"/>
      <color theme="1"/>
      <name val="Garamond"/>
      <family val="1"/>
    </font>
    <font>
      <b/>
      <u/>
      <sz val="11"/>
      <color rgb="FFFF0000"/>
      <name val="Garamond"/>
      <family val="1"/>
    </font>
    <font>
      <b/>
      <sz val="11"/>
      <color rgb="FFFF0000"/>
      <name val="Garamond"/>
      <family val="1"/>
    </font>
    <font>
      <sz val="10"/>
      <name val="Arial"/>
      <family val="2"/>
    </font>
    <font>
      <b/>
      <sz val="11"/>
      <color theme="1"/>
      <name val="Aptos Narrow"/>
      <family val="2"/>
      <scheme val="minor"/>
    </font>
    <font>
      <b/>
      <sz val="11"/>
      <color rgb="FF000000"/>
      <name val="Garamond"/>
      <family val="1"/>
    </font>
    <font>
      <sz val="11"/>
      <color theme="1"/>
      <name val="Tw Cen MT"/>
      <family val="2"/>
    </font>
    <font>
      <vertAlign val="superscript"/>
      <sz val="11"/>
      <color theme="1"/>
      <name val="Garamond"/>
      <family val="1"/>
    </font>
    <font>
      <b/>
      <u/>
      <sz val="11"/>
      <color rgb="FF000000"/>
      <name val="Garamond"/>
      <family val="1"/>
    </font>
    <font>
      <b/>
      <u/>
      <sz val="10"/>
      <color theme="1"/>
      <name val="Garamond"/>
      <family val="1"/>
    </font>
    <font>
      <vertAlign val="superscript"/>
      <sz val="11"/>
      <name val="Garamond"/>
      <family val="1"/>
    </font>
    <font>
      <sz val="9"/>
      <name val="Tahoma"/>
      <family val="2"/>
    </font>
    <font>
      <b/>
      <u/>
      <sz val="9"/>
      <name val="Tahoma"/>
      <family val="2"/>
    </font>
    <font>
      <sz val="11"/>
      <name val="Aptos Narrow"/>
      <family val="2"/>
      <scheme val="minor"/>
    </font>
    <font>
      <b/>
      <sz val="11"/>
      <name val="Arial"/>
      <family val="2"/>
    </font>
    <font>
      <sz val="11"/>
      <color theme="1"/>
      <name val="Abadi"/>
      <family val="2"/>
    </font>
    <font>
      <b/>
      <sz val="11"/>
      <color rgb="FF000000"/>
      <name val="Abadi"/>
      <family val="2"/>
    </font>
    <font>
      <sz val="11"/>
      <color rgb="FF000000"/>
      <name val="Abadi"/>
      <family val="2"/>
    </font>
    <font>
      <b/>
      <u/>
      <sz val="11"/>
      <color rgb="FF000000"/>
      <name val="Abadi"/>
      <family val="2"/>
    </font>
    <font>
      <b/>
      <sz val="11"/>
      <color rgb="FF000000"/>
      <name val="Abadi"/>
    </font>
  </fonts>
  <fills count="6">
    <fill>
      <patternFill patternType="none"/>
    </fill>
    <fill>
      <patternFill patternType="gray125"/>
    </fill>
    <fill>
      <patternFill patternType="solid">
        <fgColor indexed="23"/>
        <bgColor indexed="64"/>
      </patternFill>
    </fill>
    <fill>
      <patternFill patternType="solid">
        <fgColor theme="0" tint="-0.499984740745262"/>
        <bgColor indexed="64"/>
      </patternFill>
    </fill>
    <fill>
      <patternFill patternType="solid">
        <fgColor theme="0"/>
        <bgColor indexed="64"/>
      </patternFill>
    </fill>
    <fill>
      <patternFill patternType="solid">
        <fgColor indexed="26"/>
      </patternFill>
    </fill>
  </fills>
  <borders count="9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thin">
        <color indexed="64"/>
      </left>
      <right style="thin">
        <color auto="1"/>
      </right>
      <top style="hair">
        <color indexed="64"/>
      </top>
      <bottom/>
      <diagonal/>
    </border>
    <border>
      <left style="thin">
        <color indexed="8"/>
      </left>
      <right style="thin">
        <color indexed="8"/>
      </right>
      <top/>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auto="1"/>
      </bottom>
      <diagonal/>
    </border>
    <border>
      <left/>
      <right style="thin">
        <color auto="1"/>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auto="1"/>
      </right>
      <top/>
      <bottom style="thin">
        <color auto="1"/>
      </bottom>
      <diagonal/>
    </border>
    <border>
      <left style="thin">
        <color rgb="FF000000"/>
      </left>
      <right style="medium">
        <color indexed="64"/>
      </right>
      <top/>
      <bottom/>
      <diagonal/>
    </border>
    <border>
      <left style="medium">
        <color indexed="64"/>
      </left>
      <right style="thin">
        <color rgb="FF000000"/>
      </right>
      <top/>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bottom style="medium">
        <color indexed="64"/>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diagonal/>
    </border>
  </borders>
  <cellStyleXfs count="3476">
    <xf numFmtId="0" fontId="0" fillId="0" borderId="0">
      <alignment horizontal="justify"/>
    </xf>
    <xf numFmtId="165" fontId="6" fillId="0" borderId="0" applyFont="0" applyFill="0" applyBorder="0" applyProtection="0">
      <alignment vertical="top"/>
    </xf>
    <xf numFmtId="9" fontId="6" fillId="0" borderId="0" applyFont="0" applyFill="0" applyBorder="0" applyAlignment="0" applyProtection="0"/>
    <xf numFmtId="0" fontId="6" fillId="0" borderId="0">
      <alignment horizontal="justify" vertical="top" wrapText="1"/>
    </xf>
    <xf numFmtId="0" fontId="6" fillId="0" borderId="0">
      <alignment horizontal="justify" vertical="top" wrapText="1"/>
    </xf>
    <xf numFmtId="165" fontId="6" fillId="0" borderId="0" applyFont="0" applyFill="0" applyBorder="0" applyProtection="0">
      <alignment vertical="top"/>
    </xf>
    <xf numFmtId="165" fontId="6" fillId="0" borderId="0" applyFont="0" applyFill="0" applyBorder="0" applyProtection="0">
      <alignment vertical="top"/>
    </xf>
    <xf numFmtId="0" fontId="6" fillId="0" borderId="0">
      <alignment horizontal="justify" vertical="top" wrapText="1"/>
    </xf>
    <xf numFmtId="165" fontId="6" fillId="0" borderId="0" applyFont="0" applyFill="0" applyBorder="0" applyProtection="0">
      <alignment vertical="top"/>
    </xf>
    <xf numFmtId="0" fontId="6" fillId="0" borderId="0">
      <alignment horizontal="justify" wrapText="1"/>
    </xf>
    <xf numFmtId="0" fontId="6" fillId="0" borderId="0">
      <alignment horizontal="justify" vertical="top" wrapText="1"/>
    </xf>
    <xf numFmtId="165" fontId="6" fillId="0" borderId="0" applyFont="0" applyFill="0" applyBorder="0" applyAlignment="0" applyProtection="0"/>
    <xf numFmtId="0" fontId="6" fillId="0" borderId="0">
      <alignment horizontal="justify" vertical="top" wrapText="1"/>
    </xf>
    <xf numFmtId="165" fontId="6" fillId="0" borderId="0" applyFont="0" applyFill="0" applyBorder="0" applyProtection="0">
      <alignment vertical="top"/>
    </xf>
    <xf numFmtId="0" fontId="18" fillId="0" borderId="0">
      <alignment horizontal="justify" vertical="top" wrapText="1"/>
    </xf>
    <xf numFmtId="0" fontId="6" fillId="0" borderId="0">
      <alignment horizontal="justify" wrapText="1"/>
    </xf>
    <xf numFmtId="165" fontId="6" fillId="0" borderId="0" applyFont="0" applyFill="0" applyBorder="0" applyProtection="0">
      <alignment vertical="top"/>
    </xf>
    <xf numFmtId="0" fontId="6" fillId="0" borderId="0">
      <protection locked="0"/>
    </xf>
    <xf numFmtId="0" fontId="18" fillId="0" borderId="0">
      <protection locked="0"/>
    </xf>
    <xf numFmtId="165" fontId="6" fillId="0" borderId="0">
      <protection locked="0"/>
    </xf>
    <xf numFmtId="165" fontId="6" fillId="0" borderId="0" applyFont="0" applyFill="0" applyBorder="0" applyAlignment="0" applyProtection="0"/>
    <xf numFmtId="165" fontId="6" fillId="0" borderId="0" applyFont="0" applyFill="0" applyBorder="0" applyProtection="0">
      <alignment vertical="top"/>
    </xf>
    <xf numFmtId="165" fontId="6" fillId="0" borderId="0" applyFont="0" applyFill="0" applyBorder="0" applyProtection="0">
      <alignment vertical="top"/>
    </xf>
    <xf numFmtId="0" fontId="18" fillId="0" borderId="0">
      <alignment horizontal="justify" vertical="top" wrapText="1"/>
    </xf>
    <xf numFmtId="165" fontId="6" fillId="0" borderId="0" applyFont="0" applyFill="0" applyBorder="0" applyAlignment="0" applyProtection="0"/>
    <xf numFmtId="165" fontId="6" fillId="0" borderId="0" applyFont="0" applyFill="0" applyBorder="0" applyProtection="0">
      <alignment vertical="top"/>
    </xf>
    <xf numFmtId="0" fontId="6" fillId="0" borderId="0">
      <alignment horizontal="justify" vertical="top" wrapText="1"/>
    </xf>
    <xf numFmtId="0" fontId="6" fillId="0" borderId="0">
      <alignment horizontal="justify" vertical="top" wrapText="1"/>
    </xf>
    <xf numFmtId="165" fontId="6" fillId="0" borderId="0" applyFont="0" applyFill="0" applyBorder="0" applyProtection="0">
      <alignment horizontal="left" vertical="top"/>
    </xf>
    <xf numFmtId="0" fontId="5" fillId="0" borderId="0"/>
    <xf numFmtId="0" fontId="21" fillId="0" borderId="0">
      <protection locked="0"/>
    </xf>
    <xf numFmtId="0" fontId="18" fillId="0" borderId="0">
      <alignment horizontal="justify" vertical="top" wrapText="1"/>
    </xf>
    <xf numFmtId="0" fontId="6" fillId="0" borderId="0">
      <alignment horizontal="justify" vertical="top" wrapText="1"/>
    </xf>
    <xf numFmtId="165" fontId="6" fillId="0" borderId="0">
      <alignment vertical="top"/>
      <protection locked="0"/>
    </xf>
    <xf numFmtId="0" fontId="6" fillId="0" borderId="0">
      <alignment horizontal="justify" vertical="top" wrapText="1"/>
    </xf>
    <xf numFmtId="0" fontId="5" fillId="0" borderId="0"/>
    <xf numFmtId="165" fontId="6" fillId="0" borderId="0" applyFont="0" applyFill="0" applyBorder="0" applyProtection="0">
      <alignment vertical="top"/>
    </xf>
    <xf numFmtId="0" fontId="6" fillId="0" borderId="0">
      <alignment horizontal="justify"/>
    </xf>
    <xf numFmtId="165" fontId="5" fillId="0" borderId="0" applyFont="0" applyFill="0" applyBorder="0" applyAlignment="0" applyProtection="0"/>
    <xf numFmtId="165" fontId="6" fillId="0" borderId="0" applyFont="0" applyFill="0" applyBorder="0" applyProtection="0">
      <alignment vertical="top"/>
    </xf>
    <xf numFmtId="0" fontId="24" fillId="0" borderId="0"/>
    <xf numFmtId="0" fontId="4" fillId="0" borderId="0"/>
    <xf numFmtId="0" fontId="4" fillId="0" borderId="0"/>
    <xf numFmtId="0" fontId="4" fillId="0" borderId="0"/>
    <xf numFmtId="165" fontId="6" fillId="0" borderId="0">
      <alignment vertical="top"/>
      <protection locked="0"/>
    </xf>
    <xf numFmtId="0" fontId="4" fillId="0" borderId="0"/>
    <xf numFmtId="0" fontId="21" fillId="0" borderId="0">
      <protection locked="0"/>
    </xf>
    <xf numFmtId="165" fontId="21" fillId="0" borderId="0">
      <alignment vertical="top"/>
      <protection locked="0"/>
    </xf>
    <xf numFmtId="0" fontId="4" fillId="0" borderId="0"/>
    <xf numFmtId="165" fontId="4" fillId="0" borderId="0" applyFont="0" applyFill="0" applyBorder="0" applyAlignment="0" applyProtection="0"/>
    <xf numFmtId="165" fontId="6" fillId="0" borderId="0" applyFont="0" applyFill="0" applyBorder="0" applyProtection="0">
      <alignment vertical="top"/>
    </xf>
    <xf numFmtId="0" fontId="6" fillId="0" borderId="0">
      <alignment horizontal="justify"/>
    </xf>
    <xf numFmtId="165" fontId="4" fillId="0" borderId="0" applyFont="0" applyFill="0" applyBorder="0" applyAlignment="0" applyProtection="0"/>
    <xf numFmtId="0" fontId="28" fillId="0" borderId="0"/>
    <xf numFmtId="41" fontId="28" fillId="0" borderId="0" applyFont="0" applyFill="0" applyBorder="0" applyAlignment="0" applyProtection="0"/>
    <xf numFmtId="0" fontId="6" fillId="0" borderId="0">
      <alignment horizontal="justify"/>
    </xf>
    <xf numFmtId="0" fontId="6" fillId="0" borderId="0"/>
    <xf numFmtId="0" fontId="6" fillId="0" borderId="0">
      <alignment horizontal="justify" vertical="top"/>
    </xf>
    <xf numFmtId="0" fontId="6" fillId="0" borderId="0">
      <alignment horizontal="justify" vertical="center" wrapText="1"/>
    </xf>
    <xf numFmtId="165" fontId="6" fillId="0" borderId="0" applyFont="0" applyFill="0" applyBorder="0" applyProtection="0">
      <alignment vertical="top"/>
    </xf>
    <xf numFmtId="9" fontId="6" fillId="0" borderId="0" applyFont="0" applyFill="0" applyBorder="0" applyAlignment="0" applyProtection="0"/>
    <xf numFmtId="0" fontId="6" fillId="0" borderId="0">
      <alignment horizontal="justify" vertical="top" wrapText="1"/>
    </xf>
    <xf numFmtId="9" fontId="6" fillId="0" borderId="0" applyFont="0" applyFill="0" applyBorder="0" applyAlignment="0" applyProtection="0"/>
    <xf numFmtId="41" fontId="6" fillId="0" borderId="0" applyFont="0" applyFill="0" applyBorder="0" applyAlignment="0" applyProtection="0"/>
    <xf numFmtId="0" fontId="6" fillId="0" borderId="0">
      <alignment horizontal="justify"/>
    </xf>
    <xf numFmtId="165" fontId="6" fillId="0" borderId="0" applyFont="0" applyFill="0" applyBorder="0" applyProtection="0">
      <alignment vertical="top"/>
    </xf>
    <xf numFmtId="0" fontId="6" fillId="0" borderId="0"/>
    <xf numFmtId="0" fontId="6" fillId="0" borderId="0">
      <alignment horizontal="justify"/>
    </xf>
    <xf numFmtId="165" fontId="6" fillId="0" borderId="0" applyFont="0" applyFill="0" applyBorder="0" applyProtection="0">
      <alignment vertical="top"/>
    </xf>
    <xf numFmtId="0" fontId="3" fillId="0" borderId="0"/>
    <xf numFmtId="43" fontId="3" fillId="0" borderId="0" applyFont="0" applyFill="0" applyBorder="0" applyAlignment="0" applyProtection="0"/>
    <xf numFmtId="0" fontId="6" fillId="0" borderId="0">
      <alignment horizontal="justify"/>
    </xf>
    <xf numFmtId="43" fontId="6" fillId="0" borderId="0" applyFont="0" applyFill="0" applyBorder="0" applyProtection="0">
      <alignment vertical="top"/>
    </xf>
    <xf numFmtId="0" fontId="6" fillId="0" borderId="0">
      <alignment horizontal="justify" vertical="top"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0" fontId="6" fillId="0" borderId="0">
      <alignment horizontal="justify" vertical="top" wrapText="1"/>
    </xf>
    <xf numFmtId="0" fontId="6" fillId="0" borderId="0">
      <alignment horizontal="justify"/>
    </xf>
    <xf numFmtId="0" fontId="6" fillId="0" borderId="0">
      <alignment horizontal="justify"/>
    </xf>
    <xf numFmtId="0" fontId="6" fillId="5" borderId="62" applyNumberFormat="0" applyFont="0" applyAlignment="0" applyProtection="0"/>
    <xf numFmtId="0" fontId="6" fillId="5" borderId="62" applyNumberFormat="0" applyFont="0" applyAlignment="0" applyProtection="0"/>
    <xf numFmtId="43" fontId="6" fillId="0" borderId="0" applyFont="0" applyFill="0" applyBorder="0" applyProtection="0">
      <alignment vertical="top"/>
    </xf>
    <xf numFmtId="0" fontId="6" fillId="0" borderId="0">
      <alignment horizontal="justify"/>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0" fontId="6" fillId="0" borderId="0"/>
    <xf numFmtId="43" fontId="6" fillId="0" borderId="0" applyFont="0" applyFill="0" applyBorder="0" applyProtection="0">
      <alignment vertical="top"/>
    </xf>
    <xf numFmtId="0" fontId="6" fillId="0" borderId="0">
      <alignment horizontal="justify"/>
    </xf>
    <xf numFmtId="43" fontId="6" fillId="0" borderId="0" applyFont="0" applyFill="0" applyBorder="0" applyAlignment="0" applyProtection="0"/>
    <xf numFmtId="43" fontId="6" fillId="0" borderId="0" applyFont="0" applyFill="0" applyBorder="0" applyProtection="0">
      <alignment vertical="top"/>
    </xf>
    <xf numFmtId="0" fontId="6" fillId="0" borderId="0">
      <alignment horizontal="justify" vertical="top" wrapText="1"/>
    </xf>
    <xf numFmtId="43" fontId="6" fillId="0" borderId="0" applyFont="0" applyFill="0" applyBorder="0" applyProtection="0">
      <alignment vertical="top"/>
    </xf>
    <xf numFmtId="0" fontId="6" fillId="0" borderId="0">
      <alignment horizontal="justify" vertical="top" wrapText="1"/>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0" fontId="24"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43" fontId="6" fillId="0" borderId="0" applyFont="0" applyFill="0" applyBorder="0" applyProtection="0">
      <alignment vertical="top"/>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0" fontId="3" fillId="0" borderId="0" applyFont="0" applyFill="0" applyBorder="0" applyAlignment="0" applyProtection="0"/>
    <xf numFmtId="0" fontId="6" fillId="0" borderId="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0" fontId="6" fillId="0" borderId="0">
      <alignment horizontal="justify" vertical="top" wrapText="1"/>
    </xf>
    <xf numFmtId="0" fontId="6" fillId="0" borderId="0">
      <alignment horizontal="justify" vertical="top" wrapText="1"/>
    </xf>
    <xf numFmtId="0" fontId="6" fillId="0" borderId="0"/>
    <xf numFmtId="0" fontId="6" fillId="0" borderId="0">
      <alignment horizontal="justify"/>
    </xf>
    <xf numFmtId="0" fontId="6" fillId="0" borderId="0">
      <alignment horizontal="justify" vertical="top" wrapText="1"/>
    </xf>
    <xf numFmtId="0" fontId="6" fillId="0" borderId="0"/>
    <xf numFmtId="0" fontId="3" fillId="0" borderId="0"/>
    <xf numFmtId="0" fontId="6" fillId="0" borderId="0">
      <alignment horizontal="justify"/>
    </xf>
    <xf numFmtId="0" fontId="6" fillId="0" borderId="0">
      <alignment horizontal="justify" vertical="top" wrapText="1"/>
    </xf>
    <xf numFmtId="0" fontId="6" fillId="0" borderId="0">
      <alignment horizontal="justify"/>
    </xf>
    <xf numFmtId="0" fontId="6" fillId="0" borderId="0">
      <alignment horizontal="justify" vertical="top" wrapText="1"/>
    </xf>
    <xf numFmtId="0" fontId="6" fillId="0" borderId="0"/>
    <xf numFmtId="0"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6" fillId="0" borderId="0" applyFont="0" applyFill="0" applyBorder="0" applyProtection="0">
      <alignment vertical="top"/>
    </xf>
    <xf numFmtId="0" fontId="6" fillId="0" borderId="0">
      <alignment horizontal="justify"/>
    </xf>
    <xf numFmtId="43" fontId="6" fillId="0" borderId="0" applyFont="0" applyFill="0" applyBorder="0" applyProtection="0">
      <alignment vertical="top"/>
    </xf>
    <xf numFmtId="0" fontId="6" fillId="0" borderId="0">
      <alignment horizontal="justify"/>
    </xf>
    <xf numFmtId="43" fontId="6" fillId="0" borderId="0" applyFont="0" applyFill="0" applyBorder="0" applyProtection="0">
      <alignment vertical="top"/>
    </xf>
    <xf numFmtId="0" fontId="6" fillId="0" borderId="0">
      <alignment horizontal="justify"/>
    </xf>
    <xf numFmtId="0" fontId="6" fillId="0" borderId="0">
      <alignment horizontal="justify"/>
    </xf>
    <xf numFmtId="43" fontId="6" fillId="0" borderId="0" applyFont="0" applyFill="0" applyBorder="0" applyProtection="0">
      <alignment vertical="top"/>
    </xf>
    <xf numFmtId="0" fontId="6" fillId="0" borderId="0">
      <alignment horizontal="justify"/>
    </xf>
    <xf numFmtId="43" fontId="6" fillId="0" borderId="0" applyFont="0" applyFill="0" applyBorder="0" applyProtection="0">
      <alignment vertical="top"/>
    </xf>
    <xf numFmtId="43" fontId="6" fillId="0" borderId="0" applyFont="0" applyFill="0" applyBorder="0" applyAlignment="0" applyProtection="0"/>
    <xf numFmtId="0" fontId="6" fillId="0" borderId="0">
      <alignment horizontal="justify"/>
    </xf>
    <xf numFmtId="43" fontId="6" fillId="0" borderId="0" applyFont="0" applyFill="0" applyBorder="0" applyProtection="0">
      <alignment vertical="top"/>
    </xf>
    <xf numFmtId="0" fontId="6" fillId="0" borderId="0">
      <alignment horizontal="justify"/>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lignment horizontal="justify" vertical="top" wrapText="1"/>
    </xf>
    <xf numFmtId="0" fontId="6" fillId="0" borderId="0">
      <alignment horizontal="justify" vertical="top" wrapText="1"/>
    </xf>
    <xf numFmtId="0" fontId="6" fillId="0" borderId="0">
      <alignment horizontal="justify" vertical="top" wrapText="1"/>
    </xf>
    <xf numFmtId="0" fontId="6" fillId="0" borderId="0">
      <alignment horizontal="justify" vertical="top" wrapText="1"/>
    </xf>
    <xf numFmtId="0" fontId="6" fillId="0" borderId="0">
      <alignment horizontal="justify" vertical="top" wrapText="1"/>
    </xf>
    <xf numFmtId="0" fontId="6" fillId="0" borderId="0">
      <alignment horizontal="justify" vertical="top" wrapText="1"/>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43" fontId="6" fillId="0" borderId="0" applyFont="0" applyFill="0" applyBorder="0" applyProtection="0">
      <alignment vertical="top"/>
    </xf>
    <xf numFmtId="0" fontId="3" fillId="0" borderId="0"/>
    <xf numFmtId="43" fontId="6" fillId="0" borderId="0" applyFont="0" applyFill="0" applyBorder="0" applyAlignment="0" applyProtection="0"/>
    <xf numFmtId="43" fontId="6" fillId="0" borderId="0" applyFont="0" applyFill="0" applyBorder="0" applyProtection="0">
      <alignment vertical="top"/>
    </xf>
    <xf numFmtId="0" fontId="3" fillId="0" borderId="0"/>
    <xf numFmtId="0" fontId="6" fillId="0" borderId="0">
      <alignment horizontal="justify"/>
    </xf>
    <xf numFmtId="0" fontId="6" fillId="0" borderId="0">
      <alignment horizontal="justify"/>
    </xf>
    <xf numFmtId="43" fontId="3" fillId="0" borderId="0" applyFont="0" applyFill="0" applyBorder="0" applyAlignment="0" applyProtection="0"/>
    <xf numFmtId="0" fontId="3" fillId="0" borderId="0"/>
    <xf numFmtId="41" fontId="3" fillId="0" borderId="0" applyFont="0" applyFill="0" applyBorder="0" applyAlignment="0" applyProtection="0"/>
    <xf numFmtId="9" fontId="3" fillId="0" borderId="0" applyFont="0" applyFill="0" applyBorder="0" applyAlignment="0" applyProtection="0"/>
    <xf numFmtId="0" fontId="24" fillId="0" borderId="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0" fontId="6" fillId="0" borderId="0"/>
    <xf numFmtId="0" fontId="3" fillId="0" borderId="0"/>
    <xf numFmtId="0" fontId="24" fillId="0" borderId="0"/>
    <xf numFmtId="0" fontId="24" fillId="0" borderId="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3"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3" fillId="0" borderId="0" applyFont="0" applyFill="0" applyBorder="0" applyAlignment="0" applyProtection="0"/>
    <xf numFmtId="43" fontId="6" fillId="0" borderId="0" applyFont="0" applyFill="0" applyBorder="0" applyProtection="0">
      <alignment vertical="top"/>
    </xf>
    <xf numFmtId="43" fontId="3" fillId="0" borderId="0" applyFont="0" applyFill="0" applyBorder="0" applyAlignment="0" applyProtection="0"/>
    <xf numFmtId="0" fontId="3" fillId="0" borderId="0"/>
    <xf numFmtId="0" fontId="6" fillId="0" borderId="0"/>
    <xf numFmtId="0" fontId="6" fillId="0" borderId="0"/>
    <xf numFmtId="0" fontId="3" fillId="0" borderId="0"/>
    <xf numFmtId="0" fontId="3" fillId="0" borderId="0"/>
    <xf numFmtId="0" fontId="3" fillId="0" borderId="0"/>
    <xf numFmtId="0" fontId="6" fillId="0" borderId="0">
      <alignment horizontal="justify"/>
    </xf>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43" fontId="6"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6" fillId="0" borderId="0"/>
    <xf numFmtId="9" fontId="3" fillId="0" borderId="0" applyFont="0" applyFill="0" applyBorder="0" applyAlignment="0" applyProtection="0"/>
    <xf numFmtId="0" fontId="3" fillId="0" borderId="0"/>
    <xf numFmtId="9" fontId="6" fillId="0" borderId="0" applyFont="0" applyFill="0" applyBorder="0" applyAlignment="0" applyProtection="0"/>
    <xf numFmtId="0" fontId="3" fillId="0" borderId="0" applyFont="0" applyFill="0" applyBorder="0" applyAlignment="0" applyProtection="0"/>
    <xf numFmtId="0" fontId="3" fillId="0" borderId="0"/>
    <xf numFmtId="41" fontId="3"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Alignment="0" applyProtection="0"/>
    <xf numFmtId="0" fontId="6" fillId="0" borderId="0" applyFont="0" applyFill="0" applyBorder="0" applyProtection="0">
      <alignment vertical="top"/>
    </xf>
    <xf numFmtId="43" fontId="6" fillId="0" borderId="0" applyFont="0" applyFill="0" applyBorder="0" applyProtection="0">
      <alignment vertical="top"/>
    </xf>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0" fontId="6" fillId="0" borderId="0">
      <alignment horizontal="justify"/>
    </xf>
    <xf numFmtId="0" fontId="6" fillId="0" borderId="0">
      <alignment horizontal="justify" vertical="top" wrapText="1"/>
    </xf>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lignment horizontal="justify" vertical="top" wrapText="1"/>
    </xf>
    <xf numFmtId="0" fontId="3" fillId="0" borderId="0"/>
    <xf numFmtId="0" fontId="3" fillId="0" borderId="0"/>
    <xf numFmtId="0" fontId="6" fillId="0" borderId="0">
      <alignment horizontal="justify"/>
    </xf>
    <xf numFmtId="0" fontId="3" fillId="0" borderId="0"/>
    <xf numFmtId="0" fontId="3" fillId="0" borderId="0"/>
    <xf numFmtId="0" fontId="6" fillId="0" borderId="0">
      <alignment horizontal="justify" vertical="top" wrapText="1"/>
    </xf>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lignment horizontal="justify"/>
    </xf>
    <xf numFmtId="0" fontId="6" fillId="0" borderId="0">
      <alignment horizontal="justify" vertical="top" wrapText="1"/>
    </xf>
    <xf numFmtId="0" fontId="24" fillId="0" borderId="0"/>
    <xf numFmtId="0" fontId="6" fillId="0" borderId="0">
      <alignment horizontal="justify" vertical="top" wrapText="1"/>
    </xf>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Protection="0">
      <alignment vertical="top"/>
    </xf>
    <xf numFmtId="166" fontId="6"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6" fillId="0" borderId="0">
      <alignment horizontal="justify"/>
    </xf>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applyFont="0" applyFill="0" applyBorder="0" applyAlignment="0" applyProtection="0"/>
    <xf numFmtId="0" fontId="6" fillId="0" borderId="0"/>
    <xf numFmtId="0" fontId="6" fillId="0" borderId="0">
      <alignment horizontal="justify" vertical="top" wrapText="1"/>
    </xf>
    <xf numFmtId="0" fontId="24"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0" fontId="6" fillId="0" borderId="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173" fontId="6" fillId="0" borderId="0" applyFill="0" applyBorder="0" applyAlignment="0" applyProtection="0"/>
    <xf numFmtId="43" fontId="6" fillId="0" borderId="0" applyFill="0" applyBorder="0" applyAlignment="0" applyProtection="0"/>
    <xf numFmtId="166" fontId="6" fillId="0" borderId="0" applyFill="0" applyBorder="0" applyAlignment="0" applyProtection="0"/>
    <xf numFmtId="174" fontId="6" fillId="0" borderId="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0" fontId="6" fillId="0" borderId="0" applyFont="0" applyFill="0" applyBorder="0" applyAlignment="0" applyProtection="0"/>
    <xf numFmtId="0" fontId="6" fillId="0" borderId="0" applyFont="0" applyFill="0" applyBorder="0" applyAlignment="0" applyProtection="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xf numFmtId="0" fontId="6" fillId="0" borderId="0">
      <alignment horizontal="justify" vertical="top" wrapText="1"/>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top"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3" fillId="0" borderId="0"/>
    <xf numFmtId="0" fontId="3" fillId="0" borderId="0"/>
    <xf numFmtId="0" fontId="3" fillId="0" borderId="0"/>
    <xf numFmtId="0" fontId="24" fillId="0" borderId="0"/>
    <xf numFmtId="0" fontId="24" fillId="0" borderId="0"/>
    <xf numFmtId="0" fontId="6" fillId="0" borderId="0"/>
    <xf numFmtId="0" fontId="6" fillId="0" borderId="0"/>
    <xf numFmtId="0" fontId="6" fillId="0" borderId="0"/>
    <xf numFmtId="0" fontId="6"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top" wrapText="1"/>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top" wrapText="1"/>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43" fontId="6" fillId="0" borderId="0" applyFont="0" applyFill="0" applyBorder="0" applyAlignment="0" applyProtection="0"/>
    <xf numFmtId="43" fontId="6" fillId="0" borderId="0" applyFont="0" applyFill="0" applyBorder="0" applyProtection="0">
      <alignment vertical="top"/>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6"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Protection="0">
      <alignment vertical="top"/>
    </xf>
    <xf numFmtId="43" fontId="51"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0" fontId="6" fillId="0" borderId="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51"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166" fontId="6" fillId="0" borderId="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50" fillId="0" borderId="0" applyFont="0" applyFill="0" applyBorder="0" applyAlignment="0" applyProtection="0"/>
    <xf numFmtId="43" fontId="50"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43" fontId="6" fillId="0" borderId="0" applyFont="0" applyFill="0" applyBorder="0" applyAlignment="0" applyProtection="0"/>
    <xf numFmtId="172" fontId="6" fillId="0" borderId="0" applyFont="0" applyFill="0" applyBorder="0" applyAlignment="0" applyProtection="0"/>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0" fontId="6" fillId="0" borderId="0" applyFont="0" applyFill="0" applyBorder="0" applyAlignment="0" applyProtection="0"/>
    <xf numFmtId="175" fontId="6" fillId="0" borderId="0" applyFont="0" applyFill="0" applyBorder="0" applyAlignment="0" applyProtection="0"/>
    <xf numFmtId="0" fontId="6" fillId="0" borderId="0" applyFont="0" applyFill="0" applyBorder="0" applyAlignment="0" applyProtection="0"/>
    <xf numFmtId="0" fontId="6" fillId="0" borderId="0">
      <alignment horizontal="justify"/>
    </xf>
    <xf numFmtId="0" fontId="6"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xf numFmtId="0" fontId="6" fillId="0" borderId="0"/>
    <xf numFmtId="0" fontId="6" fillId="0" borderId="0"/>
    <xf numFmtId="0" fontId="6" fillId="0" borderId="0">
      <alignment horizontal="justify" vertical="top" wrapText="1"/>
    </xf>
    <xf numFmtId="0" fontId="3"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top" wrapText="1"/>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24" fillId="0" borderId="0"/>
    <xf numFmtId="0" fontId="24" fillId="0" borderId="0"/>
    <xf numFmtId="0" fontId="24"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top" wrapText="1"/>
    </xf>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3" fillId="0" borderId="0"/>
    <xf numFmtId="0" fontId="3" fillId="0" borderId="0"/>
    <xf numFmtId="0" fontId="3" fillId="0" borderId="0"/>
    <xf numFmtId="0" fontId="50" fillId="0" borderId="0"/>
    <xf numFmtId="0" fontId="3" fillId="0" borderId="0"/>
    <xf numFmtId="0" fontId="3" fillId="0" borderId="0"/>
    <xf numFmtId="0" fontId="3" fillId="0" borderId="0"/>
    <xf numFmtId="0" fontId="24" fillId="0" borderId="0"/>
    <xf numFmtId="0" fontId="3" fillId="0" borderId="0"/>
    <xf numFmtId="0" fontId="3" fillId="0" borderId="0"/>
    <xf numFmtId="0" fontId="50" fillId="0" borderId="0"/>
    <xf numFmtId="0" fontId="6" fillId="0" borderId="0">
      <alignment horizontal="justify" vertical="top" wrapText="1"/>
    </xf>
    <xf numFmtId="0" fontId="6" fillId="0" borderId="0"/>
    <xf numFmtId="0" fontId="6" fillId="0" borderId="0">
      <alignment horizontal="justify" vertical="top" wrapText="1"/>
    </xf>
    <xf numFmtId="0" fontId="3" fillId="0" borderId="0"/>
    <xf numFmtId="0" fontId="3" fillId="0" borderId="0"/>
    <xf numFmtId="0" fontId="50" fillId="0" borderId="0"/>
    <xf numFmtId="0" fontId="3" fillId="0" borderId="0"/>
    <xf numFmtId="0" fontId="3" fillId="0" borderId="0"/>
    <xf numFmtId="0" fontId="3" fillId="0" borderId="0"/>
    <xf numFmtId="0" fontId="50"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6" fillId="0" borderId="0">
      <alignment horizontal="justify"/>
    </xf>
    <xf numFmtId="0" fontId="6" fillId="0" borderId="0">
      <alignment horizontal="justify"/>
    </xf>
    <xf numFmtId="0" fontId="52" fillId="0" borderId="0"/>
    <xf numFmtId="0" fontId="6"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top" wrapText="1"/>
    </xf>
    <xf numFmtId="0" fontId="6" fillId="0" borderId="0">
      <alignment horizontal="justify" vertical="top" wrapText="1"/>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top" wrapText="1"/>
    </xf>
    <xf numFmtId="0" fontId="6" fillId="0" borderId="0">
      <alignment horizontal="justify" vertical="top" wrapText="1"/>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center"/>
    </xf>
    <xf numFmtId="0" fontId="6" fillId="0" borderId="0">
      <alignment horizontal="justify" vertical="center"/>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top" wrapText="1"/>
    </xf>
    <xf numFmtId="0" fontId="6" fillId="0" borderId="0">
      <alignment horizontal="justify"/>
    </xf>
    <xf numFmtId="0" fontId="6" fillId="0" borderId="0">
      <alignment horizontal="justify" vertical="top" wrapText="1"/>
    </xf>
    <xf numFmtId="0" fontId="6" fillId="0" borderId="0">
      <alignment horizontal="justify" vertical="top"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justify" vertical="top" wrapText="1"/>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24" fillId="0" borderId="0"/>
    <xf numFmtId="0" fontId="24" fillId="0" borderId="0"/>
    <xf numFmtId="0" fontId="24"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xf numFmtId="0" fontId="6" fillId="0" borderId="0">
      <alignment horizontal="justify"/>
    </xf>
    <xf numFmtId="0" fontId="6" fillId="0" borderId="0">
      <alignment horizontal="justify"/>
    </xf>
    <xf numFmtId="0" fontId="6" fillId="0" borderId="0">
      <alignment horizontal="justify"/>
    </xf>
    <xf numFmtId="0" fontId="6" fillId="0" borderId="0">
      <alignment horizontal="justify" vertical="top" wrapText="1"/>
    </xf>
    <xf numFmtId="0" fontId="6" fillId="0" borderId="0">
      <alignment horizontal="justify" vertical="top" wrapText="1"/>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0" borderId="0">
      <alignment horizontal="justify"/>
    </xf>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0" fontId="6" fillId="5" borderId="6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43" fontId="51" fillId="0" borderId="0" applyFont="0" applyFill="0" applyBorder="0" applyProtection="0">
      <alignment vertical="top"/>
    </xf>
    <xf numFmtId="0" fontId="3" fillId="0" borderId="0"/>
    <xf numFmtId="43" fontId="3" fillId="0" borderId="0" applyFont="0" applyFill="0" applyBorder="0" applyAlignment="0" applyProtection="0"/>
    <xf numFmtId="0" fontId="3" fillId="0" borderId="0"/>
    <xf numFmtId="0" fontId="53" fillId="0" borderId="0">
      <alignment horizontal="justify" vertical="center"/>
    </xf>
    <xf numFmtId="0" fontId="6" fillId="0" borderId="0">
      <alignment horizontal="justify" vertical="top" wrapText="1"/>
    </xf>
    <xf numFmtId="0" fontId="6" fillId="0" borderId="0">
      <alignment horizontal="justify" vertical="top" wrapText="1"/>
    </xf>
    <xf numFmtId="43" fontId="3" fillId="0" borderId="0" applyFont="0" applyFill="0" applyBorder="0" applyAlignment="0" applyProtection="0"/>
    <xf numFmtId="43" fontId="6" fillId="0" borderId="0" applyFont="0" applyFill="0" applyBorder="0" applyProtection="0">
      <alignment vertical="top"/>
    </xf>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6"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6" fillId="0" borderId="0"/>
    <xf numFmtId="174" fontId="6" fillId="0" borderId="0" applyFill="0" applyBorder="0" applyAlignment="0" applyProtection="0"/>
    <xf numFmtId="0" fontId="6" fillId="0" borderId="0"/>
    <xf numFmtId="0" fontId="6" fillId="0" borderId="0"/>
    <xf numFmtId="0" fontId="54" fillId="0" borderId="0"/>
    <xf numFmtId="0" fontId="6" fillId="0" borderId="0"/>
    <xf numFmtId="172" fontId="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2" fontId="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4" fontId="6" fillId="0" borderId="0" applyFill="0" applyBorder="0" applyAlignment="0" applyProtection="0"/>
    <xf numFmtId="0" fontId="3" fillId="0" borderId="0"/>
    <xf numFmtId="43" fontId="50"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50"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177" fontId="6" fillId="0" borderId="0" applyFill="0" applyBorder="0" applyAlignment="0" applyProtection="0"/>
    <xf numFmtId="177"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43" fontId="54" fillId="0" borderId="0" applyFont="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2"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2"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2"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2"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3" fontId="6" fillId="0" borderId="0" applyFill="0" applyBorder="0" applyAlignment="0" applyProtection="0"/>
    <xf numFmtId="174" fontId="6" fillId="0" borderId="0" applyFill="0" applyBorder="0" applyAlignment="0" applyProtection="0"/>
    <xf numFmtId="177" fontId="6" fillId="0" borderId="0" applyFill="0" applyBorder="0" applyAlignment="0" applyProtection="0"/>
    <xf numFmtId="43" fontId="6" fillId="0" borderId="0" applyFont="0" applyFill="0" applyBorder="0" applyAlignment="0" applyProtection="0"/>
    <xf numFmtId="172" fontId="6" fillId="0" borderId="0" applyFill="0" applyBorder="0" applyAlignment="0" applyProtection="0"/>
    <xf numFmtId="43" fontId="6" fillId="0" borderId="0" applyFont="0" applyFill="0" applyBorder="0" applyAlignment="0" applyProtection="0"/>
    <xf numFmtId="172" fontId="6" fillId="0" borderId="0" applyFill="0" applyBorder="0" applyAlignment="0" applyProtection="0"/>
    <xf numFmtId="43" fontId="6" fillId="0" borderId="0" applyFont="0" applyFill="0" applyBorder="0" applyAlignment="0" applyProtection="0"/>
    <xf numFmtId="172" fontId="6" fillId="0" borderId="0" applyFill="0" applyBorder="0" applyAlignment="0" applyProtection="0"/>
    <xf numFmtId="43" fontId="6" fillId="0" borderId="0" applyFont="0" applyFill="0" applyBorder="0" applyAlignment="0" applyProtection="0"/>
    <xf numFmtId="172" fontId="6" fillId="0" borderId="0" applyFill="0" applyBorder="0" applyAlignment="0" applyProtection="0"/>
    <xf numFmtId="43" fontId="6" fillId="0" borderId="0" applyFont="0" applyFill="0" applyBorder="0" applyAlignment="0" applyProtection="0"/>
    <xf numFmtId="172" fontId="6" fillId="0" borderId="0" applyFill="0" applyBorder="0" applyAlignment="0" applyProtection="0"/>
    <xf numFmtId="43" fontId="6" fillId="0" borderId="0" applyFont="0" applyFill="0" applyBorder="0" applyAlignment="0" applyProtection="0"/>
    <xf numFmtId="172" fontId="6" fillId="0" borderId="0" applyFill="0" applyBorder="0" applyAlignment="0" applyProtection="0"/>
    <xf numFmtId="43" fontId="6" fillId="0" borderId="0" applyFont="0" applyFill="0" applyBorder="0" applyAlignment="0" applyProtection="0"/>
    <xf numFmtId="172"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7" fontId="5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2"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7" fontId="5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ill="0" applyBorder="0" applyAlignment="0" applyProtection="0"/>
    <xf numFmtId="177" fontId="55" fillId="0" borderId="0" applyFont="0" applyFill="0" applyBorder="0" applyAlignment="0" applyProtection="0"/>
    <xf numFmtId="177" fontId="55" fillId="0" borderId="0" applyFont="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174" fontId="6" fillId="0" borderId="0" applyFill="0" applyBorder="0" applyAlignment="0" applyProtection="0"/>
    <xf numFmtId="0" fontId="6" fillId="0" borderId="0">
      <alignment horizontal="justify"/>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6" fillId="0" borderId="0"/>
    <xf numFmtId="0" fontId="4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5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6" fillId="0" borderId="0" applyFont="0" applyFill="0" applyBorder="0" applyProtection="0">
      <alignment vertical="top"/>
    </xf>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Protection="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174"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6" fillId="0" borderId="0">
      <alignment horizontal="justify"/>
    </xf>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6"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6" fillId="0" borderId="0">
      <alignment horizontal="justify" vertical="top" wrapText="1"/>
    </xf>
    <xf numFmtId="0" fontId="3" fillId="0" borderId="0"/>
    <xf numFmtId="0" fontId="3" fillId="0" borderId="0"/>
    <xf numFmtId="0" fontId="3" fillId="0" borderId="0"/>
    <xf numFmtId="0" fontId="3" fillId="0" borderId="0"/>
    <xf numFmtId="0" fontId="3" fillId="0" borderId="0"/>
    <xf numFmtId="0" fontId="6" fillId="0" borderId="0">
      <alignment vertical="center"/>
    </xf>
    <xf numFmtId="0" fontId="6" fillId="0" borderId="0">
      <protection locked="0"/>
    </xf>
    <xf numFmtId="43" fontId="6" fillId="0" borderId="0">
      <alignment vertical="top"/>
      <protection locked="0"/>
    </xf>
    <xf numFmtId="43" fontId="6" fillId="0" borderId="0">
      <protection locked="0"/>
    </xf>
    <xf numFmtId="43" fontId="21" fillId="0" borderId="0">
      <alignment vertical="top"/>
      <protection locked="0"/>
    </xf>
    <xf numFmtId="0" fontId="6" fillId="0" borderId="0">
      <protection locked="0"/>
    </xf>
    <xf numFmtId="43" fontId="6" fillId="0" borderId="0">
      <alignment vertical="top"/>
      <protection locked="0"/>
    </xf>
    <xf numFmtId="0" fontId="6" fillId="0" borderId="0">
      <protection locked="0"/>
    </xf>
    <xf numFmtId="0" fontId="24" fillId="0" borderId="0">
      <protection locked="0"/>
    </xf>
    <xf numFmtId="0" fontId="6" fillId="0" borderId="0">
      <protection locked="0"/>
    </xf>
    <xf numFmtId="174" fontId="6" fillId="0" borderId="0">
      <alignment vertical="top"/>
      <protection locked="0"/>
    </xf>
    <xf numFmtId="0" fontId="24" fillId="0" borderId="0">
      <protection locked="0"/>
    </xf>
    <xf numFmtId="43" fontId="6" fillId="0" borderId="0">
      <protection locked="0"/>
    </xf>
    <xf numFmtId="0" fontId="6" fillId="0" borderId="0">
      <protection locked="0"/>
    </xf>
    <xf numFmtId="43" fontId="6" fillId="0" borderId="0">
      <protection locked="0"/>
    </xf>
    <xf numFmtId="0" fontId="6" fillId="0" borderId="0">
      <protection locked="0"/>
    </xf>
    <xf numFmtId="43" fontId="6" fillId="0" borderId="0">
      <protection locked="0"/>
    </xf>
    <xf numFmtId="0" fontId="56" fillId="0" borderId="0">
      <protection locked="0"/>
    </xf>
    <xf numFmtId="0" fontId="6" fillId="0" borderId="0">
      <protection locked="0"/>
    </xf>
    <xf numFmtId="0" fontId="6" fillId="0" borderId="0">
      <protection locked="0"/>
    </xf>
    <xf numFmtId="0" fontId="21" fillId="0" borderId="0">
      <protection locked="0"/>
    </xf>
    <xf numFmtId="0" fontId="6" fillId="0" borderId="0">
      <protection locked="0"/>
    </xf>
    <xf numFmtId="0" fontId="24" fillId="0" borderId="0">
      <protection locked="0"/>
    </xf>
    <xf numFmtId="43" fontId="6" fillId="0" borderId="0">
      <protection locked="0"/>
    </xf>
    <xf numFmtId="43" fontId="6" fillId="0" borderId="0">
      <alignment vertical="top"/>
      <protection locked="0"/>
    </xf>
    <xf numFmtId="43" fontId="21" fillId="0" borderId="0">
      <alignment vertical="top"/>
      <protection locked="0"/>
    </xf>
    <xf numFmtId="43" fontId="21" fillId="0" borderId="0">
      <alignment vertical="top"/>
      <protection locked="0"/>
    </xf>
    <xf numFmtId="0" fontId="21" fillId="0" borderId="0">
      <protection locked="0"/>
    </xf>
    <xf numFmtId="43" fontId="21" fillId="0" borderId="0">
      <alignment vertical="top"/>
      <protection locked="0"/>
    </xf>
    <xf numFmtId="43" fontId="21" fillId="0" borderId="0">
      <alignment vertical="top"/>
      <protection locked="0"/>
    </xf>
    <xf numFmtId="0" fontId="21" fillId="0" borderId="0">
      <protection locked="0"/>
    </xf>
    <xf numFmtId="0" fontId="21" fillId="0" borderId="0">
      <protection locked="0"/>
    </xf>
    <xf numFmtId="43" fontId="6" fillId="0" borderId="0">
      <protection locked="0"/>
    </xf>
    <xf numFmtId="43" fontId="6" fillId="0" borderId="0">
      <protection locked="0"/>
    </xf>
    <xf numFmtId="43" fontId="6" fillId="0" borderId="0">
      <protection locked="0"/>
    </xf>
    <xf numFmtId="43" fontId="6" fillId="0" borderId="0">
      <protection locked="0"/>
    </xf>
    <xf numFmtId="0" fontId="21" fillId="0" borderId="0">
      <protection locked="0"/>
    </xf>
    <xf numFmtId="43" fontId="6" fillId="0" borderId="0">
      <alignment vertical="top"/>
      <protection locked="0"/>
    </xf>
    <xf numFmtId="43" fontId="6" fillId="0" borderId="0">
      <protection locked="0"/>
    </xf>
    <xf numFmtId="0" fontId="21" fillId="0" borderId="0">
      <protection locked="0"/>
    </xf>
    <xf numFmtId="43" fontId="6" fillId="0" borderId="0">
      <protection locked="0"/>
    </xf>
    <xf numFmtId="0" fontId="21" fillId="0" borderId="0">
      <protection locked="0"/>
    </xf>
    <xf numFmtId="0" fontId="21" fillId="0" borderId="0">
      <protection locked="0"/>
    </xf>
    <xf numFmtId="0" fontId="6" fillId="0" borderId="0">
      <protection locked="0"/>
    </xf>
    <xf numFmtId="43" fontId="6" fillId="0" borderId="0">
      <protection locked="0"/>
    </xf>
    <xf numFmtId="43" fontId="6" fillId="0" borderId="0">
      <protection locked="0"/>
    </xf>
    <xf numFmtId="43" fontId="6" fillId="0" borderId="0">
      <protection locked="0"/>
    </xf>
    <xf numFmtId="43" fontId="6" fillId="0" borderId="0">
      <alignment vertical="top"/>
      <protection locked="0"/>
    </xf>
    <xf numFmtId="43" fontId="21" fillId="0" borderId="0">
      <alignment vertical="top"/>
      <protection locked="0"/>
    </xf>
    <xf numFmtId="0" fontId="21" fillId="0" borderId="0">
      <protection locked="0"/>
    </xf>
    <xf numFmtId="0" fontId="6" fillId="0" borderId="0">
      <protection locked="0"/>
    </xf>
    <xf numFmtId="43" fontId="6" fillId="0" borderId="0">
      <protection locked="0"/>
    </xf>
    <xf numFmtId="43" fontId="6" fillId="0" borderId="0">
      <protection locked="0"/>
    </xf>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6" fillId="0" borderId="0">
      <alignment horizontal="justify"/>
    </xf>
    <xf numFmtId="0" fontId="6" fillId="0" borderId="0">
      <alignment horizontal="justify" vertical="top" wrapText="1"/>
    </xf>
    <xf numFmtId="0" fontId="6" fillId="0" borderId="0">
      <alignment horizontal="justify" vertical="top" wrapText="1"/>
    </xf>
    <xf numFmtId="0" fontId="6" fillId="0" borderId="0">
      <alignment horizontal="justify"/>
    </xf>
    <xf numFmtId="0" fontId="3" fillId="0" borderId="0"/>
    <xf numFmtId="0" fontId="3" fillId="0" borderId="0"/>
    <xf numFmtId="43" fontId="6" fillId="0" borderId="0" applyFont="0" applyFill="0" applyBorder="0" applyAlignment="0" applyProtection="0"/>
    <xf numFmtId="0" fontId="6" fillId="0" borderId="0">
      <alignment horizontal="justify" vertical="top" wrapText="1"/>
    </xf>
    <xf numFmtId="43" fontId="3" fillId="0" borderId="0" applyFont="0" applyFill="0" applyBorder="0" applyAlignment="0" applyProtection="0"/>
    <xf numFmtId="43" fontId="6" fillId="0" borderId="0" applyFont="0" applyFill="0" applyBorder="0" applyProtection="0">
      <alignment vertical="top"/>
    </xf>
    <xf numFmtId="0" fontId="3" fillId="0" borderId="0"/>
    <xf numFmtId="0" fontId="24" fillId="0" borderId="0"/>
    <xf numFmtId="0" fontId="3" fillId="0" borderId="0"/>
    <xf numFmtId="43" fontId="3" fillId="0" borderId="0" applyFont="0" applyFill="0" applyBorder="0" applyAlignment="0" applyProtection="0"/>
    <xf numFmtId="0" fontId="6" fillId="0" borderId="0">
      <alignment horizontal="justify" vertical="top" wrapText="1"/>
    </xf>
    <xf numFmtId="43" fontId="6" fillId="0" borderId="0" applyFont="0" applyFill="0" applyBorder="0" applyProtection="0">
      <alignment vertical="top"/>
    </xf>
    <xf numFmtId="43" fontId="6" fillId="0" borderId="0" applyFont="0" applyFill="0" applyBorder="0" applyProtection="0">
      <alignment vertical="top"/>
    </xf>
    <xf numFmtId="43" fontId="6" fillId="0" borderId="0" applyFont="0" applyFill="0" applyBorder="0" applyProtection="0">
      <alignment vertical="top"/>
    </xf>
    <xf numFmtId="43" fontId="6" fillId="0" borderId="0">
      <protection locked="0"/>
    </xf>
    <xf numFmtId="43" fontId="6" fillId="0" borderId="0" applyFont="0" applyFill="0" applyBorder="0" applyProtection="0">
      <alignment vertical="top"/>
    </xf>
    <xf numFmtId="0" fontId="3" fillId="0" borderId="0"/>
    <xf numFmtId="43" fontId="3" fillId="0" borderId="0" applyFont="0" applyFill="0" applyBorder="0" applyAlignment="0" applyProtection="0"/>
    <xf numFmtId="0" fontId="24" fillId="0" borderId="0"/>
    <xf numFmtId="43" fontId="6" fillId="0" borderId="0" applyFont="0" applyFill="0" applyBorder="0" applyAlignment="0" applyProtection="0"/>
    <xf numFmtId="0" fontId="3" fillId="0" borderId="0"/>
    <xf numFmtId="43" fontId="6" fillId="0" borderId="0" applyFont="0" applyFill="0" applyBorder="0" applyProtection="0">
      <alignment vertical="top"/>
    </xf>
    <xf numFmtId="43" fontId="6" fillId="0" borderId="0" applyFont="0" applyFill="0" applyBorder="0" applyAlignment="0" applyProtection="0"/>
    <xf numFmtId="0" fontId="3" fillId="0" borderId="0"/>
    <xf numFmtId="43" fontId="3" fillId="0" borderId="0" applyFont="0" applyFill="0" applyBorder="0" applyAlignment="0" applyProtection="0"/>
    <xf numFmtId="43" fontId="6" fillId="0" borderId="0" applyFont="0" applyFill="0" applyBorder="0" applyProtection="0">
      <alignment vertical="top"/>
    </xf>
    <xf numFmtId="0" fontId="3" fillId="0" borderId="0"/>
    <xf numFmtId="43" fontId="3" fillId="0" borderId="0" applyFont="0" applyFill="0" applyBorder="0" applyAlignment="0" applyProtection="0"/>
    <xf numFmtId="43" fontId="6" fillId="0" borderId="0" applyFont="0" applyFill="0" applyBorder="0" applyAlignment="0" applyProtection="0"/>
    <xf numFmtId="0" fontId="24"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78" fontId="3" fillId="0" borderId="0" applyFont="0" applyFill="0" applyBorder="0" applyAlignment="0" applyProtection="0">
      <alignment vertical="center"/>
    </xf>
    <xf numFmtId="43" fontId="6" fillId="0" borderId="0" applyFont="0" applyFill="0" applyBorder="0" applyProtection="0">
      <alignment vertical="top"/>
    </xf>
    <xf numFmtId="43" fontId="6" fillId="0" borderId="0" applyFont="0" applyFill="0" applyBorder="0" applyAlignment="0" applyProtection="0"/>
    <xf numFmtId="43" fontId="6" fillId="0" borderId="0" applyFont="0" applyFill="0" applyBorder="0" applyProtection="0">
      <alignment vertical="top"/>
    </xf>
    <xf numFmtId="43" fontId="50" fillId="0" borderId="0" applyFont="0" applyFill="0" applyBorder="0" applyAlignment="0" applyProtection="0"/>
    <xf numFmtId="43" fontId="6" fillId="0" borderId="0" applyFont="0" applyFill="0" applyBorder="0" applyAlignment="0" applyProtection="0"/>
    <xf numFmtId="0" fontId="3" fillId="0" borderId="0"/>
    <xf numFmtId="0" fontId="3" fillId="0" borderId="0"/>
    <xf numFmtId="0" fontId="6" fillId="0" borderId="0">
      <alignment horizontal="justify" vertical="top" wrapText="1"/>
    </xf>
    <xf numFmtId="0" fontId="3" fillId="0" borderId="0">
      <alignment vertical="center"/>
    </xf>
    <xf numFmtId="0" fontId="3" fillId="0" borderId="0"/>
    <xf numFmtId="43" fontId="6" fillId="0" borderId="0" applyFont="0" applyFill="0" applyBorder="0" applyAlignment="0" applyProtection="0"/>
    <xf numFmtId="43" fontId="6" fillId="0" borderId="0">
      <protection locked="0"/>
    </xf>
    <xf numFmtId="0" fontId="3" fillId="0" borderId="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Protection="0">
      <alignment vertical="top"/>
    </xf>
    <xf numFmtId="41" fontId="62" fillId="0" borderId="0" applyFont="0" applyFill="0" applyBorder="0" applyAlignment="0" applyProtection="0"/>
    <xf numFmtId="0" fontId="2" fillId="0" borderId="0"/>
    <xf numFmtId="165" fontId="6" fillId="0" borderId="0" applyFont="0" applyFill="0" applyBorder="0" applyProtection="0">
      <alignment vertical="top"/>
    </xf>
    <xf numFmtId="0" fontId="1" fillId="0" borderId="0"/>
    <xf numFmtId="165" fontId="1" fillId="0" borderId="0" applyFont="0" applyFill="0" applyBorder="0" applyAlignment="0" applyProtection="0"/>
    <xf numFmtId="165" fontId="6" fillId="0" borderId="0" applyFont="0" applyFill="0" applyBorder="0" applyAlignment="0" applyProtection="0"/>
  </cellStyleXfs>
  <cellXfs count="1226">
    <xf numFmtId="0" fontId="0" fillId="0" borderId="0" xfId="0">
      <alignment horizontal="justify"/>
    </xf>
    <xf numFmtId="0" fontId="7" fillId="0" borderId="1" xfId="3" applyFont="1" applyBorder="1" applyAlignment="1">
      <alignment horizontal="center" vertical="top"/>
    </xf>
    <xf numFmtId="0" fontId="8" fillId="0" borderId="1" xfId="3" applyFont="1" applyBorder="1">
      <alignment horizontal="justify" vertical="top" wrapText="1"/>
    </xf>
    <xf numFmtId="1" fontId="8" fillId="0" borderId="1" xfId="3" applyNumberFormat="1" applyFont="1" applyBorder="1" applyAlignment="1">
      <alignment horizontal="center" vertical="top"/>
    </xf>
    <xf numFmtId="40" fontId="8" fillId="0" borderId="1" xfId="1" applyNumberFormat="1" applyFont="1" applyFill="1" applyBorder="1" applyAlignment="1">
      <alignment horizontal="right" vertical="top"/>
    </xf>
    <xf numFmtId="166" fontId="8" fillId="0" borderId="0" xfId="1" applyNumberFormat="1" applyFont="1" applyFill="1" applyBorder="1">
      <alignment vertical="top"/>
    </xf>
    <xf numFmtId="0" fontId="8" fillId="0" borderId="0" xfId="3" applyFont="1">
      <alignment horizontal="justify" vertical="top" wrapText="1"/>
    </xf>
    <xf numFmtId="0" fontId="7" fillId="0" borderId="2" xfId="3" applyFont="1" applyBorder="1" applyAlignment="1">
      <alignment horizontal="center" vertical="top"/>
    </xf>
    <xf numFmtId="0" fontId="7" fillId="0" borderId="3" xfId="3" applyFont="1" applyBorder="1">
      <alignment horizontal="justify" vertical="top" wrapText="1"/>
    </xf>
    <xf numFmtId="1" fontId="8" fillId="0" borderId="3" xfId="3" applyNumberFormat="1" applyFont="1" applyBorder="1" applyAlignment="1">
      <alignment horizontal="center" vertical="top"/>
    </xf>
    <xf numFmtId="40" fontId="8" fillId="0" borderId="3" xfId="1" applyNumberFormat="1" applyFont="1" applyFill="1" applyBorder="1" applyAlignment="1">
      <alignment horizontal="right" vertical="top"/>
    </xf>
    <xf numFmtId="40" fontId="8" fillId="0" borderId="4" xfId="1" applyNumberFormat="1" applyFont="1" applyFill="1" applyBorder="1" applyAlignment="1">
      <alignment horizontal="right" vertical="top"/>
    </xf>
    <xf numFmtId="0" fontId="10" fillId="0" borderId="5" xfId="3" applyFont="1" applyBorder="1" applyAlignment="1">
      <alignment horizontal="center" vertical="top"/>
    </xf>
    <xf numFmtId="0" fontId="10" fillId="0" borderId="0" xfId="3" applyFont="1">
      <alignment horizontal="justify" vertical="top" wrapText="1"/>
    </xf>
    <xf numFmtId="40" fontId="10" fillId="0" borderId="0" xfId="1" applyNumberFormat="1" applyFont="1" applyFill="1" applyBorder="1" applyAlignment="1">
      <alignment horizontal="right" vertical="top"/>
    </xf>
    <xf numFmtId="40" fontId="10" fillId="0" borderId="6" xfId="1" applyNumberFormat="1" applyFont="1" applyFill="1" applyBorder="1" applyAlignment="1">
      <alignment horizontal="right" vertical="top"/>
    </xf>
    <xf numFmtId="166" fontId="8" fillId="0" borderId="0" xfId="1" applyNumberFormat="1" applyFont="1" applyFill="1">
      <alignment vertical="top"/>
    </xf>
    <xf numFmtId="0" fontId="7" fillId="0" borderId="5" xfId="3" applyFont="1" applyBorder="1" applyAlignment="1">
      <alignment horizontal="center" vertical="top"/>
    </xf>
    <xf numFmtId="0" fontId="7" fillId="0" borderId="0" xfId="3" applyFont="1" applyAlignment="1">
      <alignment horizontal="center" vertical="top" wrapText="1"/>
    </xf>
    <xf numFmtId="40" fontId="7" fillId="0" borderId="0" xfId="1" applyNumberFormat="1" applyFont="1" applyFill="1" applyBorder="1" applyAlignment="1">
      <alignment horizontal="center" vertical="top" wrapText="1"/>
    </xf>
    <xf numFmtId="40" fontId="7" fillId="0" borderId="6" xfId="1" applyNumberFormat="1" applyFont="1" applyFill="1" applyBorder="1" applyAlignment="1">
      <alignment horizontal="center" vertical="top" wrapText="1"/>
    </xf>
    <xf numFmtId="0" fontId="8" fillId="0" borderId="0" xfId="3" applyFont="1" applyAlignment="1">
      <alignment horizontal="center" vertical="top" wrapText="1"/>
    </xf>
    <xf numFmtId="0" fontId="10" fillId="0" borderId="8" xfId="3" applyFont="1" applyBorder="1" applyAlignment="1">
      <alignment horizontal="center" vertical="top"/>
    </xf>
    <xf numFmtId="0" fontId="10" fillId="0" borderId="1" xfId="3" applyFont="1" applyBorder="1">
      <alignment horizontal="justify" vertical="top" wrapText="1"/>
    </xf>
    <xf numFmtId="1" fontId="11" fillId="0" borderId="9" xfId="3" applyNumberFormat="1" applyFont="1" applyBorder="1" applyAlignment="1">
      <alignment horizontal="center" vertical="top"/>
    </xf>
    <xf numFmtId="40" fontId="10" fillId="0" borderId="1" xfId="1" applyNumberFormat="1" applyFont="1" applyFill="1" applyBorder="1" applyAlignment="1">
      <alignment horizontal="right" vertical="top"/>
    </xf>
    <xf numFmtId="40" fontId="10" fillId="0" borderId="10" xfId="1" applyNumberFormat="1" applyFont="1" applyFill="1" applyBorder="1" applyAlignment="1">
      <alignment horizontal="right" vertical="top"/>
    </xf>
    <xf numFmtId="0" fontId="7" fillId="0" borderId="11" xfId="4" applyFont="1" applyBorder="1" applyAlignment="1" applyProtection="1">
      <alignment horizontal="center" vertical="top"/>
      <protection locked="0"/>
    </xf>
    <xf numFmtId="0" fontId="13" fillId="0" borderId="12" xfId="4" applyFont="1" applyBorder="1">
      <alignment horizontal="justify" vertical="top" wrapText="1"/>
    </xf>
    <xf numFmtId="1" fontId="8" fillId="0" borderId="12" xfId="4" applyNumberFormat="1" applyFont="1" applyBorder="1" applyAlignment="1">
      <alignment horizontal="center" vertical="top"/>
    </xf>
    <xf numFmtId="40" fontId="8" fillId="0" borderId="12" xfId="1" applyNumberFormat="1" applyFont="1" applyFill="1" applyBorder="1" applyAlignment="1" applyProtection="1">
      <alignment horizontal="right" vertical="top"/>
      <protection locked="0"/>
    </xf>
    <xf numFmtId="40" fontId="8" fillId="0" borderId="13" xfId="1" applyNumberFormat="1" applyFont="1" applyFill="1" applyBorder="1" applyAlignment="1">
      <alignment horizontal="right" vertical="top"/>
    </xf>
    <xf numFmtId="166" fontId="8" fillId="0" borderId="0" xfId="1" applyNumberFormat="1" applyFont="1" applyFill="1" applyProtection="1">
      <alignment vertical="top"/>
      <protection locked="0"/>
    </xf>
    <xf numFmtId="0" fontId="8" fillId="0" borderId="0" xfId="4" applyFont="1" applyProtection="1">
      <alignment horizontal="justify" vertical="top" wrapText="1"/>
      <protection locked="0"/>
    </xf>
    <xf numFmtId="40" fontId="8" fillId="0" borderId="6" xfId="1" applyNumberFormat="1" applyFont="1" applyFill="1" applyBorder="1" applyAlignment="1">
      <alignment horizontal="right" vertical="top"/>
    </xf>
    <xf numFmtId="0" fontId="7" fillId="0" borderId="5" xfId="4" applyFont="1" applyBorder="1" applyAlignment="1" applyProtection="1">
      <alignment horizontal="center" vertical="top"/>
      <protection locked="0"/>
    </xf>
    <xf numFmtId="0" fontId="7" fillId="0" borderId="14" xfId="3" applyFont="1" applyBorder="1" applyAlignment="1">
      <alignment horizontal="center" vertical="top"/>
    </xf>
    <xf numFmtId="0" fontId="7" fillId="0" borderId="15" xfId="3" applyFont="1" applyBorder="1" applyAlignment="1">
      <alignment horizontal="right" vertical="top" wrapText="1"/>
    </xf>
    <xf numFmtId="0" fontId="7" fillId="0" borderId="15" xfId="0" applyFont="1" applyBorder="1" applyAlignment="1">
      <alignment horizontal="right" vertical="top"/>
    </xf>
    <xf numFmtId="40" fontId="7" fillId="0" borderId="15" xfId="0" applyNumberFormat="1" applyFont="1" applyBorder="1" applyAlignment="1">
      <alignment horizontal="right" vertical="top"/>
    </xf>
    <xf numFmtId="40" fontId="7" fillId="0" borderId="16" xfId="1" applyNumberFormat="1" applyFont="1" applyFill="1" applyBorder="1" applyAlignment="1">
      <alignment horizontal="right" vertical="top"/>
    </xf>
    <xf numFmtId="0" fontId="7" fillId="0" borderId="0" xfId="3" applyFont="1" applyAlignment="1">
      <alignment horizontal="center" vertical="top"/>
    </xf>
    <xf numFmtId="1" fontId="8" fillId="0" borderId="0" xfId="3" applyNumberFormat="1" applyFont="1" applyAlignment="1">
      <alignment horizontal="center" vertical="top"/>
    </xf>
    <xf numFmtId="40" fontId="8" fillId="0" borderId="0" xfId="1" applyNumberFormat="1" applyFont="1" applyFill="1" applyBorder="1" applyAlignment="1">
      <alignment horizontal="right" vertical="top"/>
    </xf>
    <xf numFmtId="40" fontId="8" fillId="0" borderId="0" xfId="1" quotePrefix="1" applyNumberFormat="1" applyFont="1" applyFill="1" applyBorder="1" applyAlignment="1">
      <alignment horizontal="right" vertical="top"/>
    </xf>
    <xf numFmtId="40" fontId="8" fillId="0" borderId="0" xfId="5" applyNumberFormat="1" applyFont="1" applyFill="1" applyBorder="1" applyAlignment="1" applyProtection="1">
      <alignment horizontal="right" vertical="top" wrapText="1"/>
      <protection locked="0"/>
    </xf>
    <xf numFmtId="0" fontId="8" fillId="0" borderId="0" xfId="9" applyFont="1" applyAlignment="1">
      <alignment horizontal="left" vertical="top" wrapText="1"/>
    </xf>
    <xf numFmtId="0" fontId="8" fillId="0" borderId="0" xfId="10" applyFont="1" applyAlignment="1">
      <alignment vertical="top"/>
    </xf>
    <xf numFmtId="0" fontId="8" fillId="0" borderId="0" xfId="10" applyFont="1">
      <alignment horizontal="justify" vertical="top" wrapText="1"/>
    </xf>
    <xf numFmtId="0" fontId="8" fillId="0" borderId="0" xfId="12" applyFont="1">
      <alignment horizontal="justify" vertical="top" wrapText="1"/>
    </xf>
    <xf numFmtId="40" fontId="8" fillId="0" borderId="0" xfId="8" applyNumberFormat="1" applyFont="1" applyFill="1" applyBorder="1" applyAlignment="1" applyProtection="1">
      <alignment horizontal="right" vertical="top"/>
      <protection locked="0"/>
    </xf>
    <xf numFmtId="0" fontId="8" fillId="0" borderId="0" xfId="9" applyFont="1" applyAlignment="1">
      <alignment horizontal="justify" vertical="top" wrapText="1"/>
    </xf>
    <xf numFmtId="0" fontId="13" fillId="0" borderId="0" xfId="4" applyFont="1" applyProtection="1">
      <alignment horizontal="justify" vertical="top" wrapText="1"/>
      <protection locked="0"/>
    </xf>
    <xf numFmtId="0" fontId="13" fillId="0" borderId="0" xfId="4" applyFont="1" applyAlignment="1" applyProtection="1">
      <alignment horizontal="left" vertical="top" wrapText="1"/>
      <protection locked="0"/>
    </xf>
    <xf numFmtId="0" fontId="8" fillId="0" borderId="0" xfId="14" applyFont="1" applyAlignment="1">
      <alignment horizontal="justify" vertical="top"/>
    </xf>
    <xf numFmtId="165" fontId="8" fillId="0" borderId="0" xfId="1" applyFont="1" applyFill="1">
      <alignment vertical="top"/>
    </xf>
    <xf numFmtId="0" fontId="8" fillId="0" borderId="0" xfId="0" applyFont="1" applyAlignment="1">
      <alignment horizontal="justify" vertical="top"/>
    </xf>
    <xf numFmtId="0" fontId="8" fillId="0" borderId="0" xfId="15" applyFont="1" applyAlignment="1">
      <alignment horizontal="left" vertical="top" wrapText="1"/>
    </xf>
    <xf numFmtId="0" fontId="13" fillId="0" borderId="0" xfId="14" applyFont="1">
      <alignment horizontal="justify" vertical="top" wrapText="1"/>
    </xf>
    <xf numFmtId="0" fontId="8" fillId="0" borderId="0" xfId="14" applyFont="1">
      <alignment horizontal="justify" vertical="top" wrapText="1"/>
    </xf>
    <xf numFmtId="0" fontId="5" fillId="0" borderId="0" xfId="13" applyNumberFormat="1" applyFont="1" applyFill="1" applyBorder="1" applyAlignment="1" applyProtection="1">
      <protection locked="0"/>
    </xf>
    <xf numFmtId="0" fontId="8" fillId="0" borderId="0" xfId="4" applyFont="1" applyAlignment="1" applyProtection="1">
      <alignment vertical="top" wrapText="1"/>
      <protection locked="0"/>
    </xf>
    <xf numFmtId="0" fontId="8" fillId="0" borderId="0" xfId="0" applyFont="1" applyAlignment="1">
      <alignment horizontal="justify" vertical="center" wrapText="1"/>
    </xf>
    <xf numFmtId="0" fontId="8" fillId="0" borderId="0" xfId="0" applyFont="1" applyAlignment="1">
      <alignment horizontal="right" vertical="center"/>
    </xf>
    <xf numFmtId="0" fontId="8" fillId="0" borderId="0" xfId="0" applyFont="1" applyAlignment="1">
      <alignment vertical="center" wrapText="1"/>
    </xf>
    <xf numFmtId="40" fontId="8" fillId="0" borderId="0" xfId="22" applyNumberFormat="1" applyFont="1" applyFill="1" applyBorder="1" applyAlignment="1">
      <alignment horizontal="right" vertical="top"/>
    </xf>
    <xf numFmtId="40" fontId="8" fillId="0" borderId="7" xfId="1" applyNumberFormat="1" applyFont="1" applyFill="1" applyBorder="1" applyAlignment="1">
      <alignment horizontal="right" vertical="top"/>
    </xf>
    <xf numFmtId="1" fontId="8" fillId="0" borderId="0" xfId="3" applyNumberFormat="1" applyFont="1" applyAlignment="1">
      <alignment horizontal="center" vertical="top" wrapText="1"/>
    </xf>
    <xf numFmtId="0" fontId="8" fillId="0" borderId="0" xfId="23" applyFont="1" applyAlignment="1">
      <alignment horizontal="justify" vertical="top"/>
    </xf>
    <xf numFmtId="0" fontId="8" fillId="0" borderId="0" xfId="26" applyFont="1" applyAlignment="1">
      <alignment horizontal="justify" vertical="top"/>
    </xf>
    <xf numFmtId="0" fontId="8" fillId="0" borderId="0" xfId="4" applyFont="1">
      <alignment horizontal="justify" vertical="top" wrapText="1"/>
    </xf>
    <xf numFmtId="3" fontId="9" fillId="0" borderId="0" xfId="29" applyNumberFormat="1" applyFont="1" applyAlignment="1">
      <alignment vertical="top" wrapText="1"/>
    </xf>
    <xf numFmtId="0" fontId="8" fillId="0" borderId="0" xfId="26" applyFont="1">
      <alignment horizontal="justify" vertical="top" wrapText="1"/>
    </xf>
    <xf numFmtId="0" fontId="8" fillId="0" borderId="0" xfId="27" applyFont="1">
      <alignment horizontal="justify" vertical="top" wrapText="1"/>
    </xf>
    <xf numFmtId="0" fontId="8" fillId="0" borderId="18" xfId="0" applyFont="1" applyBorder="1" applyAlignment="1">
      <alignment horizontal="left" vertical="top" wrapText="1"/>
    </xf>
    <xf numFmtId="40" fontId="8" fillId="0" borderId="0" xfId="8" applyNumberFormat="1" applyFont="1" applyFill="1" applyBorder="1" applyAlignment="1">
      <alignment horizontal="right" vertical="top"/>
    </xf>
    <xf numFmtId="0" fontId="7" fillId="0" borderId="0" xfId="3" applyFont="1" applyAlignment="1">
      <alignment horizontal="right" vertical="top" wrapText="1"/>
    </xf>
    <xf numFmtId="0" fontId="7" fillId="0" borderId="0" xfId="0" applyFont="1" applyAlignment="1">
      <alignment horizontal="right" vertical="top"/>
    </xf>
    <xf numFmtId="40" fontId="7" fillId="0" borderId="0" xfId="0" applyNumberFormat="1" applyFont="1" applyAlignment="1">
      <alignment horizontal="right" vertical="top"/>
    </xf>
    <xf numFmtId="40" fontId="7" fillId="0" borderId="0" xfId="1" applyNumberFormat="1" applyFont="1" applyFill="1" applyBorder="1" applyAlignment="1">
      <alignment horizontal="right" vertical="top"/>
    </xf>
    <xf numFmtId="2" fontId="8" fillId="0" borderId="0" xfId="4" applyNumberFormat="1" applyFont="1" applyProtection="1">
      <alignment horizontal="justify" vertical="top" wrapText="1"/>
      <protection locked="0"/>
    </xf>
    <xf numFmtId="2" fontId="8" fillId="0" borderId="0" xfId="1" applyNumberFormat="1" applyFont="1" applyFill="1">
      <alignment vertical="top"/>
    </xf>
    <xf numFmtId="40" fontId="8" fillId="0" borderId="0" xfId="1" applyNumberFormat="1" applyFont="1" applyFill="1" applyBorder="1" applyAlignment="1" applyProtection="1">
      <alignment horizontal="right" vertical="top"/>
      <protection locked="0"/>
    </xf>
    <xf numFmtId="0" fontId="7" fillId="0" borderId="15" xfId="3" applyFont="1" applyBorder="1" applyAlignment="1">
      <alignment horizontal="center" vertical="top" wrapText="1"/>
    </xf>
    <xf numFmtId="0" fontId="22" fillId="0" borderId="0" xfId="35" applyFont="1"/>
    <xf numFmtId="166" fontId="22" fillId="0" borderId="0" xfId="1" applyNumberFormat="1" applyFont="1">
      <alignment vertical="top"/>
    </xf>
    <xf numFmtId="40" fontId="7" fillId="0" borderId="15" xfId="3" applyNumberFormat="1" applyFont="1" applyBorder="1" applyAlignment="1">
      <alignment horizontal="right" vertical="top" wrapText="1"/>
    </xf>
    <xf numFmtId="40" fontId="7" fillId="0" borderId="0" xfId="3" applyNumberFormat="1" applyFont="1" applyAlignment="1">
      <alignment horizontal="right" vertical="top" wrapText="1"/>
    </xf>
    <xf numFmtId="43" fontId="8" fillId="0" borderId="0" xfId="37" applyNumberFormat="1" applyFont="1" applyAlignment="1">
      <alignment horizontal="left" vertical="top"/>
    </xf>
    <xf numFmtId="0" fontId="8" fillId="0" borderId="0" xfId="37" applyFont="1" applyAlignment="1">
      <alignment vertical="top" wrapText="1"/>
    </xf>
    <xf numFmtId="43" fontId="8" fillId="0" borderId="0" xfId="37" applyNumberFormat="1" applyFont="1" applyAlignment="1">
      <alignment horizontal="center" vertical="top"/>
    </xf>
    <xf numFmtId="0" fontId="15" fillId="0" borderId="0" xfId="37" applyFont="1" applyAlignment="1">
      <alignment vertical="top" wrapText="1"/>
    </xf>
    <xf numFmtId="0" fontId="8" fillId="0" borderId="0" xfId="37" applyFont="1" applyAlignment="1">
      <alignment vertical="top"/>
    </xf>
    <xf numFmtId="165" fontId="8" fillId="0" borderId="0" xfId="1" applyFont="1" applyFill="1" applyBorder="1">
      <alignment vertical="top"/>
    </xf>
    <xf numFmtId="0" fontId="9" fillId="0" borderId="0" xfId="37" applyFont="1" applyAlignment="1">
      <alignment vertical="top" wrapText="1"/>
    </xf>
    <xf numFmtId="0" fontId="8" fillId="0" borderId="0" xfId="37" applyFont="1" applyAlignment="1" applyProtection="1">
      <alignment vertical="top" wrapText="1"/>
      <protection locked="0"/>
    </xf>
    <xf numFmtId="0" fontId="8" fillId="0" borderId="0" xfId="0" applyFont="1" applyAlignment="1">
      <alignment vertical="top" wrapText="1"/>
    </xf>
    <xf numFmtId="0" fontId="7" fillId="0" borderId="19" xfId="3" applyFont="1" applyBorder="1" applyAlignment="1">
      <alignment horizontal="center" vertical="top"/>
    </xf>
    <xf numFmtId="1" fontId="8" fillId="0" borderId="19" xfId="3" applyNumberFormat="1" applyFont="1" applyBorder="1" applyAlignment="1">
      <alignment horizontal="center" vertical="top"/>
    </xf>
    <xf numFmtId="40" fontId="8" fillId="0" borderId="19" xfId="1" applyNumberFormat="1" applyFont="1" applyFill="1" applyBorder="1" applyAlignment="1">
      <alignment horizontal="right" vertical="top"/>
    </xf>
    <xf numFmtId="40" fontId="8" fillId="0" borderId="0" xfId="3" applyNumberFormat="1" applyFont="1">
      <alignment horizontal="justify" vertical="top" wrapText="1"/>
    </xf>
    <xf numFmtId="40" fontId="8" fillId="0" borderId="12" xfId="1" applyNumberFormat="1" applyFont="1" applyFill="1" applyBorder="1" applyAlignment="1">
      <alignment horizontal="right" vertical="top"/>
    </xf>
    <xf numFmtId="0" fontId="13" fillId="0" borderId="0" xfId="10" applyFont="1" applyAlignment="1">
      <alignment horizontal="left" vertical="top" wrapText="1"/>
    </xf>
    <xf numFmtId="3" fontId="13" fillId="0" borderId="7" xfId="10" applyNumberFormat="1" applyFont="1" applyBorder="1">
      <alignment horizontal="justify" vertical="top" wrapText="1"/>
    </xf>
    <xf numFmtId="37" fontId="8" fillId="0" borderId="19" xfId="1" applyNumberFormat="1" applyFont="1" applyFill="1" applyBorder="1" applyAlignment="1">
      <alignment horizontal="center" vertical="top"/>
    </xf>
    <xf numFmtId="3" fontId="9" fillId="0" borderId="0" xfId="43" applyNumberFormat="1" applyFont="1" applyAlignment="1">
      <alignment vertical="top" wrapText="1"/>
    </xf>
    <xf numFmtId="0" fontId="8" fillId="0" borderId="18" xfId="37" applyFont="1" applyBorder="1" applyAlignment="1">
      <alignment horizontal="left" vertical="top" wrapText="1"/>
    </xf>
    <xf numFmtId="0" fontId="8" fillId="0" borderId="0" xfId="10" applyFont="1" applyAlignment="1">
      <alignment horizontal="left" vertical="top" wrapText="1"/>
    </xf>
    <xf numFmtId="0" fontId="7" fillId="0" borderId="15" xfId="0" applyFont="1" applyBorder="1" applyAlignment="1">
      <alignment horizontal="center" vertical="top"/>
    </xf>
    <xf numFmtId="37" fontId="8" fillId="0" borderId="0" xfId="1" applyNumberFormat="1" applyFont="1" applyFill="1" applyBorder="1" applyAlignment="1">
      <alignment horizontal="center" vertical="top"/>
    </xf>
    <xf numFmtId="37" fontId="8" fillId="0" borderId="0" xfId="13" applyNumberFormat="1" applyFont="1" applyFill="1" applyBorder="1" applyAlignment="1">
      <alignment horizontal="center" vertical="top"/>
    </xf>
    <xf numFmtId="0" fontId="7" fillId="0" borderId="0" xfId="0" applyFont="1" applyAlignment="1">
      <alignment horizontal="center" vertical="top"/>
    </xf>
    <xf numFmtId="166" fontId="8" fillId="0" borderId="7" xfId="1" applyNumberFormat="1" applyFont="1" applyFill="1" applyBorder="1" applyAlignment="1">
      <alignment horizontal="center" vertical="top"/>
    </xf>
    <xf numFmtId="37" fontId="8" fillId="0" borderId="1" xfId="1" applyNumberFormat="1" applyFont="1" applyFill="1" applyBorder="1" applyAlignment="1">
      <alignment horizontal="center" vertical="top"/>
    </xf>
    <xf numFmtId="37" fontId="7" fillId="0" borderId="7" xfId="1" applyNumberFormat="1" applyFont="1" applyFill="1" applyBorder="1" applyAlignment="1">
      <alignment horizontal="center" vertical="top"/>
    </xf>
    <xf numFmtId="37" fontId="11" fillId="0" borderId="9" xfId="1" applyNumberFormat="1" applyFont="1" applyFill="1" applyBorder="1" applyAlignment="1">
      <alignment horizontal="center" vertical="top"/>
    </xf>
    <xf numFmtId="37" fontId="8" fillId="0" borderId="12" xfId="1" applyNumberFormat="1" applyFont="1" applyFill="1" applyBorder="1" applyAlignment="1">
      <alignment horizontal="center" vertical="top"/>
    </xf>
    <xf numFmtId="0" fontId="28" fillId="0" borderId="0" xfId="53" applyAlignment="1">
      <alignment horizontal="left"/>
    </xf>
    <xf numFmtId="0" fontId="29" fillId="0" borderId="27" xfId="53" applyFont="1" applyBorder="1" applyAlignment="1">
      <alignment horizontal="left"/>
    </xf>
    <xf numFmtId="0" fontId="29" fillId="0" borderId="27" xfId="53" applyFont="1" applyBorder="1" applyAlignment="1">
      <alignment horizontal="center"/>
    </xf>
    <xf numFmtId="0" fontId="29" fillId="0" borderId="28" xfId="53" applyFont="1" applyBorder="1" applyAlignment="1">
      <alignment horizontal="right" wrapText="1"/>
    </xf>
    <xf numFmtId="0" fontId="29" fillId="0" borderId="12" xfId="53" applyFont="1" applyBorder="1" applyAlignment="1">
      <alignment horizontal="left"/>
    </xf>
    <xf numFmtId="0" fontId="29" fillId="0" borderId="12" xfId="53" applyFont="1" applyBorder="1" applyAlignment="1">
      <alignment horizontal="center"/>
    </xf>
    <xf numFmtId="0" fontId="29" fillId="0" borderId="13" xfId="53" applyFont="1" applyBorder="1" applyAlignment="1">
      <alignment horizontal="right" wrapText="1"/>
    </xf>
    <xf numFmtId="0" fontId="28" fillId="0" borderId="6" xfId="53" applyBorder="1" applyAlignment="1">
      <alignment horizontal="left"/>
    </xf>
    <xf numFmtId="41" fontId="31" fillId="0" borderId="6" xfId="54" applyFont="1" applyBorder="1" applyAlignment="1">
      <alignment horizontal="right"/>
    </xf>
    <xf numFmtId="0" fontId="31" fillId="0" borderId="6" xfId="53" applyFont="1" applyBorder="1" applyAlignment="1">
      <alignment horizontal="right"/>
    </xf>
    <xf numFmtId="0" fontId="28" fillId="0" borderId="27" xfId="53" applyBorder="1" applyAlignment="1">
      <alignment horizontal="left"/>
    </xf>
    <xf numFmtId="41" fontId="29" fillId="0" borderId="28" xfId="53" applyNumberFormat="1" applyFont="1" applyBorder="1" applyAlignment="1">
      <alignment horizontal="right"/>
    </xf>
    <xf numFmtId="0" fontId="29" fillId="0" borderId="6" xfId="53" applyFont="1" applyBorder="1" applyAlignment="1">
      <alignment horizontal="right" wrapText="1"/>
    </xf>
    <xf numFmtId="0" fontId="28" fillId="0" borderId="0" xfId="53" applyAlignment="1">
      <alignment horizontal="left" vertical="top"/>
    </xf>
    <xf numFmtId="169" fontId="29" fillId="0" borderId="27" xfId="54" applyNumberFormat="1" applyFont="1" applyBorder="1" applyAlignment="1">
      <alignment horizontal="center" wrapText="1"/>
    </xf>
    <xf numFmtId="169" fontId="29" fillId="0" borderId="12" xfId="54" applyNumberFormat="1" applyFont="1" applyBorder="1" applyAlignment="1">
      <alignment horizontal="center" wrapText="1"/>
    </xf>
    <xf numFmtId="43" fontId="28" fillId="0" borderId="6" xfId="53" applyNumberFormat="1" applyBorder="1"/>
    <xf numFmtId="40" fontId="8" fillId="0" borderId="6" xfId="3" applyNumberFormat="1" applyFont="1" applyBorder="1" applyAlignment="1">
      <alignment horizontal="right" vertical="top" wrapText="1"/>
    </xf>
    <xf numFmtId="1" fontId="8" fillId="0" borderId="29" xfId="4" applyNumberFormat="1" applyFont="1" applyBorder="1" applyAlignment="1">
      <alignment horizontal="center" vertical="top"/>
    </xf>
    <xf numFmtId="40" fontId="8" fillId="0" borderId="29" xfId="1" applyNumberFormat="1" applyFont="1" applyFill="1" applyBorder="1" applyAlignment="1" applyProtection="1">
      <alignment horizontal="right" vertical="top"/>
      <protection locked="0"/>
    </xf>
    <xf numFmtId="40" fontId="8" fillId="0" borderId="29" xfId="1" applyNumberFormat="1" applyFont="1" applyFill="1" applyBorder="1" applyAlignment="1">
      <alignment horizontal="right" vertical="top"/>
    </xf>
    <xf numFmtId="0" fontId="8" fillId="0" borderId="29" xfId="3" applyFont="1" applyBorder="1">
      <alignment horizontal="justify" vertical="top" wrapText="1"/>
    </xf>
    <xf numFmtId="1" fontId="8" fillId="0" borderId="29" xfId="3" applyNumberFormat="1" applyFont="1" applyBorder="1" applyAlignment="1">
      <alignment horizontal="center" vertical="top"/>
    </xf>
    <xf numFmtId="0" fontId="15" fillId="0" borderId="0" xfId="4" applyFont="1">
      <alignment horizontal="justify" vertical="top" wrapText="1"/>
    </xf>
    <xf numFmtId="1" fontId="8" fillId="0" borderId="0" xfId="4" applyNumberFormat="1" applyFont="1" applyAlignment="1">
      <alignment horizontal="center" vertical="top"/>
    </xf>
    <xf numFmtId="40" fontId="8" fillId="0" borderId="6" xfId="6" applyNumberFormat="1" applyFont="1" applyFill="1" applyBorder="1" applyAlignment="1">
      <alignment horizontal="right" vertical="top"/>
    </xf>
    <xf numFmtId="40" fontId="8" fillId="0" borderId="6" xfId="1" quotePrefix="1" applyNumberFormat="1" applyFont="1" applyFill="1" applyBorder="1" applyAlignment="1">
      <alignment horizontal="right" vertical="top"/>
    </xf>
    <xf numFmtId="40" fontId="8" fillId="0" borderId="6" xfId="16" applyNumberFormat="1" applyFont="1" applyFill="1" applyBorder="1" applyAlignment="1">
      <alignment horizontal="right" vertical="top"/>
    </xf>
    <xf numFmtId="0" fontId="8" fillId="0" borderId="5" xfId="0" applyFont="1" applyBorder="1" applyAlignment="1">
      <alignment horizontal="center" vertical="center" wrapText="1"/>
    </xf>
    <xf numFmtId="0" fontId="17" fillId="0" borderId="17" xfId="0" applyFont="1" applyBorder="1" applyAlignment="1">
      <alignment horizontal="center" vertical="top"/>
    </xf>
    <xf numFmtId="0" fontId="8" fillId="0" borderId="6" xfId="0" applyFont="1" applyBorder="1" applyAlignment="1">
      <alignment horizontal="center" vertical="center"/>
    </xf>
    <xf numFmtId="0" fontId="8" fillId="0" borderId="1" xfId="3" applyFont="1" applyBorder="1" applyAlignment="1">
      <alignment horizontal="center" vertical="top"/>
    </xf>
    <xf numFmtId="0" fontId="11" fillId="0" borderId="5" xfId="3" applyFont="1" applyBorder="1" applyAlignment="1">
      <alignment horizontal="center" vertical="top"/>
    </xf>
    <xf numFmtId="0" fontId="8" fillId="0" borderId="5" xfId="3" applyFont="1" applyBorder="1" applyAlignment="1">
      <alignment horizontal="center" vertical="top"/>
    </xf>
    <xf numFmtId="0" fontId="11" fillId="0" borderId="8" xfId="3" applyFont="1" applyBorder="1" applyAlignment="1">
      <alignment horizontal="center" vertical="top"/>
    </xf>
    <xf numFmtId="0" fontId="8" fillId="0" borderId="11" xfId="4" applyFont="1" applyBorder="1" applyAlignment="1" applyProtection="1">
      <alignment horizontal="center" vertical="top"/>
      <protection locked="0"/>
    </xf>
    <xf numFmtId="165" fontId="8" fillId="0" borderId="5" xfId="8" applyFont="1" applyFill="1" applyBorder="1" applyAlignment="1">
      <alignment horizontal="center" vertical="top"/>
    </xf>
    <xf numFmtId="0" fontId="8" fillId="0" borderId="14" xfId="3" applyFont="1" applyBorder="1" applyAlignment="1">
      <alignment horizontal="center" vertical="top"/>
    </xf>
    <xf numFmtId="0" fontId="8" fillId="0" borderId="29" xfId="3" applyFont="1" applyBorder="1" applyAlignment="1">
      <alignment horizontal="center" vertical="top"/>
    </xf>
    <xf numFmtId="0" fontId="8" fillId="0" borderId="0" xfId="3" applyFont="1" applyAlignment="1">
      <alignment horizontal="center" vertical="top"/>
    </xf>
    <xf numFmtId="0" fontId="8" fillId="0" borderId="0" xfId="4" applyFont="1" applyAlignment="1" applyProtection="1">
      <alignment horizontal="center" vertical="top"/>
      <protection locked="0"/>
    </xf>
    <xf numFmtId="0" fontId="8" fillId="0" borderId="5" xfId="4" applyFont="1" applyBorder="1" applyAlignment="1" applyProtection="1">
      <alignment horizontal="center" vertical="top"/>
      <protection locked="0"/>
    </xf>
    <xf numFmtId="0" fontId="8" fillId="0" borderId="5" xfId="3" applyFont="1" applyBorder="1" applyAlignment="1">
      <alignment horizontal="center" vertical="top" wrapText="1"/>
    </xf>
    <xf numFmtId="0" fontId="8" fillId="0" borderId="5" xfId="9" applyFont="1" applyBorder="1" applyAlignment="1">
      <alignment horizontal="center" vertical="top"/>
    </xf>
    <xf numFmtId="0" fontId="8" fillId="0" borderId="5" xfId="4" applyFont="1" applyBorder="1" applyAlignment="1" applyProtection="1">
      <alignment horizontal="center" vertical="top" wrapText="1"/>
      <protection locked="0"/>
    </xf>
    <xf numFmtId="0" fontId="8" fillId="0" borderId="19" xfId="3" applyFont="1" applyBorder="1" applyAlignment="1">
      <alignment horizontal="center" vertical="top"/>
    </xf>
    <xf numFmtId="0" fontId="8" fillId="0" borderId="5" xfId="14" applyFont="1" applyBorder="1" applyAlignment="1">
      <alignment horizontal="center" vertical="top" wrapText="1"/>
    </xf>
    <xf numFmtId="169" fontId="6" fillId="0" borderId="27" xfId="54" applyNumberFormat="1" applyFont="1" applyBorder="1" applyAlignment="1">
      <alignment horizontal="left"/>
    </xf>
    <xf numFmtId="169" fontId="6" fillId="0" borderId="0" xfId="54" applyNumberFormat="1" applyFont="1" applyAlignment="1">
      <alignment horizontal="left"/>
    </xf>
    <xf numFmtId="37" fontId="8" fillId="0" borderId="29" xfId="1" applyNumberFormat="1" applyFont="1" applyFill="1" applyBorder="1" applyAlignment="1">
      <alignment horizontal="center" vertical="top"/>
    </xf>
    <xf numFmtId="0" fontId="28" fillId="0" borderId="24" xfId="53" applyBorder="1" applyAlignment="1">
      <alignment horizontal="left"/>
    </xf>
    <xf numFmtId="0" fontId="29" fillId="0" borderId="24" xfId="53" applyFont="1" applyBorder="1" applyAlignment="1">
      <alignment horizontal="left"/>
    </xf>
    <xf numFmtId="169" fontId="6" fillId="0" borderId="24" xfId="54" applyNumberFormat="1" applyFont="1" applyBorder="1" applyAlignment="1">
      <alignment horizontal="left"/>
    </xf>
    <xf numFmtId="41" fontId="29" fillId="0" borderId="24" xfId="53" applyNumberFormat="1" applyFont="1" applyBorder="1" applyAlignment="1">
      <alignment horizontal="right"/>
    </xf>
    <xf numFmtId="0" fontId="28" fillId="0" borderId="1" xfId="53" applyBorder="1" applyAlignment="1">
      <alignment horizontal="left"/>
    </xf>
    <xf numFmtId="0" fontId="29" fillId="0" borderId="1" xfId="53" applyFont="1" applyBorder="1" applyAlignment="1">
      <alignment horizontal="left"/>
    </xf>
    <xf numFmtId="169" fontId="6" fillId="0" borderId="1" xfId="54" applyNumberFormat="1" applyFont="1" applyBorder="1" applyAlignment="1">
      <alignment horizontal="left"/>
    </xf>
    <xf numFmtId="0" fontId="29" fillId="0" borderId="0" xfId="53" applyFont="1" applyAlignment="1">
      <alignment horizontal="left"/>
    </xf>
    <xf numFmtId="169" fontId="6" fillId="0" borderId="0" xfId="54" applyNumberFormat="1" applyFont="1" applyBorder="1" applyAlignment="1">
      <alignment horizontal="left"/>
    </xf>
    <xf numFmtId="0" fontId="8" fillId="0" borderId="2" xfId="3" applyFont="1" applyBorder="1" applyAlignment="1">
      <alignment horizontal="center" vertical="top"/>
    </xf>
    <xf numFmtId="0" fontId="29" fillId="0" borderId="26" xfId="53" applyFont="1" applyBorder="1" applyAlignment="1">
      <alignment horizontal="center"/>
    </xf>
    <xf numFmtId="0" fontId="29" fillId="0" borderId="11" xfId="53" applyFont="1" applyBorder="1" applyAlignment="1">
      <alignment horizontal="center"/>
    </xf>
    <xf numFmtId="0" fontId="28" fillId="0" borderId="5" xfId="53" applyBorder="1" applyAlignment="1">
      <alignment horizontal="left"/>
    </xf>
    <xf numFmtId="0" fontId="31" fillId="0" borderId="5" xfId="53" applyFont="1" applyBorder="1" applyAlignment="1">
      <alignment horizontal="center"/>
    </xf>
    <xf numFmtId="0" fontId="28" fillId="0" borderId="5" xfId="53" applyBorder="1" applyAlignment="1">
      <alignment horizontal="center" vertical="top"/>
    </xf>
    <xf numFmtId="0" fontId="6" fillId="0" borderId="5" xfId="53" applyFont="1" applyBorder="1" applyAlignment="1">
      <alignment horizontal="center" vertical="top"/>
    </xf>
    <xf numFmtId="0" fontId="28" fillId="0" borderId="26" xfId="53" applyBorder="1" applyAlignment="1">
      <alignment horizontal="left"/>
    </xf>
    <xf numFmtId="0" fontId="29" fillId="0" borderId="5" xfId="53" applyFont="1" applyBorder="1" applyAlignment="1">
      <alignment horizontal="center"/>
    </xf>
    <xf numFmtId="0" fontId="31" fillId="0" borderId="5" xfId="53" applyFont="1" applyBorder="1" applyAlignment="1">
      <alignment horizontal="center" vertical="top"/>
    </xf>
    <xf numFmtId="39" fontId="8" fillId="0" borderId="6" xfId="25" applyNumberFormat="1" applyFont="1" applyFill="1" applyBorder="1" applyAlignment="1" applyProtection="1">
      <alignment horizontal="right" vertical="top"/>
      <protection locked="0"/>
    </xf>
    <xf numFmtId="4" fontId="8" fillId="0" borderId="21" xfId="33" applyNumberFormat="1" applyFont="1" applyBorder="1" applyAlignment="1" applyProtection="1">
      <alignment horizontal="right" vertical="top"/>
    </xf>
    <xf numFmtId="40" fontId="8" fillId="0" borderId="21" xfId="6" applyNumberFormat="1" applyFont="1" applyFill="1" applyBorder="1" applyAlignment="1">
      <alignment horizontal="right" vertical="top"/>
    </xf>
    <xf numFmtId="0" fontId="8" fillId="0" borderId="5" xfId="3" applyFont="1" applyBorder="1">
      <alignment horizontal="justify" vertical="top" wrapText="1"/>
    </xf>
    <xf numFmtId="165" fontId="7" fillId="0" borderId="21" xfId="11" applyFont="1" applyFill="1" applyBorder="1" applyAlignment="1">
      <alignment horizontal="right" vertical="top" wrapText="1"/>
    </xf>
    <xf numFmtId="165" fontId="8" fillId="0" borderId="21" xfId="38" applyFont="1" applyFill="1" applyBorder="1" applyAlignment="1">
      <alignment horizontal="right" vertical="top" wrapText="1"/>
    </xf>
    <xf numFmtId="4" fontId="8" fillId="0" borderId="6" xfId="1" quotePrefix="1" applyNumberFormat="1" applyFont="1" applyFill="1" applyBorder="1" applyAlignment="1">
      <alignment horizontal="right" vertical="top"/>
    </xf>
    <xf numFmtId="165" fontId="8" fillId="0" borderId="21" xfId="1" applyFont="1" applyFill="1" applyBorder="1" applyAlignment="1">
      <alignment horizontal="right" vertical="top"/>
    </xf>
    <xf numFmtId="4" fontId="8" fillId="0" borderId="6" xfId="0" applyNumberFormat="1" applyFont="1" applyBorder="1" applyAlignment="1">
      <alignment horizontal="right" vertical="top"/>
    </xf>
    <xf numFmtId="165" fontId="8" fillId="0" borderId="21" xfId="11" applyFont="1" applyFill="1" applyBorder="1" applyAlignment="1" applyProtection="1">
      <alignment horizontal="right" vertical="top" wrapText="1"/>
      <protection locked="0"/>
    </xf>
    <xf numFmtId="0" fontId="8" fillId="0" borderId="12" xfId="3" applyFont="1" applyBorder="1">
      <alignment horizontal="justify" vertical="top" wrapText="1"/>
    </xf>
    <xf numFmtId="1" fontId="8" fillId="0" borderId="12" xfId="3" applyNumberFormat="1" applyFont="1" applyBorder="1" applyAlignment="1">
      <alignment horizontal="center" vertical="top"/>
    </xf>
    <xf numFmtId="40" fontId="8" fillId="0" borderId="25" xfId="1" quotePrefix="1" applyNumberFormat="1" applyFont="1" applyFill="1" applyBorder="1" applyAlignment="1">
      <alignment horizontal="right" vertical="top"/>
    </xf>
    <xf numFmtId="40" fontId="8" fillId="0" borderId="21" xfId="1" quotePrefix="1" applyNumberFormat="1" applyFont="1" applyFill="1" applyBorder="1" applyAlignment="1">
      <alignment horizontal="right" vertical="top"/>
    </xf>
    <xf numFmtId="0" fontId="8" fillId="0" borderId="24" xfId="9" applyFont="1" applyBorder="1" applyAlignment="1">
      <alignment horizontal="justify" vertical="top" wrapText="1"/>
    </xf>
    <xf numFmtId="3" fontId="8" fillId="0" borderId="12" xfId="9" applyNumberFormat="1" applyFont="1" applyBorder="1" applyAlignment="1">
      <alignment horizontal="center" vertical="top"/>
    </xf>
    <xf numFmtId="37" fontId="8" fillId="0" borderId="12" xfId="11" applyNumberFormat="1" applyFont="1" applyFill="1" applyBorder="1" applyAlignment="1">
      <alignment horizontal="center" vertical="top" wrapText="1"/>
    </xf>
    <xf numFmtId="0" fontId="15" fillId="0" borderId="12" xfId="4" applyFont="1" applyBorder="1">
      <alignment horizontal="justify" vertical="top" wrapText="1"/>
    </xf>
    <xf numFmtId="0" fontId="8" fillId="0" borderId="24" xfId="15" applyFont="1" applyBorder="1" applyAlignment="1">
      <alignment horizontal="left" vertical="top" wrapText="1"/>
    </xf>
    <xf numFmtId="0" fontId="8" fillId="0" borderId="12" xfId="4" applyFont="1" applyBorder="1" applyAlignment="1">
      <alignment horizontal="center" vertical="top" wrapText="1"/>
    </xf>
    <xf numFmtId="40" fontId="8" fillId="0" borderId="13" xfId="3" applyNumberFormat="1" applyFont="1" applyBorder="1" applyAlignment="1">
      <alignment horizontal="right" vertical="top" wrapText="1"/>
    </xf>
    <xf numFmtId="40" fontId="8" fillId="0" borderId="13" xfId="1" quotePrefix="1" applyNumberFormat="1" applyFont="1" applyFill="1" applyBorder="1" applyAlignment="1">
      <alignment horizontal="right" vertical="top"/>
    </xf>
    <xf numFmtId="0" fontId="13" fillId="0" borderId="24" xfId="14" applyFont="1" applyBorder="1">
      <alignment horizontal="justify" vertical="top" wrapText="1"/>
    </xf>
    <xf numFmtId="1" fontId="8" fillId="0" borderId="12" xfId="3" applyNumberFormat="1" applyFont="1" applyBorder="1" applyAlignment="1">
      <alignment horizontal="center" vertical="top" wrapText="1"/>
    </xf>
    <xf numFmtId="37" fontId="8" fillId="0" borderId="12" xfId="13" applyNumberFormat="1" applyFont="1" applyFill="1" applyBorder="1" applyAlignment="1">
      <alignment horizontal="center" vertical="top"/>
    </xf>
    <xf numFmtId="40" fontId="8" fillId="0" borderId="13" xfId="16" applyNumberFormat="1" applyFont="1" applyFill="1" applyBorder="1" applyAlignment="1">
      <alignment horizontal="right" vertical="top"/>
    </xf>
    <xf numFmtId="0" fontId="13" fillId="0" borderId="12" xfId="3" applyFont="1" applyBorder="1">
      <alignment horizontal="justify" vertical="top" wrapText="1"/>
    </xf>
    <xf numFmtId="0" fontId="13" fillId="0" borderId="12" xfId="3" applyFont="1" applyBorder="1" applyAlignment="1">
      <alignment horizontal="left" vertical="top" wrapText="1"/>
    </xf>
    <xf numFmtId="0" fontId="8" fillId="0" borderId="11" xfId="3" applyFont="1" applyBorder="1">
      <alignment horizontal="justify" vertical="top" wrapText="1"/>
    </xf>
    <xf numFmtId="0" fontId="8" fillId="0" borderId="24" xfId="3" applyFont="1" applyBorder="1">
      <alignment horizontal="justify" vertical="top" wrapText="1"/>
    </xf>
    <xf numFmtId="0" fontId="7" fillId="0" borderId="29" xfId="3" applyFont="1" applyBorder="1" applyAlignment="1">
      <alignment horizontal="right" vertical="top" wrapText="1"/>
    </xf>
    <xf numFmtId="0" fontId="7" fillId="0" borderId="29" xfId="0" applyFont="1" applyBorder="1" applyAlignment="1">
      <alignment horizontal="right" vertical="top"/>
    </xf>
    <xf numFmtId="0" fontId="7" fillId="0" borderId="29" xfId="0" applyFont="1" applyBorder="1" applyAlignment="1">
      <alignment horizontal="center" vertical="top"/>
    </xf>
    <xf numFmtId="40" fontId="7" fillId="0" borderId="29" xfId="0" applyNumberFormat="1" applyFont="1" applyBorder="1" applyAlignment="1">
      <alignment horizontal="right" vertical="top"/>
    </xf>
    <xf numFmtId="40" fontId="7" fillId="0" borderId="29" xfId="1" applyNumberFormat="1" applyFont="1" applyFill="1" applyBorder="1" applyAlignment="1">
      <alignment horizontal="right" vertical="top"/>
    </xf>
    <xf numFmtId="0" fontId="13" fillId="0" borderId="0" xfId="3" applyFont="1" applyAlignment="1">
      <alignment horizontal="center" vertical="top" wrapText="1"/>
    </xf>
    <xf numFmtId="0" fontId="9" fillId="0" borderId="12" xfId="37" applyFont="1" applyBorder="1" applyAlignment="1">
      <alignment vertical="top" wrapText="1"/>
    </xf>
    <xf numFmtId="0" fontId="9" fillId="0" borderId="12" xfId="37" applyFont="1" applyBorder="1" applyAlignment="1">
      <alignment horizontal="center" vertical="top" wrapText="1"/>
    </xf>
    <xf numFmtId="166" fontId="8" fillId="0" borderId="12" xfId="1" applyNumberFormat="1" applyFont="1" applyFill="1" applyBorder="1" applyAlignment="1">
      <alignment horizontal="center" vertical="top"/>
    </xf>
    <xf numFmtId="165" fontId="8" fillId="0" borderId="12" xfId="38" applyFont="1" applyFill="1" applyBorder="1" applyAlignment="1" applyProtection="1">
      <alignment horizontal="left" vertical="top" wrapText="1"/>
      <protection locked="0"/>
    </xf>
    <xf numFmtId="165" fontId="8" fillId="0" borderId="25" xfId="1" applyFont="1" applyFill="1" applyBorder="1" applyAlignment="1">
      <alignment horizontal="right" vertical="top"/>
    </xf>
    <xf numFmtId="0" fontId="13" fillId="0" borderId="12" xfId="3" applyFont="1" applyBorder="1" applyAlignment="1">
      <alignment horizontal="center" vertical="top" wrapText="1"/>
    </xf>
    <xf numFmtId="0" fontId="17" fillId="0" borderId="0" xfId="55" applyFont="1" applyAlignment="1">
      <alignment horizontal="left" vertical="top"/>
    </xf>
    <xf numFmtId="0" fontId="17" fillId="0" borderId="0" xfId="56" applyFont="1" applyAlignment="1">
      <alignment vertical="top"/>
    </xf>
    <xf numFmtId="0" fontId="17" fillId="0" borderId="31" xfId="56" applyFont="1" applyBorder="1" applyAlignment="1">
      <alignment vertical="top"/>
    </xf>
    <xf numFmtId="0" fontId="17" fillId="0" borderId="7" xfId="56" applyFont="1" applyBorder="1" applyAlignment="1">
      <alignment vertical="top"/>
    </xf>
    <xf numFmtId="0" fontId="17" fillId="0" borderId="32" xfId="56" applyFont="1" applyBorder="1" applyAlignment="1">
      <alignment vertical="top"/>
    </xf>
    <xf numFmtId="0" fontId="17" fillId="0" borderId="33" xfId="56" applyFont="1" applyBorder="1" applyAlignment="1">
      <alignment vertical="top"/>
    </xf>
    <xf numFmtId="0" fontId="17" fillId="0" borderId="34" xfId="56" applyFont="1" applyBorder="1" applyAlignment="1">
      <alignment vertical="top"/>
    </xf>
    <xf numFmtId="0" fontId="17" fillId="0" borderId="35" xfId="56" applyFont="1" applyBorder="1" applyAlignment="1">
      <alignment vertical="top"/>
    </xf>
    <xf numFmtId="0" fontId="17" fillId="0" borderId="36" xfId="56" applyFont="1" applyBorder="1" applyAlignment="1">
      <alignment vertical="top"/>
    </xf>
    <xf numFmtId="0" fontId="17" fillId="2" borderId="32" xfId="56" applyFont="1" applyFill="1" applyBorder="1" applyAlignment="1">
      <alignment vertical="top"/>
    </xf>
    <xf numFmtId="0" fontId="17" fillId="2" borderId="33" xfId="56" applyFont="1" applyFill="1" applyBorder="1" applyAlignment="1">
      <alignment vertical="top"/>
    </xf>
    <xf numFmtId="0" fontId="17" fillId="2" borderId="34" xfId="56" applyFont="1" applyFill="1" applyBorder="1" applyAlignment="1">
      <alignment vertical="top"/>
    </xf>
    <xf numFmtId="0" fontId="33" fillId="0" borderId="36" xfId="56" applyFont="1" applyBorder="1" applyAlignment="1">
      <alignment horizontal="center" vertical="top" wrapText="1"/>
    </xf>
    <xf numFmtId="0" fontId="17" fillId="2" borderId="36" xfId="56" applyFont="1" applyFill="1" applyBorder="1" applyAlignment="1">
      <alignment vertical="top"/>
    </xf>
    <xf numFmtId="0" fontId="33" fillId="2" borderId="36" xfId="56" applyFont="1" applyFill="1" applyBorder="1" applyAlignment="1">
      <alignment horizontal="center" vertical="top" wrapText="1"/>
    </xf>
    <xf numFmtId="0" fontId="33" fillId="0" borderId="35" xfId="56" applyFont="1" applyBorder="1" applyAlignment="1">
      <alignment horizontal="center" vertical="top" wrapText="1"/>
    </xf>
    <xf numFmtId="0" fontId="34" fillId="0" borderId="0" xfId="55" applyFont="1" applyAlignment="1">
      <alignment horizontal="center" vertical="top"/>
    </xf>
    <xf numFmtId="0" fontId="19" fillId="0" borderId="35" xfId="55" applyFont="1" applyBorder="1" applyAlignment="1">
      <alignment vertical="top" wrapText="1"/>
    </xf>
    <xf numFmtId="0" fontId="19" fillId="0" borderId="7" xfId="55" applyFont="1" applyBorder="1" applyAlignment="1">
      <alignment vertical="top" wrapText="1"/>
    </xf>
    <xf numFmtId="0" fontId="35" fillId="0" borderId="36" xfId="56" applyFont="1" applyBorder="1" applyAlignment="1">
      <alignment horizontal="center" vertical="top" wrapText="1"/>
    </xf>
    <xf numFmtId="0" fontId="35" fillId="2" borderId="36" xfId="56" applyFont="1" applyFill="1" applyBorder="1" applyAlignment="1">
      <alignment horizontal="center" vertical="top" wrapText="1"/>
    </xf>
    <xf numFmtId="0" fontId="35" fillId="0" borderId="35" xfId="56" applyFont="1" applyBorder="1" applyAlignment="1">
      <alignment horizontal="center" vertical="top" wrapText="1"/>
    </xf>
    <xf numFmtId="0" fontId="36" fillId="0" borderId="0" xfId="55" applyFont="1" applyAlignment="1">
      <alignment horizontal="left" vertical="top" wrapText="1"/>
    </xf>
    <xf numFmtId="0" fontId="37" fillId="0" borderId="0" xfId="55" applyFont="1" applyAlignment="1">
      <alignment horizontal="left" vertical="top"/>
    </xf>
    <xf numFmtId="0" fontId="6" fillId="0" borderId="0" xfId="37">
      <alignment horizontal="justify"/>
    </xf>
    <xf numFmtId="0" fontId="38" fillId="0" borderId="36" xfId="56" applyFont="1" applyBorder="1" applyAlignment="1">
      <alignment vertical="top" wrapText="1"/>
    </xf>
    <xf numFmtId="0" fontId="38" fillId="2" borderId="36" xfId="56" applyFont="1" applyFill="1" applyBorder="1" applyAlignment="1">
      <alignment vertical="top" wrapText="1"/>
    </xf>
    <xf numFmtId="0" fontId="38" fillId="0" borderId="35" xfId="56" applyFont="1" applyBorder="1" applyAlignment="1">
      <alignment vertical="top" wrapText="1"/>
    </xf>
    <xf numFmtId="0" fontId="36" fillId="0" borderId="0" xfId="55" applyFont="1" applyAlignment="1">
      <alignment horizontal="left" vertical="top"/>
    </xf>
    <xf numFmtId="0" fontId="35" fillId="0" borderId="36" xfId="56" applyFont="1" applyBorder="1" applyAlignment="1">
      <alignment horizontal="left" vertical="top" wrapText="1"/>
    </xf>
    <xf numFmtId="0" fontId="35" fillId="2" borderId="36" xfId="56" applyFont="1" applyFill="1" applyBorder="1" applyAlignment="1">
      <alignment horizontal="left" vertical="top" wrapText="1"/>
    </xf>
    <xf numFmtId="0" fontId="35" fillId="0" borderId="35" xfId="56" applyFont="1" applyBorder="1" applyAlignment="1">
      <alignment horizontal="left" vertical="top" wrapText="1"/>
    </xf>
    <xf numFmtId="0" fontId="39" fillId="0" borderId="7" xfId="55" applyFont="1" applyBorder="1" applyAlignment="1">
      <alignment vertical="top" wrapText="1"/>
    </xf>
    <xf numFmtId="0" fontId="40" fillId="0" borderId="35" xfId="55" applyFont="1" applyBorder="1" applyAlignment="1">
      <alignment vertical="top" wrapText="1"/>
    </xf>
    <xf numFmtId="0" fontId="40" fillId="0" borderId="0" xfId="55" applyFont="1" applyAlignment="1">
      <alignment horizontal="center" vertical="top" wrapText="1"/>
    </xf>
    <xf numFmtId="0" fontId="41" fillId="0" borderId="0" xfId="55" applyFont="1" applyAlignment="1">
      <alignment horizontal="center" vertical="top"/>
    </xf>
    <xf numFmtId="0" fontId="42" fillId="0" borderId="0" xfId="55" applyFont="1" applyAlignment="1">
      <alignment horizontal="center" vertical="top"/>
    </xf>
    <xf numFmtId="0" fontId="41" fillId="0" borderId="35" xfId="55" applyFont="1" applyBorder="1" applyAlignment="1">
      <alignment vertical="top" wrapText="1"/>
    </xf>
    <xf numFmtId="0" fontId="24" fillId="0" borderId="7" xfId="55" applyFont="1" applyBorder="1" applyAlignment="1">
      <alignment vertical="top" wrapText="1"/>
    </xf>
    <xf numFmtId="0" fontId="41" fillId="0" borderId="0" xfId="55" applyFont="1" applyAlignment="1">
      <alignment horizontal="center" vertical="top" wrapText="1"/>
    </xf>
    <xf numFmtId="0" fontId="24" fillId="0" borderId="0" xfId="55" applyFont="1" applyAlignment="1">
      <alignment vertical="top" wrapText="1"/>
    </xf>
    <xf numFmtId="0" fontId="17" fillId="3" borderId="36" xfId="56" applyFont="1" applyFill="1" applyBorder="1" applyAlignment="1">
      <alignment vertical="top"/>
    </xf>
    <xf numFmtId="0" fontId="42" fillId="0" borderId="0" xfId="55" applyFont="1" applyAlignment="1">
      <alignment horizontal="left" vertical="top"/>
    </xf>
    <xf numFmtId="0" fontId="41" fillId="0" borderId="0" xfId="55" applyFont="1" applyAlignment="1">
      <alignment vertical="top" wrapText="1"/>
    </xf>
    <xf numFmtId="0" fontId="41" fillId="0" borderId="0" xfId="55" applyFont="1" applyAlignment="1">
      <alignment horizontal="left" vertical="top" wrapText="1"/>
    </xf>
    <xf numFmtId="0" fontId="33" fillId="3" borderId="36" xfId="56" applyFont="1" applyFill="1" applyBorder="1" applyAlignment="1">
      <alignment horizontal="center" vertical="top" wrapText="1"/>
    </xf>
    <xf numFmtId="0" fontId="36" fillId="0" borderId="0" xfId="37" applyFont="1" applyAlignment="1">
      <alignment horizontal="left" vertical="top" wrapText="1"/>
    </xf>
    <xf numFmtId="0" fontId="36" fillId="0" borderId="0" xfId="37" applyFont="1" applyAlignment="1">
      <alignment horizontal="left" vertical="top"/>
    </xf>
    <xf numFmtId="0" fontId="17" fillId="0" borderId="36" xfId="56" applyFont="1" applyBorder="1" applyAlignment="1">
      <alignment horizontal="center" vertical="top" wrapText="1"/>
    </xf>
    <xf numFmtId="0" fontId="17" fillId="2" borderId="36" xfId="56" applyFont="1" applyFill="1" applyBorder="1" applyAlignment="1">
      <alignment horizontal="center" vertical="top" wrapText="1"/>
    </xf>
    <xf numFmtId="0" fontId="17" fillId="0" borderId="35" xfId="56" applyFont="1" applyBorder="1" applyAlignment="1">
      <alignment horizontal="center" vertical="top" wrapText="1"/>
    </xf>
    <xf numFmtId="0" fontId="17" fillId="0" borderId="36" xfId="56" applyFont="1" applyBorder="1" applyAlignment="1">
      <alignment vertical="top" wrapText="1"/>
    </xf>
    <xf numFmtId="0" fontId="17" fillId="2" borderId="36" xfId="56" applyFont="1" applyFill="1" applyBorder="1" applyAlignment="1">
      <alignment vertical="top" wrapText="1"/>
    </xf>
    <xf numFmtId="0" fontId="17" fillId="0" borderId="35" xfId="56" applyFont="1" applyBorder="1" applyAlignment="1">
      <alignment vertical="top" wrapText="1"/>
    </xf>
    <xf numFmtId="17" fontId="41" fillId="0" borderId="0" xfId="55" applyNumberFormat="1" applyFont="1" applyAlignment="1">
      <alignment vertical="top"/>
    </xf>
    <xf numFmtId="0" fontId="36" fillId="0" borderId="0" xfId="55" applyFont="1" applyAlignment="1">
      <alignment vertical="top"/>
    </xf>
    <xf numFmtId="0" fontId="43" fillId="0" borderId="36" xfId="56" applyFont="1" applyBorder="1" applyAlignment="1">
      <alignment vertical="top" wrapText="1"/>
    </xf>
    <xf numFmtId="0" fontId="43" fillId="2" borderId="36" xfId="56" applyFont="1" applyFill="1" applyBorder="1" applyAlignment="1">
      <alignment vertical="top" wrapText="1"/>
    </xf>
    <xf numFmtId="0" fontId="43" fillId="0" borderId="35" xfId="56" applyFont="1" applyBorder="1" applyAlignment="1">
      <alignment vertical="top" wrapText="1"/>
    </xf>
    <xf numFmtId="0" fontId="17" fillId="0" borderId="7" xfId="57" applyFont="1" applyBorder="1">
      <alignment horizontal="justify" vertical="top"/>
    </xf>
    <xf numFmtId="0" fontId="17" fillId="0" borderId="36" xfId="57" applyFont="1" applyBorder="1">
      <alignment horizontal="justify" vertical="top"/>
    </xf>
    <xf numFmtId="0" fontId="17" fillId="2" borderId="36" xfId="57" applyFont="1" applyFill="1" applyBorder="1">
      <alignment horizontal="justify" vertical="top"/>
    </xf>
    <xf numFmtId="0" fontId="17" fillId="0" borderId="0" xfId="57" applyFont="1">
      <alignment horizontal="justify" vertical="top"/>
    </xf>
    <xf numFmtId="0" fontId="43" fillId="0" borderId="36" xfId="57" applyFont="1" applyBorder="1" applyAlignment="1">
      <alignment vertical="top" wrapText="1"/>
    </xf>
    <xf numFmtId="0" fontId="43" fillId="2" borderId="36" xfId="57" applyFont="1" applyFill="1" applyBorder="1" applyAlignment="1">
      <alignment vertical="top" wrapText="1"/>
    </xf>
    <xf numFmtId="0" fontId="43" fillId="0" borderId="35" xfId="57" applyFont="1" applyBorder="1" applyAlignment="1">
      <alignment vertical="top" wrapText="1"/>
    </xf>
    <xf numFmtId="0" fontId="36" fillId="0" borderId="7" xfId="55" applyFont="1" applyBorder="1" applyAlignment="1">
      <alignment horizontal="left" vertical="top" wrapText="1"/>
    </xf>
    <xf numFmtId="0" fontId="44" fillId="0" borderId="36" xfId="56" applyFont="1" applyBorder="1" applyAlignment="1">
      <alignment horizontal="right" vertical="top" wrapText="1"/>
    </xf>
    <xf numFmtId="0" fontId="44" fillId="2" borderId="36" xfId="56" applyFont="1" applyFill="1" applyBorder="1" applyAlignment="1">
      <alignment horizontal="right" vertical="top" wrapText="1"/>
    </xf>
    <xf numFmtId="0" fontId="44" fillId="0" borderId="35" xfId="56" applyFont="1" applyBorder="1" applyAlignment="1">
      <alignment horizontal="right" vertical="top" wrapText="1"/>
    </xf>
    <xf numFmtId="0" fontId="17" fillId="0" borderId="37" xfId="56" applyFont="1" applyBorder="1" applyAlignment="1">
      <alignment vertical="top"/>
    </xf>
    <xf numFmtId="17" fontId="44" fillId="0" borderId="33" xfId="56" quotePrefix="1" applyNumberFormat="1" applyFont="1" applyBorder="1" applyAlignment="1">
      <alignment horizontal="right" vertical="top" wrapText="1"/>
    </xf>
    <xf numFmtId="0" fontId="44" fillId="0" borderId="33" xfId="56" applyFont="1" applyBorder="1" applyAlignment="1">
      <alignment horizontal="right" vertical="top" wrapText="1"/>
    </xf>
    <xf numFmtId="0" fontId="44" fillId="0" borderId="38" xfId="56" applyFont="1" applyBorder="1" applyAlignment="1">
      <alignment horizontal="right" vertical="top" wrapText="1"/>
    </xf>
    <xf numFmtId="0" fontId="44" fillId="0" borderId="0" xfId="56" applyFont="1" applyAlignment="1">
      <alignment horizontal="right" vertical="top" wrapText="1"/>
    </xf>
    <xf numFmtId="0" fontId="17" fillId="2" borderId="37" xfId="56" applyFont="1" applyFill="1" applyBorder="1" applyAlignment="1">
      <alignment vertical="top"/>
    </xf>
    <xf numFmtId="17" fontId="44" fillId="2" borderId="33" xfId="56" quotePrefix="1" applyNumberFormat="1" applyFont="1" applyFill="1" applyBorder="1" applyAlignment="1">
      <alignment horizontal="right" vertical="top" wrapText="1"/>
    </xf>
    <xf numFmtId="0" fontId="44" fillId="2" borderId="33" xfId="56" applyFont="1" applyFill="1" applyBorder="1" applyAlignment="1">
      <alignment horizontal="right" vertical="top" wrapText="1"/>
    </xf>
    <xf numFmtId="0" fontId="44" fillId="2" borderId="38" xfId="56" applyFont="1" applyFill="1" applyBorder="1" applyAlignment="1">
      <alignment horizontal="right" vertical="top" wrapText="1"/>
    </xf>
    <xf numFmtId="17" fontId="44" fillId="0" borderId="31" xfId="56" quotePrefix="1" applyNumberFormat="1" applyFont="1" applyBorder="1" applyAlignment="1">
      <alignment horizontal="right" vertical="top" wrapText="1"/>
    </xf>
    <xf numFmtId="17" fontId="44" fillId="0" borderId="0" xfId="56" quotePrefix="1" applyNumberFormat="1" applyFont="1" applyAlignment="1">
      <alignment horizontal="right" vertical="top" wrapText="1"/>
    </xf>
    <xf numFmtId="0" fontId="44" fillId="0" borderId="34" xfId="56" applyFont="1" applyBorder="1" applyAlignment="1">
      <alignment horizontal="right" vertical="top" wrapText="1"/>
    </xf>
    <xf numFmtId="0" fontId="36" fillId="0" borderId="1" xfId="58" applyFont="1" applyBorder="1">
      <alignment horizontal="justify" vertical="center" wrapText="1"/>
    </xf>
    <xf numFmtId="39" fontId="36" fillId="0" borderId="1" xfId="59" applyNumberFormat="1" applyFont="1" applyBorder="1">
      <alignment vertical="top"/>
    </xf>
    <xf numFmtId="165" fontId="36" fillId="0" borderId="1" xfId="59" applyFont="1" applyBorder="1">
      <alignment vertical="top"/>
    </xf>
    <xf numFmtId="0" fontId="36" fillId="0" borderId="0" xfId="58" applyFont="1">
      <alignment horizontal="justify" vertical="center" wrapText="1"/>
    </xf>
    <xf numFmtId="37" fontId="36" fillId="0" borderId="0" xfId="58" applyNumberFormat="1" applyFont="1" applyAlignment="1">
      <alignment horizontal="right" vertical="center" wrapText="1"/>
    </xf>
    <xf numFmtId="39" fontId="36" fillId="0" borderId="0" xfId="60" applyNumberFormat="1" applyFont="1" applyBorder="1" applyAlignment="1">
      <alignment vertical="top"/>
    </xf>
    <xf numFmtId="165" fontId="36" fillId="0" borderId="0" xfId="1" applyFont="1" applyBorder="1">
      <alignment vertical="top"/>
    </xf>
    <xf numFmtId="39" fontId="36" fillId="0" borderId="0" xfId="58" applyNumberFormat="1" applyFont="1">
      <alignment horizontal="justify" vertical="center" wrapText="1"/>
    </xf>
    <xf numFmtId="0" fontId="36" fillId="0" borderId="35" xfId="58" applyFont="1" applyBorder="1">
      <alignment horizontal="justify" vertical="center" wrapText="1"/>
    </xf>
    <xf numFmtId="0" fontId="36" fillId="0" borderId="39" xfId="58" applyFont="1" applyBorder="1">
      <alignment horizontal="justify" vertical="center" wrapText="1"/>
    </xf>
    <xf numFmtId="39" fontId="36" fillId="0" borderId="0" xfId="59" applyNumberFormat="1" applyFont="1" applyBorder="1">
      <alignment vertical="top"/>
    </xf>
    <xf numFmtId="165" fontId="36" fillId="0" borderId="40" xfId="59" applyFont="1" applyBorder="1">
      <alignment vertical="top"/>
    </xf>
    <xf numFmtId="0" fontId="40" fillId="0" borderId="0" xfId="58" applyFont="1">
      <alignment horizontal="justify" vertical="center" wrapText="1"/>
    </xf>
    <xf numFmtId="37" fontId="40" fillId="0" borderId="0" xfId="58" applyNumberFormat="1" applyFont="1" applyAlignment="1">
      <alignment horizontal="right" vertical="center" wrapText="1"/>
    </xf>
    <xf numFmtId="39" fontId="40" fillId="0" borderId="0" xfId="60" applyNumberFormat="1" applyFont="1" applyBorder="1" applyAlignment="1">
      <alignment vertical="top"/>
    </xf>
    <xf numFmtId="165" fontId="40" fillId="0" borderId="0" xfId="1" applyFont="1" applyBorder="1">
      <alignment vertical="top"/>
    </xf>
    <xf numFmtId="39" fontId="40" fillId="0" borderId="0" xfId="58" applyNumberFormat="1" applyFont="1">
      <alignment horizontal="justify" vertical="center" wrapText="1"/>
    </xf>
    <xf numFmtId="0" fontId="36" fillId="0" borderId="37" xfId="58" applyFont="1" applyBorder="1">
      <alignment horizontal="justify" vertical="center" wrapText="1"/>
    </xf>
    <xf numFmtId="0" fontId="36" fillId="0" borderId="31" xfId="58" applyFont="1" applyBorder="1">
      <alignment horizontal="justify" vertical="center" wrapText="1"/>
    </xf>
    <xf numFmtId="39" fontId="36" fillId="0" borderId="31" xfId="59" applyNumberFormat="1" applyFont="1" applyBorder="1">
      <alignment vertical="top"/>
    </xf>
    <xf numFmtId="165" fontId="36" fillId="0" borderId="38" xfId="59" applyFont="1" applyBorder="1">
      <alignment vertical="top"/>
    </xf>
    <xf numFmtId="0" fontId="36" fillId="0" borderId="22" xfId="58" applyFont="1" applyBorder="1">
      <alignment horizontal="justify" vertical="center" wrapText="1"/>
    </xf>
    <xf numFmtId="0" fontId="36" fillId="0" borderId="32" xfId="58" applyFont="1" applyBorder="1">
      <alignment horizontal="justify" vertical="center" wrapText="1"/>
    </xf>
    <xf numFmtId="0" fontId="36" fillId="0" borderId="34" xfId="58" applyFont="1" applyBorder="1">
      <alignment horizontal="justify" vertical="center" wrapText="1"/>
    </xf>
    <xf numFmtId="0" fontId="36" fillId="0" borderId="40" xfId="58" applyFont="1" applyBorder="1">
      <alignment horizontal="justify" vertical="center" wrapText="1"/>
    </xf>
    <xf numFmtId="39" fontId="36" fillId="0" borderId="0" xfId="59" applyNumberFormat="1" applyFont="1">
      <alignment vertical="top"/>
    </xf>
    <xf numFmtId="165" fontId="36" fillId="0" borderId="7" xfId="59" applyFont="1" applyBorder="1">
      <alignment vertical="top"/>
    </xf>
    <xf numFmtId="0" fontId="41" fillId="0" borderId="36" xfId="58" applyFont="1" applyBorder="1" applyAlignment="1">
      <alignment horizontal="center" vertical="center" wrapText="1"/>
    </xf>
    <xf numFmtId="0" fontId="41" fillId="0" borderId="0" xfId="58" applyFont="1" applyAlignment="1">
      <alignment horizontal="center" vertical="center" wrapText="1"/>
    </xf>
    <xf numFmtId="0" fontId="41" fillId="0" borderId="35" xfId="58" applyFont="1" applyBorder="1" applyAlignment="1">
      <alignment horizontal="center" vertical="center" wrapText="1"/>
    </xf>
    <xf numFmtId="0" fontId="41" fillId="0" borderId="7" xfId="58" applyFont="1" applyBorder="1" applyAlignment="1">
      <alignment horizontal="center" vertical="center" wrapText="1"/>
    </xf>
    <xf numFmtId="39" fontId="41" fillId="0" borderId="0" xfId="59" applyNumberFormat="1" applyFont="1" applyAlignment="1">
      <alignment horizontal="center" vertical="center" wrapText="1"/>
    </xf>
    <xf numFmtId="165" fontId="41" fillId="0" borderId="7" xfId="59" applyFont="1" applyBorder="1" applyAlignment="1">
      <alignment horizontal="center" vertical="center" wrapText="1"/>
    </xf>
    <xf numFmtId="37" fontId="41" fillId="0" borderId="0" xfId="58" applyNumberFormat="1" applyFont="1" applyAlignment="1">
      <alignment horizontal="right" vertical="center" wrapText="1"/>
    </xf>
    <xf numFmtId="39" fontId="41" fillId="0" borderId="0" xfId="60" applyNumberFormat="1" applyFont="1" applyBorder="1" applyAlignment="1">
      <alignment vertical="top"/>
    </xf>
    <xf numFmtId="165" fontId="41" fillId="0" borderId="0" xfId="1" applyFont="1" applyBorder="1">
      <alignment vertical="top"/>
    </xf>
    <xf numFmtId="39" fontId="41" fillId="0" borderId="0" xfId="58" applyNumberFormat="1" applyFont="1" applyAlignment="1">
      <alignment horizontal="center" vertical="center" wrapText="1"/>
    </xf>
    <xf numFmtId="0" fontId="36" fillId="0" borderId="20" xfId="58" applyFont="1" applyBorder="1">
      <alignment horizontal="justify" vertical="center" wrapText="1"/>
    </xf>
    <xf numFmtId="0" fontId="36" fillId="0" borderId="38" xfId="58" applyFont="1" applyBorder="1">
      <alignment horizontal="justify" vertical="center" wrapText="1"/>
    </xf>
    <xf numFmtId="39" fontId="41" fillId="0" borderId="31" xfId="59" applyNumberFormat="1" applyFont="1" applyBorder="1" applyAlignment="1">
      <alignment horizontal="center"/>
    </xf>
    <xf numFmtId="0" fontId="36" fillId="0" borderId="20" xfId="58" quotePrefix="1" applyFont="1" applyBorder="1" applyAlignment="1">
      <alignment horizontal="center" vertical="top"/>
    </xf>
    <xf numFmtId="0" fontId="36" fillId="0" borderId="31" xfId="58" applyFont="1" applyBorder="1" applyAlignment="1">
      <alignment horizontal="left" vertical="top"/>
    </xf>
    <xf numFmtId="0" fontId="36" fillId="0" borderId="37" xfId="58" applyFont="1" applyBorder="1" applyAlignment="1">
      <alignment horizontal="justify" vertical="top" wrapText="1"/>
    </xf>
    <xf numFmtId="37" fontId="36" fillId="0" borderId="31" xfId="58" quotePrefix="1" applyNumberFormat="1" applyFont="1" applyBorder="1" applyAlignment="1">
      <alignment horizontal="center" vertical="top"/>
    </xf>
    <xf numFmtId="0" fontId="36" fillId="0" borderId="38" xfId="58" applyFont="1" applyBorder="1" applyAlignment="1">
      <alignment horizontal="justify" vertical="top" wrapText="1"/>
    </xf>
    <xf numFmtId="0" fontId="36" fillId="0" borderId="31" xfId="58" applyFont="1" applyBorder="1" applyAlignment="1">
      <alignment horizontal="justify" vertical="top" wrapText="1"/>
    </xf>
    <xf numFmtId="39" fontId="36" fillId="0" borderId="31" xfId="59" applyNumberFormat="1" applyFont="1" applyFill="1" applyBorder="1">
      <alignment vertical="top"/>
    </xf>
    <xf numFmtId="0" fontId="36" fillId="0" borderId="0" xfId="58" applyFont="1" applyAlignment="1">
      <alignment horizontal="justify" vertical="top" wrapText="1"/>
    </xf>
    <xf numFmtId="170" fontId="36" fillId="0" borderId="0" xfId="58" applyNumberFormat="1" applyFont="1" applyAlignment="1">
      <alignment horizontal="right" vertical="top" wrapText="1"/>
    </xf>
    <xf numFmtId="170" fontId="36" fillId="0" borderId="0" xfId="62" applyNumberFormat="1" applyFont="1" applyBorder="1" applyAlignment="1">
      <alignment vertical="top"/>
    </xf>
    <xf numFmtId="37" fontId="36" fillId="0" borderId="0" xfId="58" applyNumberFormat="1" applyFont="1" applyAlignment="1">
      <alignment horizontal="justify" vertical="top" wrapText="1"/>
    </xf>
    <xf numFmtId="37" fontId="36" fillId="0" borderId="0" xfId="58" applyNumberFormat="1" applyFont="1" applyAlignment="1">
      <alignment horizontal="right" vertical="top" wrapText="1"/>
    </xf>
    <xf numFmtId="0" fontId="41" fillId="0" borderId="22" xfId="58" applyFont="1" applyBorder="1" applyAlignment="1">
      <alignment horizontal="justify" vertical="top" wrapText="1"/>
    </xf>
    <xf numFmtId="0" fontId="41" fillId="0" borderId="34" xfId="58" applyFont="1" applyBorder="1" applyAlignment="1">
      <alignment horizontal="right" vertical="top"/>
    </xf>
    <xf numFmtId="0" fontId="41" fillId="0" borderId="32" xfId="58" applyFont="1" applyBorder="1" applyAlignment="1">
      <alignment horizontal="justify" vertical="top" wrapText="1"/>
    </xf>
    <xf numFmtId="0" fontId="41" fillId="0" borderId="34" xfId="58" quotePrefix="1" applyFont="1" applyBorder="1" applyAlignment="1">
      <alignment horizontal="justify" vertical="top" wrapText="1"/>
    </xf>
    <xf numFmtId="0" fontId="41" fillId="0" borderId="40" xfId="58" applyFont="1" applyBorder="1" applyAlignment="1">
      <alignment horizontal="justify" vertical="top" wrapText="1"/>
    </xf>
    <xf numFmtId="0" fontId="41" fillId="0" borderId="34" xfId="58" applyFont="1" applyBorder="1" applyAlignment="1">
      <alignment horizontal="justify" vertical="top" wrapText="1"/>
    </xf>
    <xf numFmtId="39" fontId="41" fillId="0" borderId="34" xfId="59" applyNumberFormat="1" applyFont="1" applyBorder="1">
      <alignment vertical="top"/>
    </xf>
    <xf numFmtId="165" fontId="41" fillId="0" borderId="40" xfId="59" applyFont="1" applyBorder="1">
      <alignment vertical="top"/>
    </xf>
    <xf numFmtId="0" fontId="41" fillId="0" borderId="0" xfId="58" applyFont="1" applyAlignment="1">
      <alignment horizontal="justify" vertical="top" wrapText="1"/>
    </xf>
    <xf numFmtId="37" fontId="41" fillId="0" borderId="0" xfId="58" applyNumberFormat="1" applyFont="1" applyAlignment="1">
      <alignment horizontal="right" vertical="top" wrapText="1"/>
    </xf>
    <xf numFmtId="39" fontId="41" fillId="0" borderId="0" xfId="59" applyNumberFormat="1" applyFont="1" applyBorder="1">
      <alignment vertical="top"/>
    </xf>
    <xf numFmtId="0" fontId="36" fillId="0" borderId="20" xfId="58" applyFont="1" applyBorder="1" applyAlignment="1">
      <alignment horizontal="justify" vertical="top" wrapText="1"/>
    </xf>
    <xf numFmtId="0" fontId="36" fillId="0" borderId="31" xfId="58" quotePrefix="1" applyFont="1" applyBorder="1" applyAlignment="1">
      <alignment horizontal="center" vertical="top" wrapText="1"/>
    </xf>
    <xf numFmtId="39" fontId="36" fillId="0" borderId="0" xfId="58" applyNumberFormat="1" applyFont="1" applyAlignment="1">
      <alignment horizontal="right" vertical="top" wrapText="1"/>
    </xf>
    <xf numFmtId="39" fontId="36" fillId="0" borderId="0" xfId="58" applyNumberFormat="1" applyFont="1" applyAlignment="1">
      <alignment horizontal="justify" vertical="top" wrapText="1"/>
    </xf>
    <xf numFmtId="0" fontId="41" fillId="0" borderId="36" xfId="58" applyFont="1" applyBorder="1" applyAlignment="1">
      <alignment horizontal="justify" vertical="top" wrapText="1"/>
    </xf>
    <xf numFmtId="0" fontId="41" fillId="0" borderId="0" xfId="58" applyFont="1" applyAlignment="1">
      <alignment horizontal="right" vertical="top"/>
    </xf>
    <xf numFmtId="0" fontId="41" fillId="0" borderId="35" xfId="58" applyFont="1" applyBorder="1" applyAlignment="1">
      <alignment horizontal="justify" vertical="top" wrapText="1"/>
    </xf>
    <xf numFmtId="0" fontId="41" fillId="0" borderId="0" xfId="58" quotePrefix="1" applyFont="1" applyAlignment="1">
      <alignment horizontal="justify" vertical="top" wrapText="1"/>
    </xf>
    <xf numFmtId="0" fontId="41" fillId="0" borderId="7" xfId="58" applyFont="1" applyBorder="1" applyAlignment="1">
      <alignment horizontal="justify" vertical="top" wrapText="1"/>
    </xf>
    <xf numFmtId="39" fontId="41" fillId="0" borderId="0" xfId="59" applyNumberFormat="1" applyFont="1">
      <alignment vertical="top"/>
    </xf>
    <xf numFmtId="165" fontId="41" fillId="0" borderId="7" xfId="59" applyFont="1" applyBorder="1">
      <alignment vertical="top"/>
    </xf>
    <xf numFmtId="39" fontId="41" fillId="0" borderId="0" xfId="58" applyNumberFormat="1" applyFont="1" applyAlignment="1">
      <alignment horizontal="right" vertical="top" wrapText="1"/>
    </xf>
    <xf numFmtId="39" fontId="41" fillId="0" borderId="0" xfId="58" applyNumberFormat="1" applyFont="1" applyAlignment="1">
      <alignment horizontal="justify" vertical="top" wrapText="1"/>
    </xf>
    <xf numFmtId="0" fontId="36" fillId="0" borderId="36" xfId="58" applyFont="1" applyBorder="1" applyAlignment="1">
      <alignment horizontal="justify" vertical="top" wrapText="1"/>
    </xf>
    <xf numFmtId="0" fontId="36" fillId="0" borderId="0" xfId="58" applyFont="1" applyAlignment="1">
      <alignment horizontal="left" vertical="top"/>
    </xf>
    <xf numFmtId="0" fontId="36" fillId="0" borderId="35" xfId="58" applyFont="1" applyBorder="1" applyAlignment="1">
      <alignment horizontal="justify" vertical="top" wrapText="1"/>
    </xf>
    <xf numFmtId="0" fontId="36" fillId="0" borderId="0" xfId="58" quotePrefix="1" applyFont="1" applyAlignment="1">
      <alignment horizontal="center" vertical="top" wrapText="1"/>
    </xf>
    <xf numFmtId="0" fontId="36" fillId="0" borderId="7" xfId="58" applyFont="1" applyBorder="1" applyAlignment="1">
      <alignment horizontal="justify" vertical="top" wrapText="1"/>
    </xf>
    <xf numFmtId="39" fontId="36" fillId="0" borderId="0" xfId="59" applyNumberFormat="1" applyFont="1" applyAlignment="1">
      <alignment horizontal="right" vertical="top"/>
    </xf>
    <xf numFmtId="0" fontId="41" fillId="0" borderId="15" xfId="58" applyFont="1" applyBorder="1" applyAlignment="1">
      <alignment horizontal="justify" vertical="top" wrapText="1"/>
    </xf>
    <xf numFmtId="0" fontId="41" fillId="0" borderId="41" xfId="58" applyFont="1" applyBorder="1" applyAlignment="1">
      <alignment horizontal="center" vertical="top" wrapText="1"/>
    </xf>
    <xf numFmtId="0" fontId="41" fillId="0" borderId="42" xfId="58" applyFont="1" applyBorder="1" applyAlignment="1">
      <alignment horizontal="justify" vertical="top" wrapText="1"/>
    </xf>
    <xf numFmtId="0" fontId="41" fillId="0" borderId="43" xfId="58" applyFont="1" applyBorder="1" applyAlignment="1">
      <alignment horizontal="justify" vertical="top" wrapText="1"/>
    </xf>
    <xf numFmtId="0" fontId="41" fillId="0" borderId="41" xfId="58" applyFont="1" applyBorder="1" applyAlignment="1">
      <alignment horizontal="justify" vertical="top" wrapText="1"/>
    </xf>
    <xf numFmtId="39" fontId="41" fillId="0" borderId="41" xfId="59" applyNumberFormat="1" applyFont="1" applyBorder="1">
      <alignment vertical="top"/>
    </xf>
    <xf numFmtId="165" fontId="41" fillId="0" borderId="43" xfId="59" applyFont="1" applyBorder="1">
      <alignment vertical="top"/>
    </xf>
    <xf numFmtId="165" fontId="36" fillId="0" borderId="0" xfId="59" applyFont="1">
      <alignment vertical="top"/>
    </xf>
    <xf numFmtId="39" fontId="36" fillId="0" borderId="0" xfId="58" applyNumberFormat="1" applyFont="1" applyAlignment="1">
      <alignment horizontal="right" vertical="center" wrapText="1"/>
    </xf>
    <xf numFmtId="0" fontId="41" fillId="0" borderId="44" xfId="3" applyFont="1" applyBorder="1" applyAlignment="1">
      <alignment horizontal="center" vertical="center" wrapText="1"/>
    </xf>
    <xf numFmtId="0" fontId="41" fillId="0" borderId="45" xfId="3" applyFont="1" applyBorder="1" applyAlignment="1">
      <alignment horizontal="center" vertical="center"/>
    </xf>
    <xf numFmtId="0" fontId="41" fillId="0" borderId="33" xfId="3" applyFont="1" applyBorder="1" applyAlignment="1">
      <alignment horizontal="center" vertical="center"/>
    </xf>
    <xf numFmtId="0" fontId="41" fillId="0" borderId="46" xfId="3" applyFont="1" applyBorder="1" applyAlignment="1">
      <alignment horizontal="center" vertical="center"/>
    </xf>
    <xf numFmtId="166" fontId="41" fillId="0" borderId="46" xfId="1" applyNumberFormat="1" applyFont="1" applyBorder="1" applyAlignment="1">
      <alignment horizontal="center" vertical="center" wrapText="1"/>
    </xf>
    <xf numFmtId="0" fontId="41" fillId="0" borderId="46" xfId="3" applyFont="1" applyBorder="1" applyAlignment="1">
      <alignment horizontal="center" vertical="center" wrapText="1"/>
    </xf>
    <xf numFmtId="0" fontId="36" fillId="0" borderId="0" xfId="3" applyFont="1" applyAlignment="1">
      <alignment horizontal="justify" vertical="center" wrapText="1"/>
    </xf>
    <xf numFmtId="0" fontId="36" fillId="0" borderId="47" xfId="3" applyFont="1" applyBorder="1" applyAlignment="1">
      <alignment horizontal="center" vertical="center" wrapText="1"/>
    </xf>
    <xf numFmtId="0" fontId="36" fillId="0" borderId="7" xfId="3" applyFont="1" applyBorder="1" applyAlignment="1">
      <alignment horizontal="center" vertical="center"/>
    </xf>
    <xf numFmtId="0" fontId="36" fillId="0" borderId="0" xfId="3" applyFont="1" applyAlignment="1">
      <alignment horizontal="center" vertical="center"/>
    </xf>
    <xf numFmtId="0" fontId="36" fillId="0" borderId="7" xfId="3" applyFont="1" applyBorder="1" applyAlignment="1">
      <alignment horizontal="justify" vertical="center" wrapText="1"/>
    </xf>
    <xf numFmtId="166" fontId="36" fillId="0" borderId="30" xfId="1" applyNumberFormat="1" applyFont="1" applyBorder="1" applyAlignment="1">
      <alignment vertical="center"/>
    </xf>
    <xf numFmtId="0" fontId="36" fillId="0" borderId="0" xfId="37" applyFont="1" applyAlignment="1">
      <alignment horizontal="center" vertical="center" wrapText="1"/>
    </xf>
    <xf numFmtId="0" fontId="36" fillId="0" borderId="7" xfId="37" applyFont="1" applyBorder="1" applyAlignment="1">
      <alignment horizontal="center" vertical="center" wrapText="1"/>
    </xf>
    <xf numFmtId="0" fontId="27" fillId="0" borderId="0" xfId="3" applyFont="1" applyAlignment="1">
      <alignment horizontal="justify" vertical="center" wrapText="1"/>
    </xf>
    <xf numFmtId="0" fontId="36" fillId="0" borderId="7" xfId="3" quotePrefix="1" applyFont="1" applyBorder="1" applyAlignment="1">
      <alignment horizontal="center" vertical="center"/>
    </xf>
    <xf numFmtId="0" fontId="36" fillId="0" borderId="0" xfId="3" quotePrefix="1" applyFont="1" applyAlignment="1">
      <alignment horizontal="center" vertical="center"/>
    </xf>
    <xf numFmtId="0" fontId="36" fillId="0" borderId="0" xfId="37" applyFont="1" applyAlignment="1">
      <alignment horizontal="justify" vertical="top"/>
    </xf>
    <xf numFmtId="166" fontId="36" fillId="0" borderId="20" xfId="1" applyNumberFormat="1" applyFont="1" applyBorder="1" applyAlignment="1">
      <alignment vertical="center"/>
    </xf>
    <xf numFmtId="0" fontId="36" fillId="0" borderId="48" xfId="3" applyFont="1" applyBorder="1" applyAlignment="1">
      <alignment horizontal="center" vertical="center" wrapText="1"/>
    </xf>
    <xf numFmtId="0" fontId="36" fillId="0" borderId="40" xfId="3" applyFont="1" applyBorder="1" applyAlignment="1">
      <alignment horizontal="center" vertical="center"/>
    </xf>
    <xf numFmtId="0" fontId="36" fillId="0" borderId="34" xfId="3" applyFont="1" applyBorder="1" applyAlignment="1">
      <alignment horizontal="center" vertical="center"/>
    </xf>
    <xf numFmtId="0" fontId="41" fillId="0" borderId="34" xfId="3" applyFont="1" applyBorder="1" applyAlignment="1">
      <alignment horizontal="justify" vertical="center" wrapText="1"/>
    </xf>
    <xf numFmtId="0" fontId="36" fillId="0" borderId="34" xfId="3" applyFont="1" applyBorder="1" applyAlignment="1">
      <alignment horizontal="justify" vertical="center" wrapText="1"/>
    </xf>
    <xf numFmtId="0" fontId="36" fillId="0" borderId="22" xfId="3" applyFont="1" applyBorder="1" applyAlignment="1">
      <alignment horizontal="center" vertical="center"/>
    </xf>
    <xf numFmtId="0" fontId="36" fillId="0" borderId="49" xfId="3" applyFont="1" applyBorder="1" applyAlignment="1">
      <alignment horizontal="center" vertical="center" wrapText="1"/>
    </xf>
    <xf numFmtId="0" fontId="36" fillId="0" borderId="20" xfId="3" applyFont="1" applyBorder="1" applyAlignment="1">
      <alignment horizontal="center" vertical="center"/>
    </xf>
    <xf numFmtId="41" fontId="41" fillId="0" borderId="20" xfId="63" applyFont="1" applyBorder="1" applyAlignment="1">
      <alignment horizontal="left" vertical="center"/>
    </xf>
    <xf numFmtId="0" fontId="36" fillId="0" borderId="0" xfId="3" applyFont="1" applyAlignment="1">
      <alignment horizontal="center" vertical="center" wrapText="1"/>
    </xf>
    <xf numFmtId="0" fontId="36" fillId="0" borderId="0" xfId="3" applyFont="1" applyAlignment="1">
      <alignment horizontal="right" vertical="center" wrapText="1"/>
    </xf>
    <xf numFmtId="0" fontId="36" fillId="0" borderId="0" xfId="37" applyFont="1" applyAlignment="1">
      <alignment horizontal="right" vertical="center"/>
    </xf>
    <xf numFmtId="166" fontId="36" fillId="0" borderId="0" xfId="1" applyNumberFormat="1" applyFont="1" applyBorder="1" applyAlignment="1">
      <alignment vertical="center"/>
    </xf>
    <xf numFmtId="0" fontId="41" fillId="0" borderId="0" xfId="37" applyFont="1" applyAlignment="1">
      <alignment horizontal="center" vertical="center" wrapText="1"/>
    </xf>
    <xf numFmtId="0" fontId="41" fillId="0" borderId="31" xfId="37" applyFont="1" applyBorder="1" applyAlignment="1">
      <alignment horizontal="justify" vertical="center"/>
    </xf>
    <xf numFmtId="166" fontId="41" fillId="0" borderId="31" xfId="1" quotePrefix="1" applyNumberFormat="1" applyFont="1" applyBorder="1" applyAlignment="1">
      <alignment horizontal="right" vertical="center"/>
    </xf>
    <xf numFmtId="0" fontId="41" fillId="0" borderId="0" xfId="37" applyFont="1" applyAlignment="1">
      <alignment horizontal="justify" vertical="center"/>
    </xf>
    <xf numFmtId="0" fontId="36" fillId="0" borderId="0" xfId="37" applyFont="1" applyAlignment="1">
      <alignment horizontal="center" vertical="center"/>
    </xf>
    <xf numFmtId="0" fontId="36" fillId="0" borderId="0" xfId="37" applyFont="1" applyAlignment="1">
      <alignment horizontal="left" vertical="center" wrapText="1"/>
    </xf>
    <xf numFmtId="0" fontId="36" fillId="0" borderId="0" xfId="37" applyFont="1" applyAlignment="1">
      <alignment horizontal="justify" vertical="center"/>
    </xf>
    <xf numFmtId="0" fontId="36" fillId="0" borderId="7" xfId="37" applyFont="1" applyBorder="1" applyAlignment="1">
      <alignment horizontal="center" vertical="center"/>
    </xf>
    <xf numFmtId="0" fontId="36" fillId="0" borderId="30" xfId="37" applyFont="1" applyBorder="1" applyAlignment="1">
      <alignment horizontal="justify" vertical="center"/>
    </xf>
    <xf numFmtId="0" fontId="8" fillId="0" borderId="32" xfId="15" applyFont="1" applyBorder="1" applyAlignment="1">
      <alignment horizontal="justify" vertical="top" wrapText="1"/>
    </xf>
    <xf numFmtId="0" fontId="7" fillId="0" borderId="46" xfId="15" applyFont="1" applyBorder="1" applyAlignment="1">
      <alignment horizontal="center" vertical="center" wrapText="1"/>
    </xf>
    <xf numFmtId="0" fontId="7" fillId="0" borderId="45" xfId="15" applyFont="1" applyBorder="1" applyAlignment="1">
      <alignment horizontal="center" vertical="center" wrapText="1"/>
    </xf>
    <xf numFmtId="0" fontId="8" fillId="0" borderId="50" xfId="64" applyFont="1" applyBorder="1" applyAlignment="1">
      <alignment horizontal="justify" vertical="center" wrapText="1"/>
    </xf>
    <xf numFmtId="0" fontId="7" fillId="0" borderId="33" xfId="15" applyFont="1" applyBorder="1" applyAlignment="1">
      <alignment vertical="center" wrapText="1"/>
    </xf>
    <xf numFmtId="0" fontId="7" fillId="0" borderId="46" xfId="15" applyFont="1" applyBorder="1" applyAlignment="1" applyProtection="1">
      <alignment horizontal="center" vertical="center" wrapText="1"/>
      <protection locked="0"/>
    </xf>
    <xf numFmtId="3" fontId="7" fillId="0" borderId="46" xfId="24" applyNumberFormat="1" applyFont="1" applyBorder="1" applyAlignment="1" applyProtection="1">
      <alignment horizontal="center" vertical="center" wrapText="1"/>
      <protection locked="0"/>
    </xf>
    <xf numFmtId="0" fontId="8" fillId="0" borderId="51" xfId="15" applyFont="1" applyBorder="1" applyAlignment="1" applyProtection="1">
      <alignment horizontal="justify" vertical="top" wrapText="1"/>
      <protection locked="0"/>
    </xf>
    <xf numFmtId="0" fontId="8" fillId="0" borderId="51" xfId="15" applyFont="1" applyBorder="1" applyAlignment="1">
      <alignment horizontal="justify" vertical="top" wrapText="1"/>
    </xf>
    <xf numFmtId="0" fontId="8" fillId="0" borderId="35" xfId="34" applyFont="1" applyBorder="1">
      <alignment horizontal="justify" vertical="top" wrapText="1"/>
    </xf>
    <xf numFmtId="0" fontId="7" fillId="0" borderId="7" xfId="34" applyFont="1" applyBorder="1" applyAlignment="1">
      <alignment horizontal="center" vertical="top" wrapText="1"/>
    </xf>
    <xf numFmtId="0" fontId="8" fillId="0" borderId="35" xfId="34" applyFont="1" applyBorder="1" applyAlignment="1">
      <alignment vertical="top" wrapText="1"/>
    </xf>
    <xf numFmtId="0" fontId="8" fillId="0" borderId="0" xfId="34" applyFont="1" applyAlignment="1">
      <alignment vertical="top" wrapText="1"/>
    </xf>
    <xf numFmtId="0" fontId="8" fillId="0" borderId="0" xfId="34" applyFont="1" applyProtection="1">
      <alignment horizontal="justify" vertical="top" wrapText="1"/>
      <protection locked="0"/>
    </xf>
    <xf numFmtId="166" fontId="8" fillId="0" borderId="0" xfId="65" applyNumberFormat="1" applyFont="1" applyBorder="1" applyAlignment="1" applyProtection="1">
      <alignment horizontal="right" vertical="top"/>
      <protection locked="0"/>
    </xf>
    <xf numFmtId="0" fontId="8" fillId="0" borderId="0" xfId="34" applyFont="1">
      <alignment horizontal="justify" vertical="top" wrapText="1"/>
    </xf>
    <xf numFmtId="0" fontId="7" fillId="0" borderId="35" xfId="34" applyFont="1" applyBorder="1">
      <alignment horizontal="justify" vertical="top" wrapText="1"/>
    </xf>
    <xf numFmtId="0" fontId="13" fillId="0" borderId="0" xfId="34" applyFont="1" applyAlignment="1">
      <alignment horizontal="left" vertical="top"/>
    </xf>
    <xf numFmtId="0" fontId="7" fillId="0" borderId="0" xfId="34" applyFont="1">
      <alignment horizontal="justify" vertical="top" wrapText="1"/>
    </xf>
    <xf numFmtId="0" fontId="7" fillId="0" borderId="0" xfId="34" applyFont="1" applyAlignment="1">
      <alignment vertical="top" wrapText="1"/>
    </xf>
    <xf numFmtId="0" fontId="7" fillId="0" borderId="35" xfId="34" applyFont="1" applyBorder="1" applyAlignment="1">
      <alignment vertical="top" wrapText="1"/>
    </xf>
    <xf numFmtId="0" fontId="7" fillId="0" borderId="0" xfId="34" applyFont="1" applyProtection="1">
      <alignment horizontal="justify" vertical="top" wrapText="1"/>
      <protection locked="0"/>
    </xf>
    <xf numFmtId="166" fontId="7" fillId="0" borderId="0" xfId="65" applyNumberFormat="1" applyFont="1" applyBorder="1" applyAlignment="1" applyProtection="1">
      <alignment horizontal="right" vertical="top"/>
      <protection locked="0"/>
    </xf>
    <xf numFmtId="0" fontId="8" fillId="0" borderId="0" xfId="64" applyFont="1" applyAlignment="1">
      <alignment horizontal="justify" vertical="top" wrapText="1"/>
    </xf>
    <xf numFmtId="0" fontId="8" fillId="0" borderId="35" xfId="64" applyFont="1" applyBorder="1" applyAlignment="1">
      <alignment horizontal="justify" vertical="top" wrapText="1"/>
    </xf>
    <xf numFmtId="0" fontId="7" fillId="0" borderId="35" xfId="34" applyFont="1" applyBorder="1" applyAlignment="1">
      <alignment horizontal="center" vertical="top" wrapText="1"/>
    </xf>
    <xf numFmtId="0" fontId="8" fillId="0" borderId="0" xfId="64" applyFont="1" applyAlignment="1">
      <alignment horizontal="left" vertical="top"/>
    </xf>
    <xf numFmtId="0" fontId="8" fillId="0" borderId="0" xfId="64" applyFont="1" applyAlignment="1">
      <alignment horizontal="justify" vertical="top"/>
    </xf>
    <xf numFmtId="0" fontId="8" fillId="0" borderId="35" xfId="64" applyFont="1" applyBorder="1" applyAlignment="1">
      <alignment horizontal="justify" vertical="top"/>
    </xf>
    <xf numFmtId="0" fontId="8" fillId="0" borderId="0" xfId="34" applyFont="1" applyAlignment="1">
      <alignment horizontal="left" vertical="top"/>
    </xf>
    <xf numFmtId="0" fontId="8" fillId="0" borderId="52" xfId="34" applyFont="1" applyBorder="1">
      <alignment horizontal="justify" vertical="top" wrapText="1"/>
    </xf>
    <xf numFmtId="0" fontId="7" fillId="0" borderId="53" xfId="34" applyFont="1" applyBorder="1" applyAlignment="1">
      <alignment horizontal="center" vertical="top" wrapText="1"/>
    </xf>
    <xf numFmtId="0" fontId="8" fillId="0" borderId="53" xfId="34" applyFont="1" applyBorder="1" applyAlignment="1">
      <alignment vertical="top" wrapText="1"/>
    </xf>
    <xf numFmtId="0" fontId="8" fillId="0" borderId="51" xfId="34" applyFont="1" applyBorder="1" applyAlignment="1">
      <alignment vertical="top" wrapText="1"/>
    </xf>
    <xf numFmtId="0" fontId="8" fillId="0" borderId="51" xfId="34" applyFont="1" applyBorder="1" applyAlignment="1" applyProtection="1">
      <alignment vertical="top" wrapText="1"/>
      <protection locked="0"/>
    </xf>
    <xf numFmtId="3" fontId="8" fillId="0" borderId="53" xfId="24" applyNumberFormat="1" applyFont="1" applyBorder="1" applyAlignment="1" applyProtection="1">
      <alignment vertical="top"/>
      <protection locked="0"/>
    </xf>
    <xf numFmtId="166" fontId="8" fillId="0" borderId="51" xfId="34" applyNumberFormat="1" applyFont="1" applyBorder="1" applyProtection="1">
      <alignment horizontal="justify" vertical="top" wrapText="1"/>
      <protection locked="0"/>
    </xf>
    <xf numFmtId="166" fontId="8" fillId="0" borderId="51" xfId="65" applyNumberFormat="1" applyFont="1" applyBorder="1" applyAlignment="1" applyProtection="1">
      <alignment horizontal="left" vertical="top"/>
      <protection locked="0"/>
    </xf>
    <xf numFmtId="0" fontId="8" fillId="0" borderId="51" xfId="34" applyFont="1" applyBorder="1" applyProtection="1">
      <alignment horizontal="justify" vertical="top" wrapText="1"/>
      <protection locked="0"/>
    </xf>
    <xf numFmtId="0" fontId="8" fillId="0" borderId="51" xfId="34" applyFont="1" applyBorder="1">
      <alignment horizontal="justify" vertical="top" wrapText="1"/>
    </xf>
    <xf numFmtId="0" fontId="7" fillId="0" borderId="0" xfId="34" applyFont="1" applyAlignment="1">
      <alignment horizontal="center" vertical="top" wrapText="1"/>
    </xf>
    <xf numFmtId="0" fontId="8" fillId="0" borderId="0" xfId="34" applyFont="1" applyAlignment="1">
      <alignment horizontal="right" vertical="top" wrapText="1"/>
    </xf>
    <xf numFmtId="0" fontId="8" fillId="0" borderId="0" xfId="34" applyFont="1" applyAlignment="1" applyProtection="1">
      <alignment vertical="top" wrapText="1"/>
      <protection locked="0"/>
    </xf>
    <xf numFmtId="3" fontId="8" fillId="0" borderId="0" xfId="24" applyNumberFormat="1" applyFont="1" applyBorder="1" applyAlignment="1" applyProtection="1">
      <alignment vertical="top"/>
      <protection locked="0"/>
    </xf>
    <xf numFmtId="0" fontId="7" fillId="0" borderId="0" xfId="34" applyFont="1" applyAlignment="1">
      <alignment horizontal="justify" wrapText="1"/>
    </xf>
    <xf numFmtId="0" fontId="7" fillId="0" borderId="31" xfId="34" applyFont="1" applyBorder="1" applyAlignment="1">
      <alignment horizontal="center" wrapText="1"/>
    </xf>
    <xf numFmtId="0" fontId="7" fillId="0" borderId="31" xfId="34" applyFont="1" applyBorder="1" applyAlignment="1">
      <alignment horizontal="left"/>
    </xf>
    <xf numFmtId="0" fontId="7" fillId="0" borderId="31" xfId="64" applyFont="1" applyBorder="1" applyAlignment="1">
      <alignment horizontal="left"/>
    </xf>
    <xf numFmtId="0" fontId="7" fillId="0" borderId="31" xfId="34" applyFont="1" applyBorder="1" applyAlignment="1">
      <alignment wrapText="1"/>
    </xf>
    <xf numFmtId="0" fontId="7" fillId="0" borderId="31" xfId="34" applyFont="1" applyBorder="1" applyAlignment="1" applyProtection="1">
      <alignment wrapText="1"/>
      <protection locked="0"/>
    </xf>
    <xf numFmtId="3" fontId="7" fillId="0" borderId="31" xfId="65" quotePrefix="1" applyNumberFormat="1" applyFont="1" applyBorder="1" applyAlignment="1" applyProtection="1">
      <alignment horizontal="right"/>
      <protection locked="0"/>
    </xf>
    <xf numFmtId="0" fontId="7" fillId="0" borderId="0" xfId="34" applyFont="1" applyAlignment="1" applyProtection="1">
      <alignment horizontal="justify" wrapText="1"/>
      <protection locked="0"/>
    </xf>
    <xf numFmtId="0" fontId="7" fillId="0" borderId="35" xfId="34" applyFont="1" applyBorder="1" applyAlignment="1">
      <alignment horizontal="justify" vertical="top"/>
    </xf>
    <xf numFmtId="0" fontId="7" fillId="0" borderId="7" xfId="34" applyFont="1" applyBorder="1" applyAlignment="1">
      <alignment horizontal="center" vertical="top"/>
    </xf>
    <xf numFmtId="0" fontId="7" fillId="0" borderId="35" xfId="64" applyFont="1" applyBorder="1" applyAlignment="1">
      <alignment horizontal="justify" vertical="top"/>
    </xf>
    <xf numFmtId="0" fontId="7" fillId="0" borderId="0" xfId="34" applyFont="1" applyAlignment="1">
      <alignment vertical="top"/>
    </xf>
    <xf numFmtId="166" fontId="7" fillId="0" borderId="0" xfId="34" applyNumberFormat="1" applyFont="1" applyAlignment="1" applyProtection="1">
      <alignment horizontal="justify" vertical="top"/>
      <protection locked="0"/>
    </xf>
    <xf numFmtId="166" fontId="7" fillId="0" borderId="0" xfId="65" applyNumberFormat="1" applyFont="1" applyBorder="1" applyAlignment="1" applyProtection="1">
      <alignment horizontal="left" vertical="top"/>
      <protection locked="0"/>
    </xf>
    <xf numFmtId="0" fontId="7" fillId="0" borderId="0" xfId="34" applyFont="1" applyAlignment="1" applyProtection="1">
      <alignment horizontal="justify" vertical="top"/>
      <protection locked="0"/>
    </xf>
    <xf numFmtId="0" fontId="7" fillId="0" borderId="0" xfId="34" applyFont="1" applyAlignment="1">
      <alignment horizontal="justify" vertical="top"/>
    </xf>
    <xf numFmtId="0" fontId="8" fillId="0" borderId="35" xfId="34" applyFont="1" applyBorder="1" applyAlignment="1">
      <alignment horizontal="justify" vertical="top"/>
    </xf>
    <xf numFmtId="0" fontId="8" fillId="0" borderId="0" xfId="34" applyFont="1" applyAlignment="1">
      <alignment vertical="top"/>
    </xf>
    <xf numFmtId="166" fontId="8" fillId="0" borderId="0" xfId="34" applyNumberFormat="1" applyFont="1" applyAlignment="1" applyProtection="1">
      <alignment horizontal="justify" vertical="top"/>
      <protection locked="0"/>
    </xf>
    <xf numFmtId="166" fontId="8" fillId="0" borderId="0" xfId="65" applyNumberFormat="1" applyFont="1" applyBorder="1" applyAlignment="1" applyProtection="1">
      <alignment horizontal="left" vertical="top"/>
      <protection locked="0"/>
    </xf>
    <xf numFmtId="0" fontId="8" fillId="0" borderId="0" xfId="34" applyFont="1" applyAlignment="1" applyProtection="1">
      <alignment horizontal="justify" vertical="top"/>
      <protection locked="0"/>
    </xf>
    <xf numFmtId="0" fontId="8" fillId="0" borderId="0" xfId="34" applyFont="1" applyAlignment="1">
      <alignment horizontal="justify" vertical="top"/>
    </xf>
    <xf numFmtId="0" fontId="7" fillId="0" borderId="35" xfId="64" applyFont="1" applyBorder="1" applyAlignment="1">
      <alignment horizontal="justify" vertical="top" wrapText="1"/>
    </xf>
    <xf numFmtId="0" fontId="7" fillId="0" borderId="35" xfId="34" applyFont="1" applyBorder="1" applyAlignment="1">
      <alignment vertical="top"/>
    </xf>
    <xf numFmtId="0" fontId="8" fillId="0" borderId="20" xfId="34" applyFont="1" applyBorder="1" applyAlignment="1" applyProtection="1">
      <alignment vertical="top"/>
      <protection locked="0"/>
    </xf>
    <xf numFmtId="0" fontId="8" fillId="0" borderId="53" xfId="34" applyFont="1" applyBorder="1">
      <alignment horizontal="justify" vertical="top" wrapText="1"/>
    </xf>
    <xf numFmtId="0" fontId="7" fillId="0" borderId="51" xfId="34" applyFont="1" applyBorder="1" applyAlignment="1">
      <alignment horizontal="center" vertical="top" wrapText="1"/>
    </xf>
    <xf numFmtId="40" fontId="8" fillId="0" borderId="51" xfId="34" applyNumberFormat="1" applyFont="1" applyBorder="1" applyAlignment="1" applyProtection="1">
      <alignment vertical="top" wrapText="1"/>
      <protection locked="0"/>
    </xf>
    <xf numFmtId="3" fontId="7" fillId="0" borderId="53" xfId="24" applyNumberFormat="1" applyFont="1" applyBorder="1" applyAlignment="1" applyProtection="1">
      <alignment vertical="top"/>
      <protection locked="0"/>
    </xf>
    <xf numFmtId="0" fontId="7" fillId="0" borderId="0" xfId="34" applyFont="1" applyAlignment="1">
      <alignment horizontal="left" vertical="top"/>
    </xf>
    <xf numFmtId="0" fontId="25" fillId="0" borderId="0" xfId="34" quotePrefix="1" applyFont="1" applyAlignment="1">
      <alignment vertical="top"/>
    </xf>
    <xf numFmtId="166" fontId="7" fillId="0" borderId="0" xfId="34" applyNumberFormat="1" applyFont="1" applyProtection="1">
      <alignment horizontal="justify" vertical="top" wrapText="1"/>
      <protection locked="0"/>
    </xf>
    <xf numFmtId="166" fontId="8" fillId="0" borderId="0" xfId="34" applyNumberFormat="1" applyFont="1" applyProtection="1">
      <alignment horizontal="justify" vertical="top" wrapText="1"/>
      <protection locked="0"/>
    </xf>
    <xf numFmtId="3" fontId="8" fillId="0" borderId="7" xfId="24" applyNumberFormat="1" applyFont="1" applyBorder="1" applyAlignment="1" applyProtection="1">
      <alignment vertical="top"/>
      <protection locked="0"/>
    </xf>
    <xf numFmtId="0" fontId="7" fillId="0" borderId="7" xfId="34" applyFont="1" applyBorder="1" applyAlignment="1" applyProtection="1">
      <alignment vertical="center" wrapText="1"/>
      <protection locked="0"/>
    </xf>
    <xf numFmtId="0" fontId="8" fillId="0" borderId="0" xfId="64" applyFont="1" applyAlignment="1">
      <alignment horizontal="center" vertical="top"/>
    </xf>
    <xf numFmtId="0" fontId="26" fillId="0" borderId="0" xfId="66" applyFont="1" applyAlignment="1">
      <alignment horizontal="justify" vertical="top" wrapText="1"/>
    </xf>
    <xf numFmtId="0" fontId="26" fillId="0" borderId="7" xfId="66" applyFont="1" applyBorder="1" applyAlignment="1">
      <alignment horizontal="justify" vertical="top" wrapText="1"/>
    </xf>
    <xf numFmtId="0" fontId="8" fillId="0" borderId="0" xfId="34" applyFont="1" applyAlignment="1">
      <alignment horizontal="center" vertical="top"/>
    </xf>
    <xf numFmtId="0" fontId="8" fillId="0" borderId="0" xfId="34" applyFont="1" applyAlignment="1">
      <alignment horizontal="left" vertical="top" wrapText="1"/>
    </xf>
    <xf numFmtId="0" fontId="8" fillId="0" borderId="20" xfId="34" applyFont="1" applyBorder="1" applyAlignment="1" applyProtection="1">
      <alignment vertical="top" wrapText="1"/>
      <protection locked="0"/>
    </xf>
    <xf numFmtId="0" fontId="7" fillId="0" borderId="55" xfId="34" applyFont="1" applyBorder="1" applyAlignment="1">
      <alignment horizontal="center" wrapText="1"/>
    </xf>
    <xf numFmtId="0" fontId="7" fillId="0" borderId="55" xfId="34" applyFont="1" applyBorder="1" applyAlignment="1">
      <alignment horizontal="left"/>
    </xf>
    <xf numFmtId="0" fontId="7" fillId="0" borderId="55" xfId="64" applyFont="1" applyBorder="1" applyAlignment="1">
      <alignment horizontal="left"/>
    </xf>
    <xf numFmtId="0" fontId="7" fillId="0" borderId="55" xfId="34" applyFont="1" applyBorder="1" applyAlignment="1">
      <alignment wrapText="1"/>
    </xf>
    <xf numFmtId="0" fontId="7" fillId="0" borderId="55" xfId="34" applyFont="1" applyBorder="1" applyAlignment="1" applyProtection="1">
      <alignment wrapText="1"/>
      <protection locked="0"/>
    </xf>
    <xf numFmtId="3" fontId="7" fillId="0" borderId="55" xfId="65" quotePrefix="1" applyNumberFormat="1" applyFont="1" applyBorder="1" applyAlignment="1" applyProtection="1">
      <alignment horizontal="right"/>
      <protection locked="0"/>
    </xf>
    <xf numFmtId="166" fontId="8" fillId="0" borderId="0" xfId="28" applyNumberFormat="1" applyFont="1" applyFill="1" applyBorder="1" applyAlignment="1" applyProtection="1">
      <alignment horizontal="right" vertical="top"/>
      <protection locked="0"/>
    </xf>
    <xf numFmtId="0" fontId="8" fillId="0" borderId="0" xfId="64" applyFont="1" applyAlignment="1">
      <alignment horizontal="center" vertical="top" wrapText="1"/>
    </xf>
    <xf numFmtId="0" fontId="7" fillId="0" borderId="31" xfId="64" applyFont="1" applyBorder="1" applyAlignment="1" applyProtection="1">
      <alignment horizontal="left"/>
      <protection locked="0"/>
    </xf>
    <xf numFmtId="3" fontId="8" fillId="0" borderId="7" xfId="24" applyNumberFormat="1" applyFont="1" applyFill="1" applyBorder="1" applyAlignment="1" applyProtection="1">
      <alignment vertical="top"/>
      <protection locked="0"/>
    </xf>
    <xf numFmtId="166" fontId="8" fillId="0" borderId="0" xfId="65" applyNumberFormat="1" applyFont="1" applyFill="1" applyBorder="1" applyAlignment="1" applyProtection="1">
      <alignment horizontal="right" vertical="top"/>
      <protection locked="0"/>
    </xf>
    <xf numFmtId="166" fontId="7" fillId="0" borderId="0" xfId="65" applyNumberFormat="1" applyFont="1" applyFill="1" applyBorder="1" applyAlignment="1" applyProtection="1">
      <alignment horizontal="right" vertical="top"/>
      <protection locked="0"/>
    </xf>
    <xf numFmtId="0" fontId="7" fillId="0" borderId="54" xfId="34" applyFont="1" applyBorder="1" applyAlignment="1">
      <alignment horizontal="center" vertical="top" wrapText="1"/>
    </xf>
    <xf numFmtId="0" fontId="8" fillId="0" borderId="52" xfId="64" applyFont="1" applyBorder="1" applyAlignment="1">
      <alignment horizontal="justify" vertical="top" wrapText="1"/>
    </xf>
    <xf numFmtId="40" fontId="8" fillId="0" borderId="53" xfId="34" applyNumberFormat="1" applyFont="1" applyBorder="1" applyAlignment="1" applyProtection="1">
      <alignment vertical="top" wrapText="1"/>
      <protection locked="0"/>
    </xf>
    <xf numFmtId="166" fontId="8" fillId="0" borderId="51" xfId="65" applyNumberFormat="1" applyFont="1" applyBorder="1" applyAlignment="1" applyProtection="1">
      <alignment horizontal="right" vertical="top"/>
      <protection locked="0"/>
    </xf>
    <xf numFmtId="0" fontId="7" fillId="0" borderId="55" xfId="64" applyFont="1" applyBorder="1">
      <alignment horizontal="justify"/>
    </xf>
    <xf numFmtId="0" fontId="7" fillId="0" borderId="55" xfId="64" applyFont="1" applyBorder="1" applyProtection="1">
      <alignment horizontal="justify"/>
      <protection locked="0"/>
    </xf>
    <xf numFmtId="0" fontId="7" fillId="0" borderId="0" xfId="64" applyFont="1" applyAlignment="1">
      <alignment horizontal="justify" vertical="top" wrapText="1"/>
    </xf>
    <xf numFmtId="3" fontId="7" fillId="0" borderId="0" xfId="24" applyNumberFormat="1" applyFont="1" applyBorder="1" applyAlignment="1" applyProtection="1">
      <alignment vertical="top"/>
      <protection locked="0"/>
    </xf>
    <xf numFmtId="0" fontId="8" fillId="0" borderId="53" xfId="64" applyFont="1" applyBorder="1">
      <alignment horizontal="justify"/>
    </xf>
    <xf numFmtId="0" fontId="8" fillId="0" borderId="51" xfId="64" applyFont="1" applyBorder="1">
      <alignment horizontal="justify"/>
    </xf>
    <xf numFmtId="0" fontId="8" fillId="0" borderId="51" xfId="64" applyFont="1" applyBorder="1" applyProtection="1">
      <alignment horizontal="justify"/>
      <protection locked="0"/>
    </xf>
    <xf numFmtId="0" fontId="8" fillId="0" borderId="31" xfId="34" applyFont="1" applyBorder="1" applyAlignment="1">
      <alignment vertical="top" wrapText="1"/>
    </xf>
    <xf numFmtId="3" fontId="8" fillId="0" borderId="20" xfId="24" applyNumberFormat="1" applyFont="1" applyBorder="1" applyAlignment="1" applyProtection="1">
      <alignment vertical="top"/>
      <protection locked="0"/>
    </xf>
    <xf numFmtId="0" fontId="7" fillId="0" borderId="52" xfId="34" applyFont="1" applyBorder="1" applyAlignment="1">
      <alignment horizontal="center" vertical="top" wrapText="1"/>
    </xf>
    <xf numFmtId="0" fontId="7" fillId="0" borderId="31" xfId="64" quotePrefix="1" applyFont="1" applyBorder="1" applyAlignment="1" applyProtection="1">
      <alignment horizontal="left"/>
      <protection locked="0"/>
    </xf>
    <xf numFmtId="0" fontId="8" fillId="0" borderId="7" xfId="64" applyFont="1" applyBorder="1" applyAlignment="1">
      <alignment horizontal="justify" vertical="top" wrapText="1"/>
    </xf>
    <xf numFmtId="0" fontId="13" fillId="0" borderId="0" xfId="34" applyFont="1">
      <alignment horizontal="justify" vertical="top" wrapText="1"/>
    </xf>
    <xf numFmtId="0" fontId="8" fillId="0" borderId="53" xfId="34" applyFont="1" applyBorder="1" applyAlignment="1">
      <alignment horizontal="center" vertical="top" wrapText="1"/>
    </xf>
    <xf numFmtId="0" fontId="8" fillId="0" borderId="54" xfId="34" applyFont="1" applyBorder="1" applyAlignment="1">
      <alignment horizontal="center" vertical="top" wrapText="1"/>
    </xf>
    <xf numFmtId="0" fontId="8" fillId="0" borderId="52" xfId="64" applyFont="1" applyBorder="1" applyAlignment="1">
      <alignment horizontal="justify" vertical="top"/>
    </xf>
    <xf numFmtId="0" fontId="8" fillId="0" borderId="51" xfId="64" applyFont="1" applyBorder="1" applyAlignment="1">
      <alignment horizontal="justify" vertical="top"/>
    </xf>
    <xf numFmtId="40" fontId="8" fillId="0" borderId="53" xfId="64" applyNumberFormat="1" applyFont="1" applyBorder="1" applyAlignment="1" applyProtection="1">
      <alignment horizontal="center" vertical="top"/>
      <protection locked="0"/>
    </xf>
    <xf numFmtId="0" fontId="8" fillId="0" borderId="35" xfId="15" applyFont="1" applyBorder="1" applyAlignment="1">
      <alignment horizontal="justify" vertical="top" wrapText="1"/>
    </xf>
    <xf numFmtId="0" fontId="7" fillId="0" borderId="56" xfId="34" applyFont="1" applyBorder="1" applyAlignment="1">
      <alignment horizontal="center" vertical="top" wrapText="1"/>
    </xf>
    <xf numFmtId="0" fontId="8" fillId="0" borderId="57" xfId="34" applyFont="1" applyBorder="1">
      <alignment horizontal="justify" vertical="top" wrapText="1"/>
    </xf>
    <xf numFmtId="0" fontId="8" fillId="0" borderId="57" xfId="34" applyFont="1" applyBorder="1" applyAlignment="1">
      <alignment vertical="top" wrapText="1"/>
    </xf>
    <xf numFmtId="0" fontId="8" fillId="0" borderId="58" xfId="34" applyFont="1" applyBorder="1" applyAlignment="1">
      <alignment vertical="top" wrapText="1"/>
    </xf>
    <xf numFmtId="0" fontId="8" fillId="0" borderId="0" xfId="15" applyFont="1" applyAlignment="1" applyProtection="1">
      <alignment horizontal="justify" vertical="top" wrapText="1"/>
      <protection locked="0"/>
    </xf>
    <xf numFmtId="0" fontId="8" fillId="0" borderId="0" xfId="15" applyFont="1" applyAlignment="1">
      <alignment horizontal="justify" vertical="top" wrapText="1"/>
    </xf>
    <xf numFmtId="41" fontId="8" fillId="0" borderId="0" xfId="63" applyFont="1" applyBorder="1" applyAlignment="1" applyProtection="1">
      <alignment horizontal="justify" vertical="top" wrapText="1"/>
      <protection locked="0"/>
    </xf>
    <xf numFmtId="40" fontId="8" fillId="0" borderId="53" xfId="64" applyNumberFormat="1" applyFont="1" applyBorder="1" applyAlignment="1" applyProtection="1">
      <alignment horizontal="justify" vertical="top"/>
      <protection locked="0"/>
    </xf>
    <xf numFmtId="0" fontId="7" fillId="0" borderId="30" xfId="15" applyFont="1" applyBorder="1" applyAlignment="1">
      <alignment horizontal="center" vertical="top" wrapText="1"/>
    </xf>
    <xf numFmtId="0" fontId="7" fillId="0" borderId="7" xfId="15" applyFont="1" applyBorder="1" applyAlignment="1">
      <alignment horizontal="center" vertical="top" wrapText="1"/>
    </xf>
    <xf numFmtId="0" fontId="7" fillId="0" borderId="0" xfId="15" applyFont="1" applyAlignment="1">
      <alignment horizontal="center" vertical="top" wrapText="1"/>
    </xf>
    <xf numFmtId="0" fontId="8" fillId="0" borderId="30" xfId="15" applyFont="1" applyBorder="1" applyAlignment="1">
      <alignment vertical="top" wrapText="1"/>
    </xf>
    <xf numFmtId="0" fontId="8" fillId="0" borderId="35" xfId="15" applyFont="1" applyBorder="1" applyAlignment="1">
      <alignment vertical="top" wrapText="1"/>
    </xf>
    <xf numFmtId="0" fontId="8" fillId="0" borderId="30" xfId="15" applyFont="1" applyBorder="1" applyAlignment="1" applyProtection="1">
      <alignment vertical="top" wrapText="1"/>
      <protection locked="0"/>
    </xf>
    <xf numFmtId="3" fontId="8" fillId="0" borderId="30" xfId="24" applyNumberFormat="1" applyFont="1" applyBorder="1" applyAlignment="1" applyProtection="1">
      <alignment horizontal="center" vertical="top"/>
      <protection locked="0"/>
    </xf>
    <xf numFmtId="171" fontId="36" fillId="0" borderId="31" xfId="58" quotePrefix="1" applyNumberFormat="1" applyFont="1" applyBorder="1" applyAlignment="1">
      <alignment horizontal="center" vertical="top"/>
    </xf>
    <xf numFmtId="0" fontId="8" fillId="0" borderId="35" xfId="15" applyFont="1" applyBorder="1" applyAlignment="1">
      <alignment horizontal="left" vertical="top" wrapText="1"/>
    </xf>
    <xf numFmtId="0" fontId="8" fillId="0" borderId="5" xfId="14" applyFont="1" applyBorder="1" applyAlignment="1">
      <alignment horizontal="justify" vertical="top"/>
    </xf>
    <xf numFmtId="0" fontId="8" fillId="0" borderId="6" xfId="14" applyFont="1" applyBorder="1" applyAlignment="1">
      <alignment horizontal="justify" vertical="top"/>
    </xf>
    <xf numFmtId="0" fontId="8" fillId="0" borderId="11" xfId="3" applyFont="1" applyBorder="1" applyAlignment="1">
      <alignment horizontal="center" vertical="top"/>
    </xf>
    <xf numFmtId="0" fontId="14" fillId="0" borderId="5" xfId="3" applyFont="1" applyBorder="1" applyAlignment="1">
      <alignment horizontal="center" vertical="top"/>
    </xf>
    <xf numFmtId="0" fontId="8" fillId="0" borderId="11" xfId="9" applyFont="1" applyBorder="1" applyAlignment="1">
      <alignment horizontal="center" vertical="top"/>
    </xf>
    <xf numFmtId="0" fontId="8" fillId="0" borderId="11" xfId="3" applyFont="1" applyBorder="1" applyAlignment="1">
      <alignment horizontal="center" vertical="top" wrapText="1"/>
    </xf>
    <xf numFmtId="0" fontId="9" fillId="0" borderId="5" xfId="37" applyFont="1" applyBorder="1" applyAlignment="1">
      <alignment horizontal="center" vertical="top" wrapText="1"/>
    </xf>
    <xf numFmtId="0" fontId="32" fillId="0" borderId="5" xfId="37" applyFont="1" applyBorder="1" applyAlignment="1">
      <alignment horizontal="center" vertical="top" wrapText="1"/>
    </xf>
    <xf numFmtId="49" fontId="9" fillId="0" borderId="5" xfId="37" applyNumberFormat="1" applyFont="1" applyBorder="1" applyAlignment="1">
      <alignment horizontal="center" vertical="top" wrapText="1"/>
    </xf>
    <xf numFmtId="0" fontId="9" fillId="0" borderId="5" xfId="37" applyFont="1" applyBorder="1" applyAlignment="1">
      <alignment horizontal="center" vertical="top"/>
    </xf>
    <xf numFmtId="2" fontId="9" fillId="0" borderId="5" xfId="37" applyNumberFormat="1" applyFont="1" applyBorder="1" applyAlignment="1">
      <alignment horizontal="center" vertical="top" wrapText="1"/>
    </xf>
    <xf numFmtId="0" fontId="8" fillId="0" borderId="5" xfId="37" applyFont="1" applyBorder="1" applyAlignment="1">
      <alignment horizontal="center" vertical="top"/>
    </xf>
    <xf numFmtId="0" fontId="8" fillId="0" borderId="5" xfId="0" applyFont="1" applyBorder="1" applyAlignment="1">
      <alignment horizontal="center" vertical="top"/>
    </xf>
    <xf numFmtId="2" fontId="9" fillId="0" borderId="11" xfId="37" applyNumberFormat="1" applyFont="1" applyBorder="1" applyAlignment="1">
      <alignment horizontal="center" vertical="top" wrapText="1"/>
    </xf>
    <xf numFmtId="49" fontId="8" fillId="0" borderId="5" xfId="37" applyNumberFormat="1" applyFont="1" applyBorder="1" applyAlignment="1">
      <alignment horizontal="center" vertical="top" wrapText="1"/>
    </xf>
    <xf numFmtId="0" fontId="8" fillId="0" borderId="29" xfId="4" applyFont="1" applyBorder="1" applyAlignment="1" applyProtection="1">
      <alignment horizontal="center" vertical="top"/>
      <protection locked="0"/>
    </xf>
    <xf numFmtId="0" fontId="8" fillId="0" borderId="5" xfId="27" applyFont="1" applyBorder="1" applyAlignment="1">
      <alignment horizontal="center" vertical="top"/>
    </xf>
    <xf numFmtId="0" fontId="8" fillId="0" borderId="5" xfId="4" applyFont="1" applyBorder="1" applyAlignment="1">
      <alignment horizontal="center" vertical="top" wrapText="1"/>
    </xf>
    <xf numFmtId="0" fontId="8" fillId="0" borderId="5" xfId="12" applyFont="1" applyBorder="1" applyAlignment="1">
      <alignment horizontal="center" vertical="top" wrapText="1"/>
    </xf>
    <xf numFmtId="0" fontId="8" fillId="0" borderId="5" xfId="27" applyFont="1" applyBorder="1" applyAlignment="1">
      <alignment horizontal="center" vertical="top" wrapText="1"/>
    </xf>
    <xf numFmtId="0" fontId="13" fillId="0" borderId="29" xfId="4" applyFont="1" applyBorder="1">
      <alignment horizontal="justify" vertical="top" wrapText="1"/>
    </xf>
    <xf numFmtId="0" fontId="13" fillId="0" borderId="0" xfId="4" applyFont="1">
      <alignment horizontal="justify" vertical="top" wrapText="1"/>
    </xf>
    <xf numFmtId="0" fontId="17" fillId="0" borderId="5" xfId="0" applyFont="1" applyBorder="1" applyAlignment="1">
      <alignment horizontal="center" vertical="top"/>
    </xf>
    <xf numFmtId="0" fontId="13" fillId="0" borderId="35" xfId="4" applyFont="1" applyBorder="1" applyAlignment="1" applyProtection="1">
      <alignment horizontal="left" vertical="top" wrapText="1"/>
      <protection locked="0"/>
    </xf>
    <xf numFmtId="0" fontId="8" fillId="0" borderId="35" xfId="4" applyFont="1" applyBorder="1" applyAlignment="1" applyProtection="1">
      <alignment horizontal="left" vertical="top" wrapText="1"/>
      <protection locked="0"/>
    </xf>
    <xf numFmtId="0" fontId="8" fillId="0" borderId="11" xfId="4" applyFont="1" applyBorder="1" applyAlignment="1">
      <alignment horizontal="center" vertical="top" wrapText="1"/>
    </xf>
    <xf numFmtId="0" fontId="8" fillId="0" borderId="12" xfId="27" applyFont="1" applyBorder="1">
      <alignment horizontal="justify" vertical="top" wrapText="1"/>
    </xf>
    <xf numFmtId="39" fontId="8" fillId="0" borderId="13" xfId="25" applyNumberFormat="1" applyFont="1" applyFill="1" applyBorder="1" applyAlignment="1" applyProtection="1">
      <alignment horizontal="right" vertical="top"/>
      <protection locked="0"/>
    </xf>
    <xf numFmtId="0" fontId="13" fillId="0" borderId="0" xfId="27" applyFont="1" applyAlignment="1">
      <alignment horizontal="left" vertical="top" wrapText="1"/>
    </xf>
    <xf numFmtId="0" fontId="13" fillId="0" borderId="0" xfId="12" applyFont="1" applyAlignment="1">
      <alignment horizontal="left" vertical="top" wrapText="1"/>
    </xf>
    <xf numFmtId="0" fontId="8" fillId="0" borderId="0" xfId="31" applyFont="1">
      <alignment horizontal="justify" vertical="top" wrapText="1"/>
    </xf>
    <xf numFmtId="0" fontId="17" fillId="0" borderId="0" xfId="0" applyFont="1" applyAlignment="1">
      <alignment wrapText="1"/>
    </xf>
    <xf numFmtId="0" fontId="8" fillId="0" borderId="0" xfId="0" applyFont="1" applyAlignment="1">
      <alignment horizontal="left" vertical="top" wrapText="1"/>
    </xf>
    <xf numFmtId="0" fontId="7" fillId="0" borderId="11" xfId="3" applyFont="1" applyBorder="1" applyAlignment="1">
      <alignment horizontal="center" vertical="top"/>
    </xf>
    <xf numFmtId="0" fontId="7" fillId="0" borderId="5" xfId="23" applyFont="1" applyBorder="1" applyAlignment="1">
      <alignment horizontal="center" vertical="top"/>
    </xf>
    <xf numFmtId="0" fontId="7" fillId="0" borderId="5" xfId="4" applyFont="1" applyBorder="1" applyAlignment="1">
      <alignment horizontal="center" vertical="top" wrapText="1"/>
    </xf>
    <xf numFmtId="0" fontId="8" fillId="0" borderId="0" xfId="27" applyFont="1" applyAlignment="1">
      <alignment horizontal="left" vertical="top" wrapText="1"/>
    </xf>
    <xf numFmtId="0" fontId="7" fillId="0" borderId="5" xfId="14" applyFont="1" applyBorder="1" applyAlignment="1">
      <alignment horizontal="center" vertical="top" wrapText="1"/>
    </xf>
    <xf numFmtId="0" fontId="7" fillId="0" borderId="5" xfId="12" applyFont="1" applyBorder="1" applyAlignment="1">
      <alignment horizontal="center" vertical="top" wrapText="1"/>
    </xf>
    <xf numFmtId="0" fontId="7" fillId="0" borderId="5" xfId="27" applyFont="1" applyBorder="1" applyAlignment="1">
      <alignment horizontal="center" vertical="top" wrapText="1"/>
    </xf>
    <xf numFmtId="0" fontId="8" fillId="0" borderId="35" xfId="3" applyFont="1" applyBorder="1">
      <alignment horizontal="justify" vertical="top" wrapText="1"/>
    </xf>
    <xf numFmtId="0" fontId="7" fillId="0" borderId="11" xfId="3" applyFont="1" applyBorder="1" applyAlignment="1">
      <alignment horizontal="center" vertical="top" wrapText="1"/>
    </xf>
    <xf numFmtId="0" fontId="7" fillId="0" borderId="5" xfId="3" applyFont="1" applyBorder="1" applyAlignment="1">
      <alignment horizontal="center" vertical="top" wrapText="1"/>
    </xf>
    <xf numFmtId="0" fontId="13" fillId="0" borderId="35" xfId="3" applyFont="1" applyBorder="1" applyAlignment="1">
      <alignment horizontal="left" vertical="top" wrapText="1"/>
    </xf>
    <xf numFmtId="0" fontId="7" fillId="0" borderId="5" xfId="17" applyFont="1" applyBorder="1" applyAlignment="1">
      <alignment horizontal="center" vertical="top" wrapText="1"/>
      <protection locked="0"/>
    </xf>
    <xf numFmtId="0" fontId="8" fillId="0" borderId="0" xfId="17" applyFont="1" applyAlignment="1">
      <alignment horizontal="justify" vertical="top" wrapText="1"/>
      <protection locked="0"/>
    </xf>
    <xf numFmtId="0" fontId="8" fillId="0" borderId="35" xfId="0" applyFont="1" applyBorder="1" applyAlignment="1">
      <alignment horizontal="left" vertical="top" wrapText="1"/>
    </xf>
    <xf numFmtId="0" fontId="8" fillId="0" borderId="35" xfId="14" applyFont="1" applyBorder="1" applyAlignment="1">
      <alignment horizontal="left" vertical="top" wrapText="1"/>
    </xf>
    <xf numFmtId="2" fontId="7" fillId="0" borderId="5" xfId="9" applyNumberFormat="1" applyFont="1" applyBorder="1" applyAlignment="1">
      <alignment horizontal="center" vertical="top" wrapText="1"/>
    </xf>
    <xf numFmtId="0" fontId="17" fillId="0" borderId="59" xfId="0" applyFont="1" applyBorder="1" applyAlignment="1">
      <alignment horizontal="left" vertical="top" wrapText="1"/>
    </xf>
    <xf numFmtId="0" fontId="13" fillId="0" borderId="35" xfId="7" applyFont="1" applyBorder="1" applyAlignment="1" applyProtection="1">
      <alignment horizontal="left" vertical="top" wrapText="1"/>
      <protection locked="0"/>
    </xf>
    <xf numFmtId="0" fontId="16" fillId="0" borderId="0" xfId="0" applyFont="1" applyAlignment="1">
      <alignment wrapText="1"/>
    </xf>
    <xf numFmtId="0" fontId="7" fillId="0" borderId="17" xfId="3" applyFont="1" applyBorder="1" applyAlignment="1">
      <alignment horizontal="center" vertical="top"/>
    </xf>
    <xf numFmtId="165" fontId="7" fillId="0" borderId="5" xfId="8" applyFont="1" applyFill="1" applyBorder="1" applyAlignment="1">
      <alignment horizontal="center" vertical="top"/>
    </xf>
    <xf numFmtId="0" fontId="13" fillId="0" borderId="35" xfId="32" applyFont="1" applyBorder="1" applyAlignment="1" applyProtection="1">
      <alignment horizontal="left" vertical="top" wrapText="1"/>
      <protection locked="0"/>
    </xf>
    <xf numFmtId="0" fontId="7" fillId="0" borderId="5" xfId="4" applyFont="1" applyBorder="1" applyAlignment="1" applyProtection="1">
      <alignment horizontal="center" vertical="top" wrapText="1"/>
      <protection locked="0"/>
    </xf>
    <xf numFmtId="4" fontId="8" fillId="0" borderId="6" xfId="33" applyNumberFormat="1" applyFont="1" applyBorder="1" applyAlignment="1" applyProtection="1">
      <alignment horizontal="right" vertical="top"/>
    </xf>
    <xf numFmtId="0" fontId="7" fillId="0" borderId="5" xfId="27" applyFont="1" applyBorder="1" applyAlignment="1">
      <alignment horizontal="center" vertical="top"/>
    </xf>
    <xf numFmtId="40" fontId="8" fillId="0" borderId="6" xfId="8" applyNumberFormat="1" applyFont="1" applyFill="1" applyBorder="1" applyAlignment="1">
      <alignment horizontal="right" vertical="top" wrapText="1"/>
    </xf>
    <xf numFmtId="0" fontId="8" fillId="0" borderId="35" xfId="37" applyFont="1" applyBorder="1" applyAlignment="1">
      <alignment vertical="top"/>
    </xf>
    <xf numFmtId="0" fontId="12" fillId="0" borderId="5" xfId="37" applyFont="1" applyBorder="1" applyAlignment="1">
      <alignment horizontal="center" vertical="top" wrapText="1"/>
    </xf>
    <xf numFmtId="0" fontId="23" fillId="0" borderId="5" xfId="37" applyFont="1" applyBorder="1" applyAlignment="1">
      <alignment horizontal="center" vertical="top" wrapText="1"/>
    </xf>
    <xf numFmtId="49" fontId="12" fillId="0" borderId="5" xfId="37" applyNumberFormat="1" applyFont="1" applyBorder="1" applyAlignment="1">
      <alignment horizontal="center" vertical="top" wrapText="1"/>
    </xf>
    <xf numFmtId="0" fontId="12" fillId="0" borderId="5" xfId="37" applyFont="1" applyBorder="1" applyAlignment="1">
      <alignment horizontal="center" vertical="top"/>
    </xf>
    <xf numFmtId="2" fontId="12" fillId="0" borderId="5" xfId="37" applyNumberFormat="1" applyFont="1" applyBorder="1" applyAlignment="1">
      <alignment horizontal="center" vertical="top" wrapText="1"/>
    </xf>
    <xf numFmtId="2" fontId="12" fillId="0" borderId="11" xfId="37" applyNumberFormat="1" applyFont="1" applyBorder="1" applyAlignment="1">
      <alignment horizontal="center" vertical="top" wrapText="1"/>
    </xf>
    <xf numFmtId="49" fontId="7" fillId="0" borderId="5" xfId="37" applyNumberFormat="1" applyFont="1" applyBorder="1" applyAlignment="1">
      <alignment horizontal="center" vertical="top" wrapText="1"/>
    </xf>
    <xf numFmtId="0" fontId="7" fillId="0" borderId="5" xfId="37" applyFont="1" applyBorder="1" applyAlignment="1">
      <alignment horizontal="center" vertical="top"/>
    </xf>
    <xf numFmtId="0" fontId="7" fillId="0" borderId="5" xfId="0" applyFont="1" applyBorder="1" applyAlignment="1">
      <alignment horizontal="center" vertical="top"/>
    </xf>
    <xf numFmtId="0" fontId="8" fillId="0" borderId="60" xfId="0" applyFont="1" applyBorder="1" applyAlignment="1">
      <alignment vertical="top" wrapText="1"/>
    </xf>
    <xf numFmtId="0" fontId="8" fillId="0" borderId="61" xfId="0" applyFont="1" applyBorder="1" applyAlignment="1">
      <alignment horizontal="center" vertical="top"/>
    </xf>
    <xf numFmtId="4" fontId="8" fillId="0" borderId="61" xfId="0" applyNumberFormat="1" applyFont="1" applyBorder="1" applyAlignment="1" applyProtection="1">
      <alignment horizontal="right" vertical="top"/>
      <protection locked="0"/>
    </xf>
    <xf numFmtId="0" fontId="8" fillId="0" borderId="39" xfId="7" applyFont="1" applyBorder="1" applyAlignment="1" applyProtection="1">
      <alignment horizontal="left" vertical="top" wrapText="1"/>
      <protection locked="0"/>
    </xf>
    <xf numFmtId="0" fontId="13" fillId="0" borderId="61" xfId="3" applyFont="1" applyBorder="1">
      <alignment horizontal="justify" vertical="top" wrapText="1"/>
    </xf>
    <xf numFmtId="1" fontId="8" fillId="0" borderId="61" xfId="3" applyNumberFormat="1" applyFont="1" applyBorder="1" applyAlignment="1">
      <alignment horizontal="center" vertical="top"/>
    </xf>
    <xf numFmtId="37" fontId="8" fillId="0" borderId="61" xfId="1" applyNumberFormat="1" applyFont="1" applyFill="1" applyBorder="1" applyAlignment="1">
      <alignment horizontal="center" vertical="top"/>
    </xf>
    <xf numFmtId="40" fontId="8" fillId="0" borderId="61" xfId="1" applyNumberFormat="1" applyFont="1" applyFill="1" applyBorder="1" applyAlignment="1">
      <alignment horizontal="right" vertical="top"/>
    </xf>
    <xf numFmtId="0" fontId="8" fillId="0" borderId="61" xfId="3" applyFont="1" applyBorder="1">
      <alignment horizontal="justify" vertical="top" wrapText="1"/>
    </xf>
    <xf numFmtId="0" fontId="7" fillId="0" borderId="61" xfId="3" applyFont="1" applyBorder="1">
      <alignment horizontal="justify" vertical="top" wrapText="1"/>
    </xf>
    <xf numFmtId="1" fontId="8" fillId="0" borderId="35" xfId="3" applyNumberFormat="1" applyFont="1" applyBorder="1" applyAlignment="1">
      <alignment horizontal="center" vertical="top"/>
    </xf>
    <xf numFmtId="0" fontId="13" fillId="0" borderId="61" xfId="3" applyFont="1" applyBorder="1" applyAlignment="1">
      <alignment horizontal="center" vertical="top" wrapText="1"/>
    </xf>
    <xf numFmtId="0" fontId="31" fillId="0" borderId="61" xfId="53" applyFont="1" applyBorder="1" applyAlignment="1">
      <alignment horizontal="left" wrapText="1"/>
    </xf>
    <xf numFmtId="0" fontId="31" fillId="0" borderId="61" xfId="53" applyFont="1" applyBorder="1" applyAlignment="1">
      <alignment horizontal="right"/>
    </xf>
    <xf numFmtId="169" fontId="31" fillId="0" borderId="61" xfId="54" applyNumberFormat="1" applyFont="1" applyBorder="1" applyAlignment="1">
      <alignment horizontal="left"/>
    </xf>
    <xf numFmtId="0" fontId="47" fillId="0" borderId="61" xfId="9" applyFont="1" applyBorder="1" applyProtection="1">
      <alignment horizontal="justify" wrapText="1"/>
      <protection locked="0"/>
    </xf>
    <xf numFmtId="37" fontId="58" fillId="0" borderId="9" xfId="1" applyNumberFormat="1" applyFont="1" applyFill="1" applyBorder="1" applyAlignment="1">
      <alignment horizontal="center" vertical="top"/>
    </xf>
    <xf numFmtId="0" fontId="57" fillId="4" borderId="21" xfId="3444" applyFont="1" applyFill="1" applyBorder="1" applyAlignment="1">
      <alignment horizontal="left" vertical="center" wrapText="1"/>
    </xf>
    <xf numFmtId="37" fontId="9" fillId="0" borderId="35" xfId="1" applyNumberFormat="1" applyFont="1" applyFill="1" applyBorder="1" applyAlignment="1">
      <alignment horizontal="center" vertical="top"/>
    </xf>
    <xf numFmtId="4" fontId="49" fillId="0" borderId="61" xfId="1" applyNumberFormat="1" applyFont="1" applyFill="1" applyBorder="1" applyAlignment="1" applyProtection="1">
      <alignment wrapText="1"/>
      <protection locked="0"/>
    </xf>
    <xf numFmtId="37" fontId="9" fillId="0" borderId="29" xfId="1" applyNumberFormat="1" applyFont="1" applyFill="1" applyBorder="1" applyAlignment="1">
      <alignment horizontal="center" vertical="top"/>
    </xf>
    <xf numFmtId="37" fontId="12" fillId="0" borderId="7" xfId="1" applyNumberFormat="1" applyFont="1" applyFill="1" applyBorder="1" applyAlignment="1">
      <alignment horizontal="center" vertical="top"/>
    </xf>
    <xf numFmtId="3" fontId="47" fillId="0" borderId="61" xfId="9" applyNumberFormat="1" applyFont="1" applyBorder="1" applyAlignment="1" applyProtection="1">
      <alignment horizontal="center" wrapText="1"/>
      <protection locked="0"/>
    </xf>
    <xf numFmtId="37" fontId="9" fillId="0" borderId="1" xfId="1" applyNumberFormat="1" applyFont="1" applyFill="1" applyBorder="1" applyAlignment="1">
      <alignment horizontal="center" vertical="top"/>
    </xf>
    <xf numFmtId="37" fontId="9" fillId="0" borderId="19" xfId="1" applyNumberFormat="1" applyFont="1" applyFill="1" applyBorder="1" applyAlignment="1">
      <alignment horizontal="center" vertical="top"/>
    </xf>
    <xf numFmtId="37" fontId="9" fillId="0" borderId="0" xfId="13" applyNumberFormat="1" applyFont="1" applyFill="1" applyBorder="1" applyAlignment="1">
      <alignment horizontal="center" vertical="top"/>
    </xf>
    <xf numFmtId="37" fontId="9" fillId="0" borderId="12" xfId="1" applyNumberFormat="1" applyFont="1" applyFill="1" applyBorder="1" applyAlignment="1">
      <alignment horizontal="center" vertical="top"/>
    </xf>
    <xf numFmtId="166" fontId="49" fillId="0" borderId="61" xfId="1" applyNumberFormat="1" applyFont="1" applyFill="1" applyBorder="1" applyAlignment="1" applyProtection="1">
      <alignment wrapText="1"/>
      <protection locked="0"/>
    </xf>
    <xf numFmtId="37" fontId="9" fillId="0" borderId="12" xfId="13" applyNumberFormat="1" applyFont="1" applyFill="1" applyBorder="1" applyAlignment="1">
      <alignment horizontal="center" vertical="top"/>
    </xf>
    <xf numFmtId="37" fontId="9" fillId="0" borderId="0" xfId="1" applyNumberFormat="1" applyFont="1" applyFill="1" applyBorder="1" applyAlignment="1">
      <alignment horizontal="center" vertical="top"/>
    </xf>
    <xf numFmtId="166" fontId="9" fillId="0" borderId="7" xfId="1" applyNumberFormat="1" applyFont="1" applyFill="1" applyBorder="1" applyAlignment="1">
      <alignment horizontal="center" vertical="top"/>
    </xf>
    <xf numFmtId="0" fontId="57" fillId="4" borderId="21" xfId="3444" applyFont="1" applyFill="1" applyBorder="1" applyAlignment="1">
      <alignment vertical="center" wrapText="1"/>
    </xf>
    <xf numFmtId="37" fontId="9" fillId="0" borderId="61" xfId="1" applyNumberFormat="1" applyFont="1" applyFill="1" applyBorder="1" applyAlignment="1">
      <alignment horizontal="center" vertical="top"/>
    </xf>
    <xf numFmtId="166" fontId="9" fillId="0" borderId="61" xfId="39" applyNumberFormat="1" applyFont="1" applyFill="1" applyBorder="1" applyAlignment="1" applyProtection="1">
      <alignment horizontal="center" vertical="top"/>
    </xf>
    <xf numFmtId="0" fontId="12" fillId="0" borderId="0" xfId="3" applyFont="1" applyAlignment="1">
      <alignment horizontal="center" vertical="top" wrapText="1"/>
    </xf>
    <xf numFmtId="0" fontId="9" fillId="0" borderId="0" xfId="3" applyFont="1" applyAlignment="1">
      <alignment horizontal="center" vertical="top" wrapText="1"/>
    </xf>
    <xf numFmtId="37" fontId="9" fillId="0" borderId="7" xfId="1" applyNumberFormat="1" applyFont="1" applyFill="1" applyBorder="1" applyAlignment="1">
      <alignment horizontal="center" vertical="top"/>
    </xf>
    <xf numFmtId="0" fontId="12" fillId="0" borderId="0" xfId="0" applyFont="1" applyAlignment="1">
      <alignment horizontal="center" vertical="top"/>
    </xf>
    <xf numFmtId="0" fontId="9" fillId="0" borderId="0" xfId="12" applyFont="1">
      <alignment horizontal="justify" vertical="top" wrapText="1"/>
    </xf>
    <xf numFmtId="37" fontId="9" fillId="0" borderId="3" xfId="1" applyNumberFormat="1" applyFont="1" applyFill="1" applyBorder="1" applyAlignment="1">
      <alignment horizontal="center" vertical="top"/>
    </xf>
    <xf numFmtId="0" fontId="8" fillId="0" borderId="61" xfId="12" applyFont="1" applyBorder="1">
      <alignment horizontal="justify" vertical="top" wrapText="1"/>
    </xf>
    <xf numFmtId="0" fontId="59" fillId="0" borderId="0" xfId="0" applyFont="1" applyAlignment="1">
      <alignment horizontal="center"/>
    </xf>
    <xf numFmtId="37" fontId="9" fillId="0" borderId="35" xfId="5" applyNumberFormat="1" applyFont="1" applyFill="1" applyBorder="1" applyAlignment="1">
      <alignment horizontal="center" vertical="top"/>
    </xf>
    <xf numFmtId="0" fontId="9" fillId="0" borderId="61" xfId="12" applyFont="1" applyBorder="1">
      <alignment horizontal="justify" vertical="top" wrapText="1"/>
    </xf>
    <xf numFmtId="166" fontId="9" fillId="0" borderId="12" xfId="1" applyNumberFormat="1" applyFont="1" applyFill="1" applyBorder="1" applyAlignment="1">
      <alignment horizontal="center" vertical="top"/>
    </xf>
    <xf numFmtId="0" fontId="48" fillId="0" borderId="61" xfId="9" applyFont="1" applyBorder="1" applyAlignment="1" applyProtection="1">
      <alignment horizontal="left" wrapText="1"/>
      <protection locked="0"/>
    </xf>
    <xf numFmtId="0" fontId="12" fillId="0" borderId="15" xfId="0" applyFont="1" applyBorder="1" applyAlignment="1">
      <alignment horizontal="center" vertical="top"/>
    </xf>
    <xf numFmtId="0" fontId="12" fillId="0" borderId="15" xfId="3" applyFont="1" applyBorder="1" applyAlignment="1">
      <alignment horizontal="center" vertical="top" wrapText="1"/>
    </xf>
    <xf numFmtId="0" fontId="36" fillId="0" borderId="36" xfId="3" applyFont="1" applyBorder="1" applyAlignment="1">
      <alignment horizontal="center" vertical="center"/>
    </xf>
    <xf numFmtId="166" fontId="36" fillId="0" borderId="36" xfId="1" applyNumberFormat="1" applyFont="1" applyBorder="1" applyAlignment="1">
      <alignment vertical="center"/>
    </xf>
    <xf numFmtId="0" fontId="36" fillId="0" borderId="36" xfId="3" quotePrefix="1" applyFont="1" applyBorder="1" applyAlignment="1">
      <alignment horizontal="center" vertical="center"/>
    </xf>
    <xf numFmtId="40" fontId="36" fillId="0" borderId="36" xfId="3" quotePrefix="1" applyNumberFormat="1" applyFont="1" applyBorder="1" applyAlignment="1">
      <alignment horizontal="center" vertical="center"/>
    </xf>
    <xf numFmtId="166" fontId="45" fillId="0" borderId="36" xfId="1" applyNumberFormat="1" applyFont="1" applyBorder="1" applyAlignment="1">
      <alignment vertical="center"/>
    </xf>
    <xf numFmtId="0" fontId="7" fillId="0" borderId="36" xfId="34" applyFont="1" applyBorder="1" applyAlignment="1">
      <alignment horizontal="center" vertical="top" wrapText="1"/>
    </xf>
    <xf numFmtId="0" fontId="8" fillId="0" borderId="36" xfId="34" applyFont="1" applyBorder="1" applyAlignment="1" applyProtection="1">
      <alignment vertical="top" wrapText="1"/>
      <protection locked="0"/>
    </xf>
    <xf numFmtId="3" fontId="8" fillId="0" borderId="36" xfId="24" applyNumberFormat="1" applyFont="1" applyBorder="1" applyAlignment="1" applyProtection="1">
      <alignment vertical="top"/>
      <protection locked="0"/>
    </xf>
    <xf numFmtId="0" fontId="7" fillId="0" borderId="36" xfId="34" applyFont="1" applyBorder="1" applyAlignment="1" applyProtection="1">
      <alignment vertical="top" wrapText="1"/>
      <protection locked="0"/>
    </xf>
    <xf numFmtId="3" fontId="7" fillId="0" borderId="36" xfId="24" applyNumberFormat="1" applyFont="1" applyBorder="1" applyAlignment="1" applyProtection="1">
      <alignment vertical="top"/>
      <protection locked="0"/>
    </xf>
    <xf numFmtId="0" fontId="8" fillId="0" borderId="36" xfId="64" applyFont="1" applyBorder="1" applyAlignment="1" applyProtection="1">
      <alignment horizontal="justify" vertical="top" wrapText="1"/>
      <protection locked="0"/>
    </xf>
    <xf numFmtId="0" fontId="8" fillId="0" borderId="36" xfId="34" applyFont="1" applyBorder="1">
      <alignment horizontal="justify" vertical="top" wrapText="1"/>
    </xf>
    <xf numFmtId="0" fontId="7" fillId="0" borderId="36" xfId="34" applyFont="1" applyBorder="1" applyAlignment="1">
      <alignment horizontal="center" vertical="top"/>
    </xf>
    <xf numFmtId="0" fontId="7" fillId="0" borderId="36" xfId="34" applyFont="1" applyBorder="1" applyAlignment="1" applyProtection="1">
      <alignment vertical="top"/>
      <protection locked="0"/>
    </xf>
    <xf numFmtId="40" fontId="8" fillId="0" borderId="36" xfId="34" applyNumberFormat="1" applyFont="1" applyBorder="1" applyAlignment="1" applyProtection="1">
      <alignment vertical="top"/>
      <protection locked="0"/>
    </xf>
    <xf numFmtId="40" fontId="7" fillId="0" borderId="36" xfId="34" applyNumberFormat="1" applyFont="1" applyBorder="1" applyAlignment="1" applyProtection="1">
      <alignment vertical="top"/>
      <protection locked="0"/>
    </xf>
    <xf numFmtId="0" fontId="8" fillId="0" borderId="36" xfId="34" applyFont="1" applyBorder="1" applyAlignment="1" applyProtection="1">
      <alignment vertical="top"/>
      <protection locked="0"/>
    </xf>
    <xf numFmtId="40" fontId="7" fillId="0" borderId="36" xfId="34" applyNumberFormat="1" applyFont="1" applyBorder="1" applyAlignment="1" applyProtection="1">
      <alignment vertical="top" wrapText="1"/>
      <protection locked="0"/>
    </xf>
    <xf numFmtId="40" fontId="8" fillId="0" borderId="36" xfId="34" applyNumberFormat="1" applyFont="1" applyBorder="1" applyAlignment="1" applyProtection="1">
      <alignment vertical="top" wrapText="1"/>
      <protection locked="0"/>
    </xf>
    <xf numFmtId="40" fontId="7" fillId="0" borderId="36" xfId="34" applyNumberFormat="1" applyFont="1" applyBorder="1" applyAlignment="1" applyProtection="1">
      <alignment vertical="center" wrapText="1"/>
      <protection locked="0"/>
    </xf>
    <xf numFmtId="0" fontId="7" fillId="0" borderId="36" xfId="34" applyFont="1" applyBorder="1" applyAlignment="1" applyProtection="1">
      <alignment vertical="center" wrapText="1"/>
      <protection locked="0"/>
    </xf>
    <xf numFmtId="0" fontId="8" fillId="0" borderId="36" xfId="64" applyFont="1" applyBorder="1" applyAlignment="1">
      <alignment horizontal="justify" vertical="top" wrapText="1"/>
    </xf>
    <xf numFmtId="3" fontId="7" fillId="0" borderId="36" xfId="24" applyNumberFormat="1" applyFont="1" applyFill="1" applyBorder="1" applyAlignment="1" applyProtection="1">
      <alignment vertical="top"/>
      <protection locked="0"/>
    </xf>
    <xf numFmtId="3" fontId="8" fillId="0" borderId="36" xfId="24" applyNumberFormat="1" applyFont="1" applyFill="1" applyBorder="1" applyAlignment="1" applyProtection="1">
      <alignment vertical="top"/>
      <protection locked="0"/>
    </xf>
    <xf numFmtId="41" fontId="7" fillId="0" borderId="36" xfId="63" applyFont="1" applyBorder="1" applyAlignment="1" applyProtection="1">
      <alignment vertical="top"/>
      <protection locked="0"/>
    </xf>
    <xf numFmtId="40" fontId="8" fillId="0" borderId="36" xfId="34" applyNumberFormat="1" applyFont="1" applyBorder="1" applyAlignment="1" applyProtection="1">
      <alignment horizontal="right" vertical="top" wrapText="1"/>
      <protection locked="0"/>
    </xf>
    <xf numFmtId="3" fontId="8" fillId="0" borderId="36" xfId="68" applyNumberFormat="1" applyFont="1" applyFill="1" applyBorder="1" applyProtection="1">
      <alignment vertical="top"/>
      <protection locked="0"/>
    </xf>
    <xf numFmtId="0" fontId="8" fillId="0" borderId="61" xfId="34" applyFont="1" applyBorder="1" applyAlignment="1" applyProtection="1">
      <alignment horizontal="right" vertical="top" wrapText="1"/>
      <protection locked="0"/>
    </xf>
    <xf numFmtId="1" fontId="11" fillId="0" borderId="61" xfId="3" applyNumberFormat="1" applyFont="1" applyBorder="1" applyAlignment="1">
      <alignment horizontal="center" vertical="top"/>
    </xf>
    <xf numFmtId="37" fontId="58" fillId="0" borderId="61" xfId="1" applyNumberFormat="1" applyFont="1" applyFill="1" applyBorder="1" applyAlignment="1">
      <alignment horizontal="center" vertical="top"/>
    </xf>
    <xf numFmtId="1" fontId="7" fillId="0" borderId="61" xfId="3" applyNumberFormat="1" applyFont="1" applyBorder="1" applyAlignment="1">
      <alignment horizontal="center" vertical="top"/>
    </xf>
    <xf numFmtId="1" fontId="8" fillId="0" borderId="61" xfId="4" applyNumberFormat="1" applyFont="1" applyBorder="1" applyAlignment="1">
      <alignment horizontal="center" vertical="top"/>
    </xf>
    <xf numFmtId="40" fontId="8" fillId="0" borderId="61" xfId="1" applyNumberFormat="1" applyFont="1" applyFill="1" applyBorder="1" applyAlignment="1" applyProtection="1">
      <alignment horizontal="right" vertical="top"/>
      <protection locked="0"/>
    </xf>
    <xf numFmtId="0" fontId="13" fillId="0" borderId="61" xfId="4" applyFont="1" applyBorder="1">
      <alignment horizontal="justify" vertical="top" wrapText="1"/>
    </xf>
    <xf numFmtId="0" fontId="7" fillId="0" borderId="61" xfId="4" applyFont="1" applyBorder="1">
      <alignment horizontal="justify" vertical="top" wrapText="1"/>
    </xf>
    <xf numFmtId="0" fontId="8" fillId="0" borderId="61" xfId="4" applyFont="1" applyBorder="1">
      <alignment horizontal="justify" vertical="top" wrapText="1"/>
    </xf>
    <xf numFmtId="0" fontId="15" fillId="0" borderId="61" xfId="4" applyFont="1" applyBorder="1">
      <alignment horizontal="justify" vertical="top" wrapText="1"/>
    </xf>
    <xf numFmtId="0" fontId="13" fillId="0" borderId="61" xfId="3" applyFont="1" applyBorder="1" applyAlignment="1">
      <alignment horizontal="left" vertical="top" wrapText="1"/>
    </xf>
    <xf numFmtId="0" fontId="17" fillId="0" borderId="61" xfId="0" applyFont="1" applyBorder="1" applyAlignment="1">
      <alignment horizontal="left" vertical="top" wrapText="1"/>
    </xf>
    <xf numFmtId="0" fontId="17" fillId="0" borderId="61" xfId="0" applyFont="1" applyBorder="1" applyAlignment="1">
      <alignment horizontal="center"/>
    </xf>
    <xf numFmtId="4" fontId="17" fillId="0" borderId="61" xfId="0" applyNumberFormat="1" applyFont="1" applyBorder="1" applyAlignment="1"/>
    <xf numFmtId="40" fontId="8" fillId="0" borderId="61" xfId="5" applyNumberFormat="1" applyFont="1" applyFill="1" applyBorder="1" applyAlignment="1" applyProtection="1">
      <alignment horizontal="right" vertical="top" wrapText="1"/>
      <protection locked="0"/>
    </xf>
    <xf numFmtId="3" fontId="8" fillId="0" borderId="61" xfId="10" applyNumberFormat="1" applyFont="1" applyBorder="1" applyAlignment="1">
      <alignment horizontal="center" vertical="top"/>
    </xf>
    <xf numFmtId="37" fontId="9" fillId="0" borderId="61" xfId="8" applyNumberFormat="1" applyFont="1" applyFill="1" applyBorder="1" applyAlignment="1">
      <alignment horizontal="center" vertical="top"/>
    </xf>
    <xf numFmtId="1" fontId="8" fillId="0" borderId="61" xfId="3" applyNumberFormat="1" applyFont="1" applyBorder="1" applyAlignment="1">
      <alignment horizontal="center" vertical="top" wrapText="1"/>
    </xf>
    <xf numFmtId="37" fontId="9" fillId="0" borderId="61" xfId="13" applyNumberFormat="1" applyFont="1" applyFill="1" applyBorder="1" applyAlignment="1">
      <alignment horizontal="center" vertical="top"/>
    </xf>
    <xf numFmtId="0" fontId="8" fillId="0" borderId="61" xfId="14" applyFont="1" applyBorder="1" applyAlignment="1">
      <alignment horizontal="center" vertical="top" wrapText="1"/>
    </xf>
    <xf numFmtId="0" fontId="8" fillId="0" borderId="61" xfId="18" applyFont="1" applyBorder="1" applyAlignment="1" applyProtection="1">
      <alignment horizontal="center" vertical="top" wrapText="1"/>
    </xf>
    <xf numFmtId="167" fontId="9" fillId="0" borderId="61" xfId="19" applyNumberFormat="1" applyFont="1" applyBorder="1" applyAlignment="1" applyProtection="1">
      <alignment horizontal="center" vertical="top"/>
    </xf>
    <xf numFmtId="166" fontId="3" fillId="0" borderId="0" xfId="1" applyNumberFormat="1" applyFont="1" applyBorder="1" applyProtection="1">
      <alignment vertical="top"/>
      <protection locked="0"/>
    </xf>
    <xf numFmtId="0" fontId="3" fillId="0" borderId="0" xfId="13" applyNumberFormat="1" applyFont="1" applyBorder="1" applyAlignment="1" applyProtection="1">
      <protection locked="0"/>
    </xf>
    <xf numFmtId="0" fontId="8" fillId="0" borderId="61" xfId="0" applyFont="1" applyBorder="1" applyAlignment="1">
      <alignment horizontal="center" vertical="center" wrapText="1"/>
    </xf>
    <xf numFmtId="0" fontId="9" fillId="0" borderId="61" xfId="0" applyFont="1" applyBorder="1" applyAlignment="1">
      <alignment horizontal="center" vertical="center"/>
    </xf>
    <xf numFmtId="0" fontId="8" fillId="0" borderId="61" xfId="0" applyFont="1" applyBorder="1" applyAlignment="1">
      <alignment vertical="center" wrapText="1"/>
    </xf>
    <xf numFmtId="0" fontId="9" fillId="0" borderId="61" xfId="0" applyFont="1" applyBorder="1" applyAlignment="1">
      <alignment horizontal="center" vertical="center" wrapText="1"/>
    </xf>
    <xf numFmtId="0" fontId="8" fillId="0" borderId="61" xfId="0" applyFont="1" applyBorder="1" applyAlignment="1">
      <alignment horizontal="right" vertical="center"/>
    </xf>
    <xf numFmtId="0" fontId="13" fillId="0" borderId="61" xfId="0" applyFont="1" applyBorder="1" applyAlignment="1">
      <alignment vertical="center" wrapText="1"/>
    </xf>
    <xf numFmtId="3" fontId="8" fillId="0" borderId="61" xfId="9" applyNumberFormat="1" applyFont="1" applyBorder="1" applyAlignment="1">
      <alignment horizontal="center" vertical="top" wrapText="1"/>
    </xf>
    <xf numFmtId="37" fontId="9" fillId="0" borderId="61" xfId="21" applyNumberFormat="1" applyFont="1" applyFill="1" applyBorder="1" applyAlignment="1">
      <alignment horizontal="center" vertical="top" wrapText="1"/>
    </xf>
    <xf numFmtId="0" fontId="13" fillId="0" borderId="61" xfId="4" applyFont="1" applyBorder="1" applyAlignment="1">
      <alignment horizontal="left" vertical="top" wrapText="1"/>
    </xf>
    <xf numFmtId="166" fontId="8" fillId="0" borderId="61" xfId="24" applyNumberFormat="1" applyFont="1" applyFill="1" applyBorder="1" applyAlignment="1" applyProtection="1">
      <alignment horizontal="center" vertical="top"/>
    </xf>
    <xf numFmtId="165" fontId="8" fillId="0" borderId="61" xfId="25" applyFont="1" applyFill="1" applyBorder="1" applyAlignment="1" applyProtection="1">
      <alignment horizontal="right" vertical="top" wrapText="1"/>
      <protection locked="0"/>
    </xf>
    <xf numFmtId="0" fontId="8" fillId="0" borderId="61" xfId="4" applyFont="1" applyBorder="1" applyAlignment="1">
      <alignment horizontal="center" vertical="top" wrapText="1"/>
    </xf>
    <xf numFmtId="0" fontId="8" fillId="0" borderId="61" xfId="27" applyFont="1" applyBorder="1">
      <alignment horizontal="justify" vertical="top" wrapText="1"/>
    </xf>
    <xf numFmtId="37" fontId="9" fillId="0" borderId="61" xfId="11" applyNumberFormat="1" applyFont="1" applyFill="1" applyBorder="1" applyAlignment="1">
      <alignment horizontal="center" vertical="top" wrapText="1"/>
    </xf>
    <xf numFmtId="0" fontId="8" fillId="0" borderId="61" xfId="12" applyFont="1" applyBorder="1" applyAlignment="1">
      <alignment horizontal="center" vertical="top" wrapText="1"/>
    </xf>
    <xf numFmtId="166" fontId="9" fillId="0" borderId="61" xfId="1" applyNumberFormat="1" applyFont="1" applyFill="1" applyBorder="1" applyAlignment="1">
      <alignment horizontal="center" vertical="top"/>
    </xf>
    <xf numFmtId="0" fontId="9" fillId="0" borderId="61" xfId="27" applyFont="1" applyBorder="1" applyAlignment="1">
      <alignment horizontal="center" vertical="top" wrapText="1"/>
    </xf>
    <xf numFmtId="167" fontId="9" fillId="0" borderId="61" xfId="19" applyNumberFormat="1" applyFont="1" applyBorder="1" applyAlignment="1" applyProtection="1">
      <alignment horizontal="center" vertical="top" wrapText="1"/>
    </xf>
    <xf numFmtId="0" fontId="8" fillId="0" borderId="61" xfId="27" applyFont="1" applyBorder="1" applyAlignment="1">
      <alignment horizontal="center" vertical="top" wrapText="1"/>
    </xf>
    <xf numFmtId="0" fontId="20" fillId="0" borderId="61" xfId="30" applyFont="1" applyBorder="1" applyAlignment="1" applyProtection="1">
      <alignment horizontal="center" vertical="top" wrapText="1"/>
    </xf>
    <xf numFmtId="1" fontId="9" fillId="0" borderId="61" xfId="19" applyNumberFormat="1" applyFont="1" applyBorder="1" applyAlignment="1" applyProtection="1">
      <alignment horizontal="center" vertical="top" wrapText="1"/>
    </xf>
    <xf numFmtId="37" fontId="9" fillId="0" borderId="61" xfId="3" applyNumberFormat="1" applyFont="1" applyBorder="1" applyAlignment="1">
      <alignment horizontal="center" vertical="top" wrapText="1"/>
    </xf>
    <xf numFmtId="0" fontId="9" fillId="0" borderId="61" xfId="30" applyFont="1" applyBorder="1" applyAlignment="1" applyProtection="1">
      <alignment vertical="top" wrapText="1"/>
    </xf>
    <xf numFmtId="1" fontId="8" fillId="0" borderId="61" xfId="4" applyNumberFormat="1" applyFont="1" applyBorder="1" applyAlignment="1">
      <alignment horizontal="center" vertical="top" wrapText="1"/>
    </xf>
    <xf numFmtId="37" fontId="9" fillId="0" borderId="61" xfId="4" applyNumberFormat="1" applyFont="1" applyBorder="1" applyAlignment="1">
      <alignment horizontal="center" vertical="top" wrapText="1"/>
    </xf>
    <xf numFmtId="165" fontId="8" fillId="0" borderId="61" xfId="1" applyFont="1" applyFill="1" applyBorder="1" applyProtection="1">
      <alignment vertical="top"/>
      <protection locked="0"/>
    </xf>
    <xf numFmtId="0" fontId="13" fillId="0" borderId="61" xfId="27" applyFont="1" applyBorder="1" applyAlignment="1">
      <alignment horizontal="left" vertical="top" wrapText="1"/>
    </xf>
    <xf numFmtId="1" fontId="8" fillId="0" borderId="61" xfId="27" applyNumberFormat="1" applyFont="1" applyBorder="1" applyAlignment="1">
      <alignment horizontal="center" vertical="top"/>
    </xf>
    <xf numFmtId="37" fontId="9" fillId="0" borderId="61" xfId="5" applyNumberFormat="1" applyFont="1" applyFill="1" applyBorder="1" applyAlignment="1">
      <alignment horizontal="center" vertical="top"/>
    </xf>
    <xf numFmtId="40" fontId="8" fillId="0" borderId="61" xfId="5" applyNumberFormat="1" applyFont="1" applyFill="1" applyBorder="1" applyAlignment="1" applyProtection="1">
      <alignment horizontal="right" vertical="top"/>
      <protection locked="0"/>
    </xf>
    <xf numFmtId="40" fontId="8" fillId="0" borderId="61" xfId="36" applyNumberFormat="1" applyFont="1" applyFill="1" applyBorder="1" applyAlignment="1" applyProtection="1">
      <alignment horizontal="right" vertical="top"/>
      <protection locked="0"/>
    </xf>
    <xf numFmtId="0" fontId="23" fillId="0" borderId="61" xfId="37" applyFont="1" applyBorder="1" applyAlignment="1">
      <alignment vertical="top" wrapText="1"/>
    </xf>
    <xf numFmtId="166" fontId="9" fillId="0" borderId="61" xfId="11" applyNumberFormat="1" applyFont="1" applyFill="1" applyBorder="1" applyAlignment="1">
      <alignment horizontal="center" vertical="top" wrapText="1"/>
    </xf>
    <xf numFmtId="165" fontId="7" fillId="0" borderId="61" xfId="11" applyFont="1" applyFill="1" applyBorder="1" applyAlignment="1">
      <alignment horizontal="left" vertical="top" wrapText="1"/>
    </xf>
    <xf numFmtId="165" fontId="8" fillId="0" borderId="61" xfId="38" applyFont="1" applyFill="1" applyBorder="1" applyAlignment="1">
      <alignment horizontal="left" vertical="top" wrapText="1"/>
    </xf>
    <xf numFmtId="0" fontId="23" fillId="0" borderId="61" xfId="0" applyFont="1" applyBorder="1" applyAlignment="1">
      <alignment vertical="top" wrapText="1"/>
    </xf>
    <xf numFmtId="0" fontId="9" fillId="0" borderId="61" xfId="37" applyFont="1" applyBorder="1" applyAlignment="1">
      <alignment horizontal="center" vertical="top"/>
    </xf>
    <xf numFmtId="165" fontId="8" fillId="0" borderId="61" xfId="37" applyNumberFormat="1" applyFont="1" applyBorder="1" applyAlignment="1">
      <alignment horizontal="left" vertical="top"/>
    </xf>
    <xf numFmtId="0" fontId="12" fillId="0" borderId="61" xfId="0" applyFont="1" applyBorder="1" applyAlignment="1">
      <alignment horizontal="justify" vertical="top" wrapText="1"/>
    </xf>
    <xf numFmtId="0" fontId="9" fillId="0" borderId="61" xfId="0" applyFont="1" applyBorder="1" applyAlignment="1">
      <alignment horizontal="center" vertical="top"/>
    </xf>
    <xf numFmtId="4" fontId="8" fillId="0" borderId="61" xfId="0" applyNumberFormat="1" applyFont="1" applyBorder="1" applyAlignment="1" applyProtection="1">
      <alignment horizontal="center" vertical="top"/>
      <protection locked="0"/>
    </xf>
    <xf numFmtId="0" fontId="9" fillId="0" borderId="61" xfId="37" applyFont="1" applyBorder="1" applyAlignment="1">
      <alignment vertical="top" wrapText="1"/>
    </xf>
    <xf numFmtId="0" fontId="9" fillId="0" borderId="61" xfId="37" applyFont="1" applyBorder="1" applyAlignment="1">
      <alignment horizontal="center" vertical="top" wrapText="1"/>
    </xf>
    <xf numFmtId="165" fontId="8" fillId="0" borderId="61" xfId="38" applyFont="1" applyFill="1" applyBorder="1" applyAlignment="1" applyProtection="1">
      <alignment horizontal="left" vertical="top" wrapText="1"/>
      <protection locked="0"/>
    </xf>
    <xf numFmtId="166" fontId="8" fillId="0" borderId="61" xfId="11" applyNumberFormat="1" applyFont="1" applyFill="1" applyBorder="1" applyAlignment="1" applyProtection="1">
      <alignment horizontal="center" vertical="top" wrapText="1"/>
      <protection locked="0"/>
    </xf>
    <xf numFmtId="0" fontId="9" fillId="0" borderId="61" xfId="37" applyFont="1" applyBorder="1" applyAlignment="1" applyProtection="1">
      <alignment horizontal="center" vertical="top" wrapText="1"/>
      <protection locked="0"/>
    </xf>
    <xf numFmtId="165" fontId="8" fillId="0" borderId="61" xfId="11" applyFont="1" applyFill="1" applyBorder="1" applyAlignment="1" applyProtection="1">
      <alignment horizontal="right" vertical="top" wrapText="1"/>
      <protection locked="0"/>
    </xf>
    <xf numFmtId="0" fontId="13" fillId="0" borderId="61" xfId="0" applyFont="1" applyBorder="1" applyAlignment="1">
      <alignment vertical="top" wrapText="1"/>
    </xf>
    <xf numFmtId="0" fontId="8" fillId="0" borderId="61" xfId="37" applyFont="1" applyBorder="1" applyAlignment="1">
      <alignment horizontal="center" vertical="top"/>
    </xf>
    <xf numFmtId="165" fontId="8" fillId="0" borderId="61" xfId="37" applyNumberFormat="1" applyFont="1" applyBorder="1" applyAlignment="1" applyProtection="1">
      <alignment horizontal="left" vertical="top"/>
      <protection locked="0"/>
    </xf>
    <xf numFmtId="0" fontId="8" fillId="0" borderId="61" xfId="0" applyFont="1" applyBorder="1" applyAlignment="1">
      <alignment vertical="top" wrapText="1"/>
    </xf>
    <xf numFmtId="37" fontId="11" fillId="0" borderId="61" xfId="1" applyNumberFormat="1" applyFont="1" applyFill="1" applyBorder="1" applyAlignment="1">
      <alignment horizontal="center" vertical="top"/>
    </xf>
    <xf numFmtId="3" fontId="8" fillId="0" borderId="61" xfId="10" applyNumberFormat="1" applyFont="1" applyBorder="1">
      <alignment horizontal="justify" vertical="top" wrapText="1"/>
    </xf>
    <xf numFmtId="37" fontId="8" fillId="0" borderId="61" xfId="8" applyNumberFormat="1" applyFont="1" applyFill="1" applyBorder="1" applyAlignment="1">
      <alignment horizontal="center" vertical="top"/>
    </xf>
    <xf numFmtId="0" fontId="8" fillId="0" borderId="61" xfId="10" applyFont="1" applyBorder="1" applyAlignment="1">
      <alignment horizontal="center" vertical="top"/>
    </xf>
    <xf numFmtId="37" fontId="8" fillId="0" borderId="61" xfId="8" applyNumberFormat="1" applyFont="1" applyFill="1" applyBorder="1" applyAlignment="1">
      <alignment horizontal="center" vertical="top" wrapText="1"/>
    </xf>
    <xf numFmtId="0" fontId="9" fillId="0" borderId="61" xfId="41" applyFont="1" applyBorder="1" applyAlignment="1">
      <alignment vertical="top" wrapText="1"/>
    </xf>
    <xf numFmtId="0" fontId="9" fillId="0" borderId="61" xfId="41" applyFont="1" applyBorder="1" applyAlignment="1">
      <alignment horizontal="center" vertical="top" wrapText="1"/>
    </xf>
    <xf numFmtId="166" fontId="8" fillId="0" borderId="61" xfId="39" applyNumberFormat="1" applyFont="1" applyFill="1" applyBorder="1" applyAlignment="1">
      <alignment horizontal="center" vertical="top"/>
    </xf>
    <xf numFmtId="37" fontId="8" fillId="0" borderId="61" xfId="8" quotePrefix="1" applyNumberFormat="1" applyFont="1" applyFill="1" applyBorder="1" applyAlignment="1">
      <alignment horizontal="center" vertical="top"/>
    </xf>
    <xf numFmtId="3" fontId="8" fillId="0" borderId="61" xfId="9" applyNumberFormat="1" applyFont="1" applyBorder="1" applyAlignment="1">
      <alignment horizontal="center" vertical="top"/>
    </xf>
    <xf numFmtId="37" fontId="8" fillId="0" borderId="61" xfId="11" applyNumberFormat="1" applyFont="1" applyFill="1" applyBorder="1" applyAlignment="1">
      <alignment horizontal="center" vertical="top" wrapText="1"/>
    </xf>
    <xf numFmtId="37" fontId="8" fillId="0" borderId="61" xfId="13" applyNumberFormat="1" applyFont="1" applyFill="1" applyBorder="1" applyAlignment="1">
      <alignment horizontal="center" vertical="top"/>
    </xf>
    <xf numFmtId="40" fontId="8" fillId="0" borderId="61" xfId="3" applyNumberFormat="1" applyFont="1" applyBorder="1" applyAlignment="1">
      <alignment horizontal="right" vertical="top" wrapText="1"/>
    </xf>
    <xf numFmtId="0" fontId="8" fillId="0" borderId="61" xfId="14" applyFont="1" applyBorder="1" applyAlignment="1">
      <alignment horizontal="justify" vertical="top"/>
    </xf>
    <xf numFmtId="0" fontId="7" fillId="0" borderId="61" xfId="14" applyFont="1" applyBorder="1" applyAlignment="1">
      <alignment horizontal="justify" vertical="top"/>
    </xf>
    <xf numFmtId="37" fontId="8" fillId="0" borderId="61" xfId="14" applyNumberFormat="1" applyFont="1" applyBorder="1" applyAlignment="1">
      <alignment horizontal="justify" vertical="top"/>
    </xf>
    <xf numFmtId="0" fontId="27" fillId="0" borderId="61" xfId="3" applyFont="1" applyBorder="1" applyAlignment="1">
      <alignment horizontal="left" vertical="top" wrapText="1"/>
    </xf>
    <xf numFmtId="0" fontId="8" fillId="0" borderId="35" xfId="7" applyFont="1" applyBorder="1" applyAlignment="1" applyProtection="1">
      <alignment horizontal="left" vertical="top" wrapText="1"/>
      <protection locked="0"/>
    </xf>
    <xf numFmtId="0" fontId="7" fillId="0" borderId="35" xfId="7" applyFont="1" applyBorder="1" applyAlignment="1" applyProtection="1">
      <alignment horizontal="left" vertical="top" wrapText="1"/>
      <protection locked="0"/>
    </xf>
    <xf numFmtId="0" fontId="8" fillId="0" borderId="61" xfId="0" applyFont="1" applyBorder="1" applyAlignment="1">
      <alignment horizontal="center" vertical="center"/>
    </xf>
    <xf numFmtId="37" fontId="8" fillId="0" borderId="61" xfId="4" applyNumberFormat="1" applyFont="1" applyBorder="1" applyAlignment="1">
      <alignment horizontal="center" vertical="top" wrapText="1"/>
    </xf>
    <xf numFmtId="40" fontId="8" fillId="0" borderId="61" xfId="20" applyNumberFormat="1" applyFont="1" applyFill="1" applyBorder="1" applyAlignment="1" applyProtection="1">
      <alignment horizontal="right" vertical="top" wrapText="1"/>
      <protection locked="0"/>
    </xf>
    <xf numFmtId="0" fontId="8" fillId="0" borderId="61" xfId="3" applyFont="1" applyBorder="1" applyAlignment="1">
      <alignment horizontal="center" vertical="top" wrapText="1"/>
    </xf>
    <xf numFmtId="0" fontId="8" fillId="0" borderId="61" xfId="34" applyFont="1" applyBorder="1" applyAlignment="1" applyProtection="1">
      <alignment horizontal="left" vertical="top" wrapText="1"/>
      <protection locked="0"/>
    </xf>
    <xf numFmtId="166" fontId="8" fillId="0" borderId="61" xfId="1" applyNumberFormat="1" applyFont="1" applyFill="1" applyBorder="1" applyAlignment="1">
      <alignment horizontal="center" vertical="top"/>
    </xf>
    <xf numFmtId="166" fontId="8" fillId="0" borderId="61" xfId="39" applyNumberFormat="1" applyFont="1" applyFill="1" applyBorder="1" applyAlignment="1" applyProtection="1">
      <alignment horizontal="center" vertical="top"/>
    </xf>
    <xf numFmtId="0" fontId="8" fillId="0" borderId="61" xfId="37" applyFont="1" applyBorder="1" applyAlignment="1" applyProtection="1">
      <alignment horizontal="center" vertical="top" wrapText="1"/>
      <protection locked="0"/>
    </xf>
    <xf numFmtId="0" fontId="8" fillId="0" borderId="61" xfId="3" applyFont="1" applyBorder="1" applyAlignment="1">
      <alignment horizontal="right" vertical="top" wrapText="1"/>
    </xf>
    <xf numFmtId="0" fontId="29" fillId="0" borderId="61" xfId="53" applyFont="1" applyBorder="1" applyAlignment="1">
      <alignment horizontal="left"/>
    </xf>
    <xf numFmtId="0" fontId="28" fillId="0" borderId="61" xfId="53" applyBorder="1" applyAlignment="1">
      <alignment horizontal="left"/>
    </xf>
    <xf numFmtId="169" fontId="6" fillId="0" borderId="61" xfId="54" applyNumberFormat="1" applyFont="1" applyBorder="1" applyAlignment="1">
      <alignment horizontal="left"/>
    </xf>
    <xf numFmtId="0" fontId="30" fillId="0" borderId="61" xfId="53" applyFont="1" applyBorder="1" applyAlignment="1">
      <alignment horizontal="left"/>
    </xf>
    <xf numFmtId="0" fontId="31" fillId="0" borderId="61" xfId="53" applyFont="1" applyBorder="1" applyAlignment="1">
      <alignment horizontal="center"/>
    </xf>
    <xf numFmtId="169" fontId="31" fillId="0" borderId="61" xfId="54" applyNumberFormat="1" applyFont="1" applyBorder="1" applyAlignment="1">
      <alignment horizontal="right"/>
    </xf>
    <xf numFmtId="0" fontId="31" fillId="0" borderId="61" xfId="53" applyFont="1" applyBorder="1" applyAlignment="1">
      <alignment horizontal="left"/>
    </xf>
    <xf numFmtId="169" fontId="31" fillId="0" borderId="61" xfId="54" applyNumberFormat="1" applyFont="1" applyFill="1" applyBorder="1" applyAlignment="1">
      <alignment horizontal="right"/>
    </xf>
    <xf numFmtId="169" fontId="6" fillId="0" borderId="61" xfId="54" applyNumberFormat="1" applyFont="1" applyFill="1" applyBorder="1" applyAlignment="1">
      <alignment horizontal="left"/>
    </xf>
    <xf numFmtId="0" fontId="31" fillId="0" borderId="61" xfId="53" applyFont="1" applyBorder="1" applyAlignment="1">
      <alignment horizontal="left" vertical="top" wrapText="1"/>
    </xf>
    <xf numFmtId="0" fontId="29" fillId="0" borderId="61" xfId="53" applyFont="1" applyBorder="1" applyAlignment="1">
      <alignment horizontal="left" wrapText="1"/>
    </xf>
    <xf numFmtId="41" fontId="8" fillId="0" borderId="61" xfId="54" applyFont="1" applyFill="1" applyBorder="1" applyAlignment="1">
      <alignment horizontal="center" vertical="top"/>
    </xf>
    <xf numFmtId="169" fontId="8" fillId="0" borderId="61" xfId="54" applyNumberFormat="1" applyFont="1" applyFill="1" applyBorder="1" applyAlignment="1">
      <alignment vertical="top"/>
    </xf>
    <xf numFmtId="0" fontId="29" fillId="0" borderId="61" xfId="53" applyFont="1" applyBorder="1" applyAlignment="1">
      <alignment horizontal="center"/>
    </xf>
    <xf numFmtId="169" fontId="29" fillId="0" borderId="61" xfId="54" applyNumberFormat="1" applyFont="1" applyBorder="1" applyAlignment="1">
      <alignment horizontal="center" wrapText="1"/>
    </xf>
    <xf numFmtId="0" fontId="30" fillId="0" borderId="61" xfId="53" applyFont="1" applyBorder="1" applyAlignment="1">
      <alignment horizontal="center"/>
    </xf>
    <xf numFmtId="0" fontId="31" fillId="0" borderId="61" xfId="53" applyFont="1" applyBorder="1" applyAlignment="1">
      <alignment horizontal="right" wrapText="1"/>
    </xf>
    <xf numFmtId="0" fontId="9" fillId="0" borderId="61" xfId="0" applyFont="1" applyBorder="1" applyAlignment="1">
      <alignment horizontal="justify" vertical="top" wrapText="1"/>
    </xf>
    <xf numFmtId="40" fontId="8" fillId="0" borderId="61" xfId="16" applyNumberFormat="1" applyFont="1" applyFill="1" applyBorder="1" applyAlignment="1">
      <alignment horizontal="right" vertical="top"/>
    </xf>
    <xf numFmtId="166" fontId="14" fillId="0" borderId="0" xfId="1" applyNumberFormat="1" applyFont="1" applyFill="1" applyBorder="1">
      <alignment vertical="top"/>
    </xf>
    <xf numFmtId="166" fontId="14" fillId="0" borderId="0" xfId="1" applyNumberFormat="1" applyFont="1" applyFill="1" applyBorder="1" applyProtection="1">
      <alignment vertical="top"/>
      <protection locked="0"/>
    </xf>
    <xf numFmtId="166" fontId="14" fillId="0" borderId="0" xfId="1" applyNumberFormat="1" applyFont="1" applyFill="1">
      <alignment vertical="top"/>
    </xf>
    <xf numFmtId="0" fontId="14" fillId="0" borderId="0" xfId="3" applyFont="1">
      <alignment horizontal="justify" vertical="top" wrapText="1"/>
    </xf>
    <xf numFmtId="0" fontId="14" fillId="0" borderId="0" xfId="26" applyFont="1" applyAlignment="1">
      <alignment horizontal="justify" vertical="top"/>
    </xf>
    <xf numFmtId="166" fontId="14" fillId="0" borderId="0" xfId="28" applyNumberFormat="1" applyFont="1" applyFill="1" applyBorder="1" applyAlignment="1" applyProtection="1">
      <alignment horizontal="right" vertical="top"/>
    </xf>
    <xf numFmtId="166" fontId="14" fillId="0" borderId="0" xfId="1" quotePrefix="1" applyNumberFormat="1" applyFont="1" applyFill="1" applyBorder="1">
      <alignment vertical="top"/>
    </xf>
    <xf numFmtId="0" fontId="14" fillId="0" borderId="0" xfId="4" applyFont="1" applyProtection="1">
      <alignment horizontal="justify" vertical="top" wrapText="1"/>
      <protection locked="0"/>
    </xf>
    <xf numFmtId="0" fontId="14" fillId="0" borderId="0" xfId="37" applyFont="1" applyAlignment="1">
      <alignment vertical="top" wrapText="1"/>
    </xf>
    <xf numFmtId="0" fontId="14" fillId="0" borderId="0" xfId="37" applyFont="1" applyAlignment="1">
      <alignment vertical="top"/>
    </xf>
    <xf numFmtId="165" fontId="14" fillId="0" borderId="0" xfId="39" applyFont="1" applyFill="1" applyBorder="1" applyAlignment="1" applyProtection="1">
      <alignment horizontal="right" vertical="top"/>
      <protection locked="0"/>
    </xf>
    <xf numFmtId="0" fontId="14" fillId="0" borderId="0" xfId="37" applyFont="1" applyAlignment="1" applyProtection="1">
      <alignment horizontal="center" vertical="top" wrapText="1"/>
      <protection locked="0"/>
    </xf>
    <xf numFmtId="4" fontId="14" fillId="0" borderId="0" xfId="0" applyNumberFormat="1" applyFont="1" applyAlignment="1">
      <alignment horizontal="right" vertical="top"/>
    </xf>
    <xf numFmtId="166" fontId="14" fillId="0" borderId="0" xfId="1" applyNumberFormat="1" applyFont="1" applyFill="1" applyAlignment="1">
      <alignment vertical="top" wrapText="1"/>
    </xf>
    <xf numFmtId="166" fontId="14" fillId="0" borderId="0" xfId="1" applyNumberFormat="1" applyFont="1" applyFill="1" applyBorder="1" applyAlignment="1">
      <alignment vertical="top" wrapText="1"/>
    </xf>
    <xf numFmtId="37" fontId="14" fillId="0" borderId="12" xfId="1" applyNumberFormat="1" applyFont="1" applyFill="1" applyBorder="1" applyAlignment="1">
      <alignment horizontal="center" vertical="top"/>
    </xf>
    <xf numFmtId="40" fontId="14" fillId="0" borderId="12" xfId="1" applyNumberFormat="1" applyFont="1" applyFill="1" applyBorder="1" applyAlignment="1">
      <alignment horizontal="right" vertical="top"/>
    </xf>
    <xf numFmtId="40" fontId="14" fillId="0" borderId="13" xfId="1" applyNumberFormat="1" applyFont="1" applyFill="1" applyBorder="1" applyAlignment="1">
      <alignment horizontal="right" vertical="top"/>
    </xf>
    <xf numFmtId="0" fontId="60" fillId="0" borderId="61" xfId="3" applyFont="1" applyBorder="1" applyAlignment="1">
      <alignment horizontal="center" vertical="top" wrapText="1"/>
    </xf>
    <xf numFmtId="0" fontId="14" fillId="0" borderId="24" xfId="3" applyFont="1" applyBorder="1">
      <alignment horizontal="justify" vertical="top" wrapText="1"/>
    </xf>
    <xf numFmtId="1" fontId="14" fillId="0" borderId="12" xfId="3" applyNumberFormat="1" applyFont="1" applyBorder="1" applyAlignment="1">
      <alignment horizontal="center" vertical="top"/>
    </xf>
    <xf numFmtId="166" fontId="14" fillId="0" borderId="0" xfId="1" applyNumberFormat="1" applyFont="1" applyFill="1" applyBorder="1" applyAlignment="1">
      <alignment horizontal="left" vertical="top"/>
    </xf>
    <xf numFmtId="166" fontId="14" fillId="0" borderId="0" xfId="1" applyNumberFormat="1" applyFont="1" applyFill="1" applyBorder="1" applyAlignment="1" applyProtection="1">
      <alignment horizontal="left" vertical="top"/>
      <protection locked="0"/>
    </xf>
    <xf numFmtId="166" fontId="14" fillId="0" borderId="0" xfId="1" applyNumberFormat="1" applyFont="1" applyFill="1" applyAlignment="1">
      <alignment horizontal="left" vertical="top"/>
    </xf>
    <xf numFmtId="9" fontId="14" fillId="0" borderId="0" xfId="2" applyFont="1" applyFill="1" applyBorder="1" applyAlignment="1">
      <alignment horizontal="left" vertical="top"/>
    </xf>
    <xf numFmtId="0" fontId="14" fillId="0" borderId="0" xfId="3" applyFont="1" applyAlignment="1">
      <alignment horizontal="left" vertical="top" wrapText="1"/>
    </xf>
    <xf numFmtId="9" fontId="14" fillId="0" borderId="0" xfId="2" applyFont="1" applyFill="1" applyAlignment="1">
      <alignment horizontal="left" vertical="top"/>
    </xf>
    <xf numFmtId="0" fontId="14" fillId="0" borderId="0" xfId="37" applyFont="1" applyAlignment="1">
      <alignment horizontal="left" vertical="top" wrapText="1"/>
    </xf>
    <xf numFmtId="165" fontId="14" fillId="0" borderId="0" xfId="39" applyFont="1" applyFill="1" applyBorder="1" applyAlignment="1" applyProtection="1">
      <alignment horizontal="left" vertical="top"/>
      <protection locked="0"/>
    </xf>
    <xf numFmtId="4" fontId="14" fillId="0" borderId="0" xfId="0" applyNumberFormat="1" applyFont="1" applyAlignment="1">
      <alignment horizontal="left" vertical="top"/>
    </xf>
    <xf numFmtId="0" fontId="14" fillId="0" borderId="0" xfId="37" applyFont="1" applyAlignment="1" applyProtection="1">
      <alignment horizontal="left" vertical="top" wrapText="1"/>
      <protection locked="0"/>
    </xf>
    <xf numFmtId="166" fontId="14" fillId="0" borderId="0" xfId="1" applyNumberFormat="1" applyFont="1" applyFill="1" applyBorder="1" applyAlignment="1" applyProtection="1">
      <alignment horizontal="left" vertical="top" wrapText="1"/>
      <protection locked="0"/>
    </xf>
    <xf numFmtId="166" fontId="14" fillId="0" borderId="0" xfId="1" applyNumberFormat="1" applyFont="1" applyFill="1" applyAlignment="1">
      <alignment horizontal="left" vertical="top" wrapText="1"/>
    </xf>
    <xf numFmtId="0" fontId="0" fillId="0" borderId="45" xfId="0" applyBorder="1" applyAlignment="1">
      <alignment vertical="center" wrapText="1"/>
    </xf>
    <xf numFmtId="0" fontId="0" fillId="0" borderId="46" xfId="0" applyBorder="1" applyAlignment="1">
      <alignment vertical="center" wrapText="1"/>
    </xf>
    <xf numFmtId="0" fontId="0" fillId="0" borderId="0" xfId="0" applyAlignment="1">
      <alignment vertical="center" wrapText="1"/>
    </xf>
    <xf numFmtId="0" fontId="9" fillId="0" borderId="5" xfId="0" applyFont="1" applyBorder="1" applyAlignment="1">
      <alignment horizontal="center" vertical="center" wrapText="1"/>
    </xf>
    <xf numFmtId="0" fontId="64" fillId="0" borderId="26" xfId="0" applyFont="1" applyBorder="1" applyAlignment="1">
      <alignment horizontal="center" vertical="center" wrapText="1"/>
    </xf>
    <xf numFmtId="0" fontId="64" fillId="0" borderId="27" xfId="0" applyFont="1" applyBorder="1" applyAlignment="1">
      <alignment horizontal="center" vertical="center" wrapText="1"/>
    </xf>
    <xf numFmtId="0" fontId="12" fillId="4" borderId="27" xfId="0" applyFont="1" applyFill="1" applyBorder="1" applyAlignment="1">
      <alignment horizontal="center" vertical="center" wrapText="1"/>
    </xf>
    <xf numFmtId="41" fontId="12" fillId="0" borderId="28" xfId="3470" applyFont="1" applyBorder="1" applyAlignment="1">
      <alignment horizontal="center" vertical="center" wrapText="1"/>
    </xf>
    <xf numFmtId="0" fontId="9" fillId="0" borderId="64" xfId="0" applyFont="1" applyBorder="1" applyAlignment="1">
      <alignment horizontal="center" vertical="center" wrapText="1"/>
    </xf>
    <xf numFmtId="0" fontId="65" fillId="0" borderId="46" xfId="0" applyFont="1" applyBorder="1" applyAlignment="1"/>
    <xf numFmtId="0" fontId="9" fillId="0" borderId="46" xfId="0" applyFont="1" applyBorder="1" applyAlignment="1">
      <alignment horizontal="center" vertical="center" wrapText="1"/>
    </xf>
    <xf numFmtId="3" fontId="65" fillId="0" borderId="46" xfId="0" applyNumberFormat="1" applyFont="1" applyBorder="1" applyAlignment="1"/>
    <xf numFmtId="41" fontId="9" fillId="0" borderId="65" xfId="3470" applyFont="1" applyBorder="1" applyAlignment="1">
      <alignment horizontal="center" vertical="center" wrapText="1"/>
    </xf>
    <xf numFmtId="0" fontId="65" fillId="0" borderId="0" xfId="0" applyFont="1" applyAlignment="1"/>
    <xf numFmtId="0" fontId="9" fillId="0" borderId="46" xfId="0" applyFont="1" applyBorder="1" applyAlignment="1">
      <alignment vertical="center" wrapText="1"/>
    </xf>
    <xf numFmtId="41" fontId="9" fillId="4" borderId="20" xfId="3470" applyFont="1" applyFill="1" applyBorder="1" applyAlignment="1">
      <alignment horizontal="center" vertical="center" wrapText="1"/>
    </xf>
    <xf numFmtId="0" fontId="0" fillId="0" borderId="40" xfId="0" applyBorder="1" applyAlignment="1">
      <alignment vertical="center" wrapText="1"/>
    </xf>
    <xf numFmtId="0" fontId="0" fillId="0" borderId="22" xfId="0" applyBorder="1" applyAlignment="1">
      <alignment vertical="center" wrapText="1"/>
    </xf>
    <xf numFmtId="0" fontId="0" fillId="0" borderId="38" xfId="0" applyBorder="1" applyAlignment="1">
      <alignment vertical="center" wrapText="1"/>
    </xf>
    <xf numFmtId="0" fontId="0" fillId="0" borderId="20" xfId="0" applyBorder="1" applyAlignment="1">
      <alignment vertical="center" wrapText="1"/>
    </xf>
    <xf numFmtId="0" fontId="9" fillId="0" borderId="66" xfId="0" applyFont="1" applyBorder="1" applyAlignment="1">
      <alignment horizontal="center" vertical="center" wrapText="1"/>
    </xf>
    <xf numFmtId="0" fontId="23" fillId="0" borderId="20" xfId="0" applyFont="1" applyBorder="1" applyAlignment="1">
      <alignment vertical="center" wrapText="1"/>
    </xf>
    <xf numFmtId="0" fontId="9" fillId="0" borderId="20" xfId="0" applyFont="1" applyBorder="1" applyAlignment="1">
      <alignment horizontal="center" vertical="center" wrapText="1"/>
    </xf>
    <xf numFmtId="179" fontId="9" fillId="4" borderId="20" xfId="0" applyNumberFormat="1" applyFont="1" applyFill="1" applyBorder="1" applyAlignment="1">
      <alignment horizontal="center" vertical="center" wrapText="1"/>
    </xf>
    <xf numFmtId="41" fontId="9" fillId="4" borderId="67" xfId="3470" applyFont="1" applyFill="1" applyBorder="1" applyAlignment="1">
      <alignment horizontal="center" vertical="center" wrapText="1"/>
    </xf>
    <xf numFmtId="0" fontId="23" fillId="0" borderId="46" xfId="0" applyFont="1" applyBorder="1" applyAlignment="1">
      <alignment vertical="center" wrapText="1"/>
    </xf>
    <xf numFmtId="179" fontId="9" fillId="4" borderId="46" xfId="0" applyNumberFormat="1" applyFont="1" applyFill="1" applyBorder="1" applyAlignment="1">
      <alignment horizontal="center" vertical="center" wrapText="1"/>
    </xf>
    <xf numFmtId="41" fontId="9" fillId="4" borderId="65" xfId="3470" applyFont="1" applyFill="1" applyBorder="1" applyAlignment="1">
      <alignment horizontal="center" vertical="center" wrapText="1"/>
    </xf>
    <xf numFmtId="0" fontId="9" fillId="4" borderId="46" xfId="0" applyFont="1" applyFill="1" applyBorder="1" applyAlignment="1">
      <alignment horizontal="center" vertical="center" wrapText="1"/>
    </xf>
    <xf numFmtId="0" fontId="9" fillId="0" borderId="65" xfId="3470" applyNumberFormat="1" applyFont="1" applyBorder="1" applyAlignment="1">
      <alignment horizontal="center" vertical="center" wrapText="1"/>
    </xf>
    <xf numFmtId="0" fontId="8" fillId="0" borderId="46" xfId="0" applyFont="1" applyBorder="1" applyAlignment="1">
      <alignment horizontal="center" vertical="center" wrapText="1"/>
    </xf>
    <xf numFmtId="0" fontId="32" fillId="0" borderId="64" xfId="0" applyFont="1" applyBorder="1" applyAlignment="1">
      <alignment horizontal="center" vertical="center" wrapText="1"/>
    </xf>
    <xf numFmtId="0" fontId="9" fillId="0" borderId="64" xfId="0" applyFont="1" applyBorder="1" applyAlignment="1">
      <alignment vertical="center" wrapText="1"/>
    </xf>
    <xf numFmtId="0" fontId="8" fillId="4" borderId="46" xfId="0" applyFont="1" applyFill="1" applyBorder="1" applyAlignment="1">
      <alignment horizontal="center" vertical="center" wrapText="1"/>
    </xf>
    <xf numFmtId="0" fontId="9" fillId="0" borderId="68" xfId="0" applyFont="1" applyBorder="1" applyAlignment="1">
      <alignment horizontal="center" vertical="center" wrapText="1"/>
    </xf>
    <xf numFmtId="0" fontId="9" fillId="0" borderId="53" xfId="0" applyFont="1" applyBorder="1" applyAlignment="1">
      <alignment vertical="center" wrapText="1"/>
    </xf>
    <xf numFmtId="0" fontId="9" fillId="0" borderId="53" xfId="0" applyFont="1" applyBorder="1" applyAlignment="1">
      <alignment horizontal="center" vertical="center" wrapText="1"/>
    </xf>
    <xf numFmtId="0" fontId="9" fillId="4" borderId="53" xfId="0" applyFont="1" applyFill="1" applyBorder="1" applyAlignment="1">
      <alignment horizontal="center" vertical="center" wrapText="1"/>
    </xf>
    <xf numFmtId="0" fontId="9" fillId="0" borderId="69" xfId="3470" applyNumberFormat="1" applyFont="1" applyBorder="1" applyAlignment="1">
      <alignment horizontal="center" vertical="center" wrapText="1"/>
    </xf>
    <xf numFmtId="0" fontId="9" fillId="0" borderId="70" xfId="0" applyFont="1" applyBorder="1" applyAlignment="1">
      <alignment horizontal="center" vertical="center" wrapText="1"/>
    </xf>
    <xf numFmtId="0" fontId="9" fillId="0" borderId="71" xfId="0" applyFont="1" applyBorder="1" applyAlignment="1">
      <alignment vertical="center" wrapText="1"/>
    </xf>
    <xf numFmtId="0" fontId="9" fillId="0" borderId="71" xfId="0" applyFont="1" applyBorder="1" applyAlignment="1">
      <alignment horizontal="center" vertical="center" wrapText="1"/>
    </xf>
    <xf numFmtId="0" fontId="9" fillId="4" borderId="71" xfId="0" applyFont="1" applyFill="1" applyBorder="1" applyAlignment="1">
      <alignment horizontal="center" vertical="center" wrapText="1"/>
    </xf>
    <xf numFmtId="0" fontId="9" fillId="0" borderId="72" xfId="3470" applyNumberFormat="1" applyFont="1" applyBorder="1" applyAlignment="1">
      <alignment horizontal="center" vertical="center" wrapText="1"/>
    </xf>
    <xf numFmtId="41" fontId="12" fillId="0" borderId="73" xfId="3470" applyFont="1" applyBorder="1" applyAlignment="1">
      <alignment horizontal="center" vertical="center" wrapText="1"/>
    </xf>
    <xf numFmtId="0" fontId="64" fillId="0" borderId="64" xfId="0" applyFont="1" applyBorder="1" applyAlignment="1">
      <alignment horizontal="center" vertical="center" wrapText="1"/>
    </xf>
    <xf numFmtId="0" fontId="67" fillId="0" borderId="46" xfId="0" applyFont="1" applyBorder="1" applyAlignment="1">
      <alignment vertical="center" wrapText="1"/>
    </xf>
    <xf numFmtId="0" fontId="64" fillId="0" borderId="46" xfId="0" applyFont="1" applyBorder="1" applyAlignment="1">
      <alignment horizontal="center" vertical="center" wrapText="1"/>
    </xf>
    <xf numFmtId="179" fontId="64" fillId="4" borderId="46" xfId="0" applyNumberFormat="1" applyFont="1" applyFill="1" applyBorder="1" applyAlignment="1">
      <alignment horizontal="center" vertical="center" wrapText="1"/>
    </xf>
    <xf numFmtId="41" fontId="64" fillId="4" borderId="65" xfId="3470" applyFont="1" applyFill="1" applyBorder="1" applyAlignment="1">
      <alignment horizontal="center" vertical="center" wrapText="1"/>
    </xf>
    <xf numFmtId="0" fontId="32" fillId="0" borderId="46" xfId="0" applyFont="1" applyBorder="1" applyAlignment="1">
      <alignment vertical="center" wrapText="1"/>
    </xf>
    <xf numFmtId="0" fontId="12" fillId="0" borderId="46" xfId="0" applyFont="1" applyBorder="1" applyAlignment="1">
      <alignment vertical="center" wrapText="1"/>
    </xf>
    <xf numFmtId="0" fontId="68" fillId="0" borderId="18" xfId="84" applyFont="1" applyBorder="1" applyAlignment="1">
      <alignment wrapText="1"/>
    </xf>
    <xf numFmtId="41" fontId="9" fillId="0" borderId="69" xfId="3470" applyFont="1" applyBorder="1" applyAlignment="1">
      <alignment horizontal="center" vertical="center" wrapText="1"/>
    </xf>
    <xf numFmtId="41" fontId="9" fillId="0" borderId="72" xfId="3470"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applyAlignment="1">
      <alignment horizontal="center" vertical="center" wrapText="1"/>
    </xf>
    <xf numFmtId="0" fontId="12" fillId="4" borderId="0" xfId="0" applyFont="1" applyFill="1" applyAlignment="1">
      <alignment horizontal="center" vertical="center" wrapText="1"/>
    </xf>
    <xf numFmtId="41" fontId="12" fillId="0" borderId="21" xfId="347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41" fontId="9" fillId="0" borderId="73" xfId="3470" applyFont="1" applyFill="1" applyBorder="1" applyAlignment="1">
      <alignment horizontal="center" vertical="center" wrapText="1"/>
    </xf>
    <xf numFmtId="41" fontId="12" fillId="0" borderId="73" xfId="3470" applyFont="1" applyFill="1" applyBorder="1" applyAlignment="1">
      <alignment horizontal="center" vertical="center" wrapText="1"/>
    </xf>
    <xf numFmtId="0" fontId="12" fillId="0" borderId="74" xfId="0" applyFont="1" applyBorder="1" applyAlignment="1">
      <alignment horizontal="center" vertical="center" wrapText="1"/>
    </xf>
    <xf numFmtId="0" fontId="12" fillId="0" borderId="1" xfId="0" applyFont="1" applyBorder="1" applyAlignment="1">
      <alignment horizontal="center" vertical="center" wrapText="1"/>
    </xf>
    <xf numFmtId="41" fontId="9" fillId="0" borderId="75" xfId="3470" applyFont="1" applyFill="1" applyBorder="1" applyAlignment="1">
      <alignment horizontal="center" vertical="center" wrapText="1"/>
    </xf>
    <xf numFmtId="0" fontId="0" fillId="0" borderId="0" xfId="0" applyAlignment="1">
      <alignment horizontal="center" vertical="center" wrapText="1"/>
    </xf>
    <xf numFmtId="0" fontId="0" fillId="4" borderId="0" xfId="0" applyFill="1" applyAlignment="1">
      <alignment horizontal="center" vertical="center" wrapText="1"/>
    </xf>
    <xf numFmtId="41" fontId="0" fillId="0" borderId="0" xfId="3470" applyFont="1" applyAlignment="1">
      <alignment horizontal="center" vertical="center" wrapText="1"/>
    </xf>
    <xf numFmtId="180" fontId="26" fillId="0" borderId="61" xfId="2903" applyNumberFormat="1" applyFont="1" applyFill="1" applyBorder="1" applyAlignment="1">
      <alignment horizontal="center" vertical="center" wrapText="1"/>
    </xf>
    <xf numFmtId="180" fontId="26" fillId="0" borderId="6" xfId="2903" applyNumberFormat="1" applyFont="1" applyFill="1" applyBorder="1" applyAlignment="1">
      <alignment horizontal="center" vertical="center" wrapText="1"/>
    </xf>
    <xf numFmtId="43" fontId="6" fillId="0" borderId="63" xfId="662" applyBorder="1" applyAlignment="1">
      <alignment horizontal="center" vertical="top"/>
    </xf>
    <xf numFmtId="0" fontId="6" fillId="0" borderId="61" xfId="0" applyFont="1" applyBorder="1" applyAlignment="1">
      <alignment horizontal="center" vertical="top"/>
    </xf>
    <xf numFmtId="49" fontId="9" fillId="0" borderId="5" xfId="37" applyNumberFormat="1" applyFont="1" applyBorder="1" applyAlignment="1">
      <alignment horizontal="center" vertical="center" wrapText="1"/>
    </xf>
    <xf numFmtId="0" fontId="14" fillId="0" borderId="0" xfId="37" applyFont="1" applyAlignment="1">
      <alignment vertical="center" wrapText="1"/>
    </xf>
    <xf numFmtId="43" fontId="8" fillId="0" borderId="0" xfId="37" applyNumberFormat="1" applyFont="1" applyAlignment="1">
      <alignment horizontal="left" vertical="center"/>
    </xf>
    <xf numFmtId="165" fontId="8" fillId="0" borderId="0" xfId="1" applyFont="1" applyFill="1" applyAlignment="1">
      <alignment vertical="center"/>
    </xf>
    <xf numFmtId="43" fontId="8" fillId="0" borderId="0" xfId="37" applyNumberFormat="1" applyFont="1" applyAlignment="1">
      <alignment horizontal="center" vertical="center"/>
    </xf>
    <xf numFmtId="0" fontId="8" fillId="0" borderId="0" xfId="37" applyFont="1" applyAlignment="1">
      <alignment vertical="center" wrapText="1"/>
    </xf>
    <xf numFmtId="166" fontId="8" fillId="0" borderId="61" xfId="24" applyNumberFormat="1" applyFont="1" applyFill="1" applyBorder="1" applyAlignment="1" applyProtection="1">
      <alignment horizontal="center" vertical="top" wrapText="1"/>
    </xf>
    <xf numFmtId="168" fontId="9" fillId="0" borderId="61" xfId="24" applyNumberFormat="1" applyFont="1" applyFill="1" applyBorder="1" applyAlignment="1" applyProtection="1">
      <alignment horizontal="center" vertical="top"/>
    </xf>
    <xf numFmtId="165" fontId="8" fillId="0" borderId="0" xfId="25" applyFont="1" applyFill="1" applyBorder="1" applyAlignment="1" applyProtection="1">
      <alignment horizontal="right" vertical="top"/>
      <protection locked="0"/>
    </xf>
    <xf numFmtId="37" fontId="9" fillId="0" borderId="61" xfId="1" applyNumberFormat="1" applyFont="1" applyFill="1" applyBorder="1" applyAlignment="1">
      <alignment horizontal="right" vertical="top"/>
    </xf>
    <xf numFmtId="181" fontId="8" fillId="0" borderId="0" xfId="1" applyNumberFormat="1" applyFont="1" applyFill="1">
      <alignment vertical="top"/>
    </xf>
    <xf numFmtId="165" fontId="8" fillId="0" borderId="0" xfId="37" applyNumberFormat="1" applyFont="1" applyAlignment="1">
      <alignment vertical="top"/>
    </xf>
    <xf numFmtId="166" fontId="8" fillId="0" borderId="61" xfId="11" applyNumberFormat="1" applyFont="1" applyFill="1" applyBorder="1" applyAlignment="1">
      <alignment horizontal="center" vertical="top"/>
    </xf>
    <xf numFmtId="0" fontId="13" fillId="0" borderId="61" xfId="37" applyFont="1" applyBorder="1" applyAlignment="1">
      <alignment vertical="top" wrapText="1"/>
    </xf>
    <xf numFmtId="0" fontId="8" fillId="0" borderId="61" xfId="37" applyFont="1" applyBorder="1" applyAlignment="1">
      <alignment vertical="top" wrapText="1"/>
    </xf>
    <xf numFmtId="165" fontId="8" fillId="0" borderId="61" xfId="38" applyFont="1" applyFill="1" applyBorder="1" applyAlignment="1" applyProtection="1">
      <alignment horizontal="left" vertical="top"/>
      <protection locked="0"/>
    </xf>
    <xf numFmtId="0" fontId="70" fillId="0" borderId="5" xfId="0" applyFont="1" applyBorder="1" applyAlignment="1">
      <alignment horizontal="center"/>
    </xf>
    <xf numFmtId="0" fontId="71" fillId="0" borderId="61" xfId="0" applyFont="1" applyBorder="1" applyAlignment="1">
      <alignment horizontal="left" vertical="top"/>
    </xf>
    <xf numFmtId="0" fontId="72" fillId="0" borderId="61" xfId="0" applyFont="1" applyBorder="1" applyAlignment="1">
      <alignment horizontal="left"/>
    </xf>
    <xf numFmtId="182" fontId="72" fillId="0" borderId="61" xfId="0" applyNumberFormat="1" applyFont="1" applyBorder="1" applyAlignment="1">
      <alignment horizontal="left"/>
    </xf>
    <xf numFmtId="41" fontId="72" fillId="0" borderId="6" xfId="0" applyNumberFormat="1" applyFont="1" applyBorder="1" applyAlignment="1">
      <alignment horizontal="left"/>
    </xf>
    <xf numFmtId="0" fontId="0" fillId="0" borderId="0" xfId="0" applyAlignment="1">
      <alignment horizontal="left"/>
    </xf>
    <xf numFmtId="0" fontId="70" fillId="0" borderId="61" xfId="0" applyFont="1" applyBorder="1" applyAlignment="1">
      <alignment horizontal="left" wrapText="1"/>
    </xf>
    <xf numFmtId="0" fontId="70" fillId="0" borderId="61" xfId="0" applyFont="1" applyBorder="1" applyAlignment="1">
      <alignment horizontal="center"/>
    </xf>
    <xf numFmtId="0" fontId="70" fillId="0" borderId="61" xfId="0" applyFont="1" applyBorder="1" applyAlignment="1">
      <alignment horizontal="right"/>
    </xf>
    <xf numFmtId="182" fontId="70" fillId="0" borderId="61" xfId="0" applyNumberFormat="1" applyFont="1" applyBorder="1" applyAlignment="1">
      <alignment horizontal="right"/>
    </xf>
    <xf numFmtId="41" fontId="70" fillId="0" borderId="6" xfId="0" applyNumberFormat="1" applyFont="1" applyBorder="1" applyAlignment="1">
      <alignment horizontal="right"/>
    </xf>
    <xf numFmtId="182" fontId="70" fillId="0" borderId="61" xfId="3470" applyNumberFormat="1" applyFont="1" applyBorder="1" applyAlignment="1">
      <alignment horizontal="right"/>
    </xf>
    <xf numFmtId="41" fontId="70" fillId="0" borderId="6" xfId="3470" applyFont="1" applyBorder="1" applyAlignment="1">
      <alignment horizontal="right"/>
    </xf>
    <xf numFmtId="43" fontId="0" fillId="0" borderId="0" xfId="0" applyNumberFormat="1" applyAlignment="1">
      <alignment horizontal="left"/>
    </xf>
    <xf numFmtId="43" fontId="28" fillId="0" borderId="0" xfId="53" applyNumberFormat="1" applyAlignment="1">
      <alignment horizontal="left"/>
    </xf>
    <xf numFmtId="0" fontId="30" fillId="0" borderId="61" xfId="0" applyFont="1" applyBorder="1" applyAlignment="1">
      <alignment horizontal="left" vertical="top"/>
    </xf>
    <xf numFmtId="165" fontId="9" fillId="0" borderId="61" xfId="1" applyFont="1" applyFill="1" applyBorder="1" applyAlignment="1">
      <alignment horizontal="center" vertical="top"/>
    </xf>
    <xf numFmtId="0" fontId="9" fillId="0" borderId="61" xfId="4" applyFont="1" applyBorder="1">
      <alignment horizontal="justify" vertical="top" wrapText="1"/>
    </xf>
    <xf numFmtId="0" fontId="7" fillId="0" borderId="29" xfId="37" applyFont="1" applyBorder="1" applyAlignment="1">
      <alignment horizontal="center" vertical="top"/>
    </xf>
    <xf numFmtId="0" fontId="12" fillId="0" borderId="29" xfId="0" applyFont="1" applyBorder="1" applyAlignment="1">
      <alignment horizontal="center" vertical="top"/>
    </xf>
    <xf numFmtId="0" fontId="7" fillId="0" borderId="0" xfId="37" applyFont="1" applyAlignment="1">
      <alignment horizontal="center" vertical="top"/>
    </xf>
    <xf numFmtId="0" fontId="13" fillId="0" borderId="0" xfId="3" applyFont="1">
      <alignment horizontal="justify" vertical="top" wrapText="1"/>
    </xf>
    <xf numFmtId="0" fontId="60" fillId="0" borderId="61" xfId="3" applyFont="1" applyBorder="1" applyAlignment="1">
      <alignment horizontal="left" vertical="top" wrapText="1"/>
    </xf>
    <xf numFmtId="0" fontId="61" fillId="0" borderId="61" xfId="3" applyFont="1" applyBorder="1" applyAlignment="1">
      <alignment horizontal="left" vertical="top" wrapText="1"/>
    </xf>
    <xf numFmtId="0" fontId="7" fillId="0" borderId="11" xfId="37" applyFont="1" applyBorder="1" applyAlignment="1">
      <alignment horizontal="center" vertical="top"/>
    </xf>
    <xf numFmtId="37" fontId="9" fillId="0" borderId="12" xfId="1" applyNumberFormat="1" applyFont="1" applyFill="1" applyBorder="1" applyAlignment="1">
      <alignment horizontal="right" vertical="top"/>
    </xf>
    <xf numFmtId="0" fontId="9" fillId="0" borderId="8" xfId="0" applyFont="1" applyBorder="1" applyAlignment="1">
      <alignment horizontal="center" vertical="center" wrapText="1"/>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9" fillId="4" borderId="63" xfId="0" applyFont="1" applyFill="1" applyBorder="1" applyAlignment="1">
      <alignment horizontal="center" vertical="center" wrapText="1"/>
    </xf>
    <xf numFmtId="0" fontId="9" fillId="0" borderId="61" xfId="0" applyFont="1" applyBorder="1" applyAlignment="1">
      <alignment vertical="center" wrapText="1"/>
    </xf>
    <xf numFmtId="0" fontId="9" fillId="0" borderId="76" xfId="3470" applyNumberFormat="1" applyFont="1" applyBorder="1" applyAlignment="1">
      <alignment horizontal="center" vertical="center" wrapText="1"/>
    </xf>
    <xf numFmtId="0" fontId="9" fillId="0" borderId="6" xfId="3470" applyNumberFormat="1" applyFont="1" applyBorder="1" applyAlignment="1">
      <alignment horizontal="center" vertical="center" wrapText="1"/>
    </xf>
    <xf numFmtId="0" fontId="9" fillId="0" borderId="10" xfId="3470" applyNumberFormat="1" applyFont="1" applyBorder="1" applyAlignment="1">
      <alignment horizontal="center" vertical="center" wrapText="1"/>
    </xf>
    <xf numFmtId="0" fontId="26" fillId="0" borderId="7" xfId="3471" applyFont="1" applyBorder="1"/>
    <xf numFmtId="0" fontId="73" fillId="0" borderId="61" xfId="3471" applyFont="1" applyBorder="1" applyAlignment="1">
      <alignment horizontal="center"/>
    </xf>
    <xf numFmtId="0" fontId="73" fillId="0" borderId="7" xfId="3471" applyFont="1" applyBorder="1"/>
    <xf numFmtId="0" fontId="73" fillId="0" borderId="61" xfId="3471" applyFont="1" applyBorder="1"/>
    <xf numFmtId="166" fontId="73" fillId="0" borderId="6" xfId="3471" applyNumberFormat="1" applyFont="1" applyBorder="1" applyAlignment="1">
      <alignment horizontal="left"/>
    </xf>
    <xf numFmtId="0" fontId="26" fillId="0" borderId="0" xfId="3471" applyFont="1"/>
    <xf numFmtId="0" fontId="26" fillId="0" borderId="77" xfId="3471" applyFont="1" applyBorder="1" applyAlignment="1">
      <alignment horizontal="center" vertical="top"/>
    </xf>
    <xf numFmtId="0" fontId="13" fillId="0" borderId="9" xfId="3" applyFont="1" applyBorder="1" applyAlignment="1">
      <alignment horizontal="center" vertical="top" wrapText="1"/>
    </xf>
    <xf numFmtId="0" fontId="73" fillId="0" borderId="7" xfId="3471" applyFont="1" applyBorder="1" applyAlignment="1">
      <alignment horizontal="center" vertical="top"/>
    </xf>
    <xf numFmtId="0" fontId="73" fillId="0" borderId="9" xfId="3471" applyFont="1" applyBorder="1" applyAlignment="1">
      <alignment horizontal="center" vertical="top"/>
    </xf>
    <xf numFmtId="0" fontId="73" fillId="0" borderId="61" xfId="3471" applyFont="1" applyBorder="1" applyAlignment="1">
      <alignment horizontal="center" vertical="top"/>
    </xf>
    <xf numFmtId="166" fontId="73" fillId="0" borderId="10" xfId="3471" applyNumberFormat="1" applyFont="1" applyBorder="1" applyAlignment="1">
      <alignment horizontal="center" vertical="top"/>
    </xf>
    <xf numFmtId="0" fontId="26" fillId="0" borderId="0" xfId="3471" applyFont="1" applyAlignment="1">
      <alignment horizontal="center" vertical="top"/>
    </xf>
    <xf numFmtId="0" fontId="7" fillId="0" borderId="26" xfId="3" applyFont="1" applyBorder="1" applyAlignment="1">
      <alignment horizontal="center" vertical="top"/>
    </xf>
    <xf numFmtId="0" fontId="7" fillId="0" borderId="27" xfId="3" applyFont="1" applyBorder="1" applyAlignment="1">
      <alignment horizontal="center" vertical="top" wrapText="1"/>
    </xf>
    <xf numFmtId="1" fontId="7" fillId="0" borderId="27" xfId="3" applyNumberFormat="1" applyFont="1" applyBorder="1" applyAlignment="1">
      <alignment horizontal="center" vertical="top"/>
    </xf>
    <xf numFmtId="37" fontId="7" fillId="0" borderId="78" xfId="39" applyNumberFormat="1" applyFont="1" applyFill="1" applyBorder="1" applyAlignment="1">
      <alignment horizontal="center" vertical="top"/>
    </xf>
    <xf numFmtId="40" fontId="7" fillId="0" borderId="27" xfId="39" applyNumberFormat="1" applyFont="1" applyFill="1" applyBorder="1" applyAlignment="1">
      <alignment horizontal="center" vertical="top" wrapText="1"/>
    </xf>
    <xf numFmtId="40" fontId="7" fillId="0" borderId="4" xfId="39" applyNumberFormat="1" applyFont="1" applyFill="1" applyBorder="1" applyAlignment="1">
      <alignment horizontal="center" vertical="top" wrapText="1"/>
    </xf>
    <xf numFmtId="0" fontId="26" fillId="0" borderId="0" xfId="3471" applyFont="1" applyAlignment="1">
      <alignment vertical="center"/>
    </xf>
    <xf numFmtId="37" fontId="8" fillId="0" borderId="61" xfId="39" applyNumberFormat="1" applyFont="1" applyFill="1" applyBorder="1" applyAlignment="1">
      <alignment horizontal="center" vertical="top"/>
    </xf>
    <xf numFmtId="40" fontId="8" fillId="0" borderId="61" xfId="39" applyNumberFormat="1" applyFont="1" applyFill="1" applyBorder="1" applyAlignment="1" applyProtection="1">
      <alignment horizontal="right" vertical="top"/>
      <protection locked="0"/>
    </xf>
    <xf numFmtId="40" fontId="8" fillId="0" borderId="6" xfId="39" applyNumberFormat="1" applyFont="1" applyFill="1" applyBorder="1" applyAlignment="1">
      <alignment horizontal="right" vertical="top"/>
    </xf>
    <xf numFmtId="43" fontId="26" fillId="0" borderId="0" xfId="37" applyNumberFormat="1" applyFont="1" applyAlignment="1">
      <alignment vertical="top" wrapText="1"/>
    </xf>
    <xf numFmtId="165" fontId="26" fillId="0" borderId="0" xfId="3472" applyFont="1" applyFill="1" applyBorder="1">
      <alignment vertical="top"/>
    </xf>
    <xf numFmtId="43" fontId="26" fillId="0" borderId="0" xfId="37" applyNumberFormat="1" applyFont="1" applyAlignment="1">
      <alignment horizontal="center" vertical="top"/>
    </xf>
    <xf numFmtId="0" fontId="26" fillId="0" borderId="0" xfId="37" applyFont="1" applyAlignment="1">
      <alignment vertical="top" wrapText="1"/>
    </xf>
    <xf numFmtId="180" fontId="26" fillId="0" borderId="5" xfId="2903" applyNumberFormat="1" applyFont="1" applyFill="1" applyBorder="1" applyAlignment="1">
      <alignment horizontal="left" vertical="top" wrapText="1"/>
    </xf>
    <xf numFmtId="0" fontId="26" fillId="0" borderId="0" xfId="3050" applyFont="1" applyAlignment="1">
      <alignment vertical="top" wrapText="1"/>
    </xf>
    <xf numFmtId="43" fontId="26" fillId="0" borderId="61" xfId="2903" applyFont="1" applyFill="1" applyBorder="1" applyAlignment="1">
      <alignment horizontal="center" vertical="center" wrapText="1"/>
    </xf>
    <xf numFmtId="180" fontId="26" fillId="0" borderId="0" xfId="3471" applyNumberFormat="1" applyFont="1"/>
    <xf numFmtId="0" fontId="26" fillId="0" borderId="0" xfId="3050" applyFont="1" applyAlignment="1">
      <alignment vertical="top"/>
    </xf>
    <xf numFmtId="0" fontId="13" fillId="0" borderId="0" xfId="3" applyFont="1" applyAlignment="1">
      <alignment horizontal="left" vertical="top" wrapText="1"/>
    </xf>
    <xf numFmtId="180" fontId="26" fillId="0" borderId="63" xfId="2903" applyNumberFormat="1" applyFont="1" applyFill="1" applyBorder="1" applyAlignment="1">
      <alignment horizontal="center" vertical="center" wrapText="1"/>
    </xf>
    <xf numFmtId="0" fontId="7" fillId="0" borderId="15" xfId="3" applyFont="1" applyBorder="1" applyAlignment="1">
      <alignment horizontal="center" vertical="top"/>
    </xf>
    <xf numFmtId="0" fontId="7" fillId="0" borderId="43" xfId="3" applyFont="1" applyBorder="1" applyAlignment="1">
      <alignment horizontal="center" vertical="top"/>
    </xf>
    <xf numFmtId="0" fontId="7" fillId="0" borderId="43" xfId="3" applyFont="1" applyBorder="1" applyAlignment="1">
      <alignment horizontal="right" vertical="top" wrapText="1"/>
    </xf>
    <xf numFmtId="0" fontId="7" fillId="0" borderId="43" xfId="3471" applyFont="1" applyBorder="1" applyAlignment="1">
      <alignment horizontal="right" vertical="top"/>
    </xf>
    <xf numFmtId="0" fontId="7" fillId="0" borderId="15" xfId="3471" applyFont="1" applyBorder="1" applyAlignment="1">
      <alignment horizontal="center" vertical="top"/>
    </xf>
    <xf numFmtId="40" fontId="7" fillId="0" borderId="79" xfId="3471" applyNumberFormat="1" applyFont="1" applyBorder="1" applyAlignment="1">
      <alignment horizontal="right" vertical="top"/>
    </xf>
    <xf numFmtId="166" fontId="14" fillId="0" borderId="0" xfId="39" applyNumberFormat="1" applyFont="1" applyFill="1" applyBorder="1">
      <alignment vertical="top"/>
    </xf>
    <xf numFmtId="166" fontId="8" fillId="0" borderId="0" xfId="39" applyNumberFormat="1" applyFont="1" applyFill="1">
      <alignment vertical="top"/>
    </xf>
    <xf numFmtId="3" fontId="65" fillId="0" borderId="20" xfId="0" applyNumberFormat="1" applyFont="1" applyBorder="1" applyAlignment="1"/>
    <xf numFmtId="0" fontId="20" fillId="0" borderId="5" xfId="0" applyFont="1" applyBorder="1" applyAlignment="1">
      <alignment horizontal="center" vertical="top" wrapText="1"/>
    </xf>
    <xf numFmtId="0" fontId="20" fillId="0" borderId="61" xfId="0" applyFont="1" applyBorder="1" applyAlignment="1">
      <alignment vertical="top" wrapText="1"/>
    </xf>
    <xf numFmtId="0" fontId="20" fillId="0" borderId="61" xfId="0" applyFont="1" applyBorder="1" applyAlignment="1">
      <alignment horizontal="center" vertical="top" wrapText="1"/>
    </xf>
    <xf numFmtId="0" fontId="8" fillId="0" borderId="61" xfId="0" applyFont="1" applyBorder="1" applyAlignment="1">
      <alignment horizontal="left" vertical="top" wrapText="1"/>
    </xf>
    <xf numFmtId="0" fontId="31" fillId="0" borderId="11" xfId="53" applyFont="1" applyBorder="1" applyAlignment="1">
      <alignment horizontal="center"/>
    </xf>
    <xf numFmtId="0" fontId="31" fillId="0" borderId="12" xfId="53" applyFont="1" applyBorder="1" applyAlignment="1">
      <alignment horizontal="left" wrapText="1"/>
    </xf>
    <xf numFmtId="0" fontId="31" fillId="0" borderId="12" xfId="53" applyFont="1" applyBorder="1" applyAlignment="1">
      <alignment horizontal="center"/>
    </xf>
    <xf numFmtId="0" fontId="31" fillId="0" borderId="12" xfId="53" applyFont="1" applyBorder="1" applyAlignment="1">
      <alignment horizontal="right"/>
    </xf>
    <xf numFmtId="169" fontId="31" fillId="0" borderId="12" xfId="54" applyNumberFormat="1" applyFont="1" applyBorder="1" applyAlignment="1">
      <alignment horizontal="right"/>
    </xf>
    <xf numFmtId="41" fontId="31" fillId="0" borderId="13" xfId="54" applyFont="1" applyBorder="1" applyAlignment="1">
      <alignment horizontal="right"/>
    </xf>
    <xf numFmtId="0" fontId="31" fillId="0" borderId="8" xfId="53" applyFont="1" applyBorder="1" applyAlignment="1">
      <alignment horizontal="center"/>
    </xf>
    <xf numFmtId="0" fontId="31" fillId="0" borderId="9" xfId="53" applyFont="1" applyBorder="1" applyAlignment="1">
      <alignment horizontal="left" wrapText="1"/>
    </xf>
    <xf numFmtId="0" fontId="31" fillId="0" borderId="9" xfId="53" applyFont="1" applyBorder="1" applyAlignment="1">
      <alignment horizontal="center"/>
    </xf>
    <xf numFmtId="0" fontId="31" fillId="0" borderId="9" xfId="53" applyFont="1" applyBorder="1" applyAlignment="1">
      <alignment horizontal="right"/>
    </xf>
    <xf numFmtId="169" fontId="31" fillId="0" borderId="9" xfId="54" applyNumberFormat="1" applyFont="1" applyBorder="1" applyAlignment="1">
      <alignment horizontal="right"/>
    </xf>
    <xf numFmtId="41" fontId="31" fillId="0" borderId="10" xfId="54" applyFont="1" applyBorder="1" applyAlignment="1">
      <alignment horizontal="right"/>
    </xf>
    <xf numFmtId="0" fontId="28" fillId="0" borderId="23" xfId="53" applyBorder="1" applyAlignment="1">
      <alignment horizontal="left"/>
    </xf>
    <xf numFmtId="41" fontId="29" fillId="0" borderId="25" xfId="53" applyNumberFormat="1" applyFont="1" applyBorder="1" applyAlignment="1">
      <alignment horizontal="right"/>
    </xf>
    <xf numFmtId="0" fontId="28" fillId="0" borderId="17" xfId="53" applyBorder="1" applyAlignment="1">
      <alignment horizontal="left"/>
    </xf>
    <xf numFmtId="41" fontId="29" fillId="0" borderId="21" xfId="53" applyNumberFormat="1" applyFont="1" applyBorder="1" applyAlignment="1">
      <alignment horizontal="right"/>
    </xf>
    <xf numFmtId="0" fontId="28" fillId="0" borderId="74" xfId="53" applyBorder="1" applyAlignment="1">
      <alignment horizontal="left"/>
    </xf>
    <xf numFmtId="41" fontId="29" fillId="0" borderId="75" xfId="53" applyNumberFormat="1" applyFont="1" applyBorder="1" applyAlignment="1">
      <alignment horizontal="right"/>
    </xf>
    <xf numFmtId="0" fontId="26" fillId="0" borderId="0" xfId="3473" applyFont="1"/>
    <xf numFmtId="40" fontId="7" fillId="0" borderId="80" xfId="3473" applyNumberFormat="1" applyFont="1" applyBorder="1" applyAlignment="1">
      <alignment horizontal="right" vertical="top"/>
    </xf>
    <xf numFmtId="0" fontId="7" fillId="0" borderId="53" xfId="3473" applyFont="1" applyBorder="1" applyAlignment="1">
      <alignment horizontal="center" vertical="top"/>
    </xf>
    <xf numFmtId="0" fontId="7" fillId="0" borderId="54" xfId="3473" applyFont="1" applyBorder="1" applyAlignment="1">
      <alignment horizontal="right" vertical="top"/>
    </xf>
    <xf numFmtId="0" fontId="7" fillId="0" borderId="54" xfId="3" applyFont="1" applyBorder="1" applyAlignment="1">
      <alignment horizontal="right" vertical="top" wrapText="1"/>
    </xf>
    <xf numFmtId="0" fontId="7" fillId="0" borderId="53" xfId="3" applyFont="1" applyBorder="1" applyAlignment="1">
      <alignment horizontal="center" vertical="top"/>
    </xf>
    <xf numFmtId="0" fontId="7" fillId="0" borderId="68" xfId="3" applyFont="1" applyBorder="1" applyAlignment="1">
      <alignment horizontal="center" vertical="top"/>
    </xf>
    <xf numFmtId="0" fontId="26" fillId="0" borderId="81" xfId="3473" applyFont="1" applyBorder="1"/>
    <xf numFmtId="0" fontId="26" fillId="0" borderId="20" xfId="3473" applyFont="1" applyBorder="1"/>
    <xf numFmtId="0" fontId="26" fillId="0" borderId="37" xfId="3473" applyFont="1" applyBorder="1"/>
    <xf numFmtId="0" fontId="26" fillId="0" borderId="66" xfId="3473" applyFont="1" applyBorder="1"/>
    <xf numFmtId="0" fontId="26" fillId="0" borderId="21" xfId="3361" applyFont="1" applyBorder="1" applyAlignment="1" applyProtection="1">
      <alignment horizontal="justify" vertical="top" wrapText="1"/>
    </xf>
    <xf numFmtId="0" fontId="26" fillId="0" borderId="61" xfId="3361" applyFont="1" applyBorder="1" applyAlignment="1" applyProtection="1">
      <alignment horizontal="justify" vertical="top" wrapText="1"/>
    </xf>
    <xf numFmtId="0" fontId="26" fillId="0" borderId="63" xfId="3361" applyFont="1" applyBorder="1" applyAlignment="1" applyProtection="1">
      <alignment horizontal="justify" vertical="top" wrapText="1"/>
    </xf>
    <xf numFmtId="0" fontId="26" fillId="0" borderId="17" xfId="3473" applyFont="1" applyBorder="1"/>
    <xf numFmtId="165" fontId="26" fillId="0" borderId="21" xfId="3361" applyNumberFormat="1" applyFont="1" applyBorder="1" applyAlignment="1" applyProtection="1">
      <alignment horizontal="justify" vertical="top" wrapText="1"/>
    </xf>
    <xf numFmtId="0" fontId="74" fillId="0" borderId="0" xfId="3473" applyFont="1"/>
    <xf numFmtId="165" fontId="74" fillId="0" borderId="0" xfId="3474" applyFont="1" applyFill="1"/>
    <xf numFmtId="0" fontId="75" fillId="0" borderId="0" xfId="3473" applyFont="1" applyAlignment="1">
      <alignment vertical="center"/>
    </xf>
    <xf numFmtId="165" fontId="76" fillId="0" borderId="82" xfId="3474" applyFont="1" applyFill="1" applyBorder="1" applyAlignment="1">
      <alignment horizontal="center"/>
    </xf>
    <xf numFmtId="182" fontId="76" fillId="0" borderId="18" xfId="3473" applyNumberFormat="1" applyFont="1" applyBorder="1" applyAlignment="1">
      <alignment horizontal="right"/>
    </xf>
    <xf numFmtId="37" fontId="76" fillId="0" borderId="18" xfId="3473" applyNumberFormat="1" applyFont="1" applyBorder="1" applyAlignment="1">
      <alignment horizontal="center" wrapText="1"/>
    </xf>
    <xf numFmtId="166" fontId="76" fillId="0" borderId="18" xfId="3473" applyNumberFormat="1" applyFont="1" applyBorder="1" applyAlignment="1">
      <alignment horizontal="center" vertical="center" wrapText="1"/>
    </xf>
    <xf numFmtId="0" fontId="76" fillId="0" borderId="18" xfId="3473" applyFont="1" applyBorder="1" applyAlignment="1">
      <alignment vertical="center" wrapText="1"/>
    </xf>
    <xf numFmtId="49" fontId="76" fillId="0" borderId="83" xfId="3473" applyNumberFormat="1" applyFont="1" applyBorder="1" applyAlignment="1">
      <alignment horizontal="center" vertical="center" wrapText="1"/>
    </xf>
    <xf numFmtId="165" fontId="76" fillId="0" borderId="84" xfId="3474" applyFont="1" applyFill="1" applyBorder="1" applyAlignment="1">
      <alignment horizontal="center"/>
    </xf>
    <xf numFmtId="182" fontId="76" fillId="0" borderId="85" xfId="3473" applyNumberFormat="1" applyFont="1" applyBorder="1" applyAlignment="1">
      <alignment horizontal="right"/>
    </xf>
    <xf numFmtId="37" fontId="76" fillId="0" borderId="85" xfId="3473" applyNumberFormat="1" applyFont="1" applyBorder="1" applyAlignment="1">
      <alignment horizontal="center" wrapText="1"/>
    </xf>
    <xf numFmtId="166" fontId="76" fillId="0" borderId="85" xfId="3473" applyNumberFormat="1" applyFont="1" applyBorder="1" applyAlignment="1">
      <alignment horizontal="center" vertical="center" wrapText="1"/>
    </xf>
    <xf numFmtId="0" fontId="77" fillId="0" borderId="85" xfId="3473" applyFont="1" applyBorder="1" applyAlignment="1">
      <alignment vertical="center" wrapText="1"/>
    </xf>
    <xf numFmtId="49" fontId="78" fillId="0" borderId="86" xfId="3473" applyNumberFormat="1" applyFont="1" applyBorder="1" applyAlignment="1">
      <alignment horizontal="center" vertical="center" wrapText="1"/>
    </xf>
    <xf numFmtId="0" fontId="76" fillId="0" borderId="18" xfId="3473" applyFont="1" applyBorder="1" applyAlignment="1">
      <alignment horizontal="center" vertical="center" wrapText="1"/>
    </xf>
    <xf numFmtId="0" fontId="76" fillId="0" borderId="83" xfId="3473" applyFont="1" applyBorder="1" applyAlignment="1">
      <alignment horizontal="center" vertical="center" wrapText="1"/>
    </xf>
    <xf numFmtId="0" fontId="76" fillId="0" borderId="83" xfId="3473" applyFont="1" applyBorder="1" applyAlignment="1">
      <alignment horizontal="center" vertical="center"/>
    </xf>
    <xf numFmtId="41" fontId="76" fillId="0" borderId="18" xfId="3473" applyNumberFormat="1" applyFont="1" applyBorder="1" applyAlignment="1">
      <alignment horizontal="right"/>
    </xf>
    <xf numFmtId="4" fontId="76" fillId="0" borderId="18" xfId="3473" applyNumberFormat="1" applyFont="1" applyBorder="1" applyAlignment="1" applyProtection="1">
      <alignment wrapText="1"/>
      <protection locked="0"/>
    </xf>
    <xf numFmtId="166" fontId="76" fillId="0" borderId="18" xfId="3473" applyNumberFormat="1" applyFont="1" applyBorder="1" applyAlignment="1" applyProtection="1">
      <alignment horizontal="center" wrapText="1"/>
      <protection locked="0"/>
    </xf>
    <xf numFmtId="0" fontId="76" fillId="0" borderId="0" xfId="3473" applyFont="1" applyAlignment="1">
      <alignment horizontal="justify" vertical="center" wrapText="1"/>
    </xf>
    <xf numFmtId="4" fontId="76" fillId="0" borderId="0" xfId="3473" applyNumberFormat="1" applyFont="1" applyAlignment="1">
      <alignment horizontal="right"/>
    </xf>
    <xf numFmtId="37" fontId="76" fillId="0" borderId="18" xfId="3473" applyNumberFormat="1" applyFont="1" applyBorder="1"/>
    <xf numFmtId="165" fontId="76" fillId="0" borderId="87" xfId="3474" applyFont="1" applyFill="1" applyBorder="1" applyAlignment="1" applyProtection="1">
      <alignment horizontal="center" wrapText="1"/>
      <protection locked="0"/>
    </xf>
    <xf numFmtId="4" fontId="76" fillId="0" borderId="88" xfId="3473" applyNumberFormat="1" applyFont="1" applyBorder="1" applyAlignment="1" applyProtection="1">
      <alignment wrapText="1"/>
      <protection locked="0"/>
    </xf>
    <xf numFmtId="166" fontId="76" fillId="0" borderId="88" xfId="3473" applyNumberFormat="1" applyFont="1" applyBorder="1" applyAlignment="1" applyProtection="1">
      <alignment horizontal="center" wrapText="1"/>
      <protection locked="0"/>
    </xf>
    <xf numFmtId="3" fontId="76" fillId="0" borderId="88" xfId="3473" applyNumberFormat="1" applyFont="1" applyBorder="1" applyAlignment="1" applyProtection="1">
      <alignment horizontal="center" vertical="center" wrapText="1"/>
      <protection locked="0"/>
    </xf>
    <xf numFmtId="0" fontId="77" fillId="0" borderId="88" xfId="3473" applyFont="1" applyBorder="1" applyAlignment="1" applyProtection="1">
      <alignment horizontal="left" vertical="center" wrapText="1"/>
      <protection locked="0"/>
    </xf>
    <xf numFmtId="0" fontId="76" fillId="0" borderId="89" xfId="3473" applyFont="1" applyBorder="1" applyAlignment="1">
      <alignment horizontal="center" vertical="center"/>
    </xf>
    <xf numFmtId="165" fontId="76" fillId="0" borderId="90" xfId="3474" applyFont="1" applyFill="1" applyBorder="1" applyAlignment="1" applyProtection="1">
      <alignment horizontal="center" wrapText="1"/>
      <protection locked="0"/>
    </xf>
    <xf numFmtId="4" fontId="76" fillId="0" borderId="91" xfId="3473" applyNumberFormat="1" applyFont="1" applyBorder="1" applyAlignment="1" applyProtection="1">
      <alignment wrapText="1"/>
      <protection locked="0"/>
    </xf>
    <xf numFmtId="166" fontId="76" fillId="0" borderId="91" xfId="3473" applyNumberFormat="1" applyFont="1" applyBorder="1" applyAlignment="1" applyProtection="1">
      <alignment horizontal="center" wrapText="1"/>
      <protection locked="0"/>
    </xf>
    <xf numFmtId="1" fontId="76" fillId="0" borderId="91" xfId="3473" applyNumberFormat="1" applyFont="1" applyBorder="1" applyAlignment="1" applyProtection="1">
      <alignment horizontal="center" vertical="center" wrapText="1"/>
      <protection locked="0"/>
    </xf>
    <xf numFmtId="0" fontId="77" fillId="0" borderId="91" xfId="3473" applyFont="1" applyBorder="1" applyAlignment="1" applyProtection="1">
      <alignment horizontal="left" vertical="center" wrapText="1"/>
      <protection locked="0"/>
    </xf>
    <xf numFmtId="0" fontId="78" fillId="0" borderId="23" xfId="3473" applyFont="1" applyBorder="1" applyAlignment="1">
      <alignment horizontal="center" vertical="center"/>
    </xf>
    <xf numFmtId="0" fontId="26" fillId="0" borderId="6" xfId="3361" applyFont="1" applyBorder="1" applyAlignment="1" applyProtection="1">
      <alignment horizontal="justify" vertical="top" wrapText="1"/>
    </xf>
    <xf numFmtId="165" fontId="73" fillId="0" borderId="6" xfId="3475" applyFont="1" applyFill="1" applyBorder="1" applyAlignment="1" applyProtection="1">
      <alignment horizontal="center"/>
    </xf>
    <xf numFmtId="166" fontId="73" fillId="0" borderId="61" xfId="3475" applyNumberFormat="1" applyFont="1" applyFill="1" applyBorder="1" applyAlignment="1" applyProtection="1">
      <alignment horizontal="center"/>
    </xf>
    <xf numFmtId="0" fontId="73" fillId="0" borderId="63" xfId="3473" applyFont="1" applyBorder="1" applyAlignment="1">
      <alignment horizontal="center"/>
    </xf>
    <xf numFmtId="0" fontId="73" fillId="0" borderId="7" xfId="3473" applyFont="1" applyBorder="1" applyAlignment="1">
      <alignment horizontal="center"/>
    </xf>
    <xf numFmtId="0" fontId="73" fillId="0" borderId="61" xfId="3473" applyFont="1" applyBorder="1" applyAlignment="1">
      <alignment horizontal="center"/>
    </xf>
    <xf numFmtId="0" fontId="73" fillId="0" borderId="17" xfId="3473" applyFont="1" applyBorder="1" applyAlignment="1">
      <alignment horizontal="center"/>
    </xf>
    <xf numFmtId="0" fontId="13" fillId="0" borderId="4" xfId="3" applyFont="1" applyBorder="1" applyAlignment="1">
      <alignment horizontal="left" vertical="top" wrapText="1"/>
    </xf>
    <xf numFmtId="0" fontId="13" fillId="0" borderId="27" xfId="3" applyFont="1" applyBorder="1" applyAlignment="1">
      <alignment horizontal="left" vertical="top" wrapText="1"/>
    </xf>
    <xf numFmtId="0" fontId="13" fillId="0" borderId="78" xfId="3" applyFont="1" applyBorder="1" applyAlignment="1">
      <alignment horizontal="left" vertical="top" wrapText="1"/>
    </xf>
    <xf numFmtId="0" fontId="7" fillId="0" borderId="26" xfId="4" applyFont="1" applyBorder="1" applyAlignment="1" applyProtection="1">
      <alignment horizontal="center" vertical="top"/>
      <protection locked="0"/>
    </xf>
    <xf numFmtId="0" fontId="26" fillId="0" borderId="0" xfId="3473" applyFont="1" applyAlignment="1">
      <alignment vertical="center"/>
    </xf>
    <xf numFmtId="0" fontId="7" fillId="0" borderId="78" xfId="3" applyFont="1" applyBorder="1" applyAlignment="1">
      <alignment horizontal="center" vertical="top" wrapText="1"/>
    </xf>
    <xf numFmtId="0" fontId="19" fillId="0" borderId="0" xfId="55" applyFont="1" applyAlignment="1">
      <alignment horizontal="center" vertical="top" wrapText="1"/>
    </xf>
    <xf numFmtId="0" fontId="37" fillId="0" borderId="1" xfId="55" applyFont="1" applyBorder="1" applyAlignment="1">
      <alignment horizontal="center" vertical="top" wrapText="1"/>
    </xf>
    <xf numFmtId="0" fontId="34" fillId="0" borderId="37" xfId="55" applyFont="1" applyBorder="1" applyAlignment="1">
      <alignment horizontal="right" vertical="top"/>
    </xf>
    <xf numFmtId="0" fontId="34" fillId="0" borderId="31" xfId="55" applyFont="1" applyBorder="1" applyAlignment="1">
      <alignment horizontal="right" vertical="top"/>
    </xf>
    <xf numFmtId="0" fontId="34" fillId="0" borderId="38" xfId="55" applyFont="1" applyBorder="1" applyAlignment="1">
      <alignment horizontal="right" vertical="top"/>
    </xf>
    <xf numFmtId="0" fontId="41" fillId="0" borderId="0" xfId="55" applyFont="1" applyAlignment="1">
      <alignment horizontal="center" vertical="top" wrapText="1"/>
    </xf>
    <xf numFmtId="0" fontId="41" fillId="0" borderId="0" xfId="55" applyFont="1" applyAlignment="1">
      <alignment horizontal="left" vertical="top" wrapText="1"/>
    </xf>
    <xf numFmtId="0" fontId="41" fillId="0" borderId="7" xfId="55" applyFont="1" applyBorder="1" applyAlignment="1">
      <alignment horizontal="left" vertical="top" wrapText="1"/>
    </xf>
    <xf numFmtId="0" fontId="19" fillId="0" borderId="35" xfId="58" applyFont="1" applyBorder="1" applyAlignment="1">
      <alignment horizontal="center" vertical="top"/>
    </xf>
    <xf numFmtId="0" fontId="19" fillId="0" borderId="0" xfId="58" applyFont="1" applyAlignment="1">
      <alignment horizontal="center" vertical="top"/>
    </xf>
    <xf numFmtId="0" fontId="19" fillId="0" borderId="7" xfId="58" applyFont="1" applyBorder="1" applyAlignment="1">
      <alignment horizontal="center" vertical="top"/>
    </xf>
    <xf numFmtId="37" fontId="19" fillId="0" borderId="35" xfId="59" applyNumberFormat="1" applyFont="1" applyBorder="1" applyAlignment="1">
      <alignment horizontal="center" vertical="top"/>
    </xf>
    <xf numFmtId="37" fontId="19" fillId="0" borderId="0" xfId="59" applyNumberFormat="1" applyFont="1" applyAlignment="1">
      <alignment horizontal="center" vertical="top"/>
    </xf>
    <xf numFmtId="37" fontId="19" fillId="0" borderId="7" xfId="59" applyNumberFormat="1" applyFont="1" applyBorder="1" applyAlignment="1">
      <alignment horizontal="center" vertical="top"/>
    </xf>
    <xf numFmtId="0" fontId="19" fillId="0" borderId="35" xfId="58" applyFont="1" applyBorder="1" applyAlignment="1">
      <alignment horizontal="center" vertical="center" wrapText="1"/>
    </xf>
    <xf numFmtId="0" fontId="40" fillId="0" borderId="0" xfId="61" applyFont="1" applyAlignment="1">
      <alignment horizontal="center" vertical="center" wrapText="1"/>
    </xf>
    <xf numFmtId="0" fontId="40" fillId="0" borderId="7" xfId="61" applyFont="1" applyBorder="1" applyAlignment="1">
      <alignment horizontal="center" vertical="center" wrapText="1"/>
    </xf>
    <xf numFmtId="4" fontId="41" fillId="0" borderId="0" xfId="59" quotePrefix="1" applyNumberFormat="1" applyFont="1" applyBorder="1" applyAlignment="1">
      <alignment horizontal="right" vertical="top"/>
    </xf>
    <xf numFmtId="0" fontId="41" fillId="0" borderId="31" xfId="37" applyFont="1" applyBorder="1" applyAlignment="1">
      <alignment horizontal="justify" vertical="center"/>
    </xf>
    <xf numFmtId="0" fontId="41" fillId="0" borderId="33" xfId="3" applyFont="1" applyBorder="1" applyAlignment="1">
      <alignment horizontal="center" vertical="center"/>
    </xf>
    <xf numFmtId="0" fontId="41" fillId="0" borderId="45" xfId="3" applyFont="1" applyBorder="1" applyAlignment="1">
      <alignment horizontal="center" vertical="center"/>
    </xf>
    <xf numFmtId="0" fontId="27" fillId="0" borderId="0" xfId="3" applyFont="1" applyAlignment="1">
      <alignment horizontal="center" vertical="center" wrapText="1"/>
    </xf>
    <xf numFmtId="0" fontId="36" fillId="0" borderId="0" xfId="37" applyFont="1" applyAlignment="1">
      <alignment horizontal="center" vertical="center" wrapText="1"/>
    </xf>
    <xf numFmtId="0" fontId="36" fillId="0" borderId="7" xfId="37" applyFont="1" applyBorder="1" applyAlignment="1">
      <alignment horizontal="center" vertical="center" wrapText="1"/>
    </xf>
    <xf numFmtId="0" fontId="36" fillId="0" borderId="0" xfId="37" applyFont="1" applyAlignment="1">
      <alignment horizontal="justify" vertical="center" wrapText="1"/>
    </xf>
    <xf numFmtId="0" fontId="36" fillId="0" borderId="7" xfId="37" applyFont="1" applyBorder="1" applyAlignment="1">
      <alignment horizontal="justify" vertical="center" wrapText="1"/>
    </xf>
    <xf numFmtId="0" fontId="41" fillId="0" borderId="37" xfId="3" applyFont="1" applyBorder="1" applyAlignment="1">
      <alignment horizontal="right" vertical="center" wrapText="1"/>
    </xf>
    <xf numFmtId="0" fontId="36" fillId="0" borderId="31" xfId="37" applyFont="1" applyBorder="1" applyAlignment="1">
      <alignment horizontal="justify" vertical="center" wrapText="1"/>
    </xf>
    <xf numFmtId="0" fontId="36" fillId="0" borderId="38" xfId="37" applyFont="1" applyBorder="1" applyAlignment="1">
      <alignment horizontal="justify" vertical="center" wrapText="1"/>
    </xf>
    <xf numFmtId="0" fontId="7" fillId="0" borderId="33" xfId="15" applyFont="1" applyBorder="1" applyAlignment="1">
      <alignment horizontal="center" vertical="center" wrapText="1"/>
    </xf>
    <xf numFmtId="0" fontId="8" fillId="0" borderId="33" xfId="64" applyFont="1" applyBorder="1" applyAlignment="1">
      <alignment horizontal="justify" vertical="center" wrapText="1"/>
    </xf>
    <xf numFmtId="0" fontId="13" fillId="0" borderId="32" xfId="34" applyFont="1" applyBorder="1" applyAlignment="1">
      <alignment horizontal="center" vertical="top" wrapText="1"/>
    </xf>
    <xf numFmtId="0" fontId="8" fillId="0" borderId="34" xfId="64" applyFont="1" applyBorder="1" applyAlignment="1">
      <alignment horizontal="center" vertical="top" wrapText="1"/>
    </xf>
    <xf numFmtId="0" fontId="8" fillId="0" borderId="40" xfId="64" applyFont="1" applyBorder="1" applyAlignment="1">
      <alignment horizontal="center" vertical="top" wrapText="1"/>
    </xf>
    <xf numFmtId="0" fontId="13" fillId="0" borderId="35" xfId="64" applyFont="1" applyBorder="1" applyAlignment="1">
      <alignment horizontal="center" vertical="top" wrapText="1"/>
    </xf>
    <xf numFmtId="0" fontId="13" fillId="0" borderId="0" xfId="64" applyFont="1" applyAlignment="1">
      <alignment horizontal="center" vertical="top" wrapText="1"/>
    </xf>
    <xf numFmtId="0" fontId="13" fillId="0" borderId="7" xfId="64" applyFont="1" applyBorder="1" applyAlignment="1">
      <alignment horizontal="center" vertical="top" wrapText="1"/>
    </xf>
    <xf numFmtId="0" fontId="8" fillId="0" borderId="0" xfId="34" applyFont="1">
      <alignment horizontal="justify" vertical="top" wrapText="1"/>
    </xf>
    <xf numFmtId="0" fontId="8" fillId="0" borderId="0" xfId="64" applyFont="1" applyAlignment="1">
      <alignment horizontal="justify" vertical="top" wrapText="1"/>
    </xf>
    <xf numFmtId="0" fontId="8" fillId="0" borderId="35" xfId="64" applyFont="1" applyBorder="1" applyAlignment="1">
      <alignment horizontal="justify" vertical="top" wrapText="1"/>
    </xf>
    <xf numFmtId="0" fontId="7" fillId="0" borderId="51" xfId="34" applyFont="1" applyBorder="1" applyAlignment="1">
      <alignment horizontal="right" vertical="top"/>
    </xf>
    <xf numFmtId="0" fontId="7" fillId="0" borderId="51" xfId="64" applyFont="1" applyBorder="1" applyAlignment="1">
      <alignment horizontal="right" vertical="top"/>
    </xf>
    <xf numFmtId="0" fontId="7" fillId="0" borderId="54" xfId="64" applyFont="1" applyBorder="1" applyAlignment="1">
      <alignment horizontal="right" vertical="top"/>
    </xf>
    <xf numFmtId="0" fontId="7" fillId="0" borderId="31" xfId="34" applyFont="1" applyBorder="1" applyAlignment="1">
      <alignment horizontal="left" wrapText="1"/>
    </xf>
    <xf numFmtId="0" fontId="7" fillId="0" borderId="31" xfId="64" applyFont="1" applyBorder="1" applyAlignment="1">
      <alignment horizontal="left" wrapText="1"/>
    </xf>
    <xf numFmtId="0" fontId="13" fillId="0" borderId="0" xfId="34" applyFont="1" applyAlignment="1">
      <alignment horizontal="left" vertical="top"/>
    </xf>
    <xf numFmtId="0" fontId="13" fillId="0" borderId="0" xfId="64" applyFont="1" applyAlignment="1">
      <alignment horizontal="justify" vertical="top"/>
    </xf>
    <xf numFmtId="0" fontId="13" fillId="0" borderId="0" xfId="34" applyFont="1" applyAlignment="1">
      <alignment horizontal="left" vertical="top" wrapText="1"/>
    </xf>
    <xf numFmtId="0" fontId="13" fillId="0" borderId="0" xfId="64" applyFont="1" applyAlignment="1">
      <alignment horizontal="left" vertical="top" wrapText="1"/>
    </xf>
    <xf numFmtId="0" fontId="13" fillId="0" borderId="0" xfId="64" applyFont="1" applyAlignment="1">
      <alignment horizontal="justify" vertical="top" wrapText="1"/>
    </xf>
    <xf numFmtId="0" fontId="13" fillId="0" borderId="0" xfId="34" applyFont="1" applyAlignment="1">
      <alignment vertical="top" wrapText="1"/>
    </xf>
    <xf numFmtId="0" fontId="8" fillId="0" borderId="0" xfId="66" applyFont="1" applyAlignment="1">
      <alignment horizontal="justify" vertical="top" wrapText="1"/>
    </xf>
    <xf numFmtId="0" fontId="26" fillId="0" borderId="0" xfId="66" applyFont="1" applyAlignment="1">
      <alignment horizontal="justify" vertical="top" wrapText="1"/>
    </xf>
    <xf numFmtId="0" fontId="26" fillId="0" borderId="7" xfId="66" applyFont="1" applyBorder="1" applyAlignment="1">
      <alignment horizontal="justify" vertical="top" wrapText="1"/>
    </xf>
    <xf numFmtId="0" fontId="7" fillId="0" borderId="52" xfId="34" applyFont="1" applyBorder="1" applyAlignment="1">
      <alignment horizontal="right" vertical="top"/>
    </xf>
    <xf numFmtId="0" fontId="8" fillId="0" borderId="35" xfId="66" applyFont="1" applyBorder="1" applyAlignment="1">
      <alignment horizontal="justify" vertical="top" wrapText="1"/>
    </xf>
    <xf numFmtId="0" fontId="8" fillId="0" borderId="0" xfId="34" applyFont="1" applyAlignment="1">
      <alignment horizontal="left" vertical="top" wrapText="1"/>
    </xf>
    <xf numFmtId="0" fontId="8" fillId="0" borderId="7" xfId="66" applyFont="1" applyBorder="1" applyAlignment="1">
      <alignment horizontal="justify" vertical="top" wrapText="1"/>
    </xf>
    <xf numFmtId="0" fontId="8" fillId="0" borderId="7" xfId="34" applyFont="1" applyBorder="1" applyAlignment="1">
      <alignment horizontal="left" vertical="top" wrapText="1"/>
    </xf>
    <xf numFmtId="0" fontId="7" fillId="0" borderId="52" xfId="64" applyFont="1" applyBorder="1" applyAlignment="1">
      <alignment horizontal="right" vertical="top" wrapText="1"/>
    </xf>
    <xf numFmtId="0" fontId="7" fillId="0" borderId="51" xfId="64" applyFont="1" applyBorder="1" applyAlignment="1">
      <alignment horizontal="right" vertical="top" wrapText="1"/>
    </xf>
    <xf numFmtId="0" fontId="7" fillId="0" borderId="54" xfId="64" applyFont="1" applyBorder="1" applyAlignment="1">
      <alignment horizontal="right" vertical="top" wrapText="1"/>
    </xf>
    <xf numFmtId="0" fontId="8" fillId="0" borderId="35" xfId="64" applyFont="1" applyBorder="1" applyAlignment="1">
      <alignment horizontal="left" vertical="top" wrapText="1"/>
    </xf>
    <xf numFmtId="0" fontId="8" fillId="0" borderId="0" xfId="64" applyFont="1" applyAlignment="1">
      <alignment horizontal="left" vertical="top" wrapText="1"/>
    </xf>
    <xf numFmtId="0" fontId="8" fillId="0" borderId="7" xfId="64" applyFont="1" applyBorder="1" applyAlignment="1">
      <alignment horizontal="left" vertical="top" wrapText="1"/>
    </xf>
    <xf numFmtId="0" fontId="8" fillId="0" borderId="0" xfId="67" applyFont="1" applyAlignment="1">
      <alignment horizontal="justify" vertical="top" wrapText="1"/>
    </xf>
    <xf numFmtId="0" fontId="8" fillId="4" borderId="0" xfId="64" applyFont="1" applyFill="1" applyAlignment="1">
      <alignment horizontal="justify" vertical="top" wrapText="1"/>
    </xf>
    <xf numFmtId="0" fontId="7" fillId="0" borderId="51" xfId="64" applyFont="1" applyBorder="1" applyAlignment="1">
      <alignment horizontal="right"/>
    </xf>
    <xf numFmtId="0" fontId="8" fillId="0" borderId="7" xfId="64" applyFont="1" applyBorder="1" applyAlignment="1">
      <alignment horizontal="justify" vertical="top" wrapText="1"/>
    </xf>
    <xf numFmtId="0" fontId="13" fillId="0" borderId="35" xfId="34" applyFont="1" applyBorder="1" applyAlignment="1">
      <alignment horizontal="left" vertical="top" wrapText="1"/>
    </xf>
    <xf numFmtId="0" fontId="13" fillId="0" borderId="7" xfId="34" applyFont="1" applyBorder="1" applyAlignment="1">
      <alignment horizontal="left" vertical="top" wrapText="1"/>
    </xf>
    <xf numFmtId="0" fontId="7" fillId="0" borderId="52" xfId="34" applyFont="1" applyBorder="1" applyAlignment="1">
      <alignment horizontal="right" vertical="top" wrapText="1"/>
    </xf>
    <xf numFmtId="0" fontId="7" fillId="0" borderId="3" xfId="3" applyFont="1" applyBorder="1" applyAlignment="1">
      <alignment horizontal="center" vertical="top" wrapText="1"/>
    </xf>
    <xf numFmtId="0" fontId="29" fillId="0" borderId="23" xfId="53" applyFont="1" applyBorder="1" applyAlignment="1">
      <alignment horizontal="center" wrapText="1"/>
    </xf>
    <xf numFmtId="0" fontId="28" fillId="0" borderId="24" xfId="53" applyBorder="1" applyAlignment="1">
      <alignment horizontal="center" wrapText="1"/>
    </xf>
    <xf numFmtId="0" fontId="28" fillId="0" borderId="25" xfId="53" applyBorder="1" applyAlignment="1">
      <alignment horizont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4" xfId="0" applyFont="1" applyBorder="1" applyAlignment="1">
      <alignment horizontal="center" vertical="center" wrapText="1"/>
    </xf>
    <xf numFmtId="0" fontId="64" fillId="0" borderId="23" xfId="0" applyFont="1" applyBorder="1" applyAlignment="1">
      <alignment horizontal="left" vertical="center" wrapText="1"/>
    </xf>
    <xf numFmtId="0" fontId="64" fillId="0" borderId="24" xfId="0" applyFont="1" applyBorder="1" applyAlignment="1">
      <alignment horizontal="left" vertical="center" wrapText="1"/>
    </xf>
    <xf numFmtId="0" fontId="64" fillId="0" borderId="25" xfId="0" applyFont="1" applyBorder="1" applyAlignment="1">
      <alignment horizontal="left" vertical="center" wrapText="1"/>
    </xf>
    <xf numFmtId="0" fontId="64" fillId="0" borderId="17" xfId="0" applyFont="1" applyBorder="1" applyAlignment="1">
      <alignment horizontal="left" vertical="center" wrapText="1"/>
    </xf>
    <xf numFmtId="0" fontId="64" fillId="0" borderId="0" xfId="0" applyFont="1" applyAlignment="1">
      <alignment horizontal="left" vertical="center" wrapText="1"/>
    </xf>
    <xf numFmtId="0" fontId="64" fillId="0" borderId="21" xfId="0" applyFont="1" applyBorder="1" applyAlignment="1">
      <alignment horizontal="left" vertical="center" wrapText="1"/>
    </xf>
    <xf numFmtId="0" fontId="7" fillId="0" borderId="24" xfId="3" applyFont="1" applyBorder="1" applyAlignment="1">
      <alignment horizontal="center" vertical="top" wrapText="1"/>
    </xf>
    <xf numFmtId="0" fontId="7" fillId="0" borderId="1" xfId="3" applyFont="1" applyBorder="1" applyAlignment="1">
      <alignment horizontal="center" vertical="top" wrapText="1"/>
    </xf>
  </cellXfs>
  <cellStyles count="3476">
    <cellStyle name="0,0_x000d__x000a_NA_x000d__x000a_" xfId="110" xr:uid="{00000000-0005-0000-0000-000000000000}"/>
    <cellStyle name="0,0_x000d__x000a_NA_x000d__x000a_ 2" xfId="309" xr:uid="{00000000-0005-0000-0000-000001000000}"/>
    <cellStyle name="0,0_x000d__x000a_NA_x000d__x000a_ 3" xfId="559" xr:uid="{00000000-0005-0000-0000-000002000000}"/>
    <cellStyle name="Comma" xfId="1" builtinId="3"/>
    <cellStyle name="Comma [0]" xfId="3470" builtinId="6"/>
    <cellStyle name="Comma [0] 10" xfId="256" xr:uid="{00000000-0005-0000-0000-000005000000}"/>
    <cellStyle name="Comma [0] 10 2" xfId="307" xr:uid="{00000000-0005-0000-0000-000006000000}"/>
    <cellStyle name="Comma [0] 10 2 2" xfId="345" xr:uid="{00000000-0005-0000-0000-000007000000}"/>
    <cellStyle name="Comma [0] 10 2 2 2" xfId="348" xr:uid="{00000000-0005-0000-0000-000008000000}"/>
    <cellStyle name="Comma [0] 10 2 2 2 2" xfId="530" xr:uid="{00000000-0005-0000-0000-000009000000}"/>
    <cellStyle name="Comma [0] 10 2 2 2 3" xfId="1370" xr:uid="{00000000-0005-0000-0000-00000A000000}"/>
    <cellStyle name="Comma [0] 10 2 2 3" xfId="531" xr:uid="{00000000-0005-0000-0000-00000B000000}"/>
    <cellStyle name="Comma [0] 10 2 2 4" xfId="1371" xr:uid="{00000000-0005-0000-0000-00000C000000}"/>
    <cellStyle name="Comma [0] 10 2 3" xfId="532" xr:uid="{00000000-0005-0000-0000-00000D000000}"/>
    <cellStyle name="Comma [0] 10 2 4" xfId="1372" xr:uid="{00000000-0005-0000-0000-00000E000000}"/>
    <cellStyle name="Comma [0] 10 3" xfId="363" xr:uid="{00000000-0005-0000-0000-00000F000000}"/>
    <cellStyle name="Comma [0] 10 3 2" xfId="1373" xr:uid="{00000000-0005-0000-0000-000010000000}"/>
    <cellStyle name="Comma [0] 10 4" xfId="1374" xr:uid="{00000000-0005-0000-0000-000011000000}"/>
    <cellStyle name="Comma [0] 11" xfId="1375" xr:uid="{00000000-0005-0000-0000-000012000000}"/>
    <cellStyle name="Comma [0] 2" xfId="54" xr:uid="{00000000-0005-0000-0000-000013000000}"/>
    <cellStyle name="Comma [0] 2 2" xfId="560" xr:uid="{00000000-0005-0000-0000-000014000000}"/>
    <cellStyle name="Comma [0] 2 2 10" xfId="1376" xr:uid="{00000000-0005-0000-0000-000015000000}"/>
    <cellStyle name="Comma [0] 2 2 11" xfId="1377" xr:uid="{00000000-0005-0000-0000-000016000000}"/>
    <cellStyle name="Comma [0] 2 2 12" xfId="1378" xr:uid="{00000000-0005-0000-0000-000017000000}"/>
    <cellStyle name="Comma [0] 2 2 13" xfId="1379" xr:uid="{00000000-0005-0000-0000-000018000000}"/>
    <cellStyle name="Comma [0] 2 2 14" xfId="1380" xr:uid="{00000000-0005-0000-0000-000019000000}"/>
    <cellStyle name="Comma [0] 2 2 15" xfId="1381" xr:uid="{00000000-0005-0000-0000-00001A000000}"/>
    <cellStyle name="Comma [0] 2 2 16" xfId="1382" xr:uid="{00000000-0005-0000-0000-00001B000000}"/>
    <cellStyle name="Comma [0] 2 2 17" xfId="1383" xr:uid="{00000000-0005-0000-0000-00001C000000}"/>
    <cellStyle name="Comma [0] 2 2 18" xfId="1384" xr:uid="{00000000-0005-0000-0000-00001D000000}"/>
    <cellStyle name="Comma [0] 2 2 19" xfId="1385" xr:uid="{00000000-0005-0000-0000-00001E000000}"/>
    <cellStyle name="Comma [0] 2 2 2" xfId="1386" xr:uid="{00000000-0005-0000-0000-00001F000000}"/>
    <cellStyle name="Comma [0] 2 2 20" xfId="1387" xr:uid="{00000000-0005-0000-0000-000020000000}"/>
    <cellStyle name="Comma [0] 2 2 21" xfId="1388" xr:uid="{00000000-0005-0000-0000-000021000000}"/>
    <cellStyle name="Comma [0] 2 2 22" xfId="1389" xr:uid="{00000000-0005-0000-0000-000022000000}"/>
    <cellStyle name="Comma [0] 2 2 23" xfId="1390" xr:uid="{00000000-0005-0000-0000-000023000000}"/>
    <cellStyle name="Comma [0] 2 2 24" xfId="1391" xr:uid="{00000000-0005-0000-0000-000024000000}"/>
    <cellStyle name="Comma [0] 2 2 25" xfId="1392" xr:uid="{00000000-0005-0000-0000-000025000000}"/>
    <cellStyle name="Comma [0] 2 2 26" xfId="1393" xr:uid="{00000000-0005-0000-0000-000026000000}"/>
    <cellStyle name="Comma [0] 2 2 27" xfId="1394" xr:uid="{00000000-0005-0000-0000-000027000000}"/>
    <cellStyle name="Comma [0] 2 2 28" xfId="1395" xr:uid="{00000000-0005-0000-0000-000028000000}"/>
    <cellStyle name="Comma [0] 2 2 29" xfId="1396" xr:uid="{00000000-0005-0000-0000-000029000000}"/>
    <cellStyle name="Comma [0] 2 2 3" xfId="1397" xr:uid="{00000000-0005-0000-0000-00002A000000}"/>
    <cellStyle name="Comma [0] 2 2 30" xfId="1398" xr:uid="{00000000-0005-0000-0000-00002B000000}"/>
    <cellStyle name="Comma [0] 2 2 31" xfId="1399" xr:uid="{00000000-0005-0000-0000-00002C000000}"/>
    <cellStyle name="Comma [0] 2 2 32" xfId="1400" xr:uid="{00000000-0005-0000-0000-00002D000000}"/>
    <cellStyle name="Comma [0] 2 2 33" xfId="1401" xr:uid="{00000000-0005-0000-0000-00002E000000}"/>
    <cellStyle name="Comma [0] 2 2 34" xfId="1402" xr:uid="{00000000-0005-0000-0000-00002F000000}"/>
    <cellStyle name="Comma [0] 2 2 35" xfId="1403" xr:uid="{00000000-0005-0000-0000-000030000000}"/>
    <cellStyle name="Comma [0] 2 2 36" xfId="1404" xr:uid="{00000000-0005-0000-0000-000031000000}"/>
    <cellStyle name="Comma [0] 2 2 37" xfId="1405" xr:uid="{00000000-0005-0000-0000-000032000000}"/>
    <cellStyle name="Comma [0] 2 2 38" xfId="1406" xr:uid="{00000000-0005-0000-0000-000033000000}"/>
    <cellStyle name="Comma [0] 2 2 39" xfId="1407" xr:uid="{00000000-0005-0000-0000-000034000000}"/>
    <cellStyle name="Comma [0] 2 2 4" xfId="1408" xr:uid="{00000000-0005-0000-0000-000035000000}"/>
    <cellStyle name="Comma [0] 2 2 40" xfId="1409" xr:uid="{00000000-0005-0000-0000-000036000000}"/>
    <cellStyle name="Comma [0] 2 2 41" xfId="1410" xr:uid="{00000000-0005-0000-0000-000037000000}"/>
    <cellStyle name="Comma [0] 2 2 42" xfId="1411" xr:uid="{00000000-0005-0000-0000-000038000000}"/>
    <cellStyle name="Comma [0] 2 2 43" xfId="1412" xr:uid="{00000000-0005-0000-0000-000039000000}"/>
    <cellStyle name="Comma [0] 2 2 44" xfId="1413" xr:uid="{00000000-0005-0000-0000-00003A000000}"/>
    <cellStyle name="Comma [0] 2 2 45" xfId="1414" xr:uid="{00000000-0005-0000-0000-00003B000000}"/>
    <cellStyle name="Comma [0] 2 2 5" xfId="1415" xr:uid="{00000000-0005-0000-0000-00003C000000}"/>
    <cellStyle name="Comma [0] 2 2 6" xfId="1416" xr:uid="{00000000-0005-0000-0000-00003D000000}"/>
    <cellStyle name="Comma [0] 2 2 7" xfId="1417" xr:uid="{00000000-0005-0000-0000-00003E000000}"/>
    <cellStyle name="Comma [0] 2 2 8" xfId="1418" xr:uid="{00000000-0005-0000-0000-00003F000000}"/>
    <cellStyle name="Comma [0] 2 2 9" xfId="1419" xr:uid="{00000000-0005-0000-0000-000040000000}"/>
    <cellStyle name="Comma [0] 2 3" xfId="561" xr:uid="{00000000-0005-0000-0000-000041000000}"/>
    <cellStyle name="Comma [0] 2 3 2" xfId="1420" xr:uid="{00000000-0005-0000-0000-000042000000}"/>
    <cellStyle name="Comma [0] 2 4" xfId="562" xr:uid="{00000000-0005-0000-0000-000043000000}"/>
    <cellStyle name="Comma [0] 2 4 2" xfId="1421" xr:uid="{00000000-0005-0000-0000-000044000000}"/>
    <cellStyle name="Comma [0] 2 5" xfId="563" xr:uid="{00000000-0005-0000-0000-000045000000}"/>
    <cellStyle name="Comma [0] 2 5 2" xfId="1422" xr:uid="{00000000-0005-0000-0000-000046000000}"/>
    <cellStyle name="Comma [0] 2 6" xfId="564" xr:uid="{00000000-0005-0000-0000-000047000000}"/>
    <cellStyle name="Comma [0] 2 6 2" xfId="1423" xr:uid="{00000000-0005-0000-0000-000048000000}"/>
    <cellStyle name="Comma [0] 2 7" xfId="1424" xr:uid="{00000000-0005-0000-0000-000049000000}"/>
    <cellStyle name="Comma [0] 2 8" xfId="111" xr:uid="{00000000-0005-0000-0000-00004A000000}"/>
    <cellStyle name="Comma [0] 3" xfId="63" xr:uid="{00000000-0005-0000-0000-00004B000000}"/>
    <cellStyle name="Comma [0] 3 2" xfId="565" xr:uid="{00000000-0005-0000-0000-00004C000000}"/>
    <cellStyle name="Comma [0] 3 2 2" xfId="1425" xr:uid="{00000000-0005-0000-0000-00004D000000}"/>
    <cellStyle name="Comma [0] 3 3" xfId="566" xr:uid="{00000000-0005-0000-0000-00004E000000}"/>
    <cellStyle name="Comma [0] 3 3 2" xfId="1426" xr:uid="{00000000-0005-0000-0000-00004F000000}"/>
    <cellStyle name="Comma [0] 3 4" xfId="567" xr:uid="{00000000-0005-0000-0000-000050000000}"/>
    <cellStyle name="Comma [0] 3 4 2" xfId="1427" xr:uid="{00000000-0005-0000-0000-000051000000}"/>
    <cellStyle name="Comma [0] 3 5" xfId="568" xr:uid="{00000000-0005-0000-0000-000052000000}"/>
    <cellStyle name="Comma [0] 3 5 2" xfId="1428" xr:uid="{00000000-0005-0000-0000-000053000000}"/>
    <cellStyle name="Comma [0] 3 6" xfId="569" xr:uid="{00000000-0005-0000-0000-000054000000}"/>
    <cellStyle name="Comma [0] 3 6 2" xfId="1429" xr:uid="{00000000-0005-0000-0000-000055000000}"/>
    <cellStyle name="Comma [0] 3 7" xfId="1430" xr:uid="{00000000-0005-0000-0000-000056000000}"/>
    <cellStyle name="Comma [0] 3 8" xfId="112" xr:uid="{00000000-0005-0000-0000-000057000000}"/>
    <cellStyle name="Comma [0] 4" xfId="113" xr:uid="{00000000-0005-0000-0000-000058000000}"/>
    <cellStyle name="Comma [0] 4 2" xfId="570" xr:uid="{00000000-0005-0000-0000-000059000000}"/>
    <cellStyle name="Comma [0] 4 2 2" xfId="1431" xr:uid="{00000000-0005-0000-0000-00005A000000}"/>
    <cellStyle name="Comma [0] 4 3" xfId="571" xr:uid="{00000000-0005-0000-0000-00005B000000}"/>
    <cellStyle name="Comma [0] 4 3 2" xfId="1432" xr:uid="{00000000-0005-0000-0000-00005C000000}"/>
    <cellStyle name="Comma [0] 4 4" xfId="572" xr:uid="{00000000-0005-0000-0000-00005D000000}"/>
    <cellStyle name="Comma [0] 4 4 2" xfId="1433" xr:uid="{00000000-0005-0000-0000-00005E000000}"/>
    <cellStyle name="Comma [0] 4 5" xfId="573" xr:uid="{00000000-0005-0000-0000-00005F000000}"/>
    <cellStyle name="Comma [0] 4 5 2" xfId="1434" xr:uid="{00000000-0005-0000-0000-000060000000}"/>
    <cellStyle name="Comma [0] 4 6" xfId="574" xr:uid="{00000000-0005-0000-0000-000061000000}"/>
    <cellStyle name="Comma [0] 4 6 2" xfId="1435" xr:uid="{00000000-0005-0000-0000-000062000000}"/>
    <cellStyle name="Comma [0] 4 7" xfId="1436" xr:uid="{00000000-0005-0000-0000-000063000000}"/>
    <cellStyle name="Comma [0] 5" xfId="114" xr:uid="{00000000-0005-0000-0000-000064000000}"/>
    <cellStyle name="Comma [0] 5 2" xfId="575" xr:uid="{00000000-0005-0000-0000-000065000000}"/>
    <cellStyle name="Comma [0] 5 2 2" xfId="1437" xr:uid="{00000000-0005-0000-0000-000066000000}"/>
    <cellStyle name="Comma [0] 5 3" xfId="576" xr:uid="{00000000-0005-0000-0000-000067000000}"/>
    <cellStyle name="Comma [0] 5 3 2" xfId="1438" xr:uid="{00000000-0005-0000-0000-000068000000}"/>
    <cellStyle name="Comma [0] 5 4" xfId="577" xr:uid="{00000000-0005-0000-0000-000069000000}"/>
    <cellStyle name="Comma [0] 5 4 2" xfId="1439" xr:uid="{00000000-0005-0000-0000-00006A000000}"/>
    <cellStyle name="Comma [0] 5 5" xfId="578" xr:uid="{00000000-0005-0000-0000-00006B000000}"/>
    <cellStyle name="Comma [0] 5 5 2" xfId="1440" xr:uid="{00000000-0005-0000-0000-00006C000000}"/>
    <cellStyle name="Comma [0] 5 6" xfId="579" xr:uid="{00000000-0005-0000-0000-00006D000000}"/>
    <cellStyle name="Comma [0] 5 6 2" xfId="1441" xr:uid="{00000000-0005-0000-0000-00006E000000}"/>
    <cellStyle name="Comma [0] 5 7" xfId="1442" xr:uid="{00000000-0005-0000-0000-00006F000000}"/>
    <cellStyle name="Comma [0] 6" xfId="115" xr:uid="{00000000-0005-0000-0000-000070000000}"/>
    <cellStyle name="Comma [0] 6 2" xfId="580" xr:uid="{00000000-0005-0000-0000-000071000000}"/>
    <cellStyle name="Comma [0] 6 2 2" xfId="1443" xr:uid="{00000000-0005-0000-0000-000072000000}"/>
    <cellStyle name="Comma [0] 6 3" xfId="581" xr:uid="{00000000-0005-0000-0000-000073000000}"/>
    <cellStyle name="Comma [0] 6 3 2" xfId="1444" xr:uid="{00000000-0005-0000-0000-000074000000}"/>
    <cellStyle name="Comma [0] 6 4" xfId="582" xr:uid="{00000000-0005-0000-0000-000075000000}"/>
    <cellStyle name="Comma [0] 6 4 2" xfId="1445" xr:uid="{00000000-0005-0000-0000-000076000000}"/>
    <cellStyle name="Comma [0] 6 5" xfId="583" xr:uid="{00000000-0005-0000-0000-000077000000}"/>
    <cellStyle name="Comma [0] 6 5 2" xfId="1446" xr:uid="{00000000-0005-0000-0000-000078000000}"/>
    <cellStyle name="Comma [0] 6 6" xfId="584" xr:uid="{00000000-0005-0000-0000-000079000000}"/>
    <cellStyle name="Comma [0] 6 6 2" xfId="1447" xr:uid="{00000000-0005-0000-0000-00007A000000}"/>
    <cellStyle name="Comma [0] 6 7" xfId="1448" xr:uid="{00000000-0005-0000-0000-00007B000000}"/>
    <cellStyle name="Comma [0] 7" xfId="116" xr:uid="{00000000-0005-0000-0000-00007C000000}"/>
    <cellStyle name="Comma [0] 7 2" xfId="585" xr:uid="{00000000-0005-0000-0000-00007D000000}"/>
    <cellStyle name="Comma [0] 7 2 2" xfId="1449" xr:uid="{00000000-0005-0000-0000-00007E000000}"/>
    <cellStyle name="Comma [0] 7 3" xfId="586" xr:uid="{00000000-0005-0000-0000-00007F000000}"/>
    <cellStyle name="Comma [0] 7 3 2" xfId="1450" xr:uid="{00000000-0005-0000-0000-000080000000}"/>
    <cellStyle name="Comma [0] 7 4" xfId="587" xr:uid="{00000000-0005-0000-0000-000081000000}"/>
    <cellStyle name="Comma [0] 7 4 2" xfId="1451" xr:uid="{00000000-0005-0000-0000-000082000000}"/>
    <cellStyle name="Comma [0] 7 5" xfId="588" xr:uid="{00000000-0005-0000-0000-000083000000}"/>
    <cellStyle name="Comma [0] 7 5 2" xfId="1452" xr:uid="{00000000-0005-0000-0000-000084000000}"/>
    <cellStyle name="Comma [0] 7 6" xfId="589" xr:uid="{00000000-0005-0000-0000-000085000000}"/>
    <cellStyle name="Comma [0] 7 6 2" xfId="1453" xr:uid="{00000000-0005-0000-0000-000086000000}"/>
    <cellStyle name="Comma [0] 7 7" xfId="1454" xr:uid="{00000000-0005-0000-0000-000087000000}"/>
    <cellStyle name="Comma [0] 8" xfId="117" xr:uid="{00000000-0005-0000-0000-000088000000}"/>
    <cellStyle name="Comma [0] 8 2" xfId="590" xr:uid="{00000000-0005-0000-0000-000089000000}"/>
    <cellStyle name="Comma [0] 8 2 2" xfId="1455" xr:uid="{00000000-0005-0000-0000-00008A000000}"/>
    <cellStyle name="Comma [0] 8 3" xfId="591" xr:uid="{00000000-0005-0000-0000-00008B000000}"/>
    <cellStyle name="Comma [0] 8 3 2" xfId="1456" xr:uid="{00000000-0005-0000-0000-00008C000000}"/>
    <cellStyle name="Comma [0] 8 4" xfId="592" xr:uid="{00000000-0005-0000-0000-00008D000000}"/>
    <cellStyle name="Comma [0] 8 4 2" xfId="1457" xr:uid="{00000000-0005-0000-0000-00008E000000}"/>
    <cellStyle name="Comma [0] 8 5" xfId="593" xr:uid="{00000000-0005-0000-0000-00008F000000}"/>
    <cellStyle name="Comma [0] 8 5 2" xfId="1458" xr:uid="{00000000-0005-0000-0000-000090000000}"/>
    <cellStyle name="Comma [0] 8 6" xfId="594" xr:uid="{00000000-0005-0000-0000-000091000000}"/>
    <cellStyle name="Comma [0] 8 6 2" xfId="1459" xr:uid="{00000000-0005-0000-0000-000092000000}"/>
    <cellStyle name="Comma [0] 8 7" xfId="1460" xr:uid="{00000000-0005-0000-0000-000093000000}"/>
    <cellStyle name="Comma [0] 9" xfId="118" xr:uid="{00000000-0005-0000-0000-000094000000}"/>
    <cellStyle name="Comma [0] 9 2" xfId="595" xr:uid="{00000000-0005-0000-0000-000095000000}"/>
    <cellStyle name="Comma [0] 9 2 2" xfId="1461" xr:uid="{00000000-0005-0000-0000-000096000000}"/>
    <cellStyle name="Comma [0] 9 3" xfId="596" xr:uid="{00000000-0005-0000-0000-000097000000}"/>
    <cellStyle name="Comma [0] 9 3 2" xfId="1462" xr:uid="{00000000-0005-0000-0000-000098000000}"/>
    <cellStyle name="Comma [0] 9 4" xfId="597" xr:uid="{00000000-0005-0000-0000-000099000000}"/>
    <cellStyle name="Comma [0] 9 4 2" xfId="1463" xr:uid="{00000000-0005-0000-0000-00009A000000}"/>
    <cellStyle name="Comma [0] 9 5" xfId="598" xr:uid="{00000000-0005-0000-0000-00009B000000}"/>
    <cellStyle name="Comma [0] 9 5 2" xfId="1464" xr:uid="{00000000-0005-0000-0000-00009C000000}"/>
    <cellStyle name="Comma [0] 9 6" xfId="599" xr:uid="{00000000-0005-0000-0000-00009D000000}"/>
    <cellStyle name="Comma [0] 9 6 2" xfId="1465" xr:uid="{00000000-0005-0000-0000-00009E000000}"/>
    <cellStyle name="Comma [0] 9 7" xfId="1466" xr:uid="{00000000-0005-0000-0000-00009F000000}"/>
    <cellStyle name="Comma 10" xfId="105" xr:uid="{00000000-0005-0000-0000-0000A0000000}"/>
    <cellStyle name="Comma 10 10" xfId="39" xr:uid="{00000000-0005-0000-0000-0000A1000000}"/>
    <cellStyle name="Comma 10 10 2" xfId="3350" xr:uid="{00000000-0005-0000-0000-0000A2000000}"/>
    <cellStyle name="Comma 10 10 3" xfId="2702" xr:uid="{00000000-0005-0000-0000-0000A3000000}"/>
    <cellStyle name="Comma 10 10 4" xfId="3429" xr:uid="{00000000-0005-0000-0000-0000A4000000}"/>
    <cellStyle name="Comma 10 11" xfId="19" xr:uid="{00000000-0005-0000-0000-0000A5000000}"/>
    <cellStyle name="Comma 10 11 2" xfId="3343" xr:uid="{00000000-0005-0000-0000-0000A6000000}"/>
    <cellStyle name="Comma 10 11 2 2" xfId="3472" xr:uid="{00000000-0005-0000-0000-0000A7000000}"/>
    <cellStyle name="Comma 10 11 3" xfId="3432" xr:uid="{00000000-0005-0000-0000-0000A8000000}"/>
    <cellStyle name="Comma 10 12" xfId="3423" xr:uid="{00000000-0005-0000-0000-0000A9000000}"/>
    <cellStyle name="Comma 10 13" xfId="3475" xr:uid="{8B7AB3BE-41D7-4568-9EF5-94337E020108}"/>
    <cellStyle name="Comma 10 17" xfId="3454" xr:uid="{00000000-0005-0000-0000-0000AA000000}"/>
    <cellStyle name="Comma 10 2" xfId="5" xr:uid="{00000000-0005-0000-0000-0000AB000000}"/>
    <cellStyle name="Comma 10 2 2" xfId="429" xr:uid="{00000000-0005-0000-0000-0000AC000000}"/>
    <cellStyle name="Comma 10 2 2 2" xfId="1467" xr:uid="{00000000-0005-0000-0000-0000AD000000}"/>
    <cellStyle name="Comma 10 2 3" xfId="1468" xr:uid="{00000000-0005-0000-0000-0000AE000000}"/>
    <cellStyle name="Comma 10 2 4" xfId="2690" xr:uid="{00000000-0005-0000-0000-0000AF000000}"/>
    <cellStyle name="Comma 10 2 5" xfId="3374" xr:uid="{00000000-0005-0000-0000-0000B0000000}"/>
    <cellStyle name="Comma 10 2 6" xfId="232" xr:uid="{00000000-0005-0000-0000-0000B1000000}"/>
    <cellStyle name="Comma 10 2 7" xfId="3469" xr:uid="{00000000-0005-0000-0000-0000B2000000}"/>
    <cellStyle name="Comma 10 3" xfId="600" xr:uid="{00000000-0005-0000-0000-0000B3000000}"/>
    <cellStyle name="Comma 10 3 2" xfId="1469" xr:uid="{00000000-0005-0000-0000-0000B4000000}"/>
    <cellStyle name="Comma 10 3 3" xfId="3156" xr:uid="{00000000-0005-0000-0000-0000B5000000}"/>
    <cellStyle name="Comma 10 3 4" xfId="3455" xr:uid="{00000000-0005-0000-0000-0000B6000000}"/>
    <cellStyle name="Comma 10 4" xfId="601" xr:uid="{00000000-0005-0000-0000-0000B7000000}"/>
    <cellStyle name="Comma 10 4 2" xfId="1470" xr:uid="{00000000-0005-0000-0000-0000B8000000}"/>
    <cellStyle name="Comma 10 4 3" xfId="2720" xr:uid="{00000000-0005-0000-0000-0000B9000000}"/>
    <cellStyle name="Comma 10 5" xfId="602" xr:uid="{00000000-0005-0000-0000-0000BA000000}"/>
    <cellStyle name="Comma 10 5 2" xfId="1471" xr:uid="{00000000-0005-0000-0000-0000BB000000}"/>
    <cellStyle name="Comma 10 5 3" xfId="2721" xr:uid="{00000000-0005-0000-0000-0000BC000000}"/>
    <cellStyle name="Comma 10 6" xfId="603" xr:uid="{00000000-0005-0000-0000-0000BD000000}"/>
    <cellStyle name="Comma 10 6 2" xfId="1472" xr:uid="{00000000-0005-0000-0000-0000BE000000}"/>
    <cellStyle name="Comma 10 7" xfId="604" xr:uid="{00000000-0005-0000-0000-0000BF000000}"/>
    <cellStyle name="Comma 10 7 2" xfId="1473" xr:uid="{00000000-0005-0000-0000-0000C0000000}"/>
    <cellStyle name="Comma 10 8" xfId="68" xr:uid="{00000000-0005-0000-0000-0000C1000000}"/>
    <cellStyle name="Comma 10 8 2" xfId="3372" xr:uid="{00000000-0005-0000-0000-0000C2000000}"/>
    <cellStyle name="Comma 10 8 3" xfId="1369" xr:uid="{00000000-0005-0000-0000-0000C3000000}"/>
    <cellStyle name="Comma 10 9" xfId="2637" xr:uid="{00000000-0005-0000-0000-0000C4000000}"/>
    <cellStyle name="Comma 10 9 2" xfId="2678" xr:uid="{00000000-0005-0000-0000-0000C5000000}"/>
    <cellStyle name="Comma 10_LOT 1.2 - MITYANA GH(1) 08-08-12" xfId="1474" xr:uid="{00000000-0005-0000-0000-0000C6000000}"/>
    <cellStyle name="Comma 100" xfId="2722" xr:uid="{00000000-0005-0000-0000-0000C7000000}"/>
    <cellStyle name="Comma 101" xfId="2723" xr:uid="{00000000-0005-0000-0000-0000C8000000}"/>
    <cellStyle name="Comma 102" xfId="2724" xr:uid="{00000000-0005-0000-0000-0000C9000000}"/>
    <cellStyle name="Comma 103" xfId="2725" xr:uid="{00000000-0005-0000-0000-0000CA000000}"/>
    <cellStyle name="Comma 104" xfId="2726" xr:uid="{00000000-0005-0000-0000-0000CB000000}"/>
    <cellStyle name="Comma 105" xfId="2727" xr:uid="{00000000-0005-0000-0000-0000CC000000}"/>
    <cellStyle name="Comma 106" xfId="2728" xr:uid="{00000000-0005-0000-0000-0000CD000000}"/>
    <cellStyle name="Comma 107" xfId="2729" xr:uid="{00000000-0005-0000-0000-0000CE000000}"/>
    <cellStyle name="Comma 108" xfId="2730" xr:uid="{00000000-0005-0000-0000-0000CF000000}"/>
    <cellStyle name="Comma 109" xfId="2731" xr:uid="{00000000-0005-0000-0000-0000D0000000}"/>
    <cellStyle name="Comma 11" xfId="88" xr:uid="{00000000-0005-0000-0000-0000D1000000}"/>
    <cellStyle name="Comma 11 2" xfId="16" xr:uid="{00000000-0005-0000-0000-0000D2000000}"/>
    <cellStyle name="Comma 11 2 2" xfId="364" xr:uid="{00000000-0005-0000-0000-0000D3000000}"/>
    <cellStyle name="Comma 11 2 2 2" xfId="1475" xr:uid="{00000000-0005-0000-0000-0000D4000000}"/>
    <cellStyle name="Comma 11 2 3" xfId="1476" xr:uid="{00000000-0005-0000-0000-0000D5000000}"/>
    <cellStyle name="Comma 11 2 4" xfId="3384" xr:uid="{00000000-0005-0000-0000-0000D6000000}"/>
    <cellStyle name="Comma 11 2 5" xfId="95" xr:uid="{00000000-0005-0000-0000-0000D7000000}"/>
    <cellStyle name="Comma 11 2 6" xfId="3430" xr:uid="{00000000-0005-0000-0000-0000D8000000}"/>
    <cellStyle name="Comma 11 3" xfId="605" xr:uid="{00000000-0005-0000-0000-0000D9000000}"/>
    <cellStyle name="Comma 11 3 2" xfId="1477" xr:uid="{00000000-0005-0000-0000-0000DA000000}"/>
    <cellStyle name="Comma 11 4" xfId="606" xr:uid="{00000000-0005-0000-0000-0000DB000000}"/>
    <cellStyle name="Comma 11 4 2" xfId="1478" xr:uid="{00000000-0005-0000-0000-0000DC000000}"/>
    <cellStyle name="Comma 11 5" xfId="607" xr:uid="{00000000-0005-0000-0000-0000DD000000}"/>
    <cellStyle name="Comma 11 5 2" xfId="1479" xr:uid="{00000000-0005-0000-0000-0000DE000000}"/>
    <cellStyle name="Comma 11 6" xfId="608" xr:uid="{00000000-0005-0000-0000-0000DF000000}"/>
    <cellStyle name="Comma 11 6 2" xfId="1480" xr:uid="{00000000-0005-0000-0000-0000E0000000}"/>
    <cellStyle name="Comma 11 7" xfId="1481" xr:uid="{00000000-0005-0000-0000-0000E1000000}"/>
    <cellStyle name="Comma 11_LOT 1.2 - MITYANA GH(1) 08-08-12" xfId="1482" xr:uid="{00000000-0005-0000-0000-0000E2000000}"/>
    <cellStyle name="Comma 110" xfId="2732" xr:uid="{00000000-0005-0000-0000-0000E3000000}"/>
    <cellStyle name="Comma 111" xfId="2733" xr:uid="{00000000-0005-0000-0000-0000E4000000}"/>
    <cellStyle name="Comma 112" xfId="2734" xr:uid="{00000000-0005-0000-0000-0000E5000000}"/>
    <cellStyle name="Comma 113" xfId="2735" xr:uid="{00000000-0005-0000-0000-0000E6000000}"/>
    <cellStyle name="Comma 114" xfId="2736" xr:uid="{00000000-0005-0000-0000-0000E7000000}"/>
    <cellStyle name="Comma 115" xfId="2737" xr:uid="{00000000-0005-0000-0000-0000E8000000}"/>
    <cellStyle name="Comma 116" xfId="2738" xr:uid="{00000000-0005-0000-0000-0000E9000000}"/>
    <cellStyle name="Comma 117" xfId="2739" xr:uid="{00000000-0005-0000-0000-0000EA000000}"/>
    <cellStyle name="Comma 118" xfId="2740" xr:uid="{00000000-0005-0000-0000-0000EB000000}"/>
    <cellStyle name="Comma 119" xfId="2741" xr:uid="{00000000-0005-0000-0000-0000EC000000}"/>
    <cellStyle name="Comma 12" xfId="119" xr:uid="{00000000-0005-0000-0000-0000ED000000}"/>
    <cellStyle name="Comma 12 2" xfId="609" xr:uid="{00000000-0005-0000-0000-0000EE000000}"/>
    <cellStyle name="Comma 12 2 2" xfId="1483" xr:uid="{00000000-0005-0000-0000-0000EF000000}"/>
    <cellStyle name="Comma 12 3" xfId="610" xr:uid="{00000000-0005-0000-0000-0000F0000000}"/>
    <cellStyle name="Comma 12 3 2" xfId="1484" xr:uid="{00000000-0005-0000-0000-0000F1000000}"/>
    <cellStyle name="Comma 12 4" xfId="611" xr:uid="{00000000-0005-0000-0000-0000F2000000}"/>
    <cellStyle name="Comma 12 4 2" xfId="1485" xr:uid="{00000000-0005-0000-0000-0000F3000000}"/>
    <cellStyle name="Comma 12 5" xfId="612" xr:uid="{00000000-0005-0000-0000-0000F4000000}"/>
    <cellStyle name="Comma 12 5 2" xfId="1486" xr:uid="{00000000-0005-0000-0000-0000F5000000}"/>
    <cellStyle name="Comma 12 6" xfId="613" xr:uid="{00000000-0005-0000-0000-0000F6000000}"/>
    <cellStyle name="Comma 12 6 2" xfId="1487" xr:uid="{00000000-0005-0000-0000-0000F7000000}"/>
    <cellStyle name="Comma 12 7" xfId="1488" xr:uid="{00000000-0005-0000-0000-0000F8000000}"/>
    <cellStyle name="Comma 120" xfId="2742" xr:uid="{00000000-0005-0000-0000-0000F9000000}"/>
    <cellStyle name="Comma 121" xfId="2743" xr:uid="{00000000-0005-0000-0000-0000FA000000}"/>
    <cellStyle name="Comma 122" xfId="2744" xr:uid="{00000000-0005-0000-0000-0000FB000000}"/>
    <cellStyle name="Comma 123" xfId="2745" xr:uid="{00000000-0005-0000-0000-0000FC000000}"/>
    <cellStyle name="Comma 124" xfId="2746" xr:uid="{00000000-0005-0000-0000-0000FD000000}"/>
    <cellStyle name="Comma 125" xfId="2747" xr:uid="{00000000-0005-0000-0000-0000FE000000}"/>
    <cellStyle name="Comma 126" xfId="2748" xr:uid="{00000000-0005-0000-0000-0000FF000000}"/>
    <cellStyle name="Comma 127" xfId="2749" xr:uid="{00000000-0005-0000-0000-000000010000}"/>
    <cellStyle name="Comma 128" xfId="2750" xr:uid="{00000000-0005-0000-0000-000001010000}"/>
    <cellStyle name="Comma 129" xfId="2751" xr:uid="{00000000-0005-0000-0000-000002010000}"/>
    <cellStyle name="Comma 13" xfId="120" xr:uid="{00000000-0005-0000-0000-000003010000}"/>
    <cellStyle name="Comma 13 2" xfId="614" xr:uid="{00000000-0005-0000-0000-000004010000}"/>
    <cellStyle name="Comma 13 2 2" xfId="1489" xr:uid="{00000000-0005-0000-0000-000005010000}"/>
    <cellStyle name="Comma 13 3" xfId="615" xr:uid="{00000000-0005-0000-0000-000006010000}"/>
    <cellStyle name="Comma 13 3 2" xfId="1490" xr:uid="{00000000-0005-0000-0000-000007010000}"/>
    <cellStyle name="Comma 13 4" xfId="616" xr:uid="{00000000-0005-0000-0000-000008010000}"/>
    <cellStyle name="Comma 13 4 2" xfId="1491" xr:uid="{00000000-0005-0000-0000-000009010000}"/>
    <cellStyle name="Comma 13 5" xfId="617" xr:uid="{00000000-0005-0000-0000-00000A010000}"/>
    <cellStyle name="Comma 13 5 2" xfId="1492" xr:uid="{00000000-0005-0000-0000-00000B010000}"/>
    <cellStyle name="Comma 13 6" xfId="618" xr:uid="{00000000-0005-0000-0000-00000C010000}"/>
    <cellStyle name="Comma 13 6 2" xfId="1493" xr:uid="{00000000-0005-0000-0000-00000D010000}"/>
    <cellStyle name="Comma 13 7" xfId="1494" xr:uid="{00000000-0005-0000-0000-00000E010000}"/>
    <cellStyle name="Comma 13 8" xfId="2752" xr:uid="{00000000-0005-0000-0000-00000F010000}"/>
    <cellStyle name="Comma 130" xfId="2753" xr:uid="{00000000-0005-0000-0000-000010010000}"/>
    <cellStyle name="Comma 131" xfId="2754" xr:uid="{00000000-0005-0000-0000-000011010000}"/>
    <cellStyle name="Comma 132" xfId="2755" xr:uid="{00000000-0005-0000-0000-000012010000}"/>
    <cellStyle name="Comma 133" xfId="2756" xr:uid="{00000000-0005-0000-0000-000013010000}"/>
    <cellStyle name="Comma 134" xfId="2757" xr:uid="{00000000-0005-0000-0000-000014010000}"/>
    <cellStyle name="Comma 135" xfId="2758" xr:uid="{00000000-0005-0000-0000-000015010000}"/>
    <cellStyle name="Comma 136" xfId="2759" xr:uid="{00000000-0005-0000-0000-000016010000}"/>
    <cellStyle name="Comma 137" xfId="2760" xr:uid="{00000000-0005-0000-0000-000017010000}"/>
    <cellStyle name="Comma 138" xfId="2761" xr:uid="{00000000-0005-0000-0000-000018010000}"/>
    <cellStyle name="Comma 139" xfId="2762" xr:uid="{00000000-0005-0000-0000-000019010000}"/>
    <cellStyle name="Comma 14" xfId="121" xr:uid="{00000000-0005-0000-0000-00001A010000}"/>
    <cellStyle name="Comma 14 2" xfId="619" xr:uid="{00000000-0005-0000-0000-00001B010000}"/>
    <cellStyle name="Comma 14 2 2" xfId="1495" xr:uid="{00000000-0005-0000-0000-00001C010000}"/>
    <cellStyle name="Comma 14 3" xfId="620" xr:uid="{00000000-0005-0000-0000-00001D010000}"/>
    <cellStyle name="Comma 14 3 2" xfId="1496" xr:uid="{00000000-0005-0000-0000-00001E010000}"/>
    <cellStyle name="Comma 14 4" xfId="621" xr:uid="{00000000-0005-0000-0000-00001F010000}"/>
    <cellStyle name="Comma 14 4 2" xfId="1497" xr:uid="{00000000-0005-0000-0000-000020010000}"/>
    <cellStyle name="Comma 14 5" xfId="622" xr:uid="{00000000-0005-0000-0000-000021010000}"/>
    <cellStyle name="Comma 14 5 2" xfId="1498" xr:uid="{00000000-0005-0000-0000-000022010000}"/>
    <cellStyle name="Comma 14 6" xfId="623" xr:uid="{00000000-0005-0000-0000-000023010000}"/>
    <cellStyle name="Comma 14 6 2" xfId="1499" xr:uid="{00000000-0005-0000-0000-000024010000}"/>
    <cellStyle name="Comma 14 7" xfId="1500" xr:uid="{00000000-0005-0000-0000-000025010000}"/>
    <cellStyle name="Comma 14 8" xfId="2763" xr:uid="{00000000-0005-0000-0000-000026010000}"/>
    <cellStyle name="Comma 140" xfId="2764" xr:uid="{00000000-0005-0000-0000-000027010000}"/>
    <cellStyle name="Comma 141" xfId="2765" xr:uid="{00000000-0005-0000-0000-000028010000}"/>
    <cellStyle name="Comma 142" xfId="2766" xr:uid="{00000000-0005-0000-0000-000029010000}"/>
    <cellStyle name="Comma 143" xfId="2767" xr:uid="{00000000-0005-0000-0000-00002A010000}"/>
    <cellStyle name="Comma 144" xfId="2768" xr:uid="{00000000-0005-0000-0000-00002B010000}"/>
    <cellStyle name="Comma 145" xfId="2769" xr:uid="{00000000-0005-0000-0000-00002C010000}"/>
    <cellStyle name="Comma 146" xfId="2770" xr:uid="{00000000-0005-0000-0000-00002D010000}"/>
    <cellStyle name="Comma 147" xfId="2771" xr:uid="{00000000-0005-0000-0000-00002E010000}"/>
    <cellStyle name="Comma 148" xfId="2772" xr:uid="{00000000-0005-0000-0000-00002F010000}"/>
    <cellStyle name="Comma 149" xfId="2773" xr:uid="{00000000-0005-0000-0000-000030010000}"/>
    <cellStyle name="Comma 15" xfId="122" xr:uid="{00000000-0005-0000-0000-000031010000}"/>
    <cellStyle name="Comma 15 2" xfId="624" xr:uid="{00000000-0005-0000-0000-000032010000}"/>
    <cellStyle name="Comma 15 2 2" xfId="1501" xr:uid="{00000000-0005-0000-0000-000033010000}"/>
    <cellStyle name="Comma 15 3" xfId="625" xr:uid="{00000000-0005-0000-0000-000034010000}"/>
    <cellStyle name="Comma 15 3 2" xfId="1502" xr:uid="{00000000-0005-0000-0000-000035010000}"/>
    <cellStyle name="Comma 15 4" xfId="626" xr:uid="{00000000-0005-0000-0000-000036010000}"/>
    <cellStyle name="Comma 15 4 2" xfId="1503" xr:uid="{00000000-0005-0000-0000-000037010000}"/>
    <cellStyle name="Comma 15 5" xfId="627" xr:uid="{00000000-0005-0000-0000-000038010000}"/>
    <cellStyle name="Comma 15 5 2" xfId="1504" xr:uid="{00000000-0005-0000-0000-000039010000}"/>
    <cellStyle name="Comma 15 6" xfId="628" xr:uid="{00000000-0005-0000-0000-00003A010000}"/>
    <cellStyle name="Comma 15 6 2" xfId="1505" xr:uid="{00000000-0005-0000-0000-00003B010000}"/>
    <cellStyle name="Comma 15 7" xfId="1506" xr:uid="{00000000-0005-0000-0000-00003C010000}"/>
    <cellStyle name="Comma 15 8" xfId="2774" xr:uid="{00000000-0005-0000-0000-00003D010000}"/>
    <cellStyle name="Comma 15_LOT 1.2 - MITYANA GH(1) 08-08-12" xfId="1507" xr:uid="{00000000-0005-0000-0000-00003E010000}"/>
    <cellStyle name="Comma 150" xfId="2775" xr:uid="{00000000-0005-0000-0000-00003F010000}"/>
    <cellStyle name="Comma 151" xfId="2776" xr:uid="{00000000-0005-0000-0000-000040010000}"/>
    <cellStyle name="Comma 152" xfId="2777" xr:uid="{00000000-0005-0000-0000-000041010000}"/>
    <cellStyle name="Comma 153" xfId="2778" xr:uid="{00000000-0005-0000-0000-000042010000}"/>
    <cellStyle name="Comma 154" xfId="2779" xr:uid="{00000000-0005-0000-0000-000043010000}"/>
    <cellStyle name="Comma 155" xfId="2780" xr:uid="{00000000-0005-0000-0000-000044010000}"/>
    <cellStyle name="Comma 156" xfId="2781" xr:uid="{00000000-0005-0000-0000-000045010000}"/>
    <cellStyle name="Comma 157" xfId="2782" xr:uid="{00000000-0005-0000-0000-000046010000}"/>
    <cellStyle name="Comma 158" xfId="2783" xr:uid="{00000000-0005-0000-0000-000047010000}"/>
    <cellStyle name="Comma 159" xfId="2784" xr:uid="{00000000-0005-0000-0000-000048010000}"/>
    <cellStyle name="Comma 16" xfId="123" xr:uid="{00000000-0005-0000-0000-000049010000}"/>
    <cellStyle name="Comma 16 2" xfId="629" xr:uid="{00000000-0005-0000-0000-00004A010000}"/>
    <cellStyle name="Comma 16 2 2" xfId="1508" xr:uid="{00000000-0005-0000-0000-00004B010000}"/>
    <cellStyle name="Comma 16 3" xfId="630" xr:uid="{00000000-0005-0000-0000-00004C010000}"/>
    <cellStyle name="Comma 16 3 2" xfId="1509" xr:uid="{00000000-0005-0000-0000-00004D010000}"/>
    <cellStyle name="Comma 16 4" xfId="631" xr:uid="{00000000-0005-0000-0000-00004E010000}"/>
    <cellStyle name="Comma 16 4 2" xfId="1510" xr:uid="{00000000-0005-0000-0000-00004F010000}"/>
    <cellStyle name="Comma 16 5" xfId="632" xr:uid="{00000000-0005-0000-0000-000050010000}"/>
    <cellStyle name="Comma 16 5 2" xfId="1511" xr:uid="{00000000-0005-0000-0000-000051010000}"/>
    <cellStyle name="Comma 16 6" xfId="633" xr:uid="{00000000-0005-0000-0000-000052010000}"/>
    <cellStyle name="Comma 16 6 2" xfId="1512" xr:uid="{00000000-0005-0000-0000-000053010000}"/>
    <cellStyle name="Comma 16 7" xfId="1513" xr:uid="{00000000-0005-0000-0000-000054010000}"/>
    <cellStyle name="Comma 16 8" xfId="2785" xr:uid="{00000000-0005-0000-0000-000055010000}"/>
    <cellStyle name="Comma 16_LOT 1.2 - MITYANA GH(1) 08-08-12" xfId="1514" xr:uid="{00000000-0005-0000-0000-000056010000}"/>
    <cellStyle name="Comma 160" xfId="2786" xr:uid="{00000000-0005-0000-0000-000057010000}"/>
    <cellStyle name="Comma 161" xfId="2787" xr:uid="{00000000-0005-0000-0000-000058010000}"/>
    <cellStyle name="Comma 162" xfId="2788" xr:uid="{00000000-0005-0000-0000-000059010000}"/>
    <cellStyle name="Comma 163" xfId="2789" xr:uid="{00000000-0005-0000-0000-00005A010000}"/>
    <cellStyle name="Comma 164" xfId="2790" xr:uid="{00000000-0005-0000-0000-00005B010000}"/>
    <cellStyle name="Comma 165" xfId="2791" xr:uid="{00000000-0005-0000-0000-00005C010000}"/>
    <cellStyle name="Comma 166" xfId="2792" xr:uid="{00000000-0005-0000-0000-00005D010000}"/>
    <cellStyle name="Comma 167" xfId="2793" xr:uid="{00000000-0005-0000-0000-00005E010000}"/>
    <cellStyle name="Comma 168" xfId="2794" xr:uid="{00000000-0005-0000-0000-00005F010000}"/>
    <cellStyle name="Comma 169" xfId="2795" xr:uid="{00000000-0005-0000-0000-000060010000}"/>
    <cellStyle name="Comma 17" xfId="124" xr:uid="{00000000-0005-0000-0000-000061010000}"/>
    <cellStyle name="Comma 17 2" xfId="634" xr:uid="{00000000-0005-0000-0000-000062010000}"/>
    <cellStyle name="Comma 17 2 2" xfId="1515" xr:uid="{00000000-0005-0000-0000-000063010000}"/>
    <cellStyle name="Comma 17 3" xfId="635" xr:uid="{00000000-0005-0000-0000-000064010000}"/>
    <cellStyle name="Comma 17 3 2" xfId="1516" xr:uid="{00000000-0005-0000-0000-000065010000}"/>
    <cellStyle name="Comma 17 4" xfId="636" xr:uid="{00000000-0005-0000-0000-000066010000}"/>
    <cellStyle name="Comma 17 4 2" xfId="1517" xr:uid="{00000000-0005-0000-0000-000067010000}"/>
    <cellStyle name="Comma 17 5" xfId="637" xr:uid="{00000000-0005-0000-0000-000068010000}"/>
    <cellStyle name="Comma 17 5 2" xfId="1518" xr:uid="{00000000-0005-0000-0000-000069010000}"/>
    <cellStyle name="Comma 17 6" xfId="638" xr:uid="{00000000-0005-0000-0000-00006A010000}"/>
    <cellStyle name="Comma 17 6 2" xfId="1519" xr:uid="{00000000-0005-0000-0000-00006B010000}"/>
    <cellStyle name="Comma 17 7" xfId="1520" xr:uid="{00000000-0005-0000-0000-00006C010000}"/>
    <cellStyle name="Comma 17 8" xfId="2796" xr:uid="{00000000-0005-0000-0000-00006D010000}"/>
    <cellStyle name="Comma 170" xfId="2797" xr:uid="{00000000-0005-0000-0000-00006E010000}"/>
    <cellStyle name="Comma 171" xfId="2798" xr:uid="{00000000-0005-0000-0000-00006F010000}"/>
    <cellStyle name="Comma 172" xfId="2799" xr:uid="{00000000-0005-0000-0000-000070010000}"/>
    <cellStyle name="Comma 173" xfId="2800" xr:uid="{00000000-0005-0000-0000-000071010000}"/>
    <cellStyle name="Comma 174" xfId="2801" xr:uid="{00000000-0005-0000-0000-000072010000}"/>
    <cellStyle name="Comma 175" xfId="2802" xr:uid="{00000000-0005-0000-0000-000073010000}"/>
    <cellStyle name="Comma 176" xfId="2803" xr:uid="{00000000-0005-0000-0000-000074010000}"/>
    <cellStyle name="Comma 177" xfId="2804" xr:uid="{00000000-0005-0000-0000-000075010000}"/>
    <cellStyle name="Comma 178" xfId="2805" xr:uid="{00000000-0005-0000-0000-000076010000}"/>
    <cellStyle name="Comma 179" xfId="2806" xr:uid="{00000000-0005-0000-0000-000077010000}"/>
    <cellStyle name="Comma 18" xfId="125" xr:uid="{00000000-0005-0000-0000-000078010000}"/>
    <cellStyle name="Comma 18 10" xfId="2807" xr:uid="{00000000-0005-0000-0000-000079010000}"/>
    <cellStyle name="Comma 18 11" xfId="2808" xr:uid="{00000000-0005-0000-0000-00007A010000}"/>
    <cellStyle name="Comma 18 12" xfId="2809" xr:uid="{00000000-0005-0000-0000-00007B010000}"/>
    <cellStyle name="Comma 18 13" xfId="2810" xr:uid="{00000000-0005-0000-0000-00007C010000}"/>
    <cellStyle name="Comma 18 14" xfId="2811" xr:uid="{00000000-0005-0000-0000-00007D010000}"/>
    <cellStyle name="Comma 18 15" xfId="2812" xr:uid="{00000000-0005-0000-0000-00007E010000}"/>
    <cellStyle name="Comma 18 2" xfId="639" xr:uid="{00000000-0005-0000-0000-00007F010000}"/>
    <cellStyle name="Comma 18 2 2" xfId="1521" xr:uid="{00000000-0005-0000-0000-000080010000}"/>
    <cellStyle name="Comma 18 3" xfId="640" xr:uid="{00000000-0005-0000-0000-000081010000}"/>
    <cellStyle name="Comma 18 3 2" xfId="1522" xr:uid="{00000000-0005-0000-0000-000082010000}"/>
    <cellStyle name="Comma 18 4" xfId="641" xr:uid="{00000000-0005-0000-0000-000083010000}"/>
    <cellStyle name="Comma 18 4 2" xfId="1523" xr:uid="{00000000-0005-0000-0000-000084010000}"/>
    <cellStyle name="Comma 18 5" xfId="642" xr:uid="{00000000-0005-0000-0000-000085010000}"/>
    <cellStyle name="Comma 18 5 2" xfId="1524" xr:uid="{00000000-0005-0000-0000-000086010000}"/>
    <cellStyle name="Comma 18 6" xfId="643" xr:uid="{00000000-0005-0000-0000-000087010000}"/>
    <cellStyle name="Comma 18 6 2" xfId="1525" xr:uid="{00000000-0005-0000-0000-000088010000}"/>
    <cellStyle name="Comma 18 7" xfId="1526" xr:uid="{00000000-0005-0000-0000-000089010000}"/>
    <cellStyle name="Comma 18 8" xfId="2813" xr:uid="{00000000-0005-0000-0000-00008A010000}"/>
    <cellStyle name="Comma 18 9" xfId="2814" xr:uid="{00000000-0005-0000-0000-00008B010000}"/>
    <cellStyle name="Comma 180" xfId="2815" xr:uid="{00000000-0005-0000-0000-00008C010000}"/>
    <cellStyle name="Comma 181" xfId="2816" xr:uid="{00000000-0005-0000-0000-00008D010000}"/>
    <cellStyle name="Comma 182" xfId="2817" xr:uid="{00000000-0005-0000-0000-00008E010000}"/>
    <cellStyle name="Comma 183" xfId="2818" xr:uid="{00000000-0005-0000-0000-00008F010000}"/>
    <cellStyle name="Comma 184" xfId="2819" xr:uid="{00000000-0005-0000-0000-000090010000}"/>
    <cellStyle name="Comma 185" xfId="2820" xr:uid="{00000000-0005-0000-0000-000091010000}"/>
    <cellStyle name="Comma 186" xfId="2821" xr:uid="{00000000-0005-0000-0000-000092010000}"/>
    <cellStyle name="Comma 187" xfId="2822" xr:uid="{00000000-0005-0000-0000-000093010000}"/>
    <cellStyle name="Comma 188" xfId="2823" xr:uid="{00000000-0005-0000-0000-000094010000}"/>
    <cellStyle name="Comma 189" xfId="2824" xr:uid="{00000000-0005-0000-0000-000095010000}"/>
    <cellStyle name="Comma 19" xfId="22" xr:uid="{00000000-0005-0000-0000-000096010000}"/>
    <cellStyle name="Comma 19 2" xfId="104" xr:uid="{00000000-0005-0000-0000-000097010000}"/>
    <cellStyle name="Comma 19 2 2" xfId="1527" xr:uid="{00000000-0005-0000-0000-000098010000}"/>
    <cellStyle name="Comma 19 3" xfId="33" xr:uid="{00000000-0005-0000-0000-000099010000}"/>
    <cellStyle name="Comma 19 3 2" xfId="3104" xr:uid="{00000000-0005-0000-0000-00009A010000}"/>
    <cellStyle name="Comma 19 3 2 2" xfId="3385" xr:uid="{00000000-0005-0000-0000-00009B010000}"/>
    <cellStyle name="Comma 19 3 3" xfId="3364" xr:uid="{00000000-0005-0000-0000-00009C010000}"/>
    <cellStyle name="Comma 19 3 4" xfId="1528" xr:uid="{00000000-0005-0000-0000-00009D010000}"/>
    <cellStyle name="Comma 19 3 5" xfId="3464" xr:uid="{00000000-0005-0000-0000-00009E010000}"/>
    <cellStyle name="Comma 19 4" xfId="3373" xr:uid="{00000000-0005-0000-0000-00009F010000}"/>
    <cellStyle name="Comma 19 5" xfId="90" xr:uid="{00000000-0005-0000-0000-0000A0010000}"/>
    <cellStyle name="Comma 19 6" xfId="3431" xr:uid="{00000000-0005-0000-0000-0000A1010000}"/>
    <cellStyle name="Comma 19_LOT 1.2 - MITYANA GH(1) 08-08-12" xfId="1529" xr:uid="{00000000-0005-0000-0000-0000A2010000}"/>
    <cellStyle name="Comma 190" xfId="2825" xr:uid="{00000000-0005-0000-0000-0000A3010000}"/>
    <cellStyle name="Comma 191" xfId="2826" xr:uid="{00000000-0005-0000-0000-0000A4010000}"/>
    <cellStyle name="Comma 192" xfId="2827" xr:uid="{00000000-0005-0000-0000-0000A5010000}"/>
    <cellStyle name="Comma 193" xfId="2828" xr:uid="{00000000-0005-0000-0000-0000A6010000}"/>
    <cellStyle name="Comma 194" xfId="2829" xr:uid="{00000000-0005-0000-0000-0000A7010000}"/>
    <cellStyle name="Comma 195" xfId="2830" xr:uid="{00000000-0005-0000-0000-0000A8010000}"/>
    <cellStyle name="Comma 196" xfId="2831" xr:uid="{00000000-0005-0000-0000-0000A9010000}"/>
    <cellStyle name="Comma 197" xfId="2832" xr:uid="{00000000-0005-0000-0000-0000AA010000}"/>
    <cellStyle name="Comma 198" xfId="2833" xr:uid="{00000000-0005-0000-0000-0000AB010000}"/>
    <cellStyle name="Comma 199" xfId="2834" xr:uid="{00000000-0005-0000-0000-0000AC010000}"/>
    <cellStyle name="Comma 2" xfId="74" xr:uid="{00000000-0005-0000-0000-0000AD010000}"/>
    <cellStyle name="Comma 2 10" xfId="103" xr:uid="{00000000-0005-0000-0000-0000AE010000}"/>
    <cellStyle name="Comma 2 10 10" xfId="50" xr:uid="{00000000-0005-0000-0000-0000AF010000}"/>
    <cellStyle name="Comma 2 10 2" xfId="644" xr:uid="{00000000-0005-0000-0000-0000B0010000}"/>
    <cellStyle name="Comma 2 10 2 2" xfId="1530" xr:uid="{00000000-0005-0000-0000-0000B1010000}"/>
    <cellStyle name="Comma 2 10 2 2 2" xfId="3439" xr:uid="{00000000-0005-0000-0000-0000B2010000}"/>
    <cellStyle name="Comma 2 10 3" xfId="645" xr:uid="{00000000-0005-0000-0000-0000B3010000}"/>
    <cellStyle name="Comma 2 10 3 2" xfId="1531" xr:uid="{00000000-0005-0000-0000-0000B4010000}"/>
    <cellStyle name="Comma 2 10 4" xfId="646" xr:uid="{00000000-0005-0000-0000-0000B5010000}"/>
    <cellStyle name="Comma 2 10 4 2" xfId="1532" xr:uid="{00000000-0005-0000-0000-0000B6010000}"/>
    <cellStyle name="Comma 2 10 5" xfId="647" xr:uid="{00000000-0005-0000-0000-0000B7010000}"/>
    <cellStyle name="Comma 2 10 5 2" xfId="1533" xr:uid="{00000000-0005-0000-0000-0000B8010000}"/>
    <cellStyle name="Comma 2 10 6" xfId="648" xr:uid="{00000000-0005-0000-0000-0000B9010000}"/>
    <cellStyle name="Comma 2 10 6 2" xfId="1534" xr:uid="{00000000-0005-0000-0000-0000BA010000}"/>
    <cellStyle name="Comma 2 10 7" xfId="1535" xr:uid="{00000000-0005-0000-0000-0000BB010000}"/>
    <cellStyle name="Comma 2 10 7 2" xfId="2673" xr:uid="{00000000-0005-0000-0000-0000BC010000}"/>
    <cellStyle name="Comma 2 10 8" xfId="2835" xr:uid="{00000000-0005-0000-0000-0000BD010000}"/>
    <cellStyle name="Comma 2 11" xfId="126" xr:uid="{00000000-0005-0000-0000-0000BE010000}"/>
    <cellStyle name="Comma 2 11 2" xfId="649" xr:uid="{00000000-0005-0000-0000-0000BF010000}"/>
    <cellStyle name="Comma 2 11 2 2" xfId="1536" xr:uid="{00000000-0005-0000-0000-0000C0010000}"/>
    <cellStyle name="Comma 2 11 3" xfId="650" xr:uid="{00000000-0005-0000-0000-0000C1010000}"/>
    <cellStyle name="Comma 2 11 3 2" xfId="1537" xr:uid="{00000000-0005-0000-0000-0000C2010000}"/>
    <cellStyle name="Comma 2 11 4" xfId="651" xr:uid="{00000000-0005-0000-0000-0000C3010000}"/>
    <cellStyle name="Comma 2 11 4 2" xfId="1538" xr:uid="{00000000-0005-0000-0000-0000C4010000}"/>
    <cellStyle name="Comma 2 11 5" xfId="652" xr:uid="{00000000-0005-0000-0000-0000C5010000}"/>
    <cellStyle name="Comma 2 11 5 2" xfId="1539" xr:uid="{00000000-0005-0000-0000-0000C6010000}"/>
    <cellStyle name="Comma 2 11 6" xfId="653" xr:uid="{00000000-0005-0000-0000-0000C7010000}"/>
    <cellStyle name="Comma 2 11 6 2" xfId="1540" xr:uid="{00000000-0005-0000-0000-0000C8010000}"/>
    <cellStyle name="Comma 2 11 7" xfId="1541" xr:uid="{00000000-0005-0000-0000-0000C9010000}"/>
    <cellStyle name="Comma 2 11 8" xfId="2836" xr:uid="{00000000-0005-0000-0000-0000CA010000}"/>
    <cellStyle name="Comma 2 12" xfId="11" xr:uid="{00000000-0005-0000-0000-0000CB010000}"/>
    <cellStyle name="Comma 2 12 2" xfId="233" xr:uid="{00000000-0005-0000-0000-0000CC010000}"/>
    <cellStyle name="Comma 2 12 2 2" xfId="430" xr:uid="{00000000-0005-0000-0000-0000CD010000}"/>
    <cellStyle name="Comma 2 12 2 2 2" xfId="3105" xr:uid="{00000000-0005-0000-0000-0000CE010000}"/>
    <cellStyle name="Comma 2 12 2 3" xfId="1542" xr:uid="{00000000-0005-0000-0000-0000CF010000}"/>
    <cellStyle name="Comma 2 12 2 4" xfId="2837" xr:uid="{00000000-0005-0000-0000-0000D0010000}"/>
    <cellStyle name="Comma 2 12 3" xfId="300" xr:uid="{00000000-0005-0000-0000-0000D1010000}"/>
    <cellStyle name="Comma 2 12 3 2" xfId="1543" xr:uid="{00000000-0005-0000-0000-0000D2010000}"/>
    <cellStyle name="Comma 2 12 4" xfId="365" xr:uid="{00000000-0005-0000-0000-0000D3010000}"/>
    <cellStyle name="Comma 2 12 4 2" xfId="1544" xr:uid="{00000000-0005-0000-0000-0000D4010000}"/>
    <cellStyle name="Comma 2 12 4 2 2" xfId="3387" xr:uid="{00000000-0005-0000-0000-0000D5010000}"/>
    <cellStyle name="Comma 2 12 5" xfId="24" xr:uid="{00000000-0005-0000-0000-0000D6010000}"/>
    <cellStyle name="Comma 2 12 5 2" xfId="1368" xr:uid="{00000000-0005-0000-0000-0000D7010000}"/>
    <cellStyle name="Comma 2 12 5 3" xfId="3458" xr:uid="{00000000-0005-0000-0000-0000D8010000}"/>
    <cellStyle name="Comma 2 12 6" xfId="2838" xr:uid="{00000000-0005-0000-0000-0000D9010000}"/>
    <cellStyle name="Comma 2 12 7" xfId="44" xr:uid="{00000000-0005-0000-0000-0000DA010000}"/>
    <cellStyle name="Comma 2 12 7 2" xfId="3342" xr:uid="{00000000-0005-0000-0000-0000DB010000}"/>
    <cellStyle name="Comma 2 12 8" xfId="107" xr:uid="{00000000-0005-0000-0000-0000DC010000}"/>
    <cellStyle name="Comma 2 12 9" xfId="3440" xr:uid="{00000000-0005-0000-0000-0000DD010000}"/>
    <cellStyle name="Comma 2 13" xfId="275" xr:uid="{00000000-0005-0000-0000-0000DE010000}"/>
    <cellStyle name="Comma 2 13 2" xfId="1545" xr:uid="{00000000-0005-0000-0000-0000DF010000}"/>
    <cellStyle name="Comma 2 13 3" xfId="2839" xr:uid="{00000000-0005-0000-0000-0000E0010000}"/>
    <cellStyle name="Comma 2 14" xfId="276" xr:uid="{00000000-0005-0000-0000-0000E1010000}"/>
    <cellStyle name="Comma 2 14 2" xfId="1546" xr:uid="{00000000-0005-0000-0000-0000E2010000}"/>
    <cellStyle name="Comma 2 14 3" xfId="2840" xr:uid="{00000000-0005-0000-0000-0000E3010000}"/>
    <cellStyle name="Comma 2 15" xfId="277" xr:uid="{00000000-0005-0000-0000-0000E4010000}"/>
    <cellStyle name="Comma 2 15 2" xfId="1547" xr:uid="{00000000-0005-0000-0000-0000E5010000}"/>
    <cellStyle name="Comma 2 15 3" xfId="2841" xr:uid="{00000000-0005-0000-0000-0000E6010000}"/>
    <cellStyle name="Comma 2 16" xfId="278" xr:uid="{00000000-0005-0000-0000-0000E7010000}"/>
    <cellStyle name="Comma 2 16 2" xfId="1548" xr:uid="{00000000-0005-0000-0000-0000E8010000}"/>
    <cellStyle name="Comma 2 16 3" xfId="2842" xr:uid="{00000000-0005-0000-0000-0000E9010000}"/>
    <cellStyle name="Comma 2 17" xfId="279" xr:uid="{00000000-0005-0000-0000-0000EA010000}"/>
    <cellStyle name="Comma 2 17 2" xfId="1549" xr:uid="{00000000-0005-0000-0000-0000EB010000}"/>
    <cellStyle name="Comma 2 17 3" xfId="2843" xr:uid="{00000000-0005-0000-0000-0000EC010000}"/>
    <cellStyle name="Comma 2 18" xfId="270" xr:uid="{00000000-0005-0000-0000-0000ED010000}"/>
    <cellStyle name="Comma 2 18 2" xfId="2844" xr:uid="{00000000-0005-0000-0000-0000EE010000}"/>
    <cellStyle name="Comma 2 19" xfId="280" xr:uid="{00000000-0005-0000-0000-0000EF010000}"/>
    <cellStyle name="Comma 2 2" xfId="75" xr:uid="{00000000-0005-0000-0000-0000F0010000}"/>
    <cellStyle name="Comma 2 2 10" xfId="3427" xr:uid="{00000000-0005-0000-0000-0000F1010000}"/>
    <cellStyle name="Comma 2 2 2" xfId="20" xr:uid="{00000000-0005-0000-0000-0000F2010000}"/>
    <cellStyle name="Comma 2 2 2 2" xfId="366" xr:uid="{00000000-0005-0000-0000-0000F3010000}"/>
    <cellStyle name="Comma 2 2 2 2 2" xfId="1550" xr:uid="{00000000-0005-0000-0000-0000F4010000}"/>
    <cellStyle name="Comma 2 2 2 3" xfId="1551" xr:uid="{00000000-0005-0000-0000-0000F5010000}"/>
    <cellStyle name="Comma 2 2 2 3 2" xfId="3377" xr:uid="{00000000-0005-0000-0000-0000F6010000}"/>
    <cellStyle name="Comma 2 2 2 4" xfId="2845" xr:uid="{00000000-0005-0000-0000-0000F7010000}"/>
    <cellStyle name="Comma 2 2 2 5" xfId="3346" xr:uid="{00000000-0005-0000-0000-0000F8010000}"/>
    <cellStyle name="Comma 2 2 2 6" xfId="97" xr:uid="{00000000-0005-0000-0000-0000F9010000}"/>
    <cellStyle name="Comma 2 2 2 7" xfId="3446" xr:uid="{00000000-0005-0000-0000-0000FA010000}"/>
    <cellStyle name="Comma 2 2 3" xfId="109" xr:uid="{00000000-0005-0000-0000-0000FB010000}"/>
    <cellStyle name="Comma 2 2 3 2" xfId="1552" xr:uid="{00000000-0005-0000-0000-0000FC010000}"/>
    <cellStyle name="Comma 2 2 3 3" xfId="2846" xr:uid="{00000000-0005-0000-0000-0000FD010000}"/>
    <cellStyle name="Comma 2 2 4" xfId="654" xr:uid="{00000000-0005-0000-0000-0000FE010000}"/>
    <cellStyle name="Comma 2 2 4 2" xfId="1553" xr:uid="{00000000-0005-0000-0000-0000FF010000}"/>
    <cellStyle name="Comma 2 2 5" xfId="655" xr:uid="{00000000-0005-0000-0000-000000020000}"/>
    <cellStyle name="Comma 2 2 5 2" xfId="1554" xr:uid="{00000000-0005-0000-0000-000001020000}"/>
    <cellStyle name="Comma 2 2 6" xfId="656" xr:uid="{00000000-0005-0000-0000-000002020000}"/>
    <cellStyle name="Comma 2 2 6 2" xfId="1555" xr:uid="{00000000-0005-0000-0000-000003020000}"/>
    <cellStyle name="Comma 2 2 7" xfId="657" xr:uid="{00000000-0005-0000-0000-000004020000}"/>
    <cellStyle name="Comma 2 2 7 2" xfId="1556" xr:uid="{00000000-0005-0000-0000-000005020000}"/>
    <cellStyle name="Comma 2 2 8" xfId="1557" xr:uid="{00000000-0005-0000-0000-000006020000}"/>
    <cellStyle name="Comma 2 2 9" xfId="2847" xr:uid="{00000000-0005-0000-0000-000007020000}"/>
    <cellStyle name="Comma 2 20" xfId="281" xr:uid="{00000000-0005-0000-0000-000008020000}"/>
    <cellStyle name="Comma 2 20 2" xfId="2848" xr:uid="{00000000-0005-0000-0000-000009020000}"/>
    <cellStyle name="Comma 2 21" xfId="431" xr:uid="{00000000-0005-0000-0000-00000A020000}"/>
    <cellStyle name="Comma 2 21 2" xfId="432" xr:uid="{00000000-0005-0000-0000-00000B020000}"/>
    <cellStyle name="Comma 2 22" xfId="658" xr:uid="{00000000-0005-0000-0000-00000C020000}"/>
    <cellStyle name="Comma 2 22 2" xfId="659" xr:uid="{00000000-0005-0000-0000-00000D020000}"/>
    <cellStyle name="Comma 2 22 3" xfId="1558" xr:uid="{00000000-0005-0000-0000-00000E020000}"/>
    <cellStyle name="Comma 2 23" xfId="660" xr:uid="{00000000-0005-0000-0000-00000F020000}"/>
    <cellStyle name="Comma 2 24" xfId="661" xr:uid="{00000000-0005-0000-0000-000010020000}"/>
    <cellStyle name="Comma 2 24 2" xfId="2849" xr:uid="{00000000-0005-0000-0000-000011020000}"/>
    <cellStyle name="Comma 2 3" xfId="91" xr:uid="{00000000-0005-0000-0000-000012020000}"/>
    <cellStyle name="Comma 2 3 2" xfId="662" xr:uid="{00000000-0005-0000-0000-000013020000}"/>
    <cellStyle name="Comma 2 3 2 2" xfId="1559" xr:uid="{00000000-0005-0000-0000-000014020000}"/>
    <cellStyle name="Comma 2 3 2 3" xfId="2850" xr:uid="{00000000-0005-0000-0000-000015020000}"/>
    <cellStyle name="Comma 2 3 3" xfId="663" xr:uid="{00000000-0005-0000-0000-000016020000}"/>
    <cellStyle name="Comma 2 3 3 2" xfId="1560" xr:uid="{00000000-0005-0000-0000-000017020000}"/>
    <cellStyle name="Comma 2 3 4" xfId="664" xr:uid="{00000000-0005-0000-0000-000018020000}"/>
    <cellStyle name="Comma 2 3 4 2" xfId="1561" xr:uid="{00000000-0005-0000-0000-000019020000}"/>
    <cellStyle name="Comma 2 3 5" xfId="665" xr:uid="{00000000-0005-0000-0000-00001A020000}"/>
    <cellStyle name="Comma 2 3 5 2" xfId="1562" xr:uid="{00000000-0005-0000-0000-00001B020000}"/>
    <cellStyle name="Comma 2 3 6" xfId="666" xr:uid="{00000000-0005-0000-0000-00001C020000}"/>
    <cellStyle name="Comma 2 3 6 2" xfId="1563" xr:uid="{00000000-0005-0000-0000-00001D020000}"/>
    <cellStyle name="Comma 2 3 7" xfId="1564" xr:uid="{00000000-0005-0000-0000-00001E020000}"/>
    <cellStyle name="Comma 2 3 8" xfId="2851" xr:uid="{00000000-0005-0000-0000-00001F020000}"/>
    <cellStyle name="Comma 2 4" xfId="127" xr:uid="{00000000-0005-0000-0000-000020020000}"/>
    <cellStyle name="Comma 2 4 2" xfId="667" xr:uid="{00000000-0005-0000-0000-000021020000}"/>
    <cellStyle name="Comma 2 4 2 2" xfId="1565" xr:uid="{00000000-0005-0000-0000-000022020000}"/>
    <cellStyle name="Comma 2 4 2 3" xfId="2852" xr:uid="{00000000-0005-0000-0000-000023020000}"/>
    <cellStyle name="Comma 2 4 3" xfId="668" xr:uid="{00000000-0005-0000-0000-000024020000}"/>
    <cellStyle name="Comma 2 4 3 2" xfId="1566" xr:uid="{00000000-0005-0000-0000-000025020000}"/>
    <cellStyle name="Comma 2 4 4" xfId="669" xr:uid="{00000000-0005-0000-0000-000026020000}"/>
    <cellStyle name="Comma 2 4 4 2" xfId="1567" xr:uid="{00000000-0005-0000-0000-000027020000}"/>
    <cellStyle name="Comma 2 4 5" xfId="670" xr:uid="{00000000-0005-0000-0000-000028020000}"/>
    <cellStyle name="Comma 2 4 5 2" xfId="1568" xr:uid="{00000000-0005-0000-0000-000029020000}"/>
    <cellStyle name="Comma 2 4 6" xfId="671" xr:uid="{00000000-0005-0000-0000-00002A020000}"/>
    <cellStyle name="Comma 2 4 6 2" xfId="1569" xr:uid="{00000000-0005-0000-0000-00002B020000}"/>
    <cellStyle name="Comma 2 4 7" xfId="1570" xr:uid="{00000000-0005-0000-0000-00002C020000}"/>
    <cellStyle name="Comma 2 4 8" xfId="2853" xr:uid="{00000000-0005-0000-0000-00002D020000}"/>
    <cellStyle name="Comma 2 5" xfId="128" xr:uid="{00000000-0005-0000-0000-00002E020000}"/>
    <cellStyle name="Comma 2 5 2" xfId="672" xr:uid="{00000000-0005-0000-0000-00002F020000}"/>
    <cellStyle name="Comma 2 5 2 2" xfId="1571" xr:uid="{00000000-0005-0000-0000-000030020000}"/>
    <cellStyle name="Comma 2 5 2 3" xfId="2854" xr:uid="{00000000-0005-0000-0000-000031020000}"/>
    <cellStyle name="Comma 2 5 3" xfId="673" xr:uid="{00000000-0005-0000-0000-000032020000}"/>
    <cellStyle name="Comma 2 5 3 2" xfId="1572" xr:uid="{00000000-0005-0000-0000-000033020000}"/>
    <cellStyle name="Comma 2 5 4" xfId="674" xr:uid="{00000000-0005-0000-0000-000034020000}"/>
    <cellStyle name="Comma 2 5 4 2" xfId="1573" xr:uid="{00000000-0005-0000-0000-000035020000}"/>
    <cellStyle name="Comma 2 5 5" xfId="675" xr:uid="{00000000-0005-0000-0000-000036020000}"/>
    <cellStyle name="Comma 2 5 5 2" xfId="1574" xr:uid="{00000000-0005-0000-0000-000037020000}"/>
    <cellStyle name="Comma 2 5 6" xfId="676" xr:uid="{00000000-0005-0000-0000-000038020000}"/>
    <cellStyle name="Comma 2 5 6 2" xfId="1575" xr:uid="{00000000-0005-0000-0000-000039020000}"/>
    <cellStyle name="Comma 2 5 7" xfId="1576" xr:uid="{00000000-0005-0000-0000-00003A020000}"/>
    <cellStyle name="Comma 2 5 8" xfId="2855" xr:uid="{00000000-0005-0000-0000-00003B020000}"/>
    <cellStyle name="Comma 2 6" xfId="129" xr:uid="{00000000-0005-0000-0000-00003C020000}"/>
    <cellStyle name="Comma 2 6 2" xfId="677" xr:uid="{00000000-0005-0000-0000-00003D020000}"/>
    <cellStyle name="Comma 2 6 2 2" xfId="1577" xr:uid="{00000000-0005-0000-0000-00003E020000}"/>
    <cellStyle name="Comma 2 6 2 3" xfId="2856" xr:uid="{00000000-0005-0000-0000-00003F020000}"/>
    <cellStyle name="Comma 2 6 3" xfId="678" xr:uid="{00000000-0005-0000-0000-000040020000}"/>
    <cellStyle name="Comma 2 6 3 2" xfId="1578" xr:uid="{00000000-0005-0000-0000-000041020000}"/>
    <cellStyle name="Comma 2 6 4" xfId="679" xr:uid="{00000000-0005-0000-0000-000042020000}"/>
    <cellStyle name="Comma 2 6 4 2" xfId="1579" xr:uid="{00000000-0005-0000-0000-000043020000}"/>
    <cellStyle name="Comma 2 6 5" xfId="680" xr:uid="{00000000-0005-0000-0000-000044020000}"/>
    <cellStyle name="Comma 2 6 5 2" xfId="1580" xr:uid="{00000000-0005-0000-0000-000045020000}"/>
    <cellStyle name="Comma 2 6 6" xfId="681" xr:uid="{00000000-0005-0000-0000-000046020000}"/>
    <cellStyle name="Comma 2 6 6 2" xfId="1581" xr:uid="{00000000-0005-0000-0000-000047020000}"/>
    <cellStyle name="Comma 2 6 7" xfId="1582" xr:uid="{00000000-0005-0000-0000-000048020000}"/>
    <cellStyle name="Comma 2 6 8" xfId="2857" xr:uid="{00000000-0005-0000-0000-000049020000}"/>
    <cellStyle name="Comma 2 7" xfId="130" xr:uid="{00000000-0005-0000-0000-00004A020000}"/>
    <cellStyle name="Comma 2 7 2" xfId="682" xr:uid="{00000000-0005-0000-0000-00004B020000}"/>
    <cellStyle name="Comma 2 7 2 2" xfId="1583" xr:uid="{00000000-0005-0000-0000-00004C020000}"/>
    <cellStyle name="Comma 2 7 2 3" xfId="2858" xr:uid="{00000000-0005-0000-0000-00004D020000}"/>
    <cellStyle name="Comma 2 7 3" xfId="683" xr:uid="{00000000-0005-0000-0000-00004E020000}"/>
    <cellStyle name="Comma 2 7 3 2" xfId="1584" xr:uid="{00000000-0005-0000-0000-00004F020000}"/>
    <cellStyle name="Comma 2 7 4" xfId="684" xr:uid="{00000000-0005-0000-0000-000050020000}"/>
    <cellStyle name="Comma 2 7 4 2" xfId="1585" xr:uid="{00000000-0005-0000-0000-000051020000}"/>
    <cellStyle name="Comma 2 7 5" xfId="685" xr:uid="{00000000-0005-0000-0000-000052020000}"/>
    <cellStyle name="Comma 2 7 5 2" xfId="1586" xr:uid="{00000000-0005-0000-0000-000053020000}"/>
    <cellStyle name="Comma 2 7 6" xfId="686" xr:uid="{00000000-0005-0000-0000-000054020000}"/>
    <cellStyle name="Comma 2 7 6 2" xfId="1587" xr:uid="{00000000-0005-0000-0000-000055020000}"/>
    <cellStyle name="Comma 2 7 7" xfId="1588" xr:uid="{00000000-0005-0000-0000-000056020000}"/>
    <cellStyle name="Comma 2 7 8" xfId="2859" xr:uid="{00000000-0005-0000-0000-000057020000}"/>
    <cellStyle name="Comma 2 8" xfId="131" xr:uid="{00000000-0005-0000-0000-000058020000}"/>
    <cellStyle name="Comma 2 8 2" xfId="687" xr:uid="{00000000-0005-0000-0000-000059020000}"/>
    <cellStyle name="Comma 2 8 2 2" xfId="1589" xr:uid="{00000000-0005-0000-0000-00005A020000}"/>
    <cellStyle name="Comma 2 8 2 3" xfId="2860" xr:uid="{00000000-0005-0000-0000-00005B020000}"/>
    <cellStyle name="Comma 2 8 3" xfId="688" xr:uid="{00000000-0005-0000-0000-00005C020000}"/>
    <cellStyle name="Comma 2 8 3 2" xfId="1590" xr:uid="{00000000-0005-0000-0000-00005D020000}"/>
    <cellStyle name="Comma 2 8 4" xfId="689" xr:uid="{00000000-0005-0000-0000-00005E020000}"/>
    <cellStyle name="Comma 2 8 4 2" xfId="1591" xr:uid="{00000000-0005-0000-0000-00005F020000}"/>
    <cellStyle name="Comma 2 8 5" xfId="690" xr:uid="{00000000-0005-0000-0000-000060020000}"/>
    <cellStyle name="Comma 2 8 5 2" xfId="1592" xr:uid="{00000000-0005-0000-0000-000061020000}"/>
    <cellStyle name="Comma 2 8 6" xfId="691" xr:uid="{00000000-0005-0000-0000-000062020000}"/>
    <cellStyle name="Comma 2 8 6 2" xfId="1593" xr:uid="{00000000-0005-0000-0000-000063020000}"/>
    <cellStyle name="Comma 2 8 7" xfId="1594" xr:uid="{00000000-0005-0000-0000-000064020000}"/>
    <cellStyle name="Comma 2 8 8" xfId="2861" xr:uid="{00000000-0005-0000-0000-000065020000}"/>
    <cellStyle name="Comma 2 9" xfId="132" xr:uid="{00000000-0005-0000-0000-000066020000}"/>
    <cellStyle name="Comma 2 9 2" xfId="692" xr:uid="{00000000-0005-0000-0000-000067020000}"/>
    <cellStyle name="Comma 2 9 2 2" xfId="1595" xr:uid="{00000000-0005-0000-0000-000068020000}"/>
    <cellStyle name="Comma 2 9 2 3" xfId="2862" xr:uid="{00000000-0005-0000-0000-000069020000}"/>
    <cellStyle name="Comma 2 9 3" xfId="693" xr:uid="{00000000-0005-0000-0000-00006A020000}"/>
    <cellStyle name="Comma 2 9 3 2" xfId="1596" xr:uid="{00000000-0005-0000-0000-00006B020000}"/>
    <cellStyle name="Comma 2 9 4" xfId="694" xr:uid="{00000000-0005-0000-0000-00006C020000}"/>
    <cellStyle name="Comma 2 9 4 2" xfId="1597" xr:uid="{00000000-0005-0000-0000-00006D020000}"/>
    <cellStyle name="Comma 2 9 5" xfId="695" xr:uid="{00000000-0005-0000-0000-00006E020000}"/>
    <cellStyle name="Comma 2 9 5 2" xfId="1598" xr:uid="{00000000-0005-0000-0000-00006F020000}"/>
    <cellStyle name="Comma 2 9 6" xfId="696" xr:uid="{00000000-0005-0000-0000-000070020000}"/>
    <cellStyle name="Comma 2 9 6 2" xfId="1599" xr:uid="{00000000-0005-0000-0000-000071020000}"/>
    <cellStyle name="Comma 2 9 7" xfId="1600" xr:uid="{00000000-0005-0000-0000-000072020000}"/>
    <cellStyle name="Comma 2 9 8" xfId="2863" xr:uid="{00000000-0005-0000-0000-000073020000}"/>
    <cellStyle name="Comma 2_Electrical Boqs Phase 2" xfId="106" xr:uid="{00000000-0005-0000-0000-000074020000}"/>
    <cellStyle name="Comma 20" xfId="234" xr:uid="{00000000-0005-0000-0000-000075020000}"/>
    <cellStyle name="Comma 20 2" xfId="235" xr:uid="{00000000-0005-0000-0000-000076020000}"/>
    <cellStyle name="Comma 20 2 2" xfId="367" xr:uid="{00000000-0005-0000-0000-000077020000}"/>
    <cellStyle name="Comma 20 2 2 2" xfId="1601" xr:uid="{00000000-0005-0000-0000-000078020000}"/>
    <cellStyle name="Comma 20 3" xfId="1602" xr:uid="{00000000-0005-0000-0000-000079020000}"/>
    <cellStyle name="Comma 20 4" xfId="1603" xr:uid="{00000000-0005-0000-0000-00007A020000}"/>
    <cellStyle name="Comma 20 5" xfId="3386" xr:uid="{00000000-0005-0000-0000-00007B020000}"/>
    <cellStyle name="Comma 200" xfId="2864" xr:uid="{00000000-0005-0000-0000-00007C020000}"/>
    <cellStyle name="Comma 201" xfId="2865" xr:uid="{00000000-0005-0000-0000-00007D020000}"/>
    <cellStyle name="Comma 202" xfId="2866" xr:uid="{00000000-0005-0000-0000-00007E020000}"/>
    <cellStyle name="Comma 203" xfId="2867" xr:uid="{00000000-0005-0000-0000-00007F020000}"/>
    <cellStyle name="Comma 204" xfId="2868" xr:uid="{00000000-0005-0000-0000-000080020000}"/>
    <cellStyle name="Comma 205" xfId="72" xr:uid="{00000000-0005-0000-0000-000081020000}"/>
    <cellStyle name="Comma 206" xfId="260" xr:uid="{00000000-0005-0000-0000-000082020000}"/>
    <cellStyle name="Comma 207" xfId="70" xr:uid="{00000000-0005-0000-0000-000083020000}"/>
    <cellStyle name="Comma 208" xfId="515" xr:uid="{00000000-0005-0000-0000-000084020000}"/>
    <cellStyle name="Comma 209" xfId="3467" xr:uid="{00000000-0005-0000-0000-000085020000}"/>
    <cellStyle name="Comma 21" xfId="6" xr:uid="{00000000-0005-0000-0000-000086020000}"/>
    <cellStyle name="Comma 21 10" xfId="1604" xr:uid="{00000000-0005-0000-0000-000087020000}"/>
    <cellStyle name="Comma 21 10 2" xfId="1605" xr:uid="{00000000-0005-0000-0000-000088020000}"/>
    <cellStyle name="Comma 21 10 2 2" xfId="3375" xr:uid="{00000000-0005-0000-0000-000089020000}"/>
    <cellStyle name="Comma 21 10 2 2 2" xfId="3465" xr:uid="{00000000-0005-0000-0000-00008A020000}"/>
    <cellStyle name="Comma 21 10 2 3" xfId="3456" xr:uid="{00000000-0005-0000-0000-00008B020000}"/>
    <cellStyle name="Comma 21 2" xfId="298" xr:uid="{00000000-0005-0000-0000-00008C020000}"/>
    <cellStyle name="Comma 21 2 2" xfId="1606" xr:uid="{00000000-0005-0000-0000-00008D020000}"/>
    <cellStyle name="Comma 21 3" xfId="368" xr:uid="{00000000-0005-0000-0000-00008E020000}"/>
    <cellStyle name="Comma 21 4" xfId="236" xr:uid="{00000000-0005-0000-0000-00008F020000}"/>
    <cellStyle name="Comma 210" xfId="3435" xr:uid="{00000000-0005-0000-0000-000090020000}"/>
    <cellStyle name="Comma 211" xfId="3451" xr:uid="{00000000-0005-0000-0000-000091020000}"/>
    <cellStyle name="Comma 212" xfId="52" xr:uid="{00000000-0005-0000-0000-000092020000}"/>
    <cellStyle name="Comma 213" xfId="3420" xr:uid="{00000000-0005-0000-0000-000093020000}"/>
    <cellStyle name="Comma 214" xfId="3437" xr:uid="{00000000-0005-0000-0000-000094020000}"/>
    <cellStyle name="Comma 22" xfId="237" xr:uid="{00000000-0005-0000-0000-000095020000}"/>
    <cellStyle name="Comma 22 2" xfId="262" xr:uid="{00000000-0005-0000-0000-000096020000}"/>
    <cellStyle name="Comma 22 2 2" xfId="697" xr:uid="{00000000-0005-0000-0000-000097020000}"/>
    <cellStyle name="Comma 22 3" xfId="1607" xr:uid="{00000000-0005-0000-0000-000098020000}"/>
    <cellStyle name="Comma 23" xfId="238" xr:uid="{00000000-0005-0000-0000-000099020000}"/>
    <cellStyle name="Comma 23 2" xfId="255" xr:uid="{00000000-0005-0000-0000-00009A020000}"/>
    <cellStyle name="Comma 23 2 2" xfId="331" xr:uid="{00000000-0005-0000-0000-00009B020000}"/>
    <cellStyle name="Comma 23 2 2 2" xfId="533" xr:uid="{00000000-0005-0000-0000-00009C020000}"/>
    <cellStyle name="Comma 23 2 2 3" xfId="1608" xr:uid="{00000000-0005-0000-0000-00009D020000}"/>
    <cellStyle name="Comma 23 2 3" xfId="361" xr:uid="{00000000-0005-0000-0000-00009E020000}"/>
    <cellStyle name="Comma 23 2 3 2" xfId="534" xr:uid="{00000000-0005-0000-0000-00009F020000}"/>
    <cellStyle name="Comma 23 2 3 3" xfId="1609" xr:uid="{00000000-0005-0000-0000-0000A0020000}"/>
    <cellStyle name="Comma 23 2 4" xfId="535" xr:uid="{00000000-0005-0000-0000-0000A1020000}"/>
    <cellStyle name="Comma 23 2 5" xfId="556" xr:uid="{00000000-0005-0000-0000-0000A2020000}"/>
    <cellStyle name="Comma 23 2 6" xfId="1610" xr:uid="{00000000-0005-0000-0000-0000A3020000}"/>
    <cellStyle name="Comma 23 3" xfId="264" xr:uid="{00000000-0005-0000-0000-0000A4020000}"/>
    <cellStyle name="Comma 23 4" xfId="369" xr:uid="{00000000-0005-0000-0000-0000A5020000}"/>
    <cellStyle name="Comma 23 4 2" xfId="1611" xr:uid="{00000000-0005-0000-0000-0000A6020000}"/>
    <cellStyle name="Comma 23 5" xfId="1612" xr:uid="{00000000-0005-0000-0000-0000A7020000}"/>
    <cellStyle name="Comma 23_LOT 1.2 - MITYANA GH(1) 08-08-12" xfId="1613" xr:uid="{00000000-0005-0000-0000-0000A8020000}"/>
    <cellStyle name="Comma 24" xfId="257" xr:uid="{00000000-0005-0000-0000-0000A9020000}"/>
    <cellStyle name="Comma 24 2" xfId="267" xr:uid="{00000000-0005-0000-0000-0000AA020000}"/>
    <cellStyle name="Comma 24 2 2" xfId="332" xr:uid="{00000000-0005-0000-0000-0000AB020000}"/>
    <cellStyle name="Comma 24 2 3" xfId="344" xr:uid="{00000000-0005-0000-0000-0000AC020000}"/>
    <cellStyle name="Comma 24 2 3 2" xfId="349" xr:uid="{00000000-0005-0000-0000-0000AD020000}"/>
    <cellStyle name="Comma 24 2 3 2 2" xfId="536" xr:uid="{00000000-0005-0000-0000-0000AE020000}"/>
    <cellStyle name="Comma 24 2 3 2 3" xfId="1614" xr:uid="{00000000-0005-0000-0000-0000AF020000}"/>
    <cellStyle name="Comma 24 2 3 3" xfId="537" xr:uid="{00000000-0005-0000-0000-0000B0020000}"/>
    <cellStyle name="Comma 24 2 3 4" xfId="1615" xr:uid="{00000000-0005-0000-0000-0000B1020000}"/>
    <cellStyle name="Comma 24 3" xfId="305" xr:uid="{00000000-0005-0000-0000-0000B2020000}"/>
    <cellStyle name="Comma 24 3 2" xfId="370" xr:uid="{00000000-0005-0000-0000-0000B3020000}"/>
    <cellStyle name="Comma 24 3 2 2" xfId="1616" xr:uid="{00000000-0005-0000-0000-0000B4020000}"/>
    <cellStyle name="Comma 24 3 3" xfId="1617" xr:uid="{00000000-0005-0000-0000-0000B5020000}"/>
    <cellStyle name="Comma 24 4" xfId="333" xr:uid="{00000000-0005-0000-0000-0000B6020000}"/>
    <cellStyle name="Comma 24 4 2" xfId="342" xr:uid="{00000000-0005-0000-0000-0000B7020000}"/>
    <cellStyle name="Comma 24 4 2 2" xfId="350" xr:uid="{00000000-0005-0000-0000-0000B8020000}"/>
    <cellStyle name="Comma 24 4 2 2 2" xfId="538" xr:uid="{00000000-0005-0000-0000-0000B9020000}"/>
    <cellStyle name="Comma 24 4 2 2 2 2" xfId="1618" xr:uid="{00000000-0005-0000-0000-0000BA020000}"/>
    <cellStyle name="Comma 24 4 2 2 2 2 2" xfId="2704" xr:uid="{00000000-0005-0000-0000-0000BB020000}"/>
    <cellStyle name="Comma 24 4 2 2 2 3" xfId="3106" xr:uid="{00000000-0005-0000-0000-0000BC020000}"/>
    <cellStyle name="Comma 24 4 2 2 3" xfId="1619" xr:uid="{00000000-0005-0000-0000-0000BD020000}"/>
    <cellStyle name="Comma 24 4 2 3" xfId="523" xr:uid="{00000000-0005-0000-0000-0000BE020000}"/>
    <cellStyle name="Comma 24 4 2 3 2" xfId="698" xr:uid="{00000000-0005-0000-0000-0000BF020000}"/>
    <cellStyle name="Comma 24 4 2 3 2 2" xfId="699" xr:uid="{00000000-0005-0000-0000-0000C0020000}"/>
    <cellStyle name="Comma 24 4 2 3 2 3" xfId="700" xr:uid="{00000000-0005-0000-0000-0000C1020000}"/>
    <cellStyle name="Comma 24 4 2 3 2 4" xfId="3107" xr:uid="{00000000-0005-0000-0000-0000C2020000}"/>
    <cellStyle name="Comma 24 4 2 3 3" xfId="701" xr:uid="{00000000-0005-0000-0000-0000C3020000}"/>
    <cellStyle name="Comma 24 4 2 3 3 2" xfId="702" xr:uid="{00000000-0005-0000-0000-0000C4020000}"/>
    <cellStyle name="Comma 24 4 2 3 4" xfId="1620" xr:uid="{00000000-0005-0000-0000-0000C5020000}"/>
    <cellStyle name="Comma 24 4 2 4" xfId="527" xr:uid="{00000000-0005-0000-0000-0000C6020000}"/>
    <cellStyle name="Comma 24 4 2 4 2" xfId="703" xr:uid="{00000000-0005-0000-0000-0000C7020000}"/>
    <cellStyle name="Comma 24 4 2 4 2 2" xfId="704" xr:uid="{00000000-0005-0000-0000-0000C8020000}"/>
    <cellStyle name="Comma 24 4 2 4 2 2 2" xfId="1621" xr:uid="{00000000-0005-0000-0000-0000C9020000}"/>
    <cellStyle name="Comma 24 4 2 4 2 3" xfId="1622" xr:uid="{00000000-0005-0000-0000-0000CA020000}"/>
    <cellStyle name="Comma 24 4 2 4 3" xfId="705" xr:uid="{00000000-0005-0000-0000-0000CB020000}"/>
    <cellStyle name="Comma 24 4 2 4 3 2" xfId="1623" xr:uid="{00000000-0005-0000-0000-0000CC020000}"/>
    <cellStyle name="Comma 24 4 2 4 4" xfId="706" xr:uid="{00000000-0005-0000-0000-0000CD020000}"/>
    <cellStyle name="Comma 24 4 2 4 4 2" xfId="1624" xr:uid="{00000000-0005-0000-0000-0000CE020000}"/>
    <cellStyle name="Comma 24 4 2 4 5" xfId="707" xr:uid="{00000000-0005-0000-0000-0000CF020000}"/>
    <cellStyle name="Comma 24 4 2 4 5 2" xfId="708" xr:uid="{00000000-0005-0000-0000-0000D0020000}"/>
    <cellStyle name="Comma 24 4 2 4 5 3" xfId="709" xr:uid="{00000000-0005-0000-0000-0000D1020000}"/>
    <cellStyle name="Comma 24 4 2 5" xfId="710" xr:uid="{00000000-0005-0000-0000-0000D2020000}"/>
    <cellStyle name="Comma 24 4 2 5 2" xfId="711" xr:uid="{00000000-0005-0000-0000-0000D3020000}"/>
    <cellStyle name="Comma 24 4 2 5 2 2" xfId="2644" xr:uid="{00000000-0005-0000-0000-0000D4020000}"/>
    <cellStyle name="Comma 24 4 2 6" xfId="1625" xr:uid="{00000000-0005-0000-0000-0000D5020000}"/>
    <cellStyle name="Comma 24 4 3" xfId="539" xr:uid="{00000000-0005-0000-0000-0000D6020000}"/>
    <cellStyle name="Comma 24 4 4" xfId="1626" xr:uid="{00000000-0005-0000-0000-0000D7020000}"/>
    <cellStyle name="Comma 24 5" xfId="351" xr:uid="{00000000-0005-0000-0000-0000D8020000}"/>
    <cellStyle name="Comma 24 5 2" xfId="540" xr:uid="{00000000-0005-0000-0000-0000D9020000}"/>
    <cellStyle name="Comma 24 5 3" xfId="1627" xr:uid="{00000000-0005-0000-0000-0000DA020000}"/>
    <cellStyle name="Comma 24 6" xfId="371" xr:uid="{00000000-0005-0000-0000-0000DB020000}"/>
    <cellStyle name="Comma 24 6 2" xfId="1628" xr:uid="{00000000-0005-0000-0000-0000DC020000}"/>
    <cellStyle name="Comma 24 7" xfId="38" xr:uid="{00000000-0005-0000-0000-0000DD020000}"/>
    <cellStyle name="Comma 24 7 2" xfId="49" xr:uid="{00000000-0005-0000-0000-0000DE020000}"/>
    <cellStyle name="Comma 24 7 2 2" xfId="712" xr:uid="{00000000-0005-0000-0000-0000DF020000}"/>
    <cellStyle name="Comma 24 7 2 2 2" xfId="713" xr:uid="{00000000-0005-0000-0000-0000E0020000}"/>
    <cellStyle name="Comma 24 7 2 3" xfId="1629" xr:uid="{00000000-0005-0000-0000-0000E1020000}"/>
    <cellStyle name="Comma 24 7 2 4" xfId="525" xr:uid="{00000000-0005-0000-0000-0000E2020000}"/>
    <cellStyle name="Comma 24 7 3" xfId="529" xr:uid="{00000000-0005-0000-0000-0000E3020000}"/>
    <cellStyle name="Comma 24 7 3 2" xfId="714" xr:uid="{00000000-0005-0000-0000-0000E4020000}"/>
    <cellStyle name="Comma 24 7 3 2 2" xfId="715" xr:uid="{00000000-0005-0000-0000-0000E5020000}"/>
    <cellStyle name="Comma 24 7 3 2 2 2" xfId="1630" xr:uid="{00000000-0005-0000-0000-0000E6020000}"/>
    <cellStyle name="Comma 24 7 3 2 3" xfId="1631" xr:uid="{00000000-0005-0000-0000-0000E7020000}"/>
    <cellStyle name="Comma 24 7 3 3" xfId="716" xr:uid="{00000000-0005-0000-0000-0000E8020000}"/>
    <cellStyle name="Comma 24 7 3 3 2" xfId="717" xr:uid="{00000000-0005-0000-0000-0000E9020000}"/>
    <cellStyle name="Comma 24 7 4" xfId="718" xr:uid="{00000000-0005-0000-0000-0000EA020000}"/>
    <cellStyle name="Comma 24 7 4 2" xfId="719" xr:uid="{00000000-0005-0000-0000-0000EB020000}"/>
    <cellStyle name="Comma 24 7 4 2 2" xfId="1632" xr:uid="{00000000-0005-0000-0000-0000EC020000}"/>
    <cellStyle name="Comma 24 7 4 3" xfId="1633" xr:uid="{00000000-0005-0000-0000-0000ED020000}"/>
    <cellStyle name="Comma 24 7 5" xfId="1634" xr:uid="{00000000-0005-0000-0000-0000EE020000}"/>
    <cellStyle name="Comma 24 7 6" xfId="372" xr:uid="{00000000-0005-0000-0000-0000EF020000}"/>
    <cellStyle name="Comma 24 7 7" xfId="3442" xr:uid="{00000000-0005-0000-0000-0000F0020000}"/>
    <cellStyle name="Comma 24 7 8" xfId="3474" xr:uid="{C1C3DE18-1701-44C4-AE5D-91E5FC940E74}"/>
    <cellStyle name="Comma 24 8" xfId="373" xr:uid="{00000000-0005-0000-0000-0000F1020000}"/>
    <cellStyle name="Comma 24 8 2" xfId="720" xr:uid="{00000000-0005-0000-0000-0000F2020000}"/>
    <cellStyle name="Comma 24 8 2 2" xfId="1635" xr:uid="{00000000-0005-0000-0000-0000F3020000}"/>
    <cellStyle name="Comma 24 8 3" xfId="1636" xr:uid="{00000000-0005-0000-0000-0000F4020000}"/>
    <cellStyle name="Comma 24 9" xfId="1637" xr:uid="{00000000-0005-0000-0000-0000F5020000}"/>
    <cellStyle name="Comma 25" xfId="330" xr:uid="{00000000-0005-0000-0000-0000F6020000}"/>
    <cellStyle name="Comma 25 2" xfId="347" xr:uid="{00000000-0005-0000-0000-0000F7020000}"/>
    <cellStyle name="Comma 25 2 2" xfId="1638" xr:uid="{00000000-0005-0000-0000-0000F8020000}"/>
    <cellStyle name="Comma 25 3" xfId="1639" xr:uid="{00000000-0005-0000-0000-0000F9020000}"/>
    <cellStyle name="Comma 26" xfId="269" xr:uid="{00000000-0005-0000-0000-0000FA020000}"/>
    <cellStyle name="Comma 27" xfId="272" xr:uid="{00000000-0005-0000-0000-0000FB020000}"/>
    <cellStyle name="Comma 28" xfId="36" xr:uid="{00000000-0005-0000-0000-0000FC020000}"/>
    <cellStyle name="Comma 28 2" xfId="2869" xr:uid="{00000000-0005-0000-0000-0000FD020000}"/>
    <cellStyle name="Comma 28 3" xfId="274" xr:uid="{00000000-0005-0000-0000-0000FE020000}"/>
    <cellStyle name="Comma 29" xfId="374" xr:uid="{00000000-0005-0000-0000-0000FF020000}"/>
    <cellStyle name="Comma 29 2" xfId="1640" xr:uid="{00000000-0005-0000-0000-000000030000}"/>
    <cellStyle name="Comma 29 3" xfId="3356" xr:uid="{00000000-0005-0000-0000-000001030000}"/>
    <cellStyle name="Comma 29_LOT 1.2 - MITYANA GH(1) 08-08-12" xfId="1641" xr:uid="{00000000-0005-0000-0000-000002030000}"/>
    <cellStyle name="Comma 3" xfId="76" xr:uid="{00000000-0005-0000-0000-000003030000}"/>
    <cellStyle name="Comma 3 10" xfId="133" xr:uid="{00000000-0005-0000-0000-000004030000}"/>
    <cellStyle name="Comma 3 10 2" xfId="721" xr:uid="{00000000-0005-0000-0000-000005030000}"/>
    <cellStyle name="Comma 3 10 2 2" xfId="1642" xr:uid="{00000000-0005-0000-0000-000006030000}"/>
    <cellStyle name="Comma 3 10 3" xfId="722" xr:uid="{00000000-0005-0000-0000-000007030000}"/>
    <cellStyle name="Comma 3 10 3 2" xfId="1643" xr:uid="{00000000-0005-0000-0000-000008030000}"/>
    <cellStyle name="Comma 3 10 4" xfId="723" xr:uid="{00000000-0005-0000-0000-000009030000}"/>
    <cellStyle name="Comma 3 10 4 2" xfId="1644" xr:uid="{00000000-0005-0000-0000-00000A030000}"/>
    <cellStyle name="Comma 3 10 5" xfId="724" xr:uid="{00000000-0005-0000-0000-00000B030000}"/>
    <cellStyle name="Comma 3 10 5 2" xfId="1645" xr:uid="{00000000-0005-0000-0000-00000C030000}"/>
    <cellStyle name="Comma 3 10 6" xfId="725" xr:uid="{00000000-0005-0000-0000-00000D030000}"/>
    <cellStyle name="Comma 3 10 6 2" xfId="1646" xr:uid="{00000000-0005-0000-0000-00000E030000}"/>
    <cellStyle name="Comma 3 10 7" xfId="1647" xr:uid="{00000000-0005-0000-0000-00000F030000}"/>
    <cellStyle name="Comma 3 10 8" xfId="2870" xr:uid="{00000000-0005-0000-0000-000010030000}"/>
    <cellStyle name="Comma 3 10 9" xfId="3354" xr:uid="{00000000-0005-0000-0000-000011030000}"/>
    <cellStyle name="Comma 3 11" xfId="134" xr:uid="{00000000-0005-0000-0000-000012030000}"/>
    <cellStyle name="Comma 3 11 2" xfId="726" xr:uid="{00000000-0005-0000-0000-000013030000}"/>
    <cellStyle name="Comma 3 11 2 2" xfId="1648" xr:uid="{00000000-0005-0000-0000-000014030000}"/>
    <cellStyle name="Comma 3 11 3" xfId="727" xr:uid="{00000000-0005-0000-0000-000015030000}"/>
    <cellStyle name="Comma 3 11 3 2" xfId="1649" xr:uid="{00000000-0005-0000-0000-000016030000}"/>
    <cellStyle name="Comma 3 11 4" xfId="728" xr:uid="{00000000-0005-0000-0000-000017030000}"/>
    <cellStyle name="Comma 3 11 4 2" xfId="1650" xr:uid="{00000000-0005-0000-0000-000018030000}"/>
    <cellStyle name="Comma 3 11 5" xfId="729" xr:uid="{00000000-0005-0000-0000-000019030000}"/>
    <cellStyle name="Comma 3 11 5 2" xfId="1651" xr:uid="{00000000-0005-0000-0000-00001A030000}"/>
    <cellStyle name="Comma 3 11 6" xfId="730" xr:uid="{00000000-0005-0000-0000-00001B030000}"/>
    <cellStyle name="Comma 3 11 6 2" xfId="1652" xr:uid="{00000000-0005-0000-0000-00001C030000}"/>
    <cellStyle name="Comma 3 11 7" xfId="1653" xr:uid="{00000000-0005-0000-0000-00001D030000}"/>
    <cellStyle name="Comma 3 11 8" xfId="2871" xr:uid="{00000000-0005-0000-0000-00001E030000}"/>
    <cellStyle name="Comma 3 12" xfId="433" xr:uid="{00000000-0005-0000-0000-00001F030000}"/>
    <cellStyle name="Comma 3 12 2" xfId="1654" xr:uid="{00000000-0005-0000-0000-000020030000}"/>
    <cellStyle name="Comma 3 13" xfId="434" xr:uid="{00000000-0005-0000-0000-000021030000}"/>
    <cellStyle name="Comma 3 13 2" xfId="1655" xr:uid="{00000000-0005-0000-0000-000022030000}"/>
    <cellStyle name="Comma 3 14" xfId="435" xr:uid="{00000000-0005-0000-0000-000023030000}"/>
    <cellStyle name="Comma 3 14 2" xfId="1656" xr:uid="{00000000-0005-0000-0000-000024030000}"/>
    <cellStyle name="Comma 3 15" xfId="436" xr:uid="{00000000-0005-0000-0000-000025030000}"/>
    <cellStyle name="Comma 3 15 2" xfId="1657" xr:uid="{00000000-0005-0000-0000-000026030000}"/>
    <cellStyle name="Comma 3 16" xfId="437" xr:uid="{00000000-0005-0000-0000-000027030000}"/>
    <cellStyle name="Comma 3 16 2" xfId="1658" xr:uid="{00000000-0005-0000-0000-000028030000}"/>
    <cellStyle name="Comma 3 17" xfId="438" xr:uid="{00000000-0005-0000-0000-000029030000}"/>
    <cellStyle name="Comma 3 18" xfId="2872" xr:uid="{00000000-0005-0000-0000-00002A030000}"/>
    <cellStyle name="Comma 3 19" xfId="3450" xr:uid="{00000000-0005-0000-0000-00002B030000}"/>
    <cellStyle name="Comma 3 2" xfId="77" xr:uid="{00000000-0005-0000-0000-00002C030000}"/>
    <cellStyle name="Comma 3 2 2" xfId="310" xr:uid="{00000000-0005-0000-0000-00002D030000}"/>
    <cellStyle name="Comma 3 2 2 2" xfId="1659" xr:uid="{00000000-0005-0000-0000-00002E030000}"/>
    <cellStyle name="Comma 3 2 3" xfId="731" xr:uid="{00000000-0005-0000-0000-00002F030000}"/>
    <cellStyle name="Comma 3 2 3 2" xfId="1660" xr:uid="{00000000-0005-0000-0000-000030030000}"/>
    <cellStyle name="Comma 3 2 4" xfId="732" xr:uid="{00000000-0005-0000-0000-000031030000}"/>
    <cellStyle name="Comma 3 2 4 2" xfId="1661" xr:uid="{00000000-0005-0000-0000-000032030000}"/>
    <cellStyle name="Comma 3 2 5" xfId="733" xr:uid="{00000000-0005-0000-0000-000033030000}"/>
    <cellStyle name="Comma 3 2 5 2" xfId="1662" xr:uid="{00000000-0005-0000-0000-000034030000}"/>
    <cellStyle name="Comma 3 2 6" xfId="734" xr:uid="{00000000-0005-0000-0000-000035030000}"/>
    <cellStyle name="Comma 3 2 6 2" xfId="1663" xr:uid="{00000000-0005-0000-0000-000036030000}"/>
    <cellStyle name="Comma 3 2 7" xfId="1664" xr:uid="{00000000-0005-0000-0000-000037030000}"/>
    <cellStyle name="Comma 3 2 8" xfId="2873" xr:uid="{00000000-0005-0000-0000-000038030000}"/>
    <cellStyle name="Comma 3 2 9" xfId="3453" xr:uid="{00000000-0005-0000-0000-000039030000}"/>
    <cellStyle name="Comma 3 3" xfId="92" xr:uid="{00000000-0005-0000-0000-00003A030000}"/>
    <cellStyle name="Comma 3 3 2" xfId="735" xr:uid="{00000000-0005-0000-0000-00003B030000}"/>
    <cellStyle name="Comma 3 3 2 2" xfId="1665" xr:uid="{00000000-0005-0000-0000-00003C030000}"/>
    <cellStyle name="Comma 3 3 3" xfId="736" xr:uid="{00000000-0005-0000-0000-00003D030000}"/>
    <cellStyle name="Comma 3 3 3 2" xfId="1666" xr:uid="{00000000-0005-0000-0000-00003E030000}"/>
    <cellStyle name="Comma 3 3 4" xfId="737" xr:uid="{00000000-0005-0000-0000-00003F030000}"/>
    <cellStyle name="Comma 3 3 4 2" xfId="1667" xr:uid="{00000000-0005-0000-0000-000040030000}"/>
    <cellStyle name="Comma 3 3 5" xfId="738" xr:uid="{00000000-0005-0000-0000-000041030000}"/>
    <cellStyle name="Comma 3 3 5 2" xfId="1668" xr:uid="{00000000-0005-0000-0000-000042030000}"/>
    <cellStyle name="Comma 3 3 6" xfId="739" xr:uid="{00000000-0005-0000-0000-000043030000}"/>
    <cellStyle name="Comma 3 3 6 2" xfId="1669" xr:uid="{00000000-0005-0000-0000-000044030000}"/>
    <cellStyle name="Comma 3 3 7" xfId="1670" xr:uid="{00000000-0005-0000-0000-000045030000}"/>
    <cellStyle name="Comma 3 3 8" xfId="2874" xr:uid="{00000000-0005-0000-0000-000046030000}"/>
    <cellStyle name="Comma 3 4" xfId="135" xr:uid="{00000000-0005-0000-0000-000047030000}"/>
    <cellStyle name="Comma 3 4 2" xfId="740" xr:uid="{00000000-0005-0000-0000-000048030000}"/>
    <cellStyle name="Comma 3 4 2 2" xfId="1671" xr:uid="{00000000-0005-0000-0000-000049030000}"/>
    <cellStyle name="Comma 3 4 3" xfId="741" xr:uid="{00000000-0005-0000-0000-00004A030000}"/>
    <cellStyle name="Comma 3 4 3 2" xfId="1672" xr:uid="{00000000-0005-0000-0000-00004B030000}"/>
    <cellStyle name="Comma 3 4 4" xfId="742" xr:uid="{00000000-0005-0000-0000-00004C030000}"/>
    <cellStyle name="Comma 3 4 4 2" xfId="1673" xr:uid="{00000000-0005-0000-0000-00004D030000}"/>
    <cellStyle name="Comma 3 4 5" xfId="743" xr:uid="{00000000-0005-0000-0000-00004E030000}"/>
    <cellStyle name="Comma 3 4 5 2" xfId="1674" xr:uid="{00000000-0005-0000-0000-00004F030000}"/>
    <cellStyle name="Comma 3 4 6" xfId="744" xr:uid="{00000000-0005-0000-0000-000050030000}"/>
    <cellStyle name="Comma 3 4 6 2" xfId="1675" xr:uid="{00000000-0005-0000-0000-000051030000}"/>
    <cellStyle name="Comma 3 4 7" xfId="1676" xr:uid="{00000000-0005-0000-0000-000052030000}"/>
    <cellStyle name="Comma 3 4 8" xfId="2875" xr:uid="{00000000-0005-0000-0000-000053030000}"/>
    <cellStyle name="Comma 3 5" xfId="136" xr:uid="{00000000-0005-0000-0000-000054030000}"/>
    <cellStyle name="Comma 3 5 2" xfId="745" xr:uid="{00000000-0005-0000-0000-000055030000}"/>
    <cellStyle name="Comma 3 5 2 2" xfId="1677" xr:uid="{00000000-0005-0000-0000-000056030000}"/>
    <cellStyle name="Comma 3 5 3" xfId="746" xr:uid="{00000000-0005-0000-0000-000057030000}"/>
    <cellStyle name="Comma 3 5 3 2" xfId="1678" xr:uid="{00000000-0005-0000-0000-000058030000}"/>
    <cellStyle name="Comma 3 5 4" xfId="747" xr:uid="{00000000-0005-0000-0000-000059030000}"/>
    <cellStyle name="Comma 3 5 4 2" xfId="1679" xr:uid="{00000000-0005-0000-0000-00005A030000}"/>
    <cellStyle name="Comma 3 5 5" xfId="748" xr:uid="{00000000-0005-0000-0000-00005B030000}"/>
    <cellStyle name="Comma 3 5 5 2" xfId="1680" xr:uid="{00000000-0005-0000-0000-00005C030000}"/>
    <cellStyle name="Comma 3 5 6" xfId="749" xr:uid="{00000000-0005-0000-0000-00005D030000}"/>
    <cellStyle name="Comma 3 5 6 2" xfId="1681" xr:uid="{00000000-0005-0000-0000-00005E030000}"/>
    <cellStyle name="Comma 3 5 7" xfId="1682" xr:uid="{00000000-0005-0000-0000-00005F030000}"/>
    <cellStyle name="Comma 3 5 8" xfId="2876" xr:uid="{00000000-0005-0000-0000-000060030000}"/>
    <cellStyle name="Comma 3 6" xfId="137" xr:uid="{00000000-0005-0000-0000-000061030000}"/>
    <cellStyle name="Comma 3 6 2" xfId="750" xr:uid="{00000000-0005-0000-0000-000062030000}"/>
    <cellStyle name="Comma 3 6 2 2" xfId="1683" xr:uid="{00000000-0005-0000-0000-000063030000}"/>
    <cellStyle name="Comma 3 6 3" xfId="751" xr:uid="{00000000-0005-0000-0000-000064030000}"/>
    <cellStyle name="Comma 3 6 3 2" xfId="1684" xr:uid="{00000000-0005-0000-0000-000065030000}"/>
    <cellStyle name="Comma 3 6 4" xfId="752" xr:uid="{00000000-0005-0000-0000-000066030000}"/>
    <cellStyle name="Comma 3 6 4 2" xfId="1685" xr:uid="{00000000-0005-0000-0000-000067030000}"/>
    <cellStyle name="Comma 3 6 5" xfId="753" xr:uid="{00000000-0005-0000-0000-000068030000}"/>
    <cellStyle name="Comma 3 6 5 2" xfId="1686" xr:uid="{00000000-0005-0000-0000-000069030000}"/>
    <cellStyle name="Comma 3 6 6" xfId="754" xr:uid="{00000000-0005-0000-0000-00006A030000}"/>
    <cellStyle name="Comma 3 6 6 2" xfId="1687" xr:uid="{00000000-0005-0000-0000-00006B030000}"/>
    <cellStyle name="Comma 3 6 7" xfId="1688" xr:uid="{00000000-0005-0000-0000-00006C030000}"/>
    <cellStyle name="Comma 3 6 8" xfId="2877" xr:uid="{00000000-0005-0000-0000-00006D030000}"/>
    <cellStyle name="Comma 3 7" xfId="138" xr:uid="{00000000-0005-0000-0000-00006E030000}"/>
    <cellStyle name="Comma 3 7 2" xfId="755" xr:uid="{00000000-0005-0000-0000-00006F030000}"/>
    <cellStyle name="Comma 3 7 2 2" xfId="1689" xr:uid="{00000000-0005-0000-0000-000070030000}"/>
    <cellStyle name="Comma 3 7 3" xfId="756" xr:uid="{00000000-0005-0000-0000-000071030000}"/>
    <cellStyle name="Comma 3 7 3 2" xfId="1690" xr:uid="{00000000-0005-0000-0000-000072030000}"/>
    <cellStyle name="Comma 3 7 4" xfId="757" xr:uid="{00000000-0005-0000-0000-000073030000}"/>
    <cellStyle name="Comma 3 7 4 2" xfId="1691" xr:uid="{00000000-0005-0000-0000-000074030000}"/>
    <cellStyle name="Comma 3 7 5" xfId="758" xr:uid="{00000000-0005-0000-0000-000075030000}"/>
    <cellStyle name="Comma 3 7 5 2" xfId="1692" xr:uid="{00000000-0005-0000-0000-000076030000}"/>
    <cellStyle name="Comma 3 7 6" xfId="759" xr:uid="{00000000-0005-0000-0000-000077030000}"/>
    <cellStyle name="Comma 3 7 6 2" xfId="1693" xr:uid="{00000000-0005-0000-0000-000078030000}"/>
    <cellStyle name="Comma 3 7 7" xfId="1694" xr:uid="{00000000-0005-0000-0000-000079030000}"/>
    <cellStyle name="Comma 3 7 8" xfId="2878" xr:uid="{00000000-0005-0000-0000-00007A030000}"/>
    <cellStyle name="Comma 3 8" xfId="139" xr:uid="{00000000-0005-0000-0000-00007B030000}"/>
    <cellStyle name="Comma 3 8 2" xfId="760" xr:uid="{00000000-0005-0000-0000-00007C030000}"/>
    <cellStyle name="Comma 3 8 2 2" xfId="1695" xr:uid="{00000000-0005-0000-0000-00007D030000}"/>
    <cellStyle name="Comma 3 8 3" xfId="761" xr:uid="{00000000-0005-0000-0000-00007E030000}"/>
    <cellStyle name="Comma 3 8 3 2" xfId="1696" xr:uid="{00000000-0005-0000-0000-00007F030000}"/>
    <cellStyle name="Comma 3 8 4" xfId="762" xr:uid="{00000000-0005-0000-0000-000080030000}"/>
    <cellStyle name="Comma 3 8 4 2" xfId="1697" xr:uid="{00000000-0005-0000-0000-000081030000}"/>
    <cellStyle name="Comma 3 8 5" xfId="763" xr:uid="{00000000-0005-0000-0000-000082030000}"/>
    <cellStyle name="Comma 3 8 5 2" xfId="1698" xr:uid="{00000000-0005-0000-0000-000083030000}"/>
    <cellStyle name="Comma 3 8 6" xfId="764" xr:uid="{00000000-0005-0000-0000-000084030000}"/>
    <cellStyle name="Comma 3 8 6 2" xfId="1699" xr:uid="{00000000-0005-0000-0000-000085030000}"/>
    <cellStyle name="Comma 3 8 7" xfId="1700" xr:uid="{00000000-0005-0000-0000-000086030000}"/>
    <cellStyle name="Comma 3 8 8" xfId="2879" xr:uid="{00000000-0005-0000-0000-000087030000}"/>
    <cellStyle name="Comma 3 9" xfId="140" xr:uid="{00000000-0005-0000-0000-000088030000}"/>
    <cellStyle name="Comma 3 9 2" xfId="765" xr:uid="{00000000-0005-0000-0000-000089030000}"/>
    <cellStyle name="Comma 3 9 2 2" xfId="1701" xr:uid="{00000000-0005-0000-0000-00008A030000}"/>
    <cellStyle name="Comma 3 9 3" xfId="766" xr:uid="{00000000-0005-0000-0000-00008B030000}"/>
    <cellStyle name="Comma 3 9 3 2" xfId="1702" xr:uid="{00000000-0005-0000-0000-00008C030000}"/>
    <cellStyle name="Comma 3 9 4" xfId="767" xr:uid="{00000000-0005-0000-0000-00008D030000}"/>
    <cellStyle name="Comma 3 9 4 2" xfId="1703" xr:uid="{00000000-0005-0000-0000-00008E030000}"/>
    <cellStyle name="Comma 3 9 5" xfId="768" xr:uid="{00000000-0005-0000-0000-00008F030000}"/>
    <cellStyle name="Comma 3 9 5 2" xfId="1704" xr:uid="{00000000-0005-0000-0000-000090030000}"/>
    <cellStyle name="Comma 3 9 6" xfId="769" xr:uid="{00000000-0005-0000-0000-000091030000}"/>
    <cellStyle name="Comma 3 9 6 2" xfId="1705" xr:uid="{00000000-0005-0000-0000-000092030000}"/>
    <cellStyle name="Comma 3 9 7" xfId="1706" xr:uid="{00000000-0005-0000-0000-000093030000}"/>
    <cellStyle name="Comma 3 9 8" xfId="2880" xr:uid="{00000000-0005-0000-0000-000094030000}"/>
    <cellStyle name="Comma 3_Electrical Boqs Phase 2" xfId="141" xr:uid="{00000000-0005-0000-0000-000095030000}"/>
    <cellStyle name="Comma 30" xfId="439" xr:uid="{00000000-0005-0000-0000-000096030000}"/>
    <cellStyle name="Comma 30 2" xfId="1707" xr:uid="{00000000-0005-0000-0000-000097030000}"/>
    <cellStyle name="Comma 31" xfId="440" xr:uid="{00000000-0005-0000-0000-000098030000}"/>
    <cellStyle name="Comma 31 10" xfId="2881" xr:uid="{00000000-0005-0000-0000-000099030000}"/>
    <cellStyle name="Comma 31 10 2" xfId="3125" xr:uid="{00000000-0005-0000-0000-00009A030000}"/>
    <cellStyle name="Comma 31 11" xfId="2882" xr:uid="{00000000-0005-0000-0000-00009B030000}"/>
    <cellStyle name="Comma 31 12" xfId="2883" xr:uid="{00000000-0005-0000-0000-00009C030000}"/>
    <cellStyle name="Comma 31 13" xfId="2884" xr:uid="{00000000-0005-0000-0000-00009D030000}"/>
    <cellStyle name="Comma 31 14" xfId="2885" xr:uid="{00000000-0005-0000-0000-00009E030000}"/>
    <cellStyle name="Comma 31 15" xfId="2886" xr:uid="{00000000-0005-0000-0000-00009F030000}"/>
    <cellStyle name="Comma 31 2" xfId="506" xr:uid="{00000000-0005-0000-0000-0000A0030000}"/>
    <cellStyle name="Comma 31 2 2" xfId="507" xr:uid="{00000000-0005-0000-0000-0000A1030000}"/>
    <cellStyle name="Comma 31 2 2 2" xfId="510" xr:uid="{00000000-0005-0000-0000-0000A2030000}"/>
    <cellStyle name="Comma 31 2 2 2 2" xfId="514" xr:uid="{00000000-0005-0000-0000-0000A3030000}"/>
    <cellStyle name="Comma 31 2 2 2 2 2" xfId="770" xr:uid="{00000000-0005-0000-0000-0000A4030000}"/>
    <cellStyle name="Comma 31 2 2 2 2 3" xfId="771" xr:uid="{00000000-0005-0000-0000-0000A5030000}"/>
    <cellStyle name="Comma 31 2 2 2 2 3 2" xfId="1708" xr:uid="{00000000-0005-0000-0000-0000A6030000}"/>
    <cellStyle name="Comma 31 2 2 2 2 3 3" xfId="1709" xr:uid="{00000000-0005-0000-0000-0000A7030000}"/>
    <cellStyle name="Comma 31 2 2 2 2 4" xfId="772" xr:uid="{00000000-0005-0000-0000-0000A8030000}"/>
    <cellStyle name="Comma 31 2 2 2 3" xfId="773" xr:uid="{00000000-0005-0000-0000-0000A9030000}"/>
    <cellStyle name="Comma 31 2 2 2 3 2" xfId="774" xr:uid="{00000000-0005-0000-0000-0000AA030000}"/>
    <cellStyle name="Comma 31 2 2 2 3 2 2" xfId="775" xr:uid="{00000000-0005-0000-0000-0000AB030000}"/>
    <cellStyle name="Comma 31 2 2 2 3 2 3" xfId="1710" xr:uid="{00000000-0005-0000-0000-0000AC030000}"/>
    <cellStyle name="Comma 31 2 2 2 3 3" xfId="776" xr:uid="{00000000-0005-0000-0000-0000AD030000}"/>
    <cellStyle name="Comma 31 2 2 2 3 3 2" xfId="777" xr:uid="{00000000-0005-0000-0000-0000AE030000}"/>
    <cellStyle name="Comma 31 2 2 2 3 4" xfId="1711" xr:uid="{00000000-0005-0000-0000-0000AF030000}"/>
    <cellStyle name="Comma 31 2 2 2 3 5" xfId="1712" xr:uid="{00000000-0005-0000-0000-0000B0030000}"/>
    <cellStyle name="Comma 31 2 2 2 4" xfId="778" xr:uid="{00000000-0005-0000-0000-0000B1030000}"/>
    <cellStyle name="Comma 31 2 2 2 4 2" xfId="1713" xr:uid="{00000000-0005-0000-0000-0000B2030000}"/>
    <cellStyle name="Comma 31 2 2 2 5" xfId="779" xr:uid="{00000000-0005-0000-0000-0000B3030000}"/>
    <cellStyle name="Comma 31 2 2 2 5 2" xfId="780" xr:uid="{00000000-0005-0000-0000-0000B4030000}"/>
    <cellStyle name="Comma 31 2 2 2 5 2 2" xfId="1714" xr:uid="{00000000-0005-0000-0000-0000B5030000}"/>
    <cellStyle name="Comma 31 2 2 2 6" xfId="781" xr:uid="{00000000-0005-0000-0000-0000B6030000}"/>
    <cellStyle name="Comma 31 2 2 2 6 2" xfId="1715" xr:uid="{00000000-0005-0000-0000-0000B7030000}"/>
    <cellStyle name="Comma 31 2 2 2 6 3" xfId="1716" xr:uid="{00000000-0005-0000-0000-0000B8030000}"/>
    <cellStyle name="Comma 31 2 2 2 6 4" xfId="1717" xr:uid="{00000000-0005-0000-0000-0000B9030000}"/>
    <cellStyle name="Comma 31 2 2 2 7" xfId="1718" xr:uid="{00000000-0005-0000-0000-0000BA030000}"/>
    <cellStyle name="Comma 31 2 2 3" xfId="513" xr:uid="{00000000-0005-0000-0000-0000BB030000}"/>
    <cellStyle name="Comma 31 2 2 3 2" xfId="782" xr:uid="{00000000-0005-0000-0000-0000BC030000}"/>
    <cellStyle name="Comma 31 2 2 3 2 2" xfId="1719" xr:uid="{00000000-0005-0000-0000-0000BD030000}"/>
    <cellStyle name="Comma 31 2 2 3 3" xfId="783" xr:uid="{00000000-0005-0000-0000-0000BE030000}"/>
    <cellStyle name="Comma 31 2 2 3 3 2" xfId="1720" xr:uid="{00000000-0005-0000-0000-0000BF030000}"/>
    <cellStyle name="Comma 31 2 2 3 4" xfId="1721" xr:uid="{00000000-0005-0000-0000-0000C0030000}"/>
    <cellStyle name="Comma 31 2 2 4" xfId="784" xr:uid="{00000000-0005-0000-0000-0000C1030000}"/>
    <cellStyle name="Comma 31 2 2 4 2" xfId="1722" xr:uid="{00000000-0005-0000-0000-0000C2030000}"/>
    <cellStyle name="Comma 31 2 2 5" xfId="785" xr:uid="{00000000-0005-0000-0000-0000C3030000}"/>
    <cellStyle name="Comma 31 2 2 5 2" xfId="1723" xr:uid="{00000000-0005-0000-0000-0000C4030000}"/>
    <cellStyle name="Comma 31 2 2 6" xfId="786" xr:uid="{00000000-0005-0000-0000-0000C5030000}"/>
    <cellStyle name="Comma 31 2 2 6 2" xfId="1724" xr:uid="{00000000-0005-0000-0000-0000C6030000}"/>
    <cellStyle name="Comma 31 2 2 7" xfId="1725" xr:uid="{00000000-0005-0000-0000-0000C7030000}"/>
    <cellStyle name="Comma 31 2 3" xfId="1726" xr:uid="{00000000-0005-0000-0000-0000C8030000}"/>
    <cellStyle name="Comma 31 3" xfId="505" xr:uid="{00000000-0005-0000-0000-0000C9030000}"/>
    <cellStyle name="Comma 31 3 2" xfId="787" xr:uid="{00000000-0005-0000-0000-0000CA030000}"/>
    <cellStyle name="Comma 31 3 2 2" xfId="788" xr:uid="{00000000-0005-0000-0000-0000CB030000}"/>
    <cellStyle name="Comma 31 3 2 3" xfId="1727" xr:uid="{00000000-0005-0000-0000-0000CC030000}"/>
    <cellStyle name="Comma 31 3 3" xfId="1728" xr:uid="{00000000-0005-0000-0000-0000CD030000}"/>
    <cellStyle name="Comma 31 4" xfId="428" xr:uid="{00000000-0005-0000-0000-0000CE030000}"/>
    <cellStyle name="Comma 31 4 2" xfId="511" xr:uid="{00000000-0005-0000-0000-0000CF030000}"/>
    <cellStyle name="Comma 31 4 2 2" xfId="789" xr:uid="{00000000-0005-0000-0000-0000D0030000}"/>
    <cellStyle name="Comma 31 4 2 2 2" xfId="1729" xr:uid="{00000000-0005-0000-0000-0000D1030000}"/>
    <cellStyle name="Comma 31 4 2 3" xfId="790" xr:uid="{00000000-0005-0000-0000-0000D2030000}"/>
    <cellStyle name="Comma 31 4 2 3 2" xfId="791" xr:uid="{00000000-0005-0000-0000-0000D3030000}"/>
    <cellStyle name="Comma 31 4 2 3 2 2" xfId="792" xr:uid="{00000000-0005-0000-0000-0000D4030000}"/>
    <cellStyle name="Comma 31 4 2 3 3" xfId="1730" xr:uid="{00000000-0005-0000-0000-0000D5030000}"/>
    <cellStyle name="Comma 31 4 2 3 4" xfId="2656" xr:uid="{00000000-0005-0000-0000-0000D6030000}"/>
    <cellStyle name="Comma 31 4 2 3 4 2" xfId="3101" xr:uid="{00000000-0005-0000-0000-0000D7030000}"/>
    <cellStyle name="Comma 31 4 2 3 4 2 2" xfId="3122" xr:uid="{00000000-0005-0000-0000-0000D8030000}"/>
    <cellStyle name="Comma 31 4 2 3 4 2 2 2" xfId="3148" xr:uid="{00000000-0005-0000-0000-0000D9030000}"/>
    <cellStyle name="Comma 31 4 2 3 4 2 2 2 2" xfId="3212" xr:uid="{00000000-0005-0000-0000-0000DA030000}"/>
    <cellStyle name="Comma 31 4 2 3 4 2 2 2 2 2" xfId="3280" xr:uid="{00000000-0005-0000-0000-0000DB030000}"/>
    <cellStyle name="Comma 31 4 2 3 4 2 2 2 2 2 2" xfId="3315" xr:uid="{00000000-0005-0000-0000-0000DC030000}"/>
    <cellStyle name="Comma 31 4 2 3 4 2 2 2 2 2 2 2" xfId="3413" xr:uid="{00000000-0005-0000-0000-0000DD030000}"/>
    <cellStyle name="Comma 31 4 2 3 4 2 2 2 2 3" xfId="3291" xr:uid="{00000000-0005-0000-0000-0000DE030000}"/>
    <cellStyle name="Comma 31 4 2 3 4 2 2 2 2 3 2" xfId="3409" xr:uid="{00000000-0005-0000-0000-0000DF030000}"/>
    <cellStyle name="Comma 31 4 2 3 4 2 2 2 2 4" xfId="3365" xr:uid="{00000000-0005-0000-0000-0000E0030000}"/>
    <cellStyle name="Comma 31 4 2 3 4 2 2 2 3" xfId="3235" xr:uid="{00000000-0005-0000-0000-0000E1030000}"/>
    <cellStyle name="Comma 31 4 2 3 4 2 2 2 4" xfId="3245" xr:uid="{00000000-0005-0000-0000-0000E2030000}"/>
    <cellStyle name="Comma 31 4 2 3 4 2 2 2 4 2" xfId="3333" xr:uid="{00000000-0005-0000-0000-0000E3030000}"/>
    <cellStyle name="Comma 31 4 2 3 4 2 2 2 4 3" xfId="3368" xr:uid="{00000000-0005-0000-0000-0000E4030000}"/>
    <cellStyle name="Comma 31 4 2 3 4 3" xfId="3178" xr:uid="{00000000-0005-0000-0000-0000E5030000}"/>
    <cellStyle name="Comma 31 4 2 3 4 3 2" xfId="3201" xr:uid="{00000000-0005-0000-0000-0000E6030000}"/>
    <cellStyle name="Comma 31 4 2 3 4 3 2 2" xfId="3272" xr:uid="{00000000-0005-0000-0000-0000E7030000}"/>
    <cellStyle name="Comma 31 4 2 3 4 3 2 2 2" xfId="3327" xr:uid="{00000000-0005-0000-0000-0000E8030000}"/>
    <cellStyle name="Comma 31 4 2 3 4 3 2 3" xfId="3295" xr:uid="{00000000-0005-0000-0000-0000E9030000}"/>
    <cellStyle name="Comma 31 4 2 3 4 3 2 3 2" xfId="3403" xr:uid="{00000000-0005-0000-0000-0000EA030000}"/>
    <cellStyle name="Comma 31 4 2 3 4 3 3" xfId="3226" xr:uid="{00000000-0005-0000-0000-0000EB030000}"/>
    <cellStyle name="Comma 31 4 2 3 5" xfId="2668" xr:uid="{00000000-0005-0000-0000-0000EC030000}"/>
    <cellStyle name="Comma 31 4 2 3 5 2" xfId="3116" xr:uid="{00000000-0005-0000-0000-0000ED030000}"/>
    <cellStyle name="Comma 31 4 2 3 6" xfId="2716" xr:uid="{00000000-0005-0000-0000-0000EE030000}"/>
    <cellStyle name="Comma 31 4 2 3 7" xfId="3142" xr:uid="{00000000-0005-0000-0000-0000EF030000}"/>
    <cellStyle name="Comma 31 4 2 3 7 2" xfId="3169" xr:uid="{00000000-0005-0000-0000-0000F0030000}"/>
    <cellStyle name="Comma 31 4 2 3 7 2 2" xfId="3209" xr:uid="{00000000-0005-0000-0000-0000F1030000}"/>
    <cellStyle name="Comma 31 4 2 3 7 2 3" xfId="3232" xr:uid="{00000000-0005-0000-0000-0000F2030000}"/>
    <cellStyle name="Comma 31 4 2 3 8" xfId="3145" xr:uid="{00000000-0005-0000-0000-0000F3030000}"/>
    <cellStyle name="Comma 31 4 2 4" xfId="1731" xr:uid="{00000000-0005-0000-0000-0000F4030000}"/>
    <cellStyle name="Comma 31 4 2 4 2" xfId="2710" xr:uid="{00000000-0005-0000-0000-0000F5030000}"/>
    <cellStyle name="Comma 31 4 2 4 2 2" xfId="3144" xr:uid="{00000000-0005-0000-0000-0000F6030000}"/>
    <cellStyle name="Comma 31 4 2 4 2 3" xfId="3246" xr:uid="{00000000-0005-0000-0000-0000F7030000}"/>
    <cellStyle name="Comma 31 4 2 4 2 4" xfId="3282" xr:uid="{00000000-0005-0000-0000-0000F8030000}"/>
    <cellStyle name="Comma 31 4 2 4 2 5" xfId="3344" xr:uid="{00000000-0005-0000-0000-0000F9030000}"/>
    <cellStyle name="Comma 31 4 2 4 3" xfId="3157" xr:uid="{00000000-0005-0000-0000-0000FA030000}"/>
    <cellStyle name="Comma 31 4 2 5" xfId="1732" xr:uid="{00000000-0005-0000-0000-0000FB030000}"/>
    <cellStyle name="Comma 31 4 3" xfId="518" xr:uid="{00000000-0005-0000-0000-0000FC030000}"/>
    <cellStyle name="Comma 31 4 3 2" xfId="793" xr:uid="{00000000-0005-0000-0000-0000FD030000}"/>
    <cellStyle name="Comma 31 4 3 2 2" xfId="1733" xr:uid="{00000000-0005-0000-0000-0000FE030000}"/>
    <cellStyle name="Comma 31 4 3 3" xfId="794" xr:uid="{00000000-0005-0000-0000-0000FF030000}"/>
    <cellStyle name="Comma 31 4 3 4" xfId="1734" xr:uid="{00000000-0005-0000-0000-000000040000}"/>
    <cellStyle name="Comma 31 4 4" xfId="795" xr:uid="{00000000-0005-0000-0000-000001040000}"/>
    <cellStyle name="Comma 31 4 4 2" xfId="796" xr:uid="{00000000-0005-0000-0000-000002040000}"/>
    <cellStyle name="Comma 31 4 4 2 2" xfId="1735" xr:uid="{00000000-0005-0000-0000-000003040000}"/>
    <cellStyle name="Comma 31 4 4 2 3" xfId="2708" xr:uid="{00000000-0005-0000-0000-000004040000}"/>
    <cellStyle name="Comma 31 4 4 2 3 2" xfId="3163" xr:uid="{00000000-0005-0000-0000-000005040000}"/>
    <cellStyle name="Comma 31 4 4 3" xfId="797" xr:uid="{00000000-0005-0000-0000-000006040000}"/>
    <cellStyle name="Comma 31 4 4 3 2" xfId="1736" xr:uid="{00000000-0005-0000-0000-000007040000}"/>
    <cellStyle name="Comma 31 4 5" xfId="798" xr:uid="{00000000-0005-0000-0000-000008040000}"/>
    <cellStyle name="Comma 31 4 5 2" xfId="799" xr:uid="{00000000-0005-0000-0000-000009040000}"/>
    <cellStyle name="Comma 31 4 5 3" xfId="3457" xr:uid="{00000000-0005-0000-0000-00000A040000}"/>
    <cellStyle name="Comma 31 5" xfId="508" xr:uid="{00000000-0005-0000-0000-00000B040000}"/>
    <cellStyle name="Comma 31 5 2" xfId="1737" xr:uid="{00000000-0005-0000-0000-00000C040000}"/>
    <cellStyle name="Comma 31 6" xfId="800" xr:uid="{00000000-0005-0000-0000-00000D040000}"/>
    <cellStyle name="Comma 31 6 2" xfId="1738" xr:uid="{00000000-0005-0000-0000-00000E040000}"/>
    <cellStyle name="Comma 31 6 2 2" xfId="1739" xr:uid="{00000000-0005-0000-0000-00000F040000}"/>
    <cellStyle name="Comma 31 6 3" xfId="1740" xr:uid="{00000000-0005-0000-0000-000010040000}"/>
    <cellStyle name="Comma 31 6 4" xfId="1741" xr:uid="{00000000-0005-0000-0000-000011040000}"/>
    <cellStyle name="Comma 31 6 5" xfId="1742" xr:uid="{00000000-0005-0000-0000-000012040000}"/>
    <cellStyle name="Comma 31 7" xfId="1743" xr:uid="{00000000-0005-0000-0000-000013040000}"/>
    <cellStyle name="Comma 31 8" xfId="2887" xr:uid="{00000000-0005-0000-0000-000014040000}"/>
    <cellStyle name="Comma 31 9" xfId="2888" xr:uid="{00000000-0005-0000-0000-000015040000}"/>
    <cellStyle name="Comma 32" xfId="517" xr:uid="{00000000-0005-0000-0000-000016040000}"/>
    <cellStyle name="Comma 32 2" xfId="801" xr:uid="{00000000-0005-0000-0000-000017040000}"/>
    <cellStyle name="Comma 32 2 2" xfId="1744" xr:uid="{00000000-0005-0000-0000-000018040000}"/>
    <cellStyle name="Comma 32 3" xfId="802" xr:uid="{00000000-0005-0000-0000-000019040000}"/>
    <cellStyle name="Comma 32 3 2" xfId="1745" xr:uid="{00000000-0005-0000-0000-00001A040000}"/>
    <cellStyle name="Comma 32 3 2 2" xfId="1746" xr:uid="{00000000-0005-0000-0000-00001B040000}"/>
    <cellStyle name="Comma 32 3 2 2 2" xfId="1747" xr:uid="{00000000-0005-0000-0000-00001C040000}"/>
    <cellStyle name="Comma 32 3 2 2 3" xfId="3184" xr:uid="{00000000-0005-0000-0000-00001D040000}"/>
    <cellStyle name="Comma 32 3 2 2 3 2" xfId="3217" xr:uid="{00000000-0005-0000-0000-00001E040000}"/>
    <cellStyle name="Comma 32 3 2 2 3 3" xfId="3248" xr:uid="{00000000-0005-0000-0000-00001F040000}"/>
    <cellStyle name="Comma 32 3 2 2 3 4" xfId="3285" xr:uid="{00000000-0005-0000-0000-000020040000}"/>
    <cellStyle name="Comma 32 3 2 3" xfId="1748" xr:uid="{00000000-0005-0000-0000-000021040000}"/>
    <cellStyle name="Comma 32 3 3" xfId="1749" xr:uid="{00000000-0005-0000-0000-000022040000}"/>
    <cellStyle name="Comma 32 3 3 2" xfId="1750" xr:uid="{00000000-0005-0000-0000-000023040000}"/>
    <cellStyle name="Comma 32 3 3 2 2" xfId="2639" xr:uid="{00000000-0005-0000-0000-000024040000}"/>
    <cellStyle name="Comma 32 3 3 3" xfId="1751" xr:uid="{00000000-0005-0000-0000-000025040000}"/>
    <cellStyle name="Comma 32 3 3 4" xfId="1752" xr:uid="{00000000-0005-0000-0000-000026040000}"/>
    <cellStyle name="Comma 32 3 4" xfId="1753" xr:uid="{00000000-0005-0000-0000-000027040000}"/>
    <cellStyle name="Comma 32 3 4 2" xfId="1754" xr:uid="{00000000-0005-0000-0000-000028040000}"/>
    <cellStyle name="Comma 32 3 4 3" xfId="1755" xr:uid="{00000000-0005-0000-0000-000029040000}"/>
    <cellStyle name="Comma 32 3 5" xfId="1756" xr:uid="{00000000-0005-0000-0000-00002A040000}"/>
    <cellStyle name="Comma 32 3 5 2" xfId="2659" xr:uid="{00000000-0005-0000-0000-00002B040000}"/>
    <cellStyle name="Comma 32 3 5 2 2" xfId="2664" xr:uid="{00000000-0005-0000-0000-00002C040000}"/>
    <cellStyle name="Comma 32 3 5 2 2 2" xfId="3166" xr:uid="{00000000-0005-0000-0000-00002D040000}"/>
    <cellStyle name="Comma 32 3 5 2 3" xfId="3100" xr:uid="{00000000-0005-0000-0000-00002E040000}"/>
    <cellStyle name="Comma 32 3 5 2 3 2" xfId="3120" xr:uid="{00000000-0005-0000-0000-00002F040000}"/>
    <cellStyle name="Comma 32 3 5 2 4" xfId="3138" xr:uid="{00000000-0005-0000-0000-000030040000}"/>
    <cellStyle name="Comma 32 3 5 2 4 2" xfId="3175" xr:uid="{00000000-0005-0000-0000-000031040000}"/>
    <cellStyle name="Comma 32 3 5 2 4 2 2" xfId="3203" xr:uid="{00000000-0005-0000-0000-000032040000}"/>
    <cellStyle name="Comma 32 3 5 2 4 2 2 2" xfId="3275" xr:uid="{00000000-0005-0000-0000-000033040000}"/>
    <cellStyle name="Comma 32 3 5 2 4 2 2 2 2" xfId="3330" xr:uid="{00000000-0005-0000-0000-000034040000}"/>
    <cellStyle name="Comma 32 3 5 2 4 2 2 3" xfId="3293" xr:uid="{00000000-0005-0000-0000-000035040000}"/>
    <cellStyle name="Comma 32 3 5 2 4 2 2 3 2" xfId="3404" xr:uid="{00000000-0005-0000-0000-000036040000}"/>
    <cellStyle name="Comma 32 3 6" xfId="1757" xr:uid="{00000000-0005-0000-0000-000037040000}"/>
    <cellStyle name="Comma 32 3 7" xfId="3190" xr:uid="{00000000-0005-0000-0000-000038040000}"/>
    <cellStyle name="Comma 32 3 7 2" xfId="3252" xr:uid="{00000000-0005-0000-0000-000039040000}"/>
    <cellStyle name="Comma 32 4" xfId="803" xr:uid="{00000000-0005-0000-0000-00003A040000}"/>
    <cellStyle name="Comma 32 4 2" xfId="1758" xr:uid="{00000000-0005-0000-0000-00003B040000}"/>
    <cellStyle name="Comma 32 4 2 2" xfId="1759" xr:uid="{00000000-0005-0000-0000-00003C040000}"/>
    <cellStyle name="Comma 32 5" xfId="804" xr:uid="{00000000-0005-0000-0000-00003D040000}"/>
    <cellStyle name="Comma 32 5 2" xfId="1760" xr:uid="{00000000-0005-0000-0000-00003E040000}"/>
    <cellStyle name="Comma 32 5 3" xfId="2657" xr:uid="{00000000-0005-0000-0000-00003F040000}"/>
    <cellStyle name="Comma 32 5 3 2" xfId="3102" xr:uid="{00000000-0005-0000-0000-000040040000}"/>
    <cellStyle name="Comma 32 5 3 2 2" xfId="3123" xr:uid="{00000000-0005-0000-0000-000041040000}"/>
    <cellStyle name="Comma 32 5 3 2 2 2" xfId="3149" xr:uid="{00000000-0005-0000-0000-000042040000}"/>
    <cellStyle name="Comma 32 5 3 2 2 2 2" xfId="47" xr:uid="{00000000-0005-0000-0000-000043040000}"/>
    <cellStyle name="Comma 32 5 3 2 2 2 2 2" xfId="3279" xr:uid="{00000000-0005-0000-0000-000044040000}"/>
    <cellStyle name="Comma 32 5 3 2 2 2 2 2 2" xfId="3314" xr:uid="{00000000-0005-0000-0000-000045040000}"/>
    <cellStyle name="Comma 32 5 3 2 2 2 2 2 2 2" xfId="3412" xr:uid="{00000000-0005-0000-0000-000046040000}"/>
    <cellStyle name="Comma 32 5 3 2 2 2 2 3" xfId="3292" xr:uid="{00000000-0005-0000-0000-000047040000}"/>
    <cellStyle name="Comma 32 5 3 2 2 2 2 3 2" xfId="3408" xr:uid="{00000000-0005-0000-0000-000048040000}"/>
    <cellStyle name="Comma 32 5 3 2 2 2 2 4" xfId="3366" xr:uid="{00000000-0005-0000-0000-000049040000}"/>
    <cellStyle name="Comma 32 5 3 2 2 2 2 5" xfId="3211" xr:uid="{00000000-0005-0000-0000-00004A040000}"/>
    <cellStyle name="Comma 32 5 3 2 2 2 3" xfId="3234" xr:uid="{00000000-0005-0000-0000-00004B040000}"/>
    <cellStyle name="Comma 32 5 3 2 2 2 4" xfId="3244" xr:uid="{00000000-0005-0000-0000-00004C040000}"/>
    <cellStyle name="Comma 32 5 3 2 2 2 4 2" xfId="3332" xr:uid="{00000000-0005-0000-0000-00004D040000}"/>
    <cellStyle name="Comma 32 5 3 2 2 2 4 3" xfId="3369" xr:uid="{00000000-0005-0000-0000-00004E040000}"/>
    <cellStyle name="Comma 32 5 3 3" xfId="3179" xr:uid="{00000000-0005-0000-0000-00004F040000}"/>
    <cellStyle name="Comma 32 5 3 3 2" xfId="3200" xr:uid="{00000000-0005-0000-0000-000050040000}"/>
    <cellStyle name="Comma 32 5 3 3 2 2" xfId="3271" xr:uid="{00000000-0005-0000-0000-000051040000}"/>
    <cellStyle name="Comma 32 5 3 3 2 2 2" xfId="3326" xr:uid="{00000000-0005-0000-0000-000052040000}"/>
    <cellStyle name="Comma 32 5 3 3 2 3" xfId="3296" xr:uid="{00000000-0005-0000-0000-000053040000}"/>
    <cellStyle name="Comma 32 5 3 3 2 3 2" xfId="3402" xr:uid="{00000000-0005-0000-0000-000054040000}"/>
    <cellStyle name="Comma 32 5 3 3 3" xfId="3225" xr:uid="{00000000-0005-0000-0000-000055040000}"/>
    <cellStyle name="Comma 32 5 4" xfId="2669" xr:uid="{00000000-0005-0000-0000-000056040000}"/>
    <cellStyle name="Comma 32 5 4 2" xfId="3117" xr:uid="{00000000-0005-0000-0000-000057040000}"/>
    <cellStyle name="Comma 32 5 5" xfId="2715" xr:uid="{00000000-0005-0000-0000-000058040000}"/>
    <cellStyle name="Comma 32 5 6" xfId="3143" xr:uid="{00000000-0005-0000-0000-000059040000}"/>
    <cellStyle name="Comma 32 5 6 2" xfId="3170" xr:uid="{00000000-0005-0000-0000-00005A040000}"/>
    <cellStyle name="Comma 32 5 6 2 2" xfId="3208" xr:uid="{00000000-0005-0000-0000-00005B040000}"/>
    <cellStyle name="Comma 32 5 6 2 3" xfId="3231" xr:uid="{00000000-0005-0000-0000-00005C040000}"/>
    <cellStyle name="Comma 32 6" xfId="805" xr:uid="{00000000-0005-0000-0000-00005D040000}"/>
    <cellStyle name="Comma 32 6 2" xfId="1761" xr:uid="{00000000-0005-0000-0000-00005E040000}"/>
    <cellStyle name="Comma 32 6 3" xfId="1762" xr:uid="{00000000-0005-0000-0000-00005F040000}"/>
    <cellStyle name="Comma 32 6 3 2" xfId="2706" xr:uid="{00000000-0005-0000-0000-000060040000}"/>
    <cellStyle name="Comma 32 6 3 2 2" xfId="3154" xr:uid="{00000000-0005-0000-0000-000061040000}"/>
    <cellStyle name="Comma 32 6 3 2 2 2" xfId="3288" xr:uid="{00000000-0005-0000-0000-000062040000}"/>
    <cellStyle name="Comma 32 6 3 2 2 3" xfId="3388" xr:uid="{00000000-0005-0000-0000-000063040000}"/>
    <cellStyle name="Comma 32 6 3 3" xfId="3158" xr:uid="{00000000-0005-0000-0000-000064040000}"/>
    <cellStyle name="Comma 32 6 3 3 2" xfId="3194" xr:uid="{00000000-0005-0000-0000-000065040000}"/>
    <cellStyle name="Comma 32 6 3 3 2 2" xfId="3262" xr:uid="{00000000-0005-0000-0000-000066040000}"/>
    <cellStyle name="Comma 32 6 3 3 2 2 2" xfId="3319" xr:uid="{00000000-0005-0000-0000-000067040000}"/>
    <cellStyle name="Comma 32 6 3 3 2 3" xfId="3304" xr:uid="{00000000-0005-0000-0000-000068040000}"/>
    <cellStyle name="Comma 32 6 3 3 2 3 2" xfId="3396" xr:uid="{00000000-0005-0000-0000-000069040000}"/>
    <cellStyle name="Comma 32 6 4" xfId="1763" xr:uid="{00000000-0005-0000-0000-00006A040000}"/>
    <cellStyle name="Comma 32 6 5" xfId="1764" xr:uid="{00000000-0005-0000-0000-00006B040000}"/>
    <cellStyle name="Comma 32 7" xfId="1765" xr:uid="{00000000-0005-0000-0000-00006C040000}"/>
    <cellStyle name="Comma 32 8" xfId="2889" xr:uid="{00000000-0005-0000-0000-00006D040000}"/>
    <cellStyle name="Comma 33" xfId="521" xr:uid="{00000000-0005-0000-0000-00006E040000}"/>
    <cellStyle name="Comma 33 2" xfId="806" xr:uid="{00000000-0005-0000-0000-00006F040000}"/>
    <cellStyle name="Comma 33 2 2" xfId="1766" xr:uid="{00000000-0005-0000-0000-000070040000}"/>
    <cellStyle name="Comma 33 3" xfId="807" xr:uid="{00000000-0005-0000-0000-000071040000}"/>
    <cellStyle name="Comma 33 3 2" xfId="1767" xr:uid="{00000000-0005-0000-0000-000072040000}"/>
    <cellStyle name="Comma 33 4" xfId="808" xr:uid="{00000000-0005-0000-0000-000073040000}"/>
    <cellStyle name="Comma 33 4 2" xfId="1768" xr:uid="{00000000-0005-0000-0000-000074040000}"/>
    <cellStyle name="Comma 33 4 3" xfId="1769" xr:uid="{00000000-0005-0000-0000-000075040000}"/>
    <cellStyle name="Comma 33 4 4" xfId="1770" xr:uid="{00000000-0005-0000-0000-000076040000}"/>
    <cellStyle name="Comma 33 5" xfId="1771" xr:uid="{00000000-0005-0000-0000-000077040000}"/>
    <cellStyle name="Comma 34" xfId="809" xr:uid="{00000000-0005-0000-0000-000078040000}"/>
    <cellStyle name="Comma 34 3" xfId="2645" xr:uid="{00000000-0005-0000-0000-000079040000}"/>
    <cellStyle name="Comma 34 3 2" xfId="3352" xr:uid="{00000000-0005-0000-0000-00007A040000}"/>
    <cellStyle name="Comma 35" xfId="810" xr:uid="{00000000-0005-0000-0000-00007B040000}"/>
    <cellStyle name="Comma 36" xfId="1772" xr:uid="{00000000-0005-0000-0000-00007C040000}"/>
    <cellStyle name="Comma 37" xfId="1773" xr:uid="{00000000-0005-0000-0000-00007D040000}"/>
    <cellStyle name="Comma 38" xfId="1774" xr:uid="{00000000-0005-0000-0000-00007E040000}"/>
    <cellStyle name="Comma 39" xfId="1775" xr:uid="{00000000-0005-0000-0000-00007F040000}"/>
    <cellStyle name="Comma 4" xfId="78" xr:uid="{00000000-0005-0000-0000-000080040000}"/>
    <cellStyle name="Comma 4 10" xfId="79" xr:uid="{00000000-0005-0000-0000-000081040000}"/>
    <cellStyle name="Comma 4 10 2" xfId="108" xr:uid="{00000000-0005-0000-0000-000082040000}"/>
    <cellStyle name="Comma 4 10 2 2" xfId="1776" xr:uid="{00000000-0005-0000-0000-000083040000}"/>
    <cellStyle name="Comma 4 10 2 3" xfId="3378" xr:uid="{00000000-0005-0000-0000-000084040000}"/>
    <cellStyle name="Comma 4 10 3" xfId="811" xr:uid="{00000000-0005-0000-0000-000085040000}"/>
    <cellStyle name="Comma 4 10 3 2" xfId="1777" xr:uid="{00000000-0005-0000-0000-000086040000}"/>
    <cellStyle name="Comma 4 10 4" xfId="812" xr:uid="{00000000-0005-0000-0000-000087040000}"/>
    <cellStyle name="Comma 4 10 4 2" xfId="1778" xr:uid="{00000000-0005-0000-0000-000088040000}"/>
    <cellStyle name="Comma 4 10 5" xfId="813" xr:uid="{00000000-0005-0000-0000-000089040000}"/>
    <cellStyle name="Comma 4 10 5 2" xfId="1779" xr:uid="{00000000-0005-0000-0000-00008A040000}"/>
    <cellStyle name="Comma 4 10 6" xfId="814" xr:uid="{00000000-0005-0000-0000-00008B040000}"/>
    <cellStyle name="Comma 4 10 6 2" xfId="1780" xr:uid="{00000000-0005-0000-0000-00008C040000}"/>
    <cellStyle name="Comma 4 10 7" xfId="815" xr:uid="{00000000-0005-0000-0000-00008D040000}"/>
    <cellStyle name="Comma 4 10 7 2" xfId="1781" xr:uid="{00000000-0005-0000-0000-00008E040000}"/>
    <cellStyle name="Comma 4 10 8" xfId="1782" xr:uid="{00000000-0005-0000-0000-00008F040000}"/>
    <cellStyle name="Comma 4 10 9" xfId="2890" xr:uid="{00000000-0005-0000-0000-000090040000}"/>
    <cellStyle name="Comma 4 10_LOT 1.2 - MITYANA GH(1) 08-08-12" xfId="1783" xr:uid="{00000000-0005-0000-0000-000091040000}"/>
    <cellStyle name="Comma 4 11" xfId="142" xr:uid="{00000000-0005-0000-0000-000092040000}"/>
    <cellStyle name="Comma 4 11 2" xfId="816" xr:uid="{00000000-0005-0000-0000-000093040000}"/>
    <cellStyle name="Comma 4 11 2 2" xfId="1784" xr:uid="{00000000-0005-0000-0000-000094040000}"/>
    <cellStyle name="Comma 4 11 3" xfId="817" xr:uid="{00000000-0005-0000-0000-000095040000}"/>
    <cellStyle name="Comma 4 11 3 2" xfId="1785" xr:uid="{00000000-0005-0000-0000-000096040000}"/>
    <cellStyle name="Comma 4 11 4" xfId="818" xr:uid="{00000000-0005-0000-0000-000097040000}"/>
    <cellStyle name="Comma 4 11 4 2" xfId="1786" xr:uid="{00000000-0005-0000-0000-000098040000}"/>
    <cellStyle name="Comma 4 11 5" xfId="819" xr:uid="{00000000-0005-0000-0000-000099040000}"/>
    <cellStyle name="Comma 4 11 5 2" xfId="1787" xr:uid="{00000000-0005-0000-0000-00009A040000}"/>
    <cellStyle name="Comma 4 11 6" xfId="820" xr:uid="{00000000-0005-0000-0000-00009B040000}"/>
    <cellStyle name="Comma 4 11 6 2" xfId="1788" xr:uid="{00000000-0005-0000-0000-00009C040000}"/>
    <cellStyle name="Comma 4 11 7" xfId="1789" xr:uid="{00000000-0005-0000-0000-00009D040000}"/>
    <cellStyle name="Comma 4 11 8" xfId="2891" xr:uid="{00000000-0005-0000-0000-00009E040000}"/>
    <cellStyle name="Comma 4 12" xfId="239" xr:uid="{00000000-0005-0000-0000-00009F040000}"/>
    <cellStyle name="Comma 4 12 2" xfId="1790" xr:uid="{00000000-0005-0000-0000-0000A0040000}"/>
    <cellStyle name="Comma 4 12 3" xfId="2892" xr:uid="{00000000-0005-0000-0000-0000A1040000}"/>
    <cellStyle name="Comma 4 13" xfId="375" xr:uid="{00000000-0005-0000-0000-0000A2040000}"/>
    <cellStyle name="Comma 4 13 2" xfId="1791" xr:uid="{00000000-0005-0000-0000-0000A3040000}"/>
    <cellStyle name="Comma 4 13 3" xfId="2893" xr:uid="{00000000-0005-0000-0000-0000A4040000}"/>
    <cellStyle name="Comma 4 14" xfId="441" xr:uid="{00000000-0005-0000-0000-0000A5040000}"/>
    <cellStyle name="Comma 4 14 2" xfId="1792" xr:uid="{00000000-0005-0000-0000-0000A6040000}"/>
    <cellStyle name="Comma 4 15" xfId="442" xr:uid="{00000000-0005-0000-0000-0000A7040000}"/>
    <cellStyle name="Comma 4 15 2" xfId="1793" xr:uid="{00000000-0005-0000-0000-0000A8040000}"/>
    <cellStyle name="Comma 4 16" xfId="443" xr:uid="{00000000-0005-0000-0000-0000A9040000}"/>
    <cellStyle name="Comma 4 16 2" xfId="1794" xr:uid="{00000000-0005-0000-0000-0000AA040000}"/>
    <cellStyle name="Comma 4 17" xfId="444" xr:uid="{00000000-0005-0000-0000-0000AB040000}"/>
    <cellStyle name="Comma 4 18" xfId="1795" xr:uid="{00000000-0005-0000-0000-0000AC040000}"/>
    <cellStyle name="Comma 4 18 2" xfId="2894" xr:uid="{00000000-0005-0000-0000-0000AD040000}"/>
    <cellStyle name="Comma 4 19" xfId="1796" xr:uid="{00000000-0005-0000-0000-0000AE040000}"/>
    <cellStyle name="Comma 4 2" xfId="102" xr:uid="{00000000-0005-0000-0000-0000AF040000}"/>
    <cellStyle name="Comma 4 2 2" xfId="240" xr:uid="{00000000-0005-0000-0000-0000B0040000}"/>
    <cellStyle name="Comma 4 2 2 2" xfId="1797" xr:uid="{00000000-0005-0000-0000-0000B1040000}"/>
    <cellStyle name="Comma 4 2 2 3" xfId="2895" xr:uid="{00000000-0005-0000-0000-0000B2040000}"/>
    <cellStyle name="Comma 4 2 3" xfId="821" xr:uid="{00000000-0005-0000-0000-0000B3040000}"/>
    <cellStyle name="Comma 4 2 3 2" xfId="1798" xr:uid="{00000000-0005-0000-0000-0000B4040000}"/>
    <cellStyle name="Comma 4 2 4" xfId="822" xr:uid="{00000000-0005-0000-0000-0000B5040000}"/>
    <cellStyle name="Comma 4 2 4 2" xfId="1799" xr:uid="{00000000-0005-0000-0000-0000B6040000}"/>
    <cellStyle name="Comma 4 2 5" xfId="823" xr:uid="{00000000-0005-0000-0000-0000B7040000}"/>
    <cellStyle name="Comma 4 2 5 2" xfId="1800" xr:uid="{00000000-0005-0000-0000-0000B8040000}"/>
    <cellStyle name="Comma 4 2 6" xfId="824" xr:uid="{00000000-0005-0000-0000-0000B9040000}"/>
    <cellStyle name="Comma 4 2 6 2" xfId="1801" xr:uid="{00000000-0005-0000-0000-0000BA040000}"/>
    <cellStyle name="Comma 4 2 7" xfId="1802" xr:uid="{00000000-0005-0000-0000-0000BB040000}"/>
    <cellStyle name="Comma 4 2 8" xfId="2896" xr:uid="{00000000-0005-0000-0000-0000BC040000}"/>
    <cellStyle name="Comma 4 2_LOT 1.2 - MITYANA GH(1) 08-08-12" xfId="1803" xr:uid="{00000000-0005-0000-0000-0000BD040000}"/>
    <cellStyle name="Comma 4 20" xfId="1804" xr:uid="{00000000-0005-0000-0000-0000BE040000}"/>
    <cellStyle name="Comma 4 21" xfId="1805" xr:uid="{00000000-0005-0000-0000-0000BF040000}"/>
    <cellStyle name="Comma 4 22" xfId="1806" xr:uid="{00000000-0005-0000-0000-0000C0040000}"/>
    <cellStyle name="Comma 4 23" xfId="1807" xr:uid="{00000000-0005-0000-0000-0000C1040000}"/>
    <cellStyle name="Comma 4 24" xfId="1808" xr:uid="{00000000-0005-0000-0000-0000C2040000}"/>
    <cellStyle name="Comma 4 25" xfId="1809" xr:uid="{00000000-0005-0000-0000-0000C3040000}"/>
    <cellStyle name="Comma 4 26" xfId="1810" xr:uid="{00000000-0005-0000-0000-0000C4040000}"/>
    <cellStyle name="Comma 4 27" xfId="1811" xr:uid="{00000000-0005-0000-0000-0000C5040000}"/>
    <cellStyle name="Comma 4 28" xfId="1812" xr:uid="{00000000-0005-0000-0000-0000C6040000}"/>
    <cellStyle name="Comma 4 29" xfId="1813" xr:uid="{00000000-0005-0000-0000-0000C7040000}"/>
    <cellStyle name="Comma 4 3" xfId="143" xr:uid="{00000000-0005-0000-0000-0000C8040000}"/>
    <cellStyle name="Comma 4 3 2" xfId="825" xr:uid="{00000000-0005-0000-0000-0000C9040000}"/>
    <cellStyle name="Comma 4 3 2 2" xfId="1814" xr:uid="{00000000-0005-0000-0000-0000CA040000}"/>
    <cellStyle name="Comma 4 3 3" xfId="826" xr:uid="{00000000-0005-0000-0000-0000CB040000}"/>
    <cellStyle name="Comma 4 3 3 2" xfId="1815" xr:uid="{00000000-0005-0000-0000-0000CC040000}"/>
    <cellStyle name="Comma 4 3 4" xfId="827" xr:uid="{00000000-0005-0000-0000-0000CD040000}"/>
    <cellStyle name="Comma 4 3 4 2" xfId="1816" xr:uid="{00000000-0005-0000-0000-0000CE040000}"/>
    <cellStyle name="Comma 4 3 5" xfId="828" xr:uid="{00000000-0005-0000-0000-0000CF040000}"/>
    <cellStyle name="Comma 4 3 5 2" xfId="1817" xr:uid="{00000000-0005-0000-0000-0000D0040000}"/>
    <cellStyle name="Comma 4 3 6" xfId="829" xr:uid="{00000000-0005-0000-0000-0000D1040000}"/>
    <cellStyle name="Comma 4 3 6 2" xfId="1818" xr:uid="{00000000-0005-0000-0000-0000D2040000}"/>
    <cellStyle name="Comma 4 3 7" xfId="1819" xr:uid="{00000000-0005-0000-0000-0000D3040000}"/>
    <cellStyle name="Comma 4 3 8" xfId="2897" xr:uid="{00000000-0005-0000-0000-0000D4040000}"/>
    <cellStyle name="Comma 4 30" xfId="1820" xr:uid="{00000000-0005-0000-0000-0000D5040000}"/>
    <cellStyle name="Comma 4 31" xfId="1821" xr:uid="{00000000-0005-0000-0000-0000D6040000}"/>
    <cellStyle name="Comma 4 32" xfId="1822" xr:uid="{00000000-0005-0000-0000-0000D7040000}"/>
    <cellStyle name="Comma 4 33" xfId="1823" xr:uid="{00000000-0005-0000-0000-0000D8040000}"/>
    <cellStyle name="Comma 4 34" xfId="1824" xr:uid="{00000000-0005-0000-0000-0000D9040000}"/>
    <cellStyle name="Comma 4 35" xfId="1825" xr:uid="{00000000-0005-0000-0000-0000DA040000}"/>
    <cellStyle name="Comma 4 36" xfId="1826" xr:uid="{00000000-0005-0000-0000-0000DB040000}"/>
    <cellStyle name="Comma 4 37" xfId="1827" xr:uid="{00000000-0005-0000-0000-0000DC040000}"/>
    <cellStyle name="Comma 4 38" xfId="1828" xr:uid="{00000000-0005-0000-0000-0000DD040000}"/>
    <cellStyle name="Comma 4 39" xfId="1829" xr:uid="{00000000-0005-0000-0000-0000DE040000}"/>
    <cellStyle name="Comma 4 4" xfId="144" xr:uid="{00000000-0005-0000-0000-0000DF040000}"/>
    <cellStyle name="Comma 4 4 2" xfId="830" xr:uid="{00000000-0005-0000-0000-0000E0040000}"/>
    <cellStyle name="Comma 4 4 2 2" xfId="1830" xr:uid="{00000000-0005-0000-0000-0000E1040000}"/>
    <cellStyle name="Comma 4 4 3" xfId="831" xr:uid="{00000000-0005-0000-0000-0000E2040000}"/>
    <cellStyle name="Comma 4 4 3 2" xfId="1831" xr:uid="{00000000-0005-0000-0000-0000E3040000}"/>
    <cellStyle name="Comma 4 4 4" xfId="832" xr:uid="{00000000-0005-0000-0000-0000E4040000}"/>
    <cellStyle name="Comma 4 4 4 2" xfId="1832" xr:uid="{00000000-0005-0000-0000-0000E5040000}"/>
    <cellStyle name="Comma 4 4 5" xfId="833" xr:uid="{00000000-0005-0000-0000-0000E6040000}"/>
    <cellStyle name="Comma 4 4 5 2" xfId="1833" xr:uid="{00000000-0005-0000-0000-0000E7040000}"/>
    <cellStyle name="Comma 4 4 6" xfId="834" xr:uid="{00000000-0005-0000-0000-0000E8040000}"/>
    <cellStyle name="Comma 4 4 6 2" xfId="1834" xr:uid="{00000000-0005-0000-0000-0000E9040000}"/>
    <cellStyle name="Comma 4 4 7" xfId="1835" xr:uid="{00000000-0005-0000-0000-0000EA040000}"/>
    <cellStyle name="Comma 4 4 8" xfId="2898" xr:uid="{00000000-0005-0000-0000-0000EB040000}"/>
    <cellStyle name="Comma 4 40" xfId="1836" xr:uid="{00000000-0005-0000-0000-0000EC040000}"/>
    <cellStyle name="Comma 4 41" xfId="1837" xr:uid="{00000000-0005-0000-0000-0000ED040000}"/>
    <cellStyle name="Comma 4 42" xfId="1838" xr:uid="{00000000-0005-0000-0000-0000EE040000}"/>
    <cellStyle name="Comma 4 43" xfId="1839" xr:uid="{00000000-0005-0000-0000-0000EF040000}"/>
    <cellStyle name="Comma 4 44" xfId="1840" xr:uid="{00000000-0005-0000-0000-0000F0040000}"/>
    <cellStyle name="Comma 4 45" xfId="1841" xr:uid="{00000000-0005-0000-0000-0000F1040000}"/>
    <cellStyle name="Comma 4 46" xfId="1842" xr:uid="{00000000-0005-0000-0000-0000F2040000}"/>
    <cellStyle name="Comma 4 47" xfId="1843" xr:uid="{00000000-0005-0000-0000-0000F3040000}"/>
    <cellStyle name="Comma 4 48" xfId="3468" xr:uid="{00000000-0005-0000-0000-0000F4040000}"/>
    <cellStyle name="Comma 4 49" xfId="3445" xr:uid="{00000000-0005-0000-0000-0000F5040000}"/>
    <cellStyle name="Comma 4 5" xfId="145" xr:uid="{00000000-0005-0000-0000-0000F6040000}"/>
    <cellStyle name="Comma 4 5 2" xfId="445" xr:uid="{00000000-0005-0000-0000-0000F7040000}"/>
    <cellStyle name="Comma 4 5 2 2" xfId="1844" xr:uid="{00000000-0005-0000-0000-0000F8040000}"/>
    <cellStyle name="Comma 4 5 3" xfId="835" xr:uid="{00000000-0005-0000-0000-0000F9040000}"/>
    <cellStyle name="Comma 4 5 3 2" xfId="1845" xr:uid="{00000000-0005-0000-0000-0000FA040000}"/>
    <cellStyle name="Comma 4 5 4" xfId="836" xr:uid="{00000000-0005-0000-0000-0000FB040000}"/>
    <cellStyle name="Comma 4 5 4 2" xfId="1846" xr:uid="{00000000-0005-0000-0000-0000FC040000}"/>
    <cellStyle name="Comma 4 5 5" xfId="837" xr:uid="{00000000-0005-0000-0000-0000FD040000}"/>
    <cellStyle name="Comma 4 5 5 2" xfId="1847" xr:uid="{00000000-0005-0000-0000-0000FE040000}"/>
    <cellStyle name="Comma 4 5 6" xfId="838" xr:uid="{00000000-0005-0000-0000-0000FF040000}"/>
    <cellStyle name="Comma 4 5 6 2" xfId="1848" xr:uid="{00000000-0005-0000-0000-000000050000}"/>
    <cellStyle name="Comma 4 5 7" xfId="1849" xr:uid="{00000000-0005-0000-0000-000001050000}"/>
    <cellStyle name="Comma 4 6" xfId="146" xr:uid="{00000000-0005-0000-0000-000002050000}"/>
    <cellStyle name="Comma 4 6 2" xfId="839" xr:uid="{00000000-0005-0000-0000-000003050000}"/>
    <cellStyle name="Comma 4 6 2 2" xfId="1850" xr:uid="{00000000-0005-0000-0000-000004050000}"/>
    <cellStyle name="Comma 4 6 3" xfId="840" xr:uid="{00000000-0005-0000-0000-000005050000}"/>
    <cellStyle name="Comma 4 6 3 2" xfId="1851" xr:uid="{00000000-0005-0000-0000-000006050000}"/>
    <cellStyle name="Comma 4 6 4" xfId="841" xr:uid="{00000000-0005-0000-0000-000007050000}"/>
    <cellStyle name="Comma 4 6 4 2" xfId="1852" xr:uid="{00000000-0005-0000-0000-000008050000}"/>
    <cellStyle name="Comma 4 6 5" xfId="842" xr:uid="{00000000-0005-0000-0000-000009050000}"/>
    <cellStyle name="Comma 4 6 5 2" xfId="1853" xr:uid="{00000000-0005-0000-0000-00000A050000}"/>
    <cellStyle name="Comma 4 6 6" xfId="843" xr:uid="{00000000-0005-0000-0000-00000B050000}"/>
    <cellStyle name="Comma 4 6 6 2" xfId="1854" xr:uid="{00000000-0005-0000-0000-00000C050000}"/>
    <cellStyle name="Comma 4 6 7" xfId="1855" xr:uid="{00000000-0005-0000-0000-00000D050000}"/>
    <cellStyle name="Comma 4 6 8" xfId="2899" xr:uid="{00000000-0005-0000-0000-00000E050000}"/>
    <cellStyle name="Comma 4 7" xfId="147" xr:uid="{00000000-0005-0000-0000-00000F050000}"/>
    <cellStyle name="Comma 4 7 2" xfId="844" xr:uid="{00000000-0005-0000-0000-000010050000}"/>
    <cellStyle name="Comma 4 7 2 2" xfId="1856" xr:uid="{00000000-0005-0000-0000-000011050000}"/>
    <cellStyle name="Comma 4 7 3" xfId="845" xr:uid="{00000000-0005-0000-0000-000012050000}"/>
    <cellStyle name="Comma 4 7 3 2" xfId="1857" xr:uid="{00000000-0005-0000-0000-000013050000}"/>
    <cellStyle name="Comma 4 7 4" xfId="846" xr:uid="{00000000-0005-0000-0000-000014050000}"/>
    <cellStyle name="Comma 4 7 4 2" xfId="1858" xr:uid="{00000000-0005-0000-0000-000015050000}"/>
    <cellStyle name="Comma 4 7 5" xfId="847" xr:uid="{00000000-0005-0000-0000-000016050000}"/>
    <cellStyle name="Comma 4 7 5 2" xfId="1859" xr:uid="{00000000-0005-0000-0000-000017050000}"/>
    <cellStyle name="Comma 4 7 6" xfId="848" xr:uid="{00000000-0005-0000-0000-000018050000}"/>
    <cellStyle name="Comma 4 7 6 2" xfId="1860" xr:uid="{00000000-0005-0000-0000-000019050000}"/>
    <cellStyle name="Comma 4 7 7" xfId="1861" xr:uid="{00000000-0005-0000-0000-00001A050000}"/>
    <cellStyle name="Comma 4 7 8" xfId="2900" xr:uid="{00000000-0005-0000-0000-00001B050000}"/>
    <cellStyle name="Comma 4 8" xfId="148" xr:uid="{00000000-0005-0000-0000-00001C050000}"/>
    <cellStyle name="Comma 4 8 2" xfId="849" xr:uid="{00000000-0005-0000-0000-00001D050000}"/>
    <cellStyle name="Comma 4 8 2 2" xfId="1862" xr:uid="{00000000-0005-0000-0000-00001E050000}"/>
    <cellStyle name="Comma 4 8 3" xfId="850" xr:uid="{00000000-0005-0000-0000-00001F050000}"/>
    <cellStyle name="Comma 4 8 3 2" xfId="1863" xr:uid="{00000000-0005-0000-0000-000020050000}"/>
    <cellStyle name="Comma 4 8 4" xfId="851" xr:uid="{00000000-0005-0000-0000-000021050000}"/>
    <cellStyle name="Comma 4 8 4 2" xfId="1864" xr:uid="{00000000-0005-0000-0000-000022050000}"/>
    <cellStyle name="Comma 4 8 5" xfId="852" xr:uid="{00000000-0005-0000-0000-000023050000}"/>
    <cellStyle name="Comma 4 8 5 2" xfId="1865" xr:uid="{00000000-0005-0000-0000-000024050000}"/>
    <cellStyle name="Comma 4 8 6" xfId="853" xr:uid="{00000000-0005-0000-0000-000025050000}"/>
    <cellStyle name="Comma 4 8 6 2" xfId="1866" xr:uid="{00000000-0005-0000-0000-000026050000}"/>
    <cellStyle name="Comma 4 8 7" xfId="1867" xr:uid="{00000000-0005-0000-0000-000027050000}"/>
    <cellStyle name="Comma 4 8 8" xfId="2901" xr:uid="{00000000-0005-0000-0000-000028050000}"/>
    <cellStyle name="Comma 4 9" xfId="149" xr:uid="{00000000-0005-0000-0000-000029050000}"/>
    <cellStyle name="Comma 4 9 2" xfId="854" xr:uid="{00000000-0005-0000-0000-00002A050000}"/>
    <cellStyle name="Comma 4 9 2 2" xfId="1868" xr:uid="{00000000-0005-0000-0000-00002B050000}"/>
    <cellStyle name="Comma 4 9 3" xfId="855" xr:uid="{00000000-0005-0000-0000-00002C050000}"/>
    <cellStyle name="Comma 4 9 3 2" xfId="1869" xr:uid="{00000000-0005-0000-0000-00002D050000}"/>
    <cellStyle name="Comma 4 9 4" xfId="856" xr:uid="{00000000-0005-0000-0000-00002E050000}"/>
    <cellStyle name="Comma 4 9 4 2" xfId="1870" xr:uid="{00000000-0005-0000-0000-00002F050000}"/>
    <cellStyle name="Comma 4 9 5" xfId="857" xr:uid="{00000000-0005-0000-0000-000030050000}"/>
    <cellStyle name="Comma 4 9 5 2" xfId="1871" xr:uid="{00000000-0005-0000-0000-000031050000}"/>
    <cellStyle name="Comma 4 9 6" xfId="858" xr:uid="{00000000-0005-0000-0000-000032050000}"/>
    <cellStyle name="Comma 4 9 6 2" xfId="1872" xr:uid="{00000000-0005-0000-0000-000033050000}"/>
    <cellStyle name="Comma 4 9 7" xfId="1873" xr:uid="{00000000-0005-0000-0000-000034050000}"/>
    <cellStyle name="Comma 4 9 8" xfId="2902" xr:uid="{00000000-0005-0000-0000-000035050000}"/>
    <cellStyle name="Comma 4_Electrical Boqs Phase 2" xfId="150" xr:uid="{00000000-0005-0000-0000-000036050000}"/>
    <cellStyle name="Comma 40" xfId="1874" xr:uid="{00000000-0005-0000-0000-000037050000}"/>
    <cellStyle name="Comma 41" xfId="1875" xr:uid="{00000000-0005-0000-0000-000038050000}"/>
    <cellStyle name="Comma 42" xfId="1876" xr:uid="{00000000-0005-0000-0000-000039050000}"/>
    <cellStyle name="Comma 43" xfId="1877" xr:uid="{00000000-0005-0000-0000-00003A050000}"/>
    <cellStyle name="Comma 44" xfId="1878" xr:uid="{00000000-0005-0000-0000-00003B050000}"/>
    <cellStyle name="Comma 45" xfId="1879" xr:uid="{00000000-0005-0000-0000-00003C050000}"/>
    <cellStyle name="Comma 46" xfId="1880" xr:uid="{00000000-0005-0000-0000-00003D050000}"/>
    <cellStyle name="Comma 46 2" xfId="1881" xr:uid="{00000000-0005-0000-0000-00003E050000}"/>
    <cellStyle name="Comma 47" xfId="1882" xr:uid="{00000000-0005-0000-0000-00003F050000}"/>
    <cellStyle name="Comma 48" xfId="1883" xr:uid="{00000000-0005-0000-0000-000040050000}"/>
    <cellStyle name="Comma 48 2" xfId="3108" xr:uid="{00000000-0005-0000-0000-000041050000}"/>
    <cellStyle name="Comma 49" xfId="1884" xr:uid="{00000000-0005-0000-0000-000042050000}"/>
    <cellStyle name="Comma 5" xfId="80" xr:uid="{00000000-0005-0000-0000-000043050000}"/>
    <cellStyle name="Comma 5 10" xfId="8" xr:uid="{00000000-0005-0000-0000-000044050000}"/>
    <cellStyle name="Comma 5 10 10" xfId="3363" xr:uid="{00000000-0005-0000-0000-000045050000}"/>
    <cellStyle name="Comma 5 10 11" xfId="151" xr:uid="{00000000-0005-0000-0000-000046050000}"/>
    <cellStyle name="Comma 5 10 2" xfId="301" xr:uid="{00000000-0005-0000-0000-000047050000}"/>
    <cellStyle name="Comma 5 10 2 2" xfId="1885" xr:uid="{00000000-0005-0000-0000-000048050000}"/>
    <cellStyle name="Comma 5 10 3" xfId="376" xr:uid="{00000000-0005-0000-0000-000049050000}"/>
    <cellStyle name="Comma 5 10 3 2" xfId="1886" xr:uid="{00000000-0005-0000-0000-00004A050000}"/>
    <cellStyle name="Comma 5 10 4" xfId="859" xr:uid="{00000000-0005-0000-0000-00004B050000}"/>
    <cellStyle name="Comma 5 10 4 2" xfId="1887" xr:uid="{00000000-0005-0000-0000-00004C050000}"/>
    <cellStyle name="Comma 5 10 5" xfId="860" xr:uid="{00000000-0005-0000-0000-00004D050000}"/>
    <cellStyle name="Comma 5 10 5 2" xfId="1888" xr:uid="{00000000-0005-0000-0000-00004E050000}"/>
    <cellStyle name="Comma 5 10 6" xfId="861" xr:uid="{00000000-0005-0000-0000-00004F050000}"/>
    <cellStyle name="Comma 5 10 6 2" xfId="1889" xr:uid="{00000000-0005-0000-0000-000050050000}"/>
    <cellStyle name="Comma 5 10 7" xfId="862" xr:uid="{00000000-0005-0000-0000-000051050000}"/>
    <cellStyle name="Comma 5 10 7 2" xfId="1890" xr:uid="{00000000-0005-0000-0000-000052050000}"/>
    <cellStyle name="Comma 5 10 7 2 2" xfId="3380" xr:uid="{00000000-0005-0000-0000-000053050000}"/>
    <cellStyle name="Comma 5 10 8" xfId="25" xr:uid="{00000000-0005-0000-0000-000054050000}"/>
    <cellStyle name="Comma 5 10 8 2" xfId="1891" xr:uid="{00000000-0005-0000-0000-000055050000}"/>
    <cellStyle name="Comma 5 10 8 3" xfId="3443" xr:uid="{00000000-0005-0000-0000-000056050000}"/>
    <cellStyle name="Comma 5 10 9" xfId="2903" xr:uid="{00000000-0005-0000-0000-000057050000}"/>
    <cellStyle name="Comma 5 11" xfId="152" xr:uid="{00000000-0005-0000-0000-000058050000}"/>
    <cellStyle name="Comma 5 11 2" xfId="863" xr:uid="{00000000-0005-0000-0000-000059050000}"/>
    <cellStyle name="Comma 5 11 2 2" xfId="1892" xr:uid="{00000000-0005-0000-0000-00005A050000}"/>
    <cellStyle name="Comma 5 11 3" xfId="864" xr:uid="{00000000-0005-0000-0000-00005B050000}"/>
    <cellStyle name="Comma 5 11 3 2" xfId="1893" xr:uid="{00000000-0005-0000-0000-00005C050000}"/>
    <cellStyle name="Comma 5 11 4" xfId="865" xr:uid="{00000000-0005-0000-0000-00005D050000}"/>
    <cellStyle name="Comma 5 11 4 2" xfId="1894" xr:uid="{00000000-0005-0000-0000-00005E050000}"/>
    <cellStyle name="Comma 5 11 5" xfId="866" xr:uid="{00000000-0005-0000-0000-00005F050000}"/>
    <cellStyle name="Comma 5 11 5 2" xfId="1895" xr:uid="{00000000-0005-0000-0000-000060050000}"/>
    <cellStyle name="Comma 5 11 6" xfId="867" xr:uid="{00000000-0005-0000-0000-000061050000}"/>
    <cellStyle name="Comma 5 11 6 2" xfId="1896" xr:uid="{00000000-0005-0000-0000-000062050000}"/>
    <cellStyle name="Comma 5 11 7" xfId="1897" xr:uid="{00000000-0005-0000-0000-000063050000}"/>
    <cellStyle name="Comma 5 11 8" xfId="2904" xr:uid="{00000000-0005-0000-0000-000064050000}"/>
    <cellStyle name="Comma 5 12" xfId="446" xr:uid="{00000000-0005-0000-0000-000065050000}"/>
    <cellStyle name="Comma 5 12 2" xfId="1898" xr:uid="{00000000-0005-0000-0000-000066050000}"/>
    <cellStyle name="Comma 5 13" xfId="447" xr:uid="{00000000-0005-0000-0000-000067050000}"/>
    <cellStyle name="Comma 5 13 2" xfId="1899" xr:uid="{00000000-0005-0000-0000-000068050000}"/>
    <cellStyle name="Comma 5 14" xfId="448" xr:uid="{00000000-0005-0000-0000-000069050000}"/>
    <cellStyle name="Comma 5 14 2" xfId="1900" xr:uid="{00000000-0005-0000-0000-00006A050000}"/>
    <cellStyle name="Comma 5 15" xfId="449" xr:uid="{00000000-0005-0000-0000-00006B050000}"/>
    <cellStyle name="Comma 5 15 2" xfId="1901" xr:uid="{00000000-0005-0000-0000-00006C050000}"/>
    <cellStyle name="Comma 5 16" xfId="450" xr:uid="{00000000-0005-0000-0000-00006D050000}"/>
    <cellStyle name="Comma 5 16 2" xfId="1902" xr:uid="{00000000-0005-0000-0000-00006E050000}"/>
    <cellStyle name="Comma 5 17" xfId="451" xr:uid="{00000000-0005-0000-0000-00006F050000}"/>
    <cellStyle name="Comma 5 18" xfId="2905" xr:uid="{00000000-0005-0000-0000-000070050000}"/>
    <cellStyle name="Comma 5 19" xfId="3422" xr:uid="{00000000-0005-0000-0000-000071050000}"/>
    <cellStyle name="Comma 5 2" xfId="153" xr:uid="{00000000-0005-0000-0000-000072050000}"/>
    <cellStyle name="Comma 5 2 2" xfId="868" xr:uid="{00000000-0005-0000-0000-000073050000}"/>
    <cellStyle name="Comma 5 2 2 2" xfId="1903" xr:uid="{00000000-0005-0000-0000-000074050000}"/>
    <cellStyle name="Comma 5 2 3" xfId="869" xr:uid="{00000000-0005-0000-0000-000075050000}"/>
    <cellStyle name="Comma 5 2 3 2" xfId="1904" xr:uid="{00000000-0005-0000-0000-000076050000}"/>
    <cellStyle name="Comma 5 2 4" xfId="870" xr:uid="{00000000-0005-0000-0000-000077050000}"/>
    <cellStyle name="Comma 5 2 4 2" xfId="1905" xr:uid="{00000000-0005-0000-0000-000078050000}"/>
    <cellStyle name="Comma 5 2 5" xfId="871" xr:uid="{00000000-0005-0000-0000-000079050000}"/>
    <cellStyle name="Comma 5 2 5 2" xfId="1906" xr:uid="{00000000-0005-0000-0000-00007A050000}"/>
    <cellStyle name="Comma 5 2 6" xfId="872" xr:uid="{00000000-0005-0000-0000-00007B050000}"/>
    <cellStyle name="Comma 5 2 6 2" xfId="1907" xr:uid="{00000000-0005-0000-0000-00007C050000}"/>
    <cellStyle name="Comma 5 2 7" xfId="1908" xr:uid="{00000000-0005-0000-0000-00007D050000}"/>
    <cellStyle name="Comma 5 2 8" xfId="2906" xr:uid="{00000000-0005-0000-0000-00007E050000}"/>
    <cellStyle name="Comma 5 3" xfId="154" xr:uid="{00000000-0005-0000-0000-00007F050000}"/>
    <cellStyle name="Comma 5 3 2" xfId="873" xr:uid="{00000000-0005-0000-0000-000080050000}"/>
    <cellStyle name="Comma 5 3 2 2" xfId="1909" xr:uid="{00000000-0005-0000-0000-000081050000}"/>
    <cellStyle name="Comma 5 3 3" xfId="874" xr:uid="{00000000-0005-0000-0000-000082050000}"/>
    <cellStyle name="Comma 5 3 3 2" xfId="1910" xr:uid="{00000000-0005-0000-0000-000083050000}"/>
    <cellStyle name="Comma 5 3 4" xfId="875" xr:uid="{00000000-0005-0000-0000-000084050000}"/>
    <cellStyle name="Comma 5 3 4 2" xfId="1911" xr:uid="{00000000-0005-0000-0000-000085050000}"/>
    <cellStyle name="Comma 5 3 5" xfId="876" xr:uid="{00000000-0005-0000-0000-000086050000}"/>
    <cellStyle name="Comma 5 3 5 2" xfId="1912" xr:uid="{00000000-0005-0000-0000-000087050000}"/>
    <cellStyle name="Comma 5 3 6" xfId="877" xr:uid="{00000000-0005-0000-0000-000088050000}"/>
    <cellStyle name="Comma 5 3 6 2" xfId="1913" xr:uid="{00000000-0005-0000-0000-000089050000}"/>
    <cellStyle name="Comma 5 3 7" xfId="1914" xr:uid="{00000000-0005-0000-0000-00008A050000}"/>
    <cellStyle name="Comma 5 3 8" xfId="2907" xr:uid="{00000000-0005-0000-0000-00008B050000}"/>
    <cellStyle name="Comma 5 4" xfId="155" xr:uid="{00000000-0005-0000-0000-00008C050000}"/>
    <cellStyle name="Comma 5 4 2" xfId="878" xr:uid="{00000000-0005-0000-0000-00008D050000}"/>
    <cellStyle name="Comma 5 4 2 2" xfId="1915" xr:uid="{00000000-0005-0000-0000-00008E050000}"/>
    <cellStyle name="Comma 5 4 3" xfId="879" xr:uid="{00000000-0005-0000-0000-00008F050000}"/>
    <cellStyle name="Comma 5 4 3 2" xfId="1916" xr:uid="{00000000-0005-0000-0000-000090050000}"/>
    <cellStyle name="Comma 5 4 4" xfId="880" xr:uid="{00000000-0005-0000-0000-000091050000}"/>
    <cellStyle name="Comma 5 4 4 2" xfId="1917" xr:uid="{00000000-0005-0000-0000-000092050000}"/>
    <cellStyle name="Comma 5 4 5" xfId="881" xr:uid="{00000000-0005-0000-0000-000093050000}"/>
    <cellStyle name="Comma 5 4 5 2" xfId="1918" xr:uid="{00000000-0005-0000-0000-000094050000}"/>
    <cellStyle name="Comma 5 4 6" xfId="882" xr:uid="{00000000-0005-0000-0000-000095050000}"/>
    <cellStyle name="Comma 5 4 6 2" xfId="1919" xr:uid="{00000000-0005-0000-0000-000096050000}"/>
    <cellStyle name="Comma 5 4 7" xfId="1920" xr:uid="{00000000-0005-0000-0000-000097050000}"/>
    <cellStyle name="Comma 5 4 8" xfId="2908" xr:uid="{00000000-0005-0000-0000-000098050000}"/>
    <cellStyle name="Comma 5 5" xfId="156" xr:uid="{00000000-0005-0000-0000-000099050000}"/>
    <cellStyle name="Comma 5 5 2" xfId="883" xr:uid="{00000000-0005-0000-0000-00009A050000}"/>
    <cellStyle name="Comma 5 5 2 2" xfId="1921" xr:uid="{00000000-0005-0000-0000-00009B050000}"/>
    <cellStyle name="Comma 5 5 3" xfId="884" xr:uid="{00000000-0005-0000-0000-00009C050000}"/>
    <cellStyle name="Comma 5 5 3 2" xfId="1922" xr:uid="{00000000-0005-0000-0000-00009D050000}"/>
    <cellStyle name="Comma 5 5 4" xfId="885" xr:uid="{00000000-0005-0000-0000-00009E050000}"/>
    <cellStyle name="Comma 5 5 4 2" xfId="1923" xr:uid="{00000000-0005-0000-0000-00009F050000}"/>
    <cellStyle name="Comma 5 5 5" xfId="886" xr:uid="{00000000-0005-0000-0000-0000A0050000}"/>
    <cellStyle name="Comma 5 5 5 2" xfId="1924" xr:uid="{00000000-0005-0000-0000-0000A1050000}"/>
    <cellStyle name="Comma 5 5 6" xfId="887" xr:uid="{00000000-0005-0000-0000-0000A2050000}"/>
    <cellStyle name="Comma 5 5 6 2" xfId="1925" xr:uid="{00000000-0005-0000-0000-0000A3050000}"/>
    <cellStyle name="Comma 5 5 7" xfId="1926" xr:uid="{00000000-0005-0000-0000-0000A4050000}"/>
    <cellStyle name="Comma 5 5 8" xfId="2909" xr:uid="{00000000-0005-0000-0000-0000A5050000}"/>
    <cellStyle name="Comma 5 6" xfId="157" xr:uid="{00000000-0005-0000-0000-0000A6050000}"/>
    <cellStyle name="Comma 5 6 2" xfId="888" xr:uid="{00000000-0005-0000-0000-0000A7050000}"/>
    <cellStyle name="Comma 5 6 2 2" xfId="1927" xr:uid="{00000000-0005-0000-0000-0000A8050000}"/>
    <cellStyle name="Comma 5 6 3" xfId="889" xr:uid="{00000000-0005-0000-0000-0000A9050000}"/>
    <cellStyle name="Comma 5 6 3 2" xfId="1928" xr:uid="{00000000-0005-0000-0000-0000AA050000}"/>
    <cellStyle name="Comma 5 6 4" xfId="890" xr:uid="{00000000-0005-0000-0000-0000AB050000}"/>
    <cellStyle name="Comma 5 6 4 2" xfId="1929" xr:uid="{00000000-0005-0000-0000-0000AC050000}"/>
    <cellStyle name="Comma 5 6 5" xfId="891" xr:uid="{00000000-0005-0000-0000-0000AD050000}"/>
    <cellStyle name="Comma 5 6 5 2" xfId="1930" xr:uid="{00000000-0005-0000-0000-0000AE050000}"/>
    <cellStyle name="Comma 5 6 6" xfId="892" xr:uid="{00000000-0005-0000-0000-0000AF050000}"/>
    <cellStyle name="Comma 5 6 6 2" xfId="1931" xr:uid="{00000000-0005-0000-0000-0000B0050000}"/>
    <cellStyle name="Comma 5 6 7" xfId="1932" xr:uid="{00000000-0005-0000-0000-0000B1050000}"/>
    <cellStyle name="Comma 5 6 8" xfId="2910" xr:uid="{00000000-0005-0000-0000-0000B2050000}"/>
    <cellStyle name="Comma 5 7" xfId="158" xr:uid="{00000000-0005-0000-0000-0000B3050000}"/>
    <cellStyle name="Comma 5 7 2" xfId="893" xr:uid="{00000000-0005-0000-0000-0000B4050000}"/>
    <cellStyle name="Comma 5 7 2 2" xfId="1933" xr:uid="{00000000-0005-0000-0000-0000B5050000}"/>
    <cellStyle name="Comma 5 7 3" xfId="894" xr:uid="{00000000-0005-0000-0000-0000B6050000}"/>
    <cellStyle name="Comma 5 7 3 2" xfId="1934" xr:uid="{00000000-0005-0000-0000-0000B7050000}"/>
    <cellStyle name="Comma 5 7 4" xfId="895" xr:uid="{00000000-0005-0000-0000-0000B8050000}"/>
    <cellStyle name="Comma 5 7 4 2" xfId="1935" xr:uid="{00000000-0005-0000-0000-0000B9050000}"/>
    <cellStyle name="Comma 5 7 5" xfId="896" xr:uid="{00000000-0005-0000-0000-0000BA050000}"/>
    <cellStyle name="Comma 5 7 5 2" xfId="1936" xr:uid="{00000000-0005-0000-0000-0000BB050000}"/>
    <cellStyle name="Comma 5 7 6" xfId="897" xr:uid="{00000000-0005-0000-0000-0000BC050000}"/>
    <cellStyle name="Comma 5 7 6 2" xfId="1937" xr:uid="{00000000-0005-0000-0000-0000BD050000}"/>
    <cellStyle name="Comma 5 7 7" xfId="1938" xr:uid="{00000000-0005-0000-0000-0000BE050000}"/>
    <cellStyle name="Comma 5 7 8" xfId="2911" xr:uid="{00000000-0005-0000-0000-0000BF050000}"/>
    <cellStyle name="Comma 5 8" xfId="159" xr:uid="{00000000-0005-0000-0000-0000C0050000}"/>
    <cellStyle name="Comma 5 8 2" xfId="898" xr:uid="{00000000-0005-0000-0000-0000C1050000}"/>
    <cellStyle name="Comma 5 8 2 2" xfId="1939" xr:uid="{00000000-0005-0000-0000-0000C2050000}"/>
    <cellStyle name="Comma 5 8 3" xfId="899" xr:uid="{00000000-0005-0000-0000-0000C3050000}"/>
    <cellStyle name="Comma 5 8 3 2" xfId="1940" xr:uid="{00000000-0005-0000-0000-0000C4050000}"/>
    <cellStyle name="Comma 5 8 4" xfId="900" xr:uid="{00000000-0005-0000-0000-0000C5050000}"/>
    <cellStyle name="Comma 5 8 4 2" xfId="1941" xr:uid="{00000000-0005-0000-0000-0000C6050000}"/>
    <cellStyle name="Comma 5 8 5" xfId="901" xr:uid="{00000000-0005-0000-0000-0000C7050000}"/>
    <cellStyle name="Comma 5 8 5 2" xfId="1942" xr:uid="{00000000-0005-0000-0000-0000C8050000}"/>
    <cellStyle name="Comma 5 8 6" xfId="902" xr:uid="{00000000-0005-0000-0000-0000C9050000}"/>
    <cellStyle name="Comma 5 8 6 2" xfId="1943" xr:uid="{00000000-0005-0000-0000-0000CA050000}"/>
    <cellStyle name="Comma 5 8 7" xfId="1944" xr:uid="{00000000-0005-0000-0000-0000CB050000}"/>
    <cellStyle name="Comma 5 8 8" xfId="2912" xr:uid="{00000000-0005-0000-0000-0000CC050000}"/>
    <cellStyle name="Comma 5 9" xfId="160" xr:uid="{00000000-0005-0000-0000-0000CD050000}"/>
    <cellStyle name="Comma 5 9 2" xfId="903" xr:uid="{00000000-0005-0000-0000-0000CE050000}"/>
    <cellStyle name="Comma 5 9 2 2" xfId="1945" xr:uid="{00000000-0005-0000-0000-0000CF050000}"/>
    <cellStyle name="Comma 5 9 3" xfId="904" xr:uid="{00000000-0005-0000-0000-0000D0050000}"/>
    <cellStyle name="Comma 5 9 3 2" xfId="1946" xr:uid="{00000000-0005-0000-0000-0000D1050000}"/>
    <cellStyle name="Comma 5 9 4" xfId="905" xr:uid="{00000000-0005-0000-0000-0000D2050000}"/>
    <cellStyle name="Comma 5 9 4 2" xfId="1947" xr:uid="{00000000-0005-0000-0000-0000D3050000}"/>
    <cellStyle name="Comma 5 9 5" xfId="906" xr:uid="{00000000-0005-0000-0000-0000D4050000}"/>
    <cellStyle name="Comma 5 9 5 2" xfId="1948" xr:uid="{00000000-0005-0000-0000-0000D5050000}"/>
    <cellStyle name="Comma 5 9 6" xfId="907" xr:uid="{00000000-0005-0000-0000-0000D6050000}"/>
    <cellStyle name="Comma 5 9 6 2" xfId="1949" xr:uid="{00000000-0005-0000-0000-0000D7050000}"/>
    <cellStyle name="Comma 5 9 7" xfId="1950" xr:uid="{00000000-0005-0000-0000-0000D8050000}"/>
    <cellStyle name="Comma 5 9 8" xfId="2913" xr:uid="{00000000-0005-0000-0000-0000D9050000}"/>
    <cellStyle name="Comma 5_Electrical Boqs Phase 2" xfId="161" xr:uid="{00000000-0005-0000-0000-0000DA050000}"/>
    <cellStyle name="Comma 50" xfId="1951" xr:uid="{00000000-0005-0000-0000-0000DB050000}"/>
    <cellStyle name="Comma 51" xfId="1952" xr:uid="{00000000-0005-0000-0000-0000DC050000}"/>
    <cellStyle name="Comma 51 2" xfId="1953" xr:uid="{00000000-0005-0000-0000-0000DD050000}"/>
    <cellStyle name="Comma 52" xfId="1954" xr:uid="{00000000-0005-0000-0000-0000DE050000}"/>
    <cellStyle name="Comma 53" xfId="1955" xr:uid="{00000000-0005-0000-0000-0000DF050000}"/>
    <cellStyle name="Comma 54" xfId="1956" xr:uid="{00000000-0005-0000-0000-0000E0050000}"/>
    <cellStyle name="Comma 55" xfId="1957" xr:uid="{00000000-0005-0000-0000-0000E1050000}"/>
    <cellStyle name="Comma 56" xfId="1958" xr:uid="{00000000-0005-0000-0000-0000E2050000}"/>
    <cellStyle name="Comma 57" xfId="1959" xr:uid="{00000000-0005-0000-0000-0000E3050000}"/>
    <cellStyle name="Comma 58" xfId="2914" xr:uid="{00000000-0005-0000-0000-0000E4050000}"/>
    <cellStyle name="Comma 59" xfId="1960" xr:uid="{00000000-0005-0000-0000-0000E5050000}"/>
    <cellStyle name="Comma 6" xfId="81" xr:uid="{00000000-0005-0000-0000-0000E6050000}"/>
    <cellStyle name="Comma 6 10" xfId="162" xr:uid="{00000000-0005-0000-0000-0000E7050000}"/>
    <cellStyle name="Comma 6 10 2" xfId="241" xr:uid="{00000000-0005-0000-0000-0000E8050000}"/>
    <cellStyle name="Comma 6 10 2 2" xfId="1961" xr:uid="{00000000-0005-0000-0000-0000E9050000}"/>
    <cellStyle name="Comma 6 10 3" xfId="908" xr:uid="{00000000-0005-0000-0000-0000EA050000}"/>
    <cellStyle name="Comma 6 10 3 2" xfId="1962" xr:uid="{00000000-0005-0000-0000-0000EB050000}"/>
    <cellStyle name="Comma 6 10 4" xfId="909" xr:uid="{00000000-0005-0000-0000-0000EC050000}"/>
    <cellStyle name="Comma 6 10 4 2" xfId="1963" xr:uid="{00000000-0005-0000-0000-0000ED050000}"/>
    <cellStyle name="Comma 6 10 5" xfId="910" xr:uid="{00000000-0005-0000-0000-0000EE050000}"/>
    <cellStyle name="Comma 6 10 5 2" xfId="1964" xr:uid="{00000000-0005-0000-0000-0000EF050000}"/>
    <cellStyle name="Comma 6 10 6" xfId="911" xr:uid="{00000000-0005-0000-0000-0000F0050000}"/>
    <cellStyle name="Comma 6 10 6 2" xfId="1965" xr:uid="{00000000-0005-0000-0000-0000F1050000}"/>
    <cellStyle name="Comma 6 10 7" xfId="1966" xr:uid="{00000000-0005-0000-0000-0000F2050000}"/>
    <cellStyle name="Comma 6 10 8" xfId="2915" xr:uid="{00000000-0005-0000-0000-0000F3050000}"/>
    <cellStyle name="Comma 6 11" xfId="163" xr:uid="{00000000-0005-0000-0000-0000F4050000}"/>
    <cellStyle name="Comma 6 11 2" xfId="912" xr:uid="{00000000-0005-0000-0000-0000F5050000}"/>
    <cellStyle name="Comma 6 11 2 2" xfId="1967" xr:uid="{00000000-0005-0000-0000-0000F6050000}"/>
    <cellStyle name="Comma 6 11 3" xfId="913" xr:uid="{00000000-0005-0000-0000-0000F7050000}"/>
    <cellStyle name="Comma 6 11 3 2" xfId="1968" xr:uid="{00000000-0005-0000-0000-0000F8050000}"/>
    <cellStyle name="Comma 6 11 4" xfId="914" xr:uid="{00000000-0005-0000-0000-0000F9050000}"/>
    <cellStyle name="Comma 6 11 4 2" xfId="1969" xr:uid="{00000000-0005-0000-0000-0000FA050000}"/>
    <cellStyle name="Comma 6 11 5" xfId="915" xr:uid="{00000000-0005-0000-0000-0000FB050000}"/>
    <cellStyle name="Comma 6 11 5 2" xfId="1970" xr:uid="{00000000-0005-0000-0000-0000FC050000}"/>
    <cellStyle name="Comma 6 11 6" xfId="916" xr:uid="{00000000-0005-0000-0000-0000FD050000}"/>
    <cellStyle name="Comma 6 11 6 2" xfId="1971" xr:uid="{00000000-0005-0000-0000-0000FE050000}"/>
    <cellStyle name="Comma 6 11 7" xfId="1972" xr:uid="{00000000-0005-0000-0000-0000FF050000}"/>
    <cellStyle name="Comma 6 11 8" xfId="2916" xr:uid="{00000000-0005-0000-0000-000000060000}"/>
    <cellStyle name="Comma 6 12" xfId="452" xr:uid="{00000000-0005-0000-0000-000001060000}"/>
    <cellStyle name="Comma 6 12 2" xfId="1973" xr:uid="{00000000-0005-0000-0000-000002060000}"/>
    <cellStyle name="Comma 6 13" xfId="453" xr:uid="{00000000-0005-0000-0000-000003060000}"/>
    <cellStyle name="Comma 6 13 2" xfId="1974" xr:uid="{00000000-0005-0000-0000-000004060000}"/>
    <cellStyle name="Comma 6 14" xfId="454" xr:uid="{00000000-0005-0000-0000-000005060000}"/>
    <cellStyle name="Comma 6 14 2" xfId="1975" xr:uid="{00000000-0005-0000-0000-000006060000}"/>
    <cellStyle name="Comma 6 15" xfId="455" xr:uid="{00000000-0005-0000-0000-000007060000}"/>
    <cellStyle name="Comma 6 15 2" xfId="1976" xr:uid="{00000000-0005-0000-0000-000008060000}"/>
    <cellStyle name="Comma 6 16" xfId="456" xr:uid="{00000000-0005-0000-0000-000009060000}"/>
    <cellStyle name="Comma 6 16 2" xfId="1977" xr:uid="{00000000-0005-0000-0000-00000A060000}"/>
    <cellStyle name="Comma 6 17" xfId="457" xr:uid="{00000000-0005-0000-0000-00000B060000}"/>
    <cellStyle name="Comma 6 18" xfId="2917" xr:uid="{00000000-0005-0000-0000-00000C060000}"/>
    <cellStyle name="Comma 6 19" xfId="2918" xr:uid="{00000000-0005-0000-0000-00000D060000}"/>
    <cellStyle name="Comma 6 2" xfId="82" xr:uid="{00000000-0005-0000-0000-00000E060000}"/>
    <cellStyle name="Comma 6 2 10 2" xfId="311" xr:uid="{00000000-0005-0000-0000-00000F060000}"/>
    <cellStyle name="Comma 6 2 10 2 2" xfId="1978" xr:uid="{00000000-0005-0000-0000-000010060000}"/>
    <cellStyle name="Comma 6 2 2" xfId="100" xr:uid="{00000000-0005-0000-0000-000011060000}"/>
    <cellStyle name="Comma 6 2 2 2" xfId="1979" xr:uid="{00000000-0005-0000-0000-000012060000}"/>
    <cellStyle name="Comma 6 2 2 3" xfId="3391" xr:uid="{00000000-0005-0000-0000-000013060000}"/>
    <cellStyle name="Comma 6 2 2 4" xfId="3433" xr:uid="{00000000-0005-0000-0000-000014060000}"/>
    <cellStyle name="Comma 6 2 3" xfId="917" xr:uid="{00000000-0005-0000-0000-000015060000}"/>
    <cellStyle name="Comma 6 2 3 2" xfId="1980" xr:uid="{00000000-0005-0000-0000-000016060000}"/>
    <cellStyle name="Comma 6 2 4" xfId="918" xr:uid="{00000000-0005-0000-0000-000017060000}"/>
    <cellStyle name="Comma 6 2 4 2" xfId="1981" xr:uid="{00000000-0005-0000-0000-000018060000}"/>
    <cellStyle name="Comma 6 2 5" xfId="919" xr:uid="{00000000-0005-0000-0000-000019060000}"/>
    <cellStyle name="Comma 6 2 5 2" xfId="1982" xr:uid="{00000000-0005-0000-0000-00001A060000}"/>
    <cellStyle name="Comma 6 2 6" xfId="920" xr:uid="{00000000-0005-0000-0000-00001B060000}"/>
    <cellStyle name="Comma 6 2 6 2" xfId="1983" xr:uid="{00000000-0005-0000-0000-00001C060000}"/>
    <cellStyle name="Comma 6 2 7" xfId="921" xr:uid="{00000000-0005-0000-0000-00001D060000}"/>
    <cellStyle name="Comma 6 2 7 2" xfId="1984" xr:uid="{00000000-0005-0000-0000-00001E060000}"/>
    <cellStyle name="Comma 6 2 8" xfId="1985" xr:uid="{00000000-0005-0000-0000-00001F060000}"/>
    <cellStyle name="Comma 6 2 9" xfId="2919" xr:uid="{00000000-0005-0000-0000-000020060000}"/>
    <cellStyle name="Comma 6 20" xfId="3128" xr:uid="{00000000-0005-0000-0000-000021060000}"/>
    <cellStyle name="Comma 6 3" xfId="93" xr:uid="{00000000-0005-0000-0000-000022060000}"/>
    <cellStyle name="Comma 6 3 2" xfId="242" xr:uid="{00000000-0005-0000-0000-000023060000}"/>
    <cellStyle name="Comma 6 3 2 2" xfId="1986" xr:uid="{00000000-0005-0000-0000-000024060000}"/>
    <cellStyle name="Comma 6 3 3" xfId="922" xr:uid="{00000000-0005-0000-0000-000025060000}"/>
    <cellStyle name="Comma 6 3 3 2" xfId="1987" xr:uid="{00000000-0005-0000-0000-000026060000}"/>
    <cellStyle name="Comma 6 3 4" xfId="923" xr:uid="{00000000-0005-0000-0000-000027060000}"/>
    <cellStyle name="Comma 6 3 4 2" xfId="1988" xr:uid="{00000000-0005-0000-0000-000028060000}"/>
    <cellStyle name="Comma 6 3 5" xfId="924" xr:uid="{00000000-0005-0000-0000-000029060000}"/>
    <cellStyle name="Comma 6 3 5 2" xfId="1989" xr:uid="{00000000-0005-0000-0000-00002A060000}"/>
    <cellStyle name="Comma 6 3 6" xfId="925" xr:uid="{00000000-0005-0000-0000-00002B060000}"/>
    <cellStyle name="Comma 6 3 6 2" xfId="1990" xr:uid="{00000000-0005-0000-0000-00002C060000}"/>
    <cellStyle name="Comma 6 3 7" xfId="1991" xr:uid="{00000000-0005-0000-0000-00002D060000}"/>
    <cellStyle name="Comma 6 3 8" xfId="2920" xr:uid="{00000000-0005-0000-0000-00002E060000}"/>
    <cellStyle name="Comma 6 3 9" xfId="3392" xr:uid="{00000000-0005-0000-0000-00002F060000}"/>
    <cellStyle name="Comma 6 4" xfId="164" xr:uid="{00000000-0005-0000-0000-000030060000}"/>
    <cellStyle name="Comma 6 4 2" xfId="926" xr:uid="{00000000-0005-0000-0000-000031060000}"/>
    <cellStyle name="Comma 6 4 2 2" xfId="1992" xr:uid="{00000000-0005-0000-0000-000032060000}"/>
    <cellStyle name="Comma 6 4 3" xfId="927" xr:uid="{00000000-0005-0000-0000-000033060000}"/>
    <cellStyle name="Comma 6 4 3 2" xfId="1993" xr:uid="{00000000-0005-0000-0000-000034060000}"/>
    <cellStyle name="Comma 6 4 4" xfId="928" xr:uid="{00000000-0005-0000-0000-000035060000}"/>
    <cellStyle name="Comma 6 4 4 2" xfId="1994" xr:uid="{00000000-0005-0000-0000-000036060000}"/>
    <cellStyle name="Comma 6 4 5" xfId="929" xr:uid="{00000000-0005-0000-0000-000037060000}"/>
    <cellStyle name="Comma 6 4 5 2" xfId="1995" xr:uid="{00000000-0005-0000-0000-000038060000}"/>
    <cellStyle name="Comma 6 4 6" xfId="930" xr:uid="{00000000-0005-0000-0000-000039060000}"/>
    <cellStyle name="Comma 6 4 6 2" xfId="1996" xr:uid="{00000000-0005-0000-0000-00003A060000}"/>
    <cellStyle name="Comma 6 4 7" xfId="1997" xr:uid="{00000000-0005-0000-0000-00003B060000}"/>
    <cellStyle name="Comma 6 4 8" xfId="2921" xr:uid="{00000000-0005-0000-0000-00003C060000}"/>
    <cellStyle name="Comma 6 5" xfId="165" xr:uid="{00000000-0005-0000-0000-00003D060000}"/>
    <cellStyle name="Comma 6 5 2" xfId="312" xr:uid="{00000000-0005-0000-0000-00003E060000}"/>
    <cellStyle name="Comma 6 5 2 2" xfId="1998" xr:uid="{00000000-0005-0000-0000-00003F060000}"/>
    <cellStyle name="Comma 6 5 3" xfId="931" xr:uid="{00000000-0005-0000-0000-000040060000}"/>
    <cellStyle name="Comma 6 5 3 2" xfId="1999" xr:uid="{00000000-0005-0000-0000-000041060000}"/>
    <cellStyle name="Comma 6 5 4" xfId="932" xr:uid="{00000000-0005-0000-0000-000042060000}"/>
    <cellStyle name="Comma 6 5 4 2" xfId="2000" xr:uid="{00000000-0005-0000-0000-000043060000}"/>
    <cellStyle name="Comma 6 5 5" xfId="933" xr:uid="{00000000-0005-0000-0000-000044060000}"/>
    <cellStyle name="Comma 6 5 5 2" xfId="2001" xr:uid="{00000000-0005-0000-0000-000045060000}"/>
    <cellStyle name="Comma 6 5 6" xfId="934" xr:uid="{00000000-0005-0000-0000-000046060000}"/>
    <cellStyle name="Comma 6 5 6 2" xfId="2002" xr:uid="{00000000-0005-0000-0000-000047060000}"/>
    <cellStyle name="Comma 6 5 7" xfId="2003" xr:uid="{00000000-0005-0000-0000-000048060000}"/>
    <cellStyle name="Comma 6 5 8" xfId="2922" xr:uid="{00000000-0005-0000-0000-000049060000}"/>
    <cellStyle name="Comma 6 6" xfId="166" xr:uid="{00000000-0005-0000-0000-00004A060000}"/>
    <cellStyle name="Comma 6 6 2" xfId="935" xr:uid="{00000000-0005-0000-0000-00004B060000}"/>
    <cellStyle name="Comma 6 6 2 2" xfId="2004" xr:uid="{00000000-0005-0000-0000-00004C060000}"/>
    <cellStyle name="Comma 6 6 3" xfId="936" xr:uid="{00000000-0005-0000-0000-00004D060000}"/>
    <cellStyle name="Comma 6 6 3 2" xfId="2005" xr:uid="{00000000-0005-0000-0000-00004E060000}"/>
    <cellStyle name="Comma 6 6 4" xfId="937" xr:uid="{00000000-0005-0000-0000-00004F060000}"/>
    <cellStyle name="Comma 6 6 4 2" xfId="2006" xr:uid="{00000000-0005-0000-0000-000050060000}"/>
    <cellStyle name="Comma 6 6 5" xfId="938" xr:uid="{00000000-0005-0000-0000-000051060000}"/>
    <cellStyle name="Comma 6 6 5 2" xfId="2007" xr:uid="{00000000-0005-0000-0000-000052060000}"/>
    <cellStyle name="Comma 6 6 6" xfId="939" xr:uid="{00000000-0005-0000-0000-000053060000}"/>
    <cellStyle name="Comma 6 6 6 2" xfId="2008" xr:uid="{00000000-0005-0000-0000-000054060000}"/>
    <cellStyle name="Comma 6 6 7" xfId="2009" xr:uid="{00000000-0005-0000-0000-000055060000}"/>
    <cellStyle name="Comma 6 6 8" xfId="2923" xr:uid="{00000000-0005-0000-0000-000056060000}"/>
    <cellStyle name="Comma 6 7" xfId="167" xr:uid="{00000000-0005-0000-0000-000057060000}"/>
    <cellStyle name="Comma 6 7 2" xfId="940" xr:uid="{00000000-0005-0000-0000-000058060000}"/>
    <cellStyle name="Comma 6 7 2 2" xfId="2010" xr:uid="{00000000-0005-0000-0000-000059060000}"/>
    <cellStyle name="Comma 6 7 3" xfId="941" xr:uid="{00000000-0005-0000-0000-00005A060000}"/>
    <cellStyle name="Comma 6 7 3 2" xfId="2011" xr:uid="{00000000-0005-0000-0000-00005B060000}"/>
    <cellStyle name="Comma 6 7 4" xfId="942" xr:uid="{00000000-0005-0000-0000-00005C060000}"/>
    <cellStyle name="Comma 6 7 4 2" xfId="2012" xr:uid="{00000000-0005-0000-0000-00005D060000}"/>
    <cellStyle name="Comma 6 7 5" xfId="943" xr:uid="{00000000-0005-0000-0000-00005E060000}"/>
    <cellStyle name="Comma 6 7 5 2" xfId="2013" xr:uid="{00000000-0005-0000-0000-00005F060000}"/>
    <cellStyle name="Comma 6 7 6" xfId="944" xr:uid="{00000000-0005-0000-0000-000060060000}"/>
    <cellStyle name="Comma 6 7 6 2" xfId="2014" xr:uid="{00000000-0005-0000-0000-000061060000}"/>
    <cellStyle name="Comma 6 7 7" xfId="2015" xr:uid="{00000000-0005-0000-0000-000062060000}"/>
    <cellStyle name="Comma 6 7 8" xfId="2924" xr:uid="{00000000-0005-0000-0000-000063060000}"/>
    <cellStyle name="Comma 6 8" xfId="168" xr:uid="{00000000-0005-0000-0000-000064060000}"/>
    <cellStyle name="Comma 6 8 2" xfId="945" xr:uid="{00000000-0005-0000-0000-000065060000}"/>
    <cellStyle name="Comma 6 8 2 2" xfId="2016" xr:uid="{00000000-0005-0000-0000-000066060000}"/>
    <cellStyle name="Comma 6 8 3" xfId="946" xr:uid="{00000000-0005-0000-0000-000067060000}"/>
    <cellStyle name="Comma 6 8 3 2" xfId="2017" xr:uid="{00000000-0005-0000-0000-000068060000}"/>
    <cellStyle name="Comma 6 8 4" xfId="947" xr:uid="{00000000-0005-0000-0000-000069060000}"/>
    <cellStyle name="Comma 6 8 4 2" xfId="2018" xr:uid="{00000000-0005-0000-0000-00006A060000}"/>
    <cellStyle name="Comma 6 8 5" xfId="948" xr:uid="{00000000-0005-0000-0000-00006B060000}"/>
    <cellStyle name="Comma 6 8 5 2" xfId="2019" xr:uid="{00000000-0005-0000-0000-00006C060000}"/>
    <cellStyle name="Comma 6 8 6" xfId="949" xr:uid="{00000000-0005-0000-0000-00006D060000}"/>
    <cellStyle name="Comma 6 8 6 2" xfId="2020" xr:uid="{00000000-0005-0000-0000-00006E060000}"/>
    <cellStyle name="Comma 6 8 7" xfId="2021" xr:uid="{00000000-0005-0000-0000-00006F060000}"/>
    <cellStyle name="Comma 6 8 8" xfId="2925" xr:uid="{00000000-0005-0000-0000-000070060000}"/>
    <cellStyle name="Comma 6 9" xfId="169" xr:uid="{00000000-0005-0000-0000-000071060000}"/>
    <cellStyle name="Comma 6 9 2" xfId="950" xr:uid="{00000000-0005-0000-0000-000072060000}"/>
    <cellStyle name="Comma 6 9 2 2" xfId="2022" xr:uid="{00000000-0005-0000-0000-000073060000}"/>
    <cellStyle name="Comma 6 9 3" xfId="951" xr:uid="{00000000-0005-0000-0000-000074060000}"/>
    <cellStyle name="Comma 6 9 3 2" xfId="2023" xr:uid="{00000000-0005-0000-0000-000075060000}"/>
    <cellStyle name="Comma 6 9 4" xfId="952" xr:uid="{00000000-0005-0000-0000-000076060000}"/>
    <cellStyle name="Comma 6 9 4 2" xfId="2024" xr:uid="{00000000-0005-0000-0000-000077060000}"/>
    <cellStyle name="Comma 6 9 5" xfId="953" xr:uid="{00000000-0005-0000-0000-000078060000}"/>
    <cellStyle name="Comma 6 9 5 2" xfId="2025" xr:uid="{00000000-0005-0000-0000-000079060000}"/>
    <cellStyle name="Comma 6 9 6" xfId="954" xr:uid="{00000000-0005-0000-0000-00007A060000}"/>
    <cellStyle name="Comma 6 9 6 2" xfId="2026" xr:uid="{00000000-0005-0000-0000-00007B060000}"/>
    <cellStyle name="Comma 6 9 7" xfId="2027" xr:uid="{00000000-0005-0000-0000-00007C060000}"/>
    <cellStyle name="Comma 6 9 8" xfId="2926" xr:uid="{00000000-0005-0000-0000-00007D060000}"/>
    <cellStyle name="Comma 6_Electrical Boqs Phase 2" xfId="170" xr:uid="{00000000-0005-0000-0000-00007E060000}"/>
    <cellStyle name="Comma 60" xfId="2028" xr:uid="{00000000-0005-0000-0000-00007F060000}"/>
    <cellStyle name="Comma 61" xfId="2029" xr:uid="{00000000-0005-0000-0000-000080060000}"/>
    <cellStyle name="Comma 62" xfId="2927" xr:uid="{00000000-0005-0000-0000-000081060000}"/>
    <cellStyle name="Comma 63" xfId="2928" xr:uid="{00000000-0005-0000-0000-000082060000}"/>
    <cellStyle name="Comma 64" xfId="2929" xr:uid="{00000000-0005-0000-0000-000083060000}"/>
    <cellStyle name="Comma 65" xfId="2030" xr:uid="{00000000-0005-0000-0000-000084060000}"/>
    <cellStyle name="Comma 66" xfId="2930" xr:uid="{00000000-0005-0000-0000-000085060000}"/>
    <cellStyle name="Comma 67" xfId="2931" xr:uid="{00000000-0005-0000-0000-000086060000}"/>
    <cellStyle name="Comma 68" xfId="2932" xr:uid="{00000000-0005-0000-0000-000087060000}"/>
    <cellStyle name="Comma 69" xfId="2933" xr:uid="{00000000-0005-0000-0000-000088060000}"/>
    <cellStyle name="Comma 7" xfId="98" xr:uid="{00000000-0005-0000-0000-000089060000}"/>
    <cellStyle name="Comma 7 10" xfId="458" xr:uid="{00000000-0005-0000-0000-00008A060000}"/>
    <cellStyle name="Comma 7 11" xfId="459" xr:uid="{00000000-0005-0000-0000-00008B060000}"/>
    <cellStyle name="Comma 7 12" xfId="460" xr:uid="{00000000-0005-0000-0000-00008C060000}"/>
    <cellStyle name="Comma 7 13" xfId="461" xr:uid="{00000000-0005-0000-0000-00008D060000}"/>
    <cellStyle name="Comma 7 14" xfId="462" xr:uid="{00000000-0005-0000-0000-00008E060000}"/>
    <cellStyle name="Comma 7 15" xfId="463" xr:uid="{00000000-0005-0000-0000-00008F060000}"/>
    <cellStyle name="Comma 7 16" xfId="464" xr:uid="{00000000-0005-0000-0000-000090060000}"/>
    <cellStyle name="Comma 7 17" xfId="465" xr:uid="{00000000-0005-0000-0000-000091060000}"/>
    <cellStyle name="Comma 7 18" xfId="2934" xr:uid="{00000000-0005-0000-0000-000092060000}"/>
    <cellStyle name="Comma 7 19" xfId="3448" xr:uid="{00000000-0005-0000-0000-000093060000}"/>
    <cellStyle name="Comma 7 2" xfId="171" xr:uid="{00000000-0005-0000-0000-000094060000}"/>
    <cellStyle name="Comma 7 2 2" xfId="955" xr:uid="{00000000-0005-0000-0000-000095060000}"/>
    <cellStyle name="Comma 7 2 2 2" xfId="2031" xr:uid="{00000000-0005-0000-0000-000096060000}"/>
    <cellStyle name="Comma 7 2 3" xfId="956" xr:uid="{00000000-0005-0000-0000-000097060000}"/>
    <cellStyle name="Comma 7 2 3 2" xfId="2032" xr:uid="{00000000-0005-0000-0000-000098060000}"/>
    <cellStyle name="Comma 7 2 4" xfId="957" xr:uid="{00000000-0005-0000-0000-000099060000}"/>
    <cellStyle name="Comma 7 2 4 2" xfId="2033" xr:uid="{00000000-0005-0000-0000-00009A060000}"/>
    <cellStyle name="Comma 7 2 5" xfId="958" xr:uid="{00000000-0005-0000-0000-00009B060000}"/>
    <cellStyle name="Comma 7 2 5 2" xfId="2034" xr:uid="{00000000-0005-0000-0000-00009C060000}"/>
    <cellStyle name="Comma 7 2 6" xfId="959" xr:uid="{00000000-0005-0000-0000-00009D060000}"/>
    <cellStyle name="Comma 7 2 6 2" xfId="2035" xr:uid="{00000000-0005-0000-0000-00009E060000}"/>
    <cellStyle name="Comma 7 2 7" xfId="2036" xr:uid="{00000000-0005-0000-0000-00009F060000}"/>
    <cellStyle name="Comma 7 2 8" xfId="2935" xr:uid="{00000000-0005-0000-0000-0000A0060000}"/>
    <cellStyle name="Comma 7 3" xfId="172" xr:uid="{00000000-0005-0000-0000-0000A1060000}"/>
    <cellStyle name="Comma 7 3 2" xfId="960" xr:uid="{00000000-0005-0000-0000-0000A2060000}"/>
    <cellStyle name="Comma 7 3 2 2" xfId="2037" xr:uid="{00000000-0005-0000-0000-0000A3060000}"/>
    <cellStyle name="Comma 7 3 3" xfId="961" xr:uid="{00000000-0005-0000-0000-0000A4060000}"/>
    <cellStyle name="Comma 7 3 3 2" xfId="2038" xr:uid="{00000000-0005-0000-0000-0000A5060000}"/>
    <cellStyle name="Comma 7 3 4" xfId="962" xr:uid="{00000000-0005-0000-0000-0000A6060000}"/>
    <cellStyle name="Comma 7 3 4 2" xfId="2039" xr:uid="{00000000-0005-0000-0000-0000A7060000}"/>
    <cellStyle name="Comma 7 3 5" xfId="963" xr:uid="{00000000-0005-0000-0000-0000A8060000}"/>
    <cellStyle name="Comma 7 3 5 2" xfId="2040" xr:uid="{00000000-0005-0000-0000-0000A9060000}"/>
    <cellStyle name="Comma 7 3 6" xfId="964" xr:uid="{00000000-0005-0000-0000-0000AA060000}"/>
    <cellStyle name="Comma 7 3 6 2" xfId="2041" xr:uid="{00000000-0005-0000-0000-0000AB060000}"/>
    <cellStyle name="Comma 7 3 7" xfId="2042" xr:uid="{00000000-0005-0000-0000-0000AC060000}"/>
    <cellStyle name="Comma 7 3 8" xfId="2936" xr:uid="{00000000-0005-0000-0000-0000AD060000}"/>
    <cellStyle name="Comma 7 4" xfId="313" xr:uid="{00000000-0005-0000-0000-0000AE060000}"/>
    <cellStyle name="Comma 7 4 2" xfId="2043" xr:uid="{00000000-0005-0000-0000-0000AF060000}"/>
    <cellStyle name="Comma 7 5" xfId="377" xr:uid="{00000000-0005-0000-0000-0000B0060000}"/>
    <cellStyle name="Comma 7 5 2" xfId="2044" xr:uid="{00000000-0005-0000-0000-0000B1060000}"/>
    <cellStyle name="Comma 7 5 3" xfId="2937" xr:uid="{00000000-0005-0000-0000-0000B2060000}"/>
    <cellStyle name="Comma 7 6" xfId="466" xr:uid="{00000000-0005-0000-0000-0000B3060000}"/>
    <cellStyle name="Comma 7 6 2" xfId="2045" xr:uid="{00000000-0005-0000-0000-0000B4060000}"/>
    <cellStyle name="Comma 7 7" xfId="467" xr:uid="{00000000-0005-0000-0000-0000B5060000}"/>
    <cellStyle name="Comma 7 7 2" xfId="2046" xr:uid="{00000000-0005-0000-0000-0000B6060000}"/>
    <cellStyle name="Comma 7 8" xfId="468" xr:uid="{00000000-0005-0000-0000-0000B7060000}"/>
    <cellStyle name="Comma 7 8 2" xfId="2047" xr:uid="{00000000-0005-0000-0000-0000B8060000}"/>
    <cellStyle name="Comma 7 9" xfId="469" xr:uid="{00000000-0005-0000-0000-0000B9060000}"/>
    <cellStyle name="Comma 7_LOT 1.2 - MITYANA GH(1) 08-08-12" xfId="2048" xr:uid="{00000000-0005-0000-0000-0000BA060000}"/>
    <cellStyle name="Comma 70" xfId="2938" xr:uid="{00000000-0005-0000-0000-0000BB060000}"/>
    <cellStyle name="Comma 71" xfId="2049" xr:uid="{00000000-0005-0000-0000-0000BC060000}"/>
    <cellStyle name="Comma 72" xfId="2939" xr:uid="{00000000-0005-0000-0000-0000BD060000}"/>
    <cellStyle name="Comma 73" xfId="2940" xr:uid="{00000000-0005-0000-0000-0000BE060000}"/>
    <cellStyle name="Comma 74" xfId="2941" xr:uid="{00000000-0005-0000-0000-0000BF060000}"/>
    <cellStyle name="Comma 75" xfId="2942" xr:uid="{00000000-0005-0000-0000-0000C0060000}"/>
    <cellStyle name="Comma 76" xfId="2943" xr:uid="{00000000-0005-0000-0000-0000C1060000}"/>
    <cellStyle name="Comma 77" xfId="2646" xr:uid="{00000000-0005-0000-0000-0000C2060000}"/>
    <cellStyle name="Comma 78" xfId="2944" xr:uid="{00000000-0005-0000-0000-0000C3060000}"/>
    <cellStyle name="Comma 79" xfId="2945" xr:uid="{00000000-0005-0000-0000-0000C4060000}"/>
    <cellStyle name="Comma 8" xfId="173" xr:uid="{00000000-0005-0000-0000-0000C5060000}"/>
    <cellStyle name="Comma 8 2" xfId="965" xr:uid="{00000000-0005-0000-0000-0000C6060000}"/>
    <cellStyle name="Comma 8 2 2" xfId="2050" xr:uid="{00000000-0005-0000-0000-0000C7060000}"/>
    <cellStyle name="Comma 8 3" xfId="966" xr:uid="{00000000-0005-0000-0000-0000C8060000}"/>
    <cellStyle name="Comma 8 3 2" xfId="2051" xr:uid="{00000000-0005-0000-0000-0000C9060000}"/>
    <cellStyle name="Comma 8 4" xfId="967" xr:uid="{00000000-0005-0000-0000-0000CA060000}"/>
    <cellStyle name="Comma 8 4 2" xfId="2052" xr:uid="{00000000-0005-0000-0000-0000CB060000}"/>
    <cellStyle name="Comma 8 5" xfId="968" xr:uid="{00000000-0005-0000-0000-0000CC060000}"/>
    <cellStyle name="Comma 8 5 2" xfId="2053" xr:uid="{00000000-0005-0000-0000-0000CD060000}"/>
    <cellStyle name="Comma 8 6" xfId="969" xr:uid="{00000000-0005-0000-0000-0000CE060000}"/>
    <cellStyle name="Comma 8 6 2" xfId="2054" xr:uid="{00000000-0005-0000-0000-0000CF060000}"/>
    <cellStyle name="Comma 8 7" xfId="2055" xr:uid="{00000000-0005-0000-0000-0000D0060000}"/>
    <cellStyle name="Comma 8 8" xfId="2056" xr:uid="{00000000-0005-0000-0000-0000D1060000}"/>
    <cellStyle name="Comma 80" xfId="2946" xr:uid="{00000000-0005-0000-0000-0000D2060000}"/>
    <cellStyle name="Comma 81" xfId="2947" xr:uid="{00000000-0005-0000-0000-0000D3060000}"/>
    <cellStyle name="Comma 82" xfId="2948" xr:uid="{00000000-0005-0000-0000-0000D4060000}"/>
    <cellStyle name="Comma 83" xfId="2949" xr:uid="{00000000-0005-0000-0000-0000D5060000}"/>
    <cellStyle name="Comma 84" xfId="2950" xr:uid="{00000000-0005-0000-0000-0000D6060000}"/>
    <cellStyle name="Comma 85" xfId="2951" xr:uid="{00000000-0005-0000-0000-0000D7060000}"/>
    <cellStyle name="Comma 86" xfId="2952" xr:uid="{00000000-0005-0000-0000-0000D8060000}"/>
    <cellStyle name="Comma 87" xfId="2953" xr:uid="{00000000-0005-0000-0000-0000D9060000}"/>
    <cellStyle name="Comma 88" xfId="2954" xr:uid="{00000000-0005-0000-0000-0000DA060000}"/>
    <cellStyle name="Comma 89" xfId="2955" xr:uid="{00000000-0005-0000-0000-0000DB060000}"/>
    <cellStyle name="Comma 9" xfId="174" xr:uid="{00000000-0005-0000-0000-0000DC060000}"/>
    <cellStyle name="Comma 9 2" xfId="970" xr:uid="{00000000-0005-0000-0000-0000DD060000}"/>
    <cellStyle name="Comma 9 2 2" xfId="2057" xr:uid="{00000000-0005-0000-0000-0000DE060000}"/>
    <cellStyle name="Comma 9 3" xfId="971" xr:uid="{00000000-0005-0000-0000-0000DF060000}"/>
    <cellStyle name="Comma 9 3 2" xfId="2058" xr:uid="{00000000-0005-0000-0000-0000E0060000}"/>
    <cellStyle name="Comma 9 4" xfId="972" xr:uid="{00000000-0005-0000-0000-0000E1060000}"/>
    <cellStyle name="Comma 9 4 2" xfId="2059" xr:uid="{00000000-0005-0000-0000-0000E2060000}"/>
    <cellStyle name="Comma 9 5" xfId="973" xr:uid="{00000000-0005-0000-0000-0000E3060000}"/>
    <cellStyle name="Comma 9 5 2" xfId="2060" xr:uid="{00000000-0005-0000-0000-0000E4060000}"/>
    <cellStyle name="Comma 9 6" xfId="974" xr:uid="{00000000-0005-0000-0000-0000E5060000}"/>
    <cellStyle name="Comma 9 6 2" xfId="2061" xr:uid="{00000000-0005-0000-0000-0000E6060000}"/>
    <cellStyle name="Comma 9 7" xfId="2062" xr:uid="{00000000-0005-0000-0000-0000E7060000}"/>
    <cellStyle name="Comma 90" xfId="2956" xr:uid="{00000000-0005-0000-0000-0000E8060000}"/>
    <cellStyle name="Comma 91" xfId="2957" xr:uid="{00000000-0005-0000-0000-0000E9060000}"/>
    <cellStyle name="Comma 92" xfId="2958" xr:uid="{00000000-0005-0000-0000-0000EA060000}"/>
    <cellStyle name="Comma 93" xfId="2959" xr:uid="{00000000-0005-0000-0000-0000EB060000}"/>
    <cellStyle name="Comma 94" xfId="2960" xr:uid="{00000000-0005-0000-0000-0000EC060000}"/>
    <cellStyle name="Comma 95" xfId="2961" xr:uid="{00000000-0005-0000-0000-0000ED060000}"/>
    <cellStyle name="Comma 96" xfId="2962" xr:uid="{00000000-0005-0000-0000-0000EE060000}"/>
    <cellStyle name="Comma 97" xfId="2063" xr:uid="{00000000-0005-0000-0000-0000EF060000}"/>
    <cellStyle name="Comma 98" xfId="2963" xr:uid="{00000000-0005-0000-0000-0000F0060000}"/>
    <cellStyle name="Comma 99" xfId="2964" xr:uid="{00000000-0005-0000-0000-0000F1060000}"/>
    <cellStyle name="Comma_3 2 2 2" xfId="28" xr:uid="{00000000-0005-0000-0000-0000F2060000}"/>
    <cellStyle name="Comma_3 3 2 2" xfId="65" xr:uid="{00000000-0005-0000-0000-0000F3060000}"/>
    <cellStyle name="Comma_Blank B.Q - Tile Center Limited" xfId="13" xr:uid="{00000000-0005-0000-0000-0000F4060000}"/>
    <cellStyle name="Comma_Blank B.Q - Tile Center Limited 2" xfId="21" xr:uid="{00000000-0005-0000-0000-0000F5060000}"/>
    <cellStyle name="Comma_Blank Bills of Quantities - ESA - FINAL" xfId="59" xr:uid="{00000000-0005-0000-0000-0000F6060000}"/>
    <cellStyle name="Currency [0] 2" xfId="2064" xr:uid="{00000000-0005-0000-0000-0000F7060000}"/>
    <cellStyle name="Currency 2" xfId="975" xr:uid="{00000000-0005-0000-0000-0000F8060000}"/>
    <cellStyle name="Currency 2 2" xfId="2065" xr:uid="{00000000-0005-0000-0000-0000F9060000}"/>
    <cellStyle name="Currency 3" xfId="976" xr:uid="{00000000-0005-0000-0000-0000FA060000}"/>
    <cellStyle name="Currency 3 2" xfId="2066" xr:uid="{00000000-0005-0000-0000-0000FB060000}"/>
    <cellStyle name="Currency 4" xfId="2717" xr:uid="{00000000-0005-0000-0000-0000FC060000}"/>
    <cellStyle name="Normal" xfId="0" builtinId="0"/>
    <cellStyle name="Normal 10" xfId="37" xr:uid="{00000000-0005-0000-0000-0000FE060000}"/>
    <cellStyle name="Normal 10 10" xfId="51" xr:uid="{00000000-0005-0000-0000-0000FF060000}"/>
    <cellStyle name="Normal 10 2" xfId="304" xr:uid="{00000000-0005-0000-0000-000000070000}"/>
    <cellStyle name="Normal 10 2 2" xfId="977" xr:uid="{00000000-0005-0000-0000-000001070000}"/>
    <cellStyle name="Normal 10 2 2 2" xfId="2067" xr:uid="{00000000-0005-0000-0000-000002070000}"/>
    <cellStyle name="Normal 10 2 2 2 2" xfId="3359" xr:uid="{00000000-0005-0000-0000-000003070000}"/>
    <cellStyle name="Normal 10 2 3" xfId="2068" xr:uid="{00000000-0005-0000-0000-000004070000}"/>
    <cellStyle name="Normal 10 2 3 2" xfId="2965" xr:uid="{00000000-0005-0000-0000-000005070000}"/>
    <cellStyle name="Normal 10 2 4" xfId="2641" xr:uid="{00000000-0005-0000-0000-000006070000}"/>
    <cellStyle name="Normal 10 3" xfId="378" xr:uid="{00000000-0005-0000-0000-000007070000}"/>
    <cellStyle name="Normal 10 3 2" xfId="2069" xr:uid="{00000000-0005-0000-0000-000008070000}"/>
    <cellStyle name="Normal 10 4" xfId="978" xr:uid="{00000000-0005-0000-0000-000009070000}"/>
    <cellStyle name="Normal 10 4 2" xfId="2070" xr:uid="{00000000-0005-0000-0000-00000A070000}"/>
    <cellStyle name="Normal 10 4 3" xfId="2966" xr:uid="{00000000-0005-0000-0000-00000B070000}"/>
    <cellStyle name="Normal 10 4 3 2" xfId="3347" xr:uid="{00000000-0005-0000-0000-00000C070000}"/>
    <cellStyle name="Normal 10 5" xfId="979" xr:uid="{00000000-0005-0000-0000-00000D070000}"/>
    <cellStyle name="Normal 10 5 2" xfId="2071" xr:uid="{00000000-0005-0000-0000-00000E070000}"/>
    <cellStyle name="Normal 10 6" xfId="980" xr:uid="{00000000-0005-0000-0000-00000F070000}"/>
    <cellStyle name="Normal 10 6 2" xfId="2072" xr:uid="{00000000-0005-0000-0000-000010070000}"/>
    <cellStyle name="Normal 10 7" xfId="64" xr:uid="{00000000-0005-0000-0000-000011070000}"/>
    <cellStyle name="Normal 10 7 2" xfId="3345" xr:uid="{00000000-0005-0000-0000-000012070000}"/>
    <cellStyle name="Normal 10 8" xfId="3185" xr:uid="{00000000-0005-0000-0000-000013070000}"/>
    <cellStyle name="Normal 10 8 2" xfId="3353" xr:uid="{00000000-0005-0000-0000-000014070000}"/>
    <cellStyle name="Normal 10 8 3" xfId="3436" xr:uid="{00000000-0005-0000-0000-000015070000}"/>
    <cellStyle name="Normal 10 9" xfId="3341" xr:uid="{00000000-0005-0000-0000-000016070000}"/>
    <cellStyle name="Normal 10_LOT 1.2 - MITYANA GH(1) 08-08-12" xfId="2073" xr:uid="{00000000-0005-0000-0000-000017070000}"/>
    <cellStyle name="Normal 100" xfId="2701" xr:uid="{00000000-0005-0000-0000-000018070000}"/>
    <cellStyle name="Normal 101" xfId="2967" xr:uid="{00000000-0005-0000-0000-000019070000}"/>
    <cellStyle name="Normal 102" xfId="2968" xr:uid="{00000000-0005-0000-0000-00001A070000}"/>
    <cellStyle name="Normal 103" xfId="2969" xr:uid="{00000000-0005-0000-0000-00001B070000}"/>
    <cellStyle name="Normal 104" xfId="2970" xr:uid="{00000000-0005-0000-0000-00001C070000}"/>
    <cellStyle name="Normal 105" xfId="2971" xr:uid="{00000000-0005-0000-0000-00001D070000}"/>
    <cellStyle name="Normal 106" xfId="2972" xr:uid="{00000000-0005-0000-0000-00001E070000}"/>
    <cellStyle name="Normal 107" xfId="2973" xr:uid="{00000000-0005-0000-0000-00001F070000}"/>
    <cellStyle name="Normal 108" xfId="2974" xr:uid="{00000000-0005-0000-0000-000020070000}"/>
    <cellStyle name="Normal 109" xfId="2975" xr:uid="{00000000-0005-0000-0000-000021070000}"/>
    <cellStyle name="Normal 11" xfId="175" xr:uid="{00000000-0005-0000-0000-000022070000}"/>
    <cellStyle name="Normal 11 2" xfId="981" xr:uid="{00000000-0005-0000-0000-000023070000}"/>
    <cellStyle name="Normal 11 2 2" xfId="2074" xr:uid="{00000000-0005-0000-0000-000024070000}"/>
    <cellStyle name="Normal 11 3" xfId="982" xr:uid="{00000000-0005-0000-0000-000025070000}"/>
    <cellStyle name="Normal 11 3 2" xfId="2075" xr:uid="{00000000-0005-0000-0000-000026070000}"/>
    <cellStyle name="Normal 11 4" xfId="983" xr:uid="{00000000-0005-0000-0000-000027070000}"/>
    <cellStyle name="Normal 11 4 2" xfId="2076" xr:uid="{00000000-0005-0000-0000-000028070000}"/>
    <cellStyle name="Normal 11 5" xfId="984" xr:uid="{00000000-0005-0000-0000-000029070000}"/>
    <cellStyle name="Normal 11 5 2" xfId="2077" xr:uid="{00000000-0005-0000-0000-00002A070000}"/>
    <cellStyle name="Normal 11 6" xfId="985" xr:uid="{00000000-0005-0000-0000-00002B070000}"/>
    <cellStyle name="Normal 11 6 2" xfId="2078" xr:uid="{00000000-0005-0000-0000-00002C070000}"/>
    <cellStyle name="Normal 11 7" xfId="2079" xr:uid="{00000000-0005-0000-0000-00002D070000}"/>
    <cellStyle name="Normal 11 8" xfId="2976" xr:uid="{00000000-0005-0000-0000-00002E070000}"/>
    <cellStyle name="Normal 11_PROPOSED FACTORY FOR G.S.U.L." xfId="986" xr:uid="{00000000-0005-0000-0000-00002F070000}"/>
    <cellStyle name="Normal 110" xfId="2977" xr:uid="{00000000-0005-0000-0000-000030070000}"/>
    <cellStyle name="Normal 111" xfId="2978" xr:uid="{00000000-0005-0000-0000-000031070000}"/>
    <cellStyle name="Normal 112" xfId="2979" xr:uid="{00000000-0005-0000-0000-000032070000}"/>
    <cellStyle name="Normal 113" xfId="2980" xr:uid="{00000000-0005-0000-0000-000033070000}"/>
    <cellStyle name="Normal 114" xfId="2981" xr:uid="{00000000-0005-0000-0000-000034070000}"/>
    <cellStyle name="Normal 115" xfId="2982" xr:uid="{00000000-0005-0000-0000-000035070000}"/>
    <cellStyle name="Normal 116" xfId="2983" xr:uid="{00000000-0005-0000-0000-000036070000}"/>
    <cellStyle name="Normal 117" xfId="2984" xr:uid="{00000000-0005-0000-0000-000037070000}"/>
    <cellStyle name="Normal 118" xfId="2985" xr:uid="{00000000-0005-0000-0000-000038070000}"/>
    <cellStyle name="Normal 119" xfId="2986" xr:uid="{00000000-0005-0000-0000-000039070000}"/>
    <cellStyle name="Normal 12" xfId="176" xr:uid="{00000000-0005-0000-0000-00003A070000}"/>
    <cellStyle name="Normal 12 2" xfId="987" xr:uid="{00000000-0005-0000-0000-00003B070000}"/>
    <cellStyle name="Normal 12 2 2" xfId="2080" xr:uid="{00000000-0005-0000-0000-00003C070000}"/>
    <cellStyle name="Normal 12 3" xfId="988" xr:uid="{00000000-0005-0000-0000-00003D070000}"/>
    <cellStyle name="Normal 12 3 2" xfId="2081" xr:uid="{00000000-0005-0000-0000-00003E070000}"/>
    <cellStyle name="Normal 12 4" xfId="989" xr:uid="{00000000-0005-0000-0000-00003F070000}"/>
    <cellStyle name="Normal 12 4 2" xfId="2082" xr:uid="{00000000-0005-0000-0000-000040070000}"/>
    <cellStyle name="Normal 12 5" xfId="990" xr:uid="{00000000-0005-0000-0000-000041070000}"/>
    <cellStyle name="Normal 12 5 2" xfId="2083" xr:uid="{00000000-0005-0000-0000-000042070000}"/>
    <cellStyle name="Normal 12 6" xfId="991" xr:uid="{00000000-0005-0000-0000-000043070000}"/>
    <cellStyle name="Normal 12 6 2" xfId="2084" xr:uid="{00000000-0005-0000-0000-000044070000}"/>
    <cellStyle name="Normal 12 7" xfId="2085" xr:uid="{00000000-0005-0000-0000-000045070000}"/>
    <cellStyle name="Normal 12_PROPOSED FACTORY FOR G.S.U.L." xfId="992" xr:uid="{00000000-0005-0000-0000-000046070000}"/>
    <cellStyle name="Normal 120" xfId="2987" xr:uid="{00000000-0005-0000-0000-000047070000}"/>
    <cellStyle name="Normal 121" xfId="3340" xr:uid="{00000000-0005-0000-0000-000048070000}"/>
    <cellStyle name="Normal 122" xfId="71" xr:uid="{00000000-0005-0000-0000-000049070000}"/>
    <cellStyle name="Normal 123" xfId="69" xr:uid="{00000000-0005-0000-0000-00004A070000}"/>
    <cellStyle name="Normal 124" xfId="327" xr:uid="{00000000-0005-0000-0000-00004B070000}"/>
    <cellStyle name="Normal 125" xfId="3426" xr:uid="{00000000-0005-0000-0000-00004C070000}"/>
    <cellStyle name="Normal 126" xfId="3434" xr:uid="{00000000-0005-0000-0000-00004D070000}"/>
    <cellStyle name="Normal 127" xfId="3460" xr:uid="{00000000-0005-0000-0000-00004E070000}"/>
    <cellStyle name="Normal 129" xfId="3414" xr:uid="{00000000-0005-0000-0000-00004F070000}"/>
    <cellStyle name="Normal 129 2" xfId="3417" xr:uid="{00000000-0005-0000-0000-000050070000}"/>
    <cellStyle name="Normal 13" xfId="177" xr:uid="{00000000-0005-0000-0000-000051070000}"/>
    <cellStyle name="Normal 13 2" xfId="993" xr:uid="{00000000-0005-0000-0000-000052070000}"/>
    <cellStyle name="Normal 13 2 2" xfId="2086" xr:uid="{00000000-0005-0000-0000-000053070000}"/>
    <cellStyle name="Normal 13 3" xfId="994" xr:uid="{00000000-0005-0000-0000-000054070000}"/>
    <cellStyle name="Normal 13 3 2" xfId="2087" xr:uid="{00000000-0005-0000-0000-000055070000}"/>
    <cellStyle name="Normal 13 4" xfId="995" xr:uid="{00000000-0005-0000-0000-000056070000}"/>
    <cellStyle name="Normal 13 4 2" xfId="2088" xr:uid="{00000000-0005-0000-0000-000057070000}"/>
    <cellStyle name="Normal 13 5" xfId="996" xr:uid="{00000000-0005-0000-0000-000058070000}"/>
    <cellStyle name="Normal 13 5 2" xfId="2089" xr:uid="{00000000-0005-0000-0000-000059070000}"/>
    <cellStyle name="Normal 13 6" xfId="997" xr:uid="{00000000-0005-0000-0000-00005A070000}"/>
    <cellStyle name="Normal 13 6 2" xfId="2090" xr:uid="{00000000-0005-0000-0000-00005B070000}"/>
    <cellStyle name="Normal 13 7" xfId="2091" xr:uid="{00000000-0005-0000-0000-00005C070000}"/>
    <cellStyle name="Normal 13_PROPOSED FACTORY FOR G.S.U.L." xfId="998" xr:uid="{00000000-0005-0000-0000-00005D070000}"/>
    <cellStyle name="Normal 14" xfId="178" xr:uid="{00000000-0005-0000-0000-00005E070000}"/>
    <cellStyle name="Normal 14 2" xfId="999" xr:uid="{00000000-0005-0000-0000-00005F070000}"/>
    <cellStyle name="Normal 14 2 2" xfId="2092" xr:uid="{00000000-0005-0000-0000-000060070000}"/>
    <cellStyle name="Normal 14 3" xfId="1000" xr:uid="{00000000-0005-0000-0000-000061070000}"/>
    <cellStyle name="Normal 14 3 2" xfId="2093" xr:uid="{00000000-0005-0000-0000-000062070000}"/>
    <cellStyle name="Normal 14 4" xfId="1001" xr:uid="{00000000-0005-0000-0000-000063070000}"/>
    <cellStyle name="Normal 14 4 2" xfId="2094" xr:uid="{00000000-0005-0000-0000-000064070000}"/>
    <cellStyle name="Normal 14 5" xfId="1002" xr:uid="{00000000-0005-0000-0000-000065070000}"/>
    <cellStyle name="Normal 14 5 2" xfId="2095" xr:uid="{00000000-0005-0000-0000-000066070000}"/>
    <cellStyle name="Normal 14 6" xfId="1003" xr:uid="{00000000-0005-0000-0000-000067070000}"/>
    <cellStyle name="Normal 14 6 2" xfId="2096" xr:uid="{00000000-0005-0000-0000-000068070000}"/>
    <cellStyle name="Normal 14 7" xfId="2097" xr:uid="{00000000-0005-0000-0000-000069070000}"/>
    <cellStyle name="Normal 14_PROPOSED FACTORY FOR G.S.U.L." xfId="1004" xr:uid="{00000000-0005-0000-0000-00006A070000}"/>
    <cellStyle name="Normal 15" xfId="179" xr:uid="{00000000-0005-0000-0000-00006B070000}"/>
    <cellStyle name="Normal 15 2" xfId="1005" xr:uid="{00000000-0005-0000-0000-00006C070000}"/>
    <cellStyle name="Normal 15 2 2" xfId="2098" xr:uid="{00000000-0005-0000-0000-00006D070000}"/>
    <cellStyle name="Normal 15 3" xfId="1006" xr:uid="{00000000-0005-0000-0000-00006E070000}"/>
    <cellStyle name="Normal 15 3 2" xfId="2099" xr:uid="{00000000-0005-0000-0000-00006F070000}"/>
    <cellStyle name="Normal 15 4" xfId="1007" xr:uid="{00000000-0005-0000-0000-000070070000}"/>
    <cellStyle name="Normal 15 4 2" xfId="2100" xr:uid="{00000000-0005-0000-0000-000071070000}"/>
    <cellStyle name="Normal 15 5" xfId="1008" xr:uid="{00000000-0005-0000-0000-000072070000}"/>
    <cellStyle name="Normal 15 5 2" xfId="2101" xr:uid="{00000000-0005-0000-0000-000073070000}"/>
    <cellStyle name="Normal 15 6" xfId="1009" xr:uid="{00000000-0005-0000-0000-000074070000}"/>
    <cellStyle name="Normal 15 6 2" xfId="2102" xr:uid="{00000000-0005-0000-0000-000075070000}"/>
    <cellStyle name="Normal 15 7" xfId="2103" xr:uid="{00000000-0005-0000-0000-000076070000}"/>
    <cellStyle name="Normal 15_PROPOSED FACTORY FOR G.S.U.L." xfId="1010" xr:uid="{00000000-0005-0000-0000-000077070000}"/>
    <cellStyle name="Normal 16" xfId="180" xr:uid="{00000000-0005-0000-0000-000078070000}"/>
    <cellStyle name="Normal 16 2" xfId="1011" xr:uid="{00000000-0005-0000-0000-000079070000}"/>
    <cellStyle name="Normal 16 2 2" xfId="2104" xr:uid="{00000000-0005-0000-0000-00007A070000}"/>
    <cellStyle name="Normal 16 3" xfId="1012" xr:uid="{00000000-0005-0000-0000-00007B070000}"/>
    <cellStyle name="Normal 16 3 2" xfId="2105" xr:uid="{00000000-0005-0000-0000-00007C070000}"/>
    <cellStyle name="Normal 16 4" xfId="1013" xr:uid="{00000000-0005-0000-0000-00007D070000}"/>
    <cellStyle name="Normal 16 4 2" xfId="2106" xr:uid="{00000000-0005-0000-0000-00007E070000}"/>
    <cellStyle name="Normal 16 5" xfId="1014" xr:uid="{00000000-0005-0000-0000-00007F070000}"/>
    <cellStyle name="Normal 16 5 2" xfId="2107" xr:uid="{00000000-0005-0000-0000-000080070000}"/>
    <cellStyle name="Normal 16 6" xfId="1015" xr:uid="{00000000-0005-0000-0000-000081070000}"/>
    <cellStyle name="Normal 16 6 2" xfId="2108" xr:uid="{00000000-0005-0000-0000-000082070000}"/>
    <cellStyle name="Normal 16 7" xfId="2109" xr:uid="{00000000-0005-0000-0000-000083070000}"/>
    <cellStyle name="Normal 16_PROPOSED FACTORY FOR G.S.U.L." xfId="1016" xr:uid="{00000000-0005-0000-0000-000084070000}"/>
    <cellStyle name="Normal 17" xfId="243" xr:uid="{00000000-0005-0000-0000-000085070000}"/>
    <cellStyle name="Normal 17 2" xfId="314" xr:uid="{00000000-0005-0000-0000-000086070000}"/>
    <cellStyle name="Normal 17 2 2" xfId="66" xr:uid="{00000000-0005-0000-0000-000087070000}"/>
    <cellStyle name="Normal 17 3" xfId="1017" xr:uid="{00000000-0005-0000-0000-000088070000}"/>
    <cellStyle name="Normal 17 3 2" xfId="2110" xr:uid="{00000000-0005-0000-0000-000089070000}"/>
    <cellStyle name="Normal 17 4" xfId="2111" xr:uid="{00000000-0005-0000-0000-00008A070000}"/>
    <cellStyle name="Normal 17 4 2" xfId="3416" xr:uid="{00000000-0005-0000-0000-00008B070000}"/>
    <cellStyle name="Normal 18" xfId="244" xr:uid="{00000000-0005-0000-0000-00008C070000}"/>
    <cellStyle name="Normal 18 2" xfId="261" xr:uid="{00000000-0005-0000-0000-00008D070000}"/>
    <cellStyle name="Normal 18 2 2" xfId="2112" xr:uid="{00000000-0005-0000-0000-00008E070000}"/>
    <cellStyle name="Normal 18 3" xfId="558" xr:uid="{00000000-0005-0000-0000-00008F070000}"/>
    <cellStyle name="Normal 19" xfId="245" xr:uid="{00000000-0005-0000-0000-000090070000}"/>
    <cellStyle name="Normal 19 2" xfId="263" xr:uid="{00000000-0005-0000-0000-000091070000}"/>
    <cellStyle name="Normal 19 3" xfId="1018" xr:uid="{00000000-0005-0000-0000-000092070000}"/>
    <cellStyle name="Normal 19 3 2" xfId="2113" xr:uid="{00000000-0005-0000-0000-000093070000}"/>
    <cellStyle name="Normal 19 4" xfId="2114" xr:uid="{00000000-0005-0000-0000-000094070000}"/>
    <cellStyle name="Normal 19 5" xfId="2988" xr:uid="{00000000-0005-0000-0000-000095070000}"/>
    <cellStyle name="Normal 19 6" xfId="2989" xr:uid="{00000000-0005-0000-0000-000096070000}"/>
    <cellStyle name="Normal 2" xfId="53" xr:uid="{00000000-0005-0000-0000-000097070000}"/>
    <cellStyle name="Normal 2 10" xfId="55" xr:uid="{00000000-0005-0000-0000-000098070000}"/>
    <cellStyle name="Normal 2 10 2" xfId="1019" xr:uid="{00000000-0005-0000-0000-000099070000}"/>
    <cellStyle name="Normal 2 10 2 2" xfId="2115" xr:uid="{00000000-0005-0000-0000-00009A070000}"/>
    <cellStyle name="Normal 2 10 3" xfId="1020" xr:uid="{00000000-0005-0000-0000-00009B070000}"/>
    <cellStyle name="Normal 2 10 3 2" xfId="2116" xr:uid="{00000000-0005-0000-0000-00009C070000}"/>
    <cellStyle name="Normal 2 10 4" xfId="1021" xr:uid="{00000000-0005-0000-0000-00009D070000}"/>
    <cellStyle name="Normal 2 10 4 2" xfId="2117" xr:uid="{00000000-0005-0000-0000-00009E070000}"/>
    <cellStyle name="Normal 2 10 5" xfId="1022" xr:uid="{00000000-0005-0000-0000-00009F070000}"/>
    <cellStyle name="Normal 2 10 5 2" xfId="2118" xr:uid="{00000000-0005-0000-0000-0000A0070000}"/>
    <cellStyle name="Normal 2 10 6" xfId="1023" xr:uid="{00000000-0005-0000-0000-0000A1070000}"/>
    <cellStyle name="Normal 2 10 6 2" xfId="2119" xr:uid="{00000000-0005-0000-0000-0000A2070000}"/>
    <cellStyle name="Normal 2 10 7" xfId="2120" xr:uid="{00000000-0005-0000-0000-0000A3070000}"/>
    <cellStyle name="Normal 2 10 8" xfId="2990" xr:uid="{00000000-0005-0000-0000-0000A4070000}"/>
    <cellStyle name="Normal 2 10_PROPOSED FACTORY FOR G.S.U.L." xfId="1024" xr:uid="{00000000-0005-0000-0000-0000A5070000}"/>
    <cellStyle name="Normal 2 11" xfId="181" xr:uid="{00000000-0005-0000-0000-0000A6070000}"/>
    <cellStyle name="Normal 2 11 2" xfId="1025" xr:uid="{00000000-0005-0000-0000-0000A7070000}"/>
    <cellStyle name="Normal 2 11 2 2" xfId="2121" xr:uid="{00000000-0005-0000-0000-0000A8070000}"/>
    <cellStyle name="Normal 2 11 3" xfId="1026" xr:uid="{00000000-0005-0000-0000-0000A9070000}"/>
    <cellStyle name="Normal 2 11 3 2" xfId="2122" xr:uid="{00000000-0005-0000-0000-0000AA070000}"/>
    <cellStyle name="Normal 2 11 4" xfId="1027" xr:uid="{00000000-0005-0000-0000-0000AB070000}"/>
    <cellStyle name="Normal 2 11 4 2" xfId="2123" xr:uid="{00000000-0005-0000-0000-0000AC070000}"/>
    <cellStyle name="Normal 2 11 5" xfId="1028" xr:uid="{00000000-0005-0000-0000-0000AD070000}"/>
    <cellStyle name="Normal 2 11 5 2" xfId="2124" xr:uid="{00000000-0005-0000-0000-0000AE070000}"/>
    <cellStyle name="Normal 2 11 6" xfId="1029" xr:uid="{00000000-0005-0000-0000-0000AF070000}"/>
    <cellStyle name="Normal 2 11 6 2" xfId="2125" xr:uid="{00000000-0005-0000-0000-0000B0070000}"/>
    <cellStyle name="Normal 2 11 7" xfId="2126" xr:uid="{00000000-0005-0000-0000-0000B1070000}"/>
    <cellStyle name="Normal 2 11 8" xfId="2991" xr:uid="{00000000-0005-0000-0000-0000B2070000}"/>
    <cellStyle name="Normal 2 11_PROPOSED FACTORY FOR G.S.U.L." xfId="1030" xr:uid="{00000000-0005-0000-0000-0000B3070000}"/>
    <cellStyle name="Normal 2 12" xfId="246" xr:uid="{00000000-0005-0000-0000-0000B4070000}"/>
    <cellStyle name="Normal 2 12 2" xfId="247" xr:uid="{00000000-0005-0000-0000-0000B5070000}"/>
    <cellStyle name="Normal 2 12 3" xfId="2992" xr:uid="{00000000-0005-0000-0000-0000B6070000}"/>
    <cellStyle name="Normal 2 13" xfId="248" xr:uid="{00000000-0005-0000-0000-0000B7070000}"/>
    <cellStyle name="Normal 2 13 2" xfId="2127" xr:uid="{00000000-0005-0000-0000-0000B8070000}"/>
    <cellStyle name="Normal 2 14" xfId="282" xr:uid="{00000000-0005-0000-0000-0000B9070000}"/>
    <cellStyle name="Normal 2 14 2" xfId="2128" xr:uid="{00000000-0005-0000-0000-0000BA070000}"/>
    <cellStyle name="Normal 2 14 3" xfId="2993" xr:uid="{00000000-0005-0000-0000-0000BB070000}"/>
    <cellStyle name="Normal 2 15" xfId="283" xr:uid="{00000000-0005-0000-0000-0000BC070000}"/>
    <cellStyle name="Normal 2 15 2" xfId="2129" xr:uid="{00000000-0005-0000-0000-0000BD070000}"/>
    <cellStyle name="Normal 2 15 3" xfId="2994" xr:uid="{00000000-0005-0000-0000-0000BE070000}"/>
    <cellStyle name="Normal 2 16" xfId="284" xr:uid="{00000000-0005-0000-0000-0000BF070000}"/>
    <cellStyle name="Normal 2 16 2" xfId="2130" xr:uid="{00000000-0005-0000-0000-0000C0070000}"/>
    <cellStyle name="Normal 2 16 3" xfId="2995" xr:uid="{00000000-0005-0000-0000-0000C1070000}"/>
    <cellStyle name="Normal 2 17" xfId="285" xr:uid="{00000000-0005-0000-0000-0000C2070000}"/>
    <cellStyle name="Normal 2 17 2" xfId="2131" xr:uid="{00000000-0005-0000-0000-0000C3070000}"/>
    <cellStyle name="Normal 2 17 3" xfId="2996" xr:uid="{00000000-0005-0000-0000-0000C4070000}"/>
    <cellStyle name="Normal 2 18" xfId="286" xr:uid="{00000000-0005-0000-0000-0000C5070000}"/>
    <cellStyle name="Normal 2 19" xfId="287" xr:uid="{00000000-0005-0000-0000-0000C6070000}"/>
    <cellStyle name="Normal 2 2" xfId="182" xr:uid="{00000000-0005-0000-0000-0000C7070000}"/>
    <cellStyle name="Normal 2 2 10" xfId="288" xr:uid="{00000000-0005-0000-0000-0000C8070000}"/>
    <cellStyle name="Normal 2 2 11" xfId="40" xr:uid="{00000000-0005-0000-0000-0000C9070000}"/>
    <cellStyle name="Normal 2 2 11 2" xfId="3348" xr:uid="{00000000-0005-0000-0000-0000CA070000}"/>
    <cellStyle name="Normal 2 2 12" xfId="2132" xr:uid="{00000000-0005-0000-0000-0000CB070000}"/>
    <cellStyle name="Normal 2 2 13" xfId="2997" xr:uid="{00000000-0005-0000-0000-0000CC070000}"/>
    <cellStyle name="Normal 2 2 14" xfId="3349" xr:uid="{00000000-0005-0000-0000-0000CD070000}"/>
    <cellStyle name="Normal 2 2 2" xfId="289" xr:uid="{00000000-0005-0000-0000-0000CE070000}"/>
    <cellStyle name="Normal 2 2 2 2" xfId="2133" xr:uid="{00000000-0005-0000-0000-0000CF070000}"/>
    <cellStyle name="Normal 2 2 3" xfId="290" xr:uid="{00000000-0005-0000-0000-0000D0070000}"/>
    <cellStyle name="Normal 2 2 3 2" xfId="2134" xr:uid="{00000000-0005-0000-0000-0000D1070000}"/>
    <cellStyle name="Normal 2 2 4" xfId="291" xr:uid="{00000000-0005-0000-0000-0000D2070000}"/>
    <cellStyle name="Normal 2 2 4 2" xfId="2135" xr:uid="{00000000-0005-0000-0000-0000D3070000}"/>
    <cellStyle name="Normal 2 2 5" xfId="292" xr:uid="{00000000-0005-0000-0000-0000D4070000}"/>
    <cellStyle name="Normal 2 2 5 2" xfId="2136" xr:uid="{00000000-0005-0000-0000-0000D5070000}"/>
    <cellStyle name="Normal 2 2 6" xfId="293" xr:uid="{00000000-0005-0000-0000-0000D6070000}"/>
    <cellStyle name="Normal 2 2 6 2" xfId="2137" xr:uid="{00000000-0005-0000-0000-0000D7070000}"/>
    <cellStyle name="Normal 2 2 7" xfId="294" xr:uid="{00000000-0005-0000-0000-0000D8070000}"/>
    <cellStyle name="Normal 2 2 8" xfId="295" xr:uid="{00000000-0005-0000-0000-0000D9070000}"/>
    <cellStyle name="Normal 2 2 9" xfId="296" xr:uid="{00000000-0005-0000-0000-0000DA070000}"/>
    <cellStyle name="Normal 2 2_LOT 1.2 - MITYANA GH(1) 08-08-12" xfId="2138" xr:uid="{00000000-0005-0000-0000-0000DB070000}"/>
    <cellStyle name="Normal 2 20" xfId="303" xr:uid="{00000000-0005-0000-0000-0000DC070000}"/>
    <cellStyle name="Normal 2 20 2" xfId="340" xr:uid="{00000000-0005-0000-0000-0000DD070000}"/>
    <cellStyle name="Normal 2 20_MInistry of Health-UHSSP template" xfId="2139" xr:uid="{00000000-0005-0000-0000-0000DE070000}"/>
    <cellStyle name="Normal 2 21" xfId="380" xr:uid="{00000000-0005-0000-0000-0000DF070000}"/>
    <cellStyle name="Normal 2 22" xfId="2140" xr:uid="{00000000-0005-0000-0000-0000E0070000}"/>
    <cellStyle name="Normal 2 23" xfId="2141" xr:uid="{00000000-0005-0000-0000-0000E1070000}"/>
    <cellStyle name="Normal 2 24" xfId="2142" xr:uid="{00000000-0005-0000-0000-0000E2070000}"/>
    <cellStyle name="Normal 2 25" xfId="2998" xr:uid="{00000000-0005-0000-0000-0000E3070000}"/>
    <cellStyle name="Normal 2 26" xfId="73" xr:uid="{00000000-0005-0000-0000-0000E4070000}"/>
    <cellStyle name="Normal 2 27" xfId="379" xr:uid="{00000000-0005-0000-0000-0000E5070000}"/>
    <cellStyle name="Normal 2 28" xfId="3428" xr:uid="{00000000-0005-0000-0000-0000E6070000}"/>
    <cellStyle name="Normal 2 29" xfId="3421" xr:uid="{00000000-0005-0000-0000-0000E7070000}"/>
    <cellStyle name="Normal 2 3" xfId="183" xr:uid="{00000000-0005-0000-0000-0000E8070000}"/>
    <cellStyle name="Normal 2 3 2" xfId="1031" xr:uid="{00000000-0005-0000-0000-0000E9070000}"/>
    <cellStyle name="Normal 2 3 2 2" xfId="2143" xr:uid="{00000000-0005-0000-0000-0000EA070000}"/>
    <cellStyle name="Normal 2 3 3" xfId="1032" xr:uid="{00000000-0005-0000-0000-0000EB070000}"/>
    <cellStyle name="Normal 2 3 3 2" xfId="2144" xr:uid="{00000000-0005-0000-0000-0000EC070000}"/>
    <cellStyle name="Normal 2 3 4" xfId="1033" xr:uid="{00000000-0005-0000-0000-0000ED070000}"/>
    <cellStyle name="Normal 2 3 4 2" xfId="2145" xr:uid="{00000000-0005-0000-0000-0000EE070000}"/>
    <cellStyle name="Normal 2 3 5" xfId="1034" xr:uid="{00000000-0005-0000-0000-0000EF070000}"/>
    <cellStyle name="Normal 2 3 5 2" xfId="2146" xr:uid="{00000000-0005-0000-0000-0000F0070000}"/>
    <cellStyle name="Normal 2 3 6" xfId="1035" xr:uid="{00000000-0005-0000-0000-0000F1070000}"/>
    <cellStyle name="Normal 2 3 6 2" xfId="2147" xr:uid="{00000000-0005-0000-0000-0000F2070000}"/>
    <cellStyle name="Normal 2 3 7" xfId="2148" xr:uid="{00000000-0005-0000-0000-0000F3070000}"/>
    <cellStyle name="Normal 2 3 8" xfId="2999" xr:uid="{00000000-0005-0000-0000-0000F4070000}"/>
    <cellStyle name="Normal 2 3_PROPOSED FACTORY FOR G.S.U.L." xfId="1036" xr:uid="{00000000-0005-0000-0000-0000F5070000}"/>
    <cellStyle name="Normal 2 30" xfId="3461" xr:uid="{00000000-0005-0000-0000-0000F6070000}"/>
    <cellStyle name="Normal 2 31" xfId="3424" xr:uid="{00000000-0005-0000-0000-0000F7070000}"/>
    <cellStyle name="Normal 2 32" xfId="3463" xr:uid="{00000000-0005-0000-0000-0000F8070000}"/>
    <cellStyle name="Normal 2 4" xfId="184" xr:uid="{00000000-0005-0000-0000-0000F9070000}"/>
    <cellStyle name="Normal 2 4 2" xfId="1037" xr:uid="{00000000-0005-0000-0000-0000FA070000}"/>
    <cellStyle name="Normal 2 4 2 2" xfId="2149" xr:uid="{00000000-0005-0000-0000-0000FB070000}"/>
    <cellStyle name="Normal 2 4 3" xfId="1038" xr:uid="{00000000-0005-0000-0000-0000FC070000}"/>
    <cellStyle name="Normal 2 4 3 2" xfId="2150" xr:uid="{00000000-0005-0000-0000-0000FD070000}"/>
    <cellStyle name="Normal 2 4 4" xfId="1039" xr:uid="{00000000-0005-0000-0000-0000FE070000}"/>
    <cellStyle name="Normal 2 4 4 2" xfId="2151" xr:uid="{00000000-0005-0000-0000-0000FF070000}"/>
    <cellStyle name="Normal 2 4 5" xfId="1040" xr:uid="{00000000-0005-0000-0000-000000080000}"/>
    <cellStyle name="Normal 2 4 5 2" xfId="2152" xr:uid="{00000000-0005-0000-0000-000001080000}"/>
    <cellStyle name="Normal 2 4 6" xfId="1041" xr:uid="{00000000-0005-0000-0000-000002080000}"/>
    <cellStyle name="Normal 2 4 6 2" xfId="2153" xr:uid="{00000000-0005-0000-0000-000003080000}"/>
    <cellStyle name="Normal 2 4 7" xfId="2154" xr:uid="{00000000-0005-0000-0000-000004080000}"/>
    <cellStyle name="Normal 2 4 8" xfId="3000" xr:uid="{00000000-0005-0000-0000-000005080000}"/>
    <cellStyle name="Normal 2 4_PROPOSED FACTORY FOR G.S.U.L." xfId="1042" xr:uid="{00000000-0005-0000-0000-000006080000}"/>
    <cellStyle name="Normal 2 5" xfId="185" xr:uid="{00000000-0005-0000-0000-000007080000}"/>
    <cellStyle name="Normal 2 5 2" xfId="1043" xr:uid="{00000000-0005-0000-0000-000008080000}"/>
    <cellStyle name="Normal 2 5 2 2" xfId="2155" xr:uid="{00000000-0005-0000-0000-000009080000}"/>
    <cellStyle name="Normal 2 5 3" xfId="1044" xr:uid="{00000000-0005-0000-0000-00000A080000}"/>
    <cellStyle name="Normal 2 5 3 2" xfId="2156" xr:uid="{00000000-0005-0000-0000-00000B080000}"/>
    <cellStyle name="Normal 2 5 4" xfId="1045" xr:uid="{00000000-0005-0000-0000-00000C080000}"/>
    <cellStyle name="Normal 2 5 4 2" xfId="2157" xr:uid="{00000000-0005-0000-0000-00000D080000}"/>
    <cellStyle name="Normal 2 5 5" xfId="1046" xr:uid="{00000000-0005-0000-0000-00000E080000}"/>
    <cellStyle name="Normal 2 5 5 2" xfId="2158" xr:uid="{00000000-0005-0000-0000-00000F080000}"/>
    <cellStyle name="Normal 2 5 6" xfId="1047" xr:uid="{00000000-0005-0000-0000-000010080000}"/>
    <cellStyle name="Normal 2 5 6 2" xfId="2159" xr:uid="{00000000-0005-0000-0000-000011080000}"/>
    <cellStyle name="Normal 2 5 7" xfId="2160" xr:uid="{00000000-0005-0000-0000-000012080000}"/>
    <cellStyle name="Normal 2 5 8" xfId="3001" xr:uid="{00000000-0005-0000-0000-000013080000}"/>
    <cellStyle name="Normal 2 5_PROPOSED FACTORY FOR G.S.U.L." xfId="1048" xr:uid="{00000000-0005-0000-0000-000014080000}"/>
    <cellStyle name="Normal 2 6" xfId="186" xr:uid="{00000000-0005-0000-0000-000015080000}"/>
    <cellStyle name="Normal 2 6 2" xfId="1049" xr:uid="{00000000-0005-0000-0000-000016080000}"/>
    <cellStyle name="Normal 2 6 2 2" xfId="2161" xr:uid="{00000000-0005-0000-0000-000017080000}"/>
    <cellStyle name="Normal 2 6 3" xfId="1050" xr:uid="{00000000-0005-0000-0000-000018080000}"/>
    <cellStyle name="Normal 2 6 3 2" xfId="2162" xr:uid="{00000000-0005-0000-0000-000019080000}"/>
    <cellStyle name="Normal 2 6 4" xfId="1051" xr:uid="{00000000-0005-0000-0000-00001A080000}"/>
    <cellStyle name="Normal 2 6 4 2" xfId="2163" xr:uid="{00000000-0005-0000-0000-00001B080000}"/>
    <cellStyle name="Normal 2 6 5" xfId="1052" xr:uid="{00000000-0005-0000-0000-00001C080000}"/>
    <cellStyle name="Normal 2 6 5 2" xfId="2164" xr:uid="{00000000-0005-0000-0000-00001D080000}"/>
    <cellStyle name="Normal 2 6 6" xfId="1053" xr:uid="{00000000-0005-0000-0000-00001E080000}"/>
    <cellStyle name="Normal 2 6 6 2" xfId="2165" xr:uid="{00000000-0005-0000-0000-00001F080000}"/>
    <cellStyle name="Normal 2 6 7" xfId="2166" xr:uid="{00000000-0005-0000-0000-000020080000}"/>
    <cellStyle name="Normal 2 6 8" xfId="3002" xr:uid="{00000000-0005-0000-0000-000021080000}"/>
    <cellStyle name="Normal 2 6_PROPOSED FACTORY FOR G.S.U.L." xfId="1054" xr:uid="{00000000-0005-0000-0000-000022080000}"/>
    <cellStyle name="Normal 2 7" xfId="187" xr:uid="{00000000-0005-0000-0000-000023080000}"/>
    <cellStyle name="Normal 2 7 2" xfId="1055" xr:uid="{00000000-0005-0000-0000-000024080000}"/>
    <cellStyle name="Normal 2 7 2 2" xfId="2167" xr:uid="{00000000-0005-0000-0000-000025080000}"/>
    <cellStyle name="Normal 2 7 3" xfId="1056" xr:uid="{00000000-0005-0000-0000-000026080000}"/>
    <cellStyle name="Normal 2 7 3 2" xfId="2168" xr:uid="{00000000-0005-0000-0000-000027080000}"/>
    <cellStyle name="Normal 2 7 4" xfId="1057" xr:uid="{00000000-0005-0000-0000-000028080000}"/>
    <cellStyle name="Normal 2 7 4 2" xfId="2169" xr:uid="{00000000-0005-0000-0000-000029080000}"/>
    <cellStyle name="Normal 2 7 5" xfId="1058" xr:uid="{00000000-0005-0000-0000-00002A080000}"/>
    <cellStyle name="Normal 2 7 5 2" xfId="2170" xr:uid="{00000000-0005-0000-0000-00002B080000}"/>
    <cellStyle name="Normal 2 7 6" xfId="1059" xr:uid="{00000000-0005-0000-0000-00002C080000}"/>
    <cellStyle name="Normal 2 7 6 2" xfId="2171" xr:uid="{00000000-0005-0000-0000-00002D080000}"/>
    <cellStyle name="Normal 2 7 7" xfId="2172" xr:uid="{00000000-0005-0000-0000-00002E080000}"/>
    <cellStyle name="Normal 2 7 8" xfId="3003" xr:uid="{00000000-0005-0000-0000-00002F080000}"/>
    <cellStyle name="Normal 2 7_PROPOSED FACTORY FOR G.S.U.L." xfId="1060" xr:uid="{00000000-0005-0000-0000-000030080000}"/>
    <cellStyle name="Normal 2 8" xfId="96" xr:uid="{00000000-0005-0000-0000-000031080000}"/>
    <cellStyle name="Normal 2 8 2" xfId="1061" xr:uid="{00000000-0005-0000-0000-000032080000}"/>
    <cellStyle name="Normal 2 8 2 2" xfId="2173" xr:uid="{00000000-0005-0000-0000-000033080000}"/>
    <cellStyle name="Normal 2 8 3" xfId="1062" xr:uid="{00000000-0005-0000-0000-000034080000}"/>
    <cellStyle name="Normal 2 8 3 2" xfId="2174" xr:uid="{00000000-0005-0000-0000-000035080000}"/>
    <cellStyle name="Normal 2 8 4" xfId="1063" xr:uid="{00000000-0005-0000-0000-000036080000}"/>
    <cellStyle name="Normal 2 8 4 2" xfId="2175" xr:uid="{00000000-0005-0000-0000-000037080000}"/>
    <cellStyle name="Normal 2 8 5" xfId="1064" xr:uid="{00000000-0005-0000-0000-000038080000}"/>
    <cellStyle name="Normal 2 8 5 2" xfId="2176" xr:uid="{00000000-0005-0000-0000-000039080000}"/>
    <cellStyle name="Normal 2 8 6" xfId="1065" xr:uid="{00000000-0005-0000-0000-00003A080000}"/>
    <cellStyle name="Normal 2 8 6 2" xfId="2177" xr:uid="{00000000-0005-0000-0000-00003B080000}"/>
    <cellStyle name="Normal 2 8 7" xfId="2178" xr:uid="{00000000-0005-0000-0000-00003C080000}"/>
    <cellStyle name="Normal 2 8 8" xfId="3004" xr:uid="{00000000-0005-0000-0000-00003D080000}"/>
    <cellStyle name="Normal 2 8_PROPOSED FACTORY FOR G.S.U.L." xfId="1066" xr:uid="{00000000-0005-0000-0000-00003E080000}"/>
    <cellStyle name="Normal 2 9" xfId="188" xr:uid="{00000000-0005-0000-0000-00003F080000}"/>
    <cellStyle name="Normal 2 9 2" xfId="1067" xr:uid="{00000000-0005-0000-0000-000040080000}"/>
    <cellStyle name="Normal 2 9 2 2" xfId="2179" xr:uid="{00000000-0005-0000-0000-000041080000}"/>
    <cellStyle name="Normal 2 9 3" xfId="1068" xr:uid="{00000000-0005-0000-0000-000042080000}"/>
    <cellStyle name="Normal 2 9 3 2" xfId="2180" xr:uid="{00000000-0005-0000-0000-000043080000}"/>
    <cellStyle name="Normal 2 9 4" xfId="1069" xr:uid="{00000000-0005-0000-0000-000044080000}"/>
    <cellStyle name="Normal 2 9 4 2" xfId="2181" xr:uid="{00000000-0005-0000-0000-000045080000}"/>
    <cellStyle name="Normal 2 9 5" xfId="1070" xr:uid="{00000000-0005-0000-0000-000046080000}"/>
    <cellStyle name="Normal 2 9 5 2" xfId="2182" xr:uid="{00000000-0005-0000-0000-000047080000}"/>
    <cellStyle name="Normal 2 9 6" xfId="1071" xr:uid="{00000000-0005-0000-0000-000048080000}"/>
    <cellStyle name="Normal 2 9 6 2" xfId="2183" xr:uid="{00000000-0005-0000-0000-000049080000}"/>
    <cellStyle name="Normal 2 9 7" xfId="2184" xr:uid="{00000000-0005-0000-0000-00004A080000}"/>
    <cellStyle name="Normal 2 9 8" xfId="3005" xr:uid="{00000000-0005-0000-0000-00004B080000}"/>
    <cellStyle name="Normal 2 9_PROPOSED FACTORY FOR G.S.U.L." xfId="1072" xr:uid="{00000000-0005-0000-0000-00004C080000}"/>
    <cellStyle name="Normal 2_BRANCH OFFICES FOR NSSF LOT 1 - BILLS OF QUANTITIES" xfId="189" xr:uid="{00000000-0005-0000-0000-00004D080000}"/>
    <cellStyle name="Normal 20" xfId="249" xr:uid="{00000000-0005-0000-0000-00004E080000}"/>
    <cellStyle name="Normal 20 2" xfId="265" xr:uid="{00000000-0005-0000-0000-00004F080000}"/>
    <cellStyle name="Normal 20 2 2" xfId="2185" xr:uid="{00000000-0005-0000-0000-000050080000}"/>
    <cellStyle name="Normal 20 3" xfId="381" xr:uid="{00000000-0005-0000-0000-000051080000}"/>
    <cellStyle name="Normal 20 3 2" xfId="2186" xr:uid="{00000000-0005-0000-0000-000052080000}"/>
    <cellStyle name="Normal 20 4" xfId="470" xr:uid="{00000000-0005-0000-0000-000053080000}"/>
    <cellStyle name="Normal 20 4 2" xfId="509" xr:uid="{00000000-0005-0000-0000-000054080000}"/>
    <cellStyle name="Normal 20 4 2 2" xfId="2187" xr:uid="{00000000-0005-0000-0000-000055080000}"/>
    <cellStyle name="Normal 20 4 3" xfId="2188" xr:uid="{00000000-0005-0000-0000-000056080000}"/>
    <cellStyle name="Normal 20 5" xfId="1073" xr:uid="{00000000-0005-0000-0000-000057080000}"/>
    <cellStyle name="Normal 20 5 2" xfId="2189" xr:uid="{00000000-0005-0000-0000-000058080000}"/>
    <cellStyle name="Normal 20 5 3" xfId="2190" xr:uid="{00000000-0005-0000-0000-000059080000}"/>
    <cellStyle name="Normal 20 6" xfId="2191" xr:uid="{00000000-0005-0000-0000-00005A080000}"/>
    <cellStyle name="Normal 20_LOT 1.2 - MITYANA GH(1) 08-08-12" xfId="2192" xr:uid="{00000000-0005-0000-0000-00005B080000}"/>
    <cellStyle name="Normal 21" xfId="35" xr:uid="{00000000-0005-0000-0000-00005C080000}"/>
    <cellStyle name="Normal 21 10" xfId="382" xr:uid="{00000000-0005-0000-0000-00005D080000}"/>
    <cellStyle name="Normal 21 10 2" xfId="524" xr:uid="{00000000-0005-0000-0000-00005E080000}"/>
    <cellStyle name="Normal 21 10 2 2" xfId="1074" xr:uid="{00000000-0005-0000-0000-00005F080000}"/>
    <cellStyle name="Normal 21 10 2 2 2" xfId="2193" xr:uid="{00000000-0005-0000-0000-000060080000}"/>
    <cellStyle name="Normal 21 10 2 2 2 2" xfId="2194" xr:uid="{00000000-0005-0000-0000-000061080000}"/>
    <cellStyle name="Normal 21 10 2 3" xfId="1075" xr:uid="{00000000-0005-0000-0000-000062080000}"/>
    <cellStyle name="Normal 21 10 2 3 2" xfId="1076" xr:uid="{00000000-0005-0000-0000-000063080000}"/>
    <cellStyle name="Normal 21 10 2 3 3" xfId="2195" xr:uid="{00000000-0005-0000-0000-000064080000}"/>
    <cellStyle name="Normal 21 10 2 4" xfId="1077" xr:uid="{00000000-0005-0000-0000-000065080000}"/>
    <cellStyle name="Normal 21 10 2 4 2" xfId="2196" xr:uid="{00000000-0005-0000-0000-000066080000}"/>
    <cellStyle name="Normal 21 10 2 4 3" xfId="3109" xr:uid="{00000000-0005-0000-0000-000067080000}"/>
    <cellStyle name="Normal 21 10 2 5" xfId="1078" xr:uid="{00000000-0005-0000-0000-000068080000}"/>
    <cellStyle name="Normal 21 10 2 5 2" xfId="1079" xr:uid="{00000000-0005-0000-0000-000069080000}"/>
    <cellStyle name="Normal 21 10 2 5 3" xfId="2197" xr:uid="{00000000-0005-0000-0000-00006A080000}"/>
    <cellStyle name="Normal 21 10 2 5 4" xfId="2671" xr:uid="{00000000-0005-0000-0000-00006B080000}"/>
    <cellStyle name="Normal 21 10 2 5 5" xfId="3103" xr:uid="{00000000-0005-0000-0000-00006C080000}"/>
    <cellStyle name="Normal 21 10 2 5 5 2" xfId="3124" xr:uid="{00000000-0005-0000-0000-00006D080000}"/>
    <cellStyle name="Normal 21 10 2 5 5 2 2" xfId="3150" xr:uid="{00000000-0005-0000-0000-00006E080000}"/>
    <cellStyle name="Normal 21 10 2 5 6" xfId="3171" xr:uid="{00000000-0005-0000-0000-00006F080000}"/>
    <cellStyle name="Normal 21 10 2 5 6 2" xfId="3205" xr:uid="{00000000-0005-0000-0000-000070080000}"/>
    <cellStyle name="Normal 21 10 2 5 6 3" xfId="3228" xr:uid="{00000000-0005-0000-0000-000071080000}"/>
    <cellStyle name="Normal 21 10 2 6" xfId="2198" xr:uid="{00000000-0005-0000-0000-000072080000}"/>
    <cellStyle name="Normal 21 10 3" xfId="528" xr:uid="{00000000-0005-0000-0000-000073080000}"/>
    <cellStyle name="Normal 21 10 3 2" xfId="1080" xr:uid="{00000000-0005-0000-0000-000074080000}"/>
    <cellStyle name="Normal 21 10 3 2 2" xfId="1081" xr:uid="{00000000-0005-0000-0000-000075080000}"/>
    <cellStyle name="Normal 21 10 3 2 2 2" xfId="2199" xr:uid="{00000000-0005-0000-0000-000076080000}"/>
    <cellStyle name="Normal 21 10 3 2 3" xfId="2200" xr:uid="{00000000-0005-0000-0000-000077080000}"/>
    <cellStyle name="Normal 21 10 3 3" xfId="1082" xr:uid="{00000000-0005-0000-0000-000078080000}"/>
    <cellStyle name="Normal 21 10 3 3 2" xfId="1083" xr:uid="{00000000-0005-0000-0000-000079080000}"/>
    <cellStyle name="Normal 21 10 4" xfId="1084" xr:uid="{00000000-0005-0000-0000-00007A080000}"/>
    <cellStyle name="Normal 21 10 4 2" xfId="1085" xr:uid="{00000000-0005-0000-0000-00007B080000}"/>
    <cellStyle name="Normal 21 10 4 2 2" xfId="2201" xr:uid="{00000000-0005-0000-0000-00007C080000}"/>
    <cellStyle name="Normal 21 10 4 3" xfId="2202" xr:uid="{00000000-0005-0000-0000-00007D080000}"/>
    <cellStyle name="Normal 21 10 5" xfId="2203" xr:uid="{00000000-0005-0000-0000-00007E080000}"/>
    <cellStyle name="Normal 21 10 5 2" xfId="2647" xr:uid="{00000000-0005-0000-0000-00007F080000}"/>
    <cellStyle name="Normal 21 11" xfId="383" xr:uid="{00000000-0005-0000-0000-000080080000}"/>
    <cellStyle name="Normal 21 11 2" xfId="1086" xr:uid="{00000000-0005-0000-0000-000081080000}"/>
    <cellStyle name="Normal 21 11 2 2" xfId="2204" xr:uid="{00000000-0005-0000-0000-000082080000}"/>
    <cellStyle name="Normal 21 11 3" xfId="2205" xr:uid="{00000000-0005-0000-0000-000083080000}"/>
    <cellStyle name="Normal 21 11 4" xfId="3110" xr:uid="{00000000-0005-0000-0000-000084080000}"/>
    <cellStyle name="Normal 21 11 4 2" xfId="3130" xr:uid="{00000000-0005-0000-0000-000085080000}"/>
    <cellStyle name="Normal 21 11 4 3" xfId="3133" xr:uid="{00000000-0005-0000-0000-000086080000}"/>
    <cellStyle name="Normal 21 11 5" xfId="3249" xr:uid="{00000000-0005-0000-0000-000087080000}"/>
    <cellStyle name="Normal 21 12" xfId="2206" xr:uid="{00000000-0005-0000-0000-000088080000}"/>
    <cellStyle name="Normal 21 13" xfId="258" xr:uid="{00000000-0005-0000-0000-000089080000}"/>
    <cellStyle name="Normal 21 2" xfId="45" xr:uid="{00000000-0005-0000-0000-00008A080000}"/>
    <cellStyle name="Normal 21 2 2" xfId="297" xr:uid="{00000000-0005-0000-0000-00008B080000}"/>
    <cellStyle name="Normal 21 2 3" xfId="343" xr:uid="{00000000-0005-0000-0000-00008C080000}"/>
    <cellStyle name="Normal 21 2 3 2" xfId="352" xr:uid="{00000000-0005-0000-0000-00008D080000}"/>
    <cellStyle name="Normal 21 2 3 2 2" xfId="541" xr:uid="{00000000-0005-0000-0000-00008E080000}"/>
    <cellStyle name="Normal 21 2 3 2 3" xfId="2207" xr:uid="{00000000-0005-0000-0000-00008F080000}"/>
    <cellStyle name="Normal 21 2 3 3" xfId="542" xr:uid="{00000000-0005-0000-0000-000090080000}"/>
    <cellStyle name="Normal 21 2 3 4" xfId="2208" xr:uid="{00000000-0005-0000-0000-000091080000}"/>
    <cellStyle name="Normal 21 2 4" xfId="266" xr:uid="{00000000-0005-0000-0000-000092080000}"/>
    <cellStyle name="Normal 21 3" xfId="306" xr:uid="{00000000-0005-0000-0000-000093080000}"/>
    <cellStyle name="Normal 21 3 2" xfId="384" xr:uid="{00000000-0005-0000-0000-000094080000}"/>
    <cellStyle name="Normal 21 3 2 2" xfId="2209" xr:uid="{00000000-0005-0000-0000-000095080000}"/>
    <cellStyle name="Normal 21 3 3" xfId="2210" xr:uid="{00000000-0005-0000-0000-000096080000}"/>
    <cellStyle name="Normal 21 3_LOT 1.2 - MITYANA GH(1) 08-08-12" xfId="2211" xr:uid="{00000000-0005-0000-0000-000097080000}"/>
    <cellStyle name="Normal 21 4" xfId="334" xr:uid="{00000000-0005-0000-0000-000098080000}"/>
    <cellStyle name="Normal 21 4 2" xfId="341" xr:uid="{00000000-0005-0000-0000-000099080000}"/>
    <cellStyle name="Normal 21 4 2 2" xfId="353" xr:uid="{00000000-0005-0000-0000-00009A080000}"/>
    <cellStyle name="Normal 21 4 2 2 2" xfId="543" xr:uid="{00000000-0005-0000-0000-00009B080000}"/>
    <cellStyle name="Normal 21 4 2 2 2 2" xfId="2212" xr:uid="{00000000-0005-0000-0000-00009C080000}"/>
    <cellStyle name="Normal 21 4 2 2 3" xfId="2213" xr:uid="{00000000-0005-0000-0000-00009D080000}"/>
    <cellStyle name="Normal 21 4 2 3" xfId="522" xr:uid="{00000000-0005-0000-0000-00009E080000}"/>
    <cellStyle name="Normal 21 4 2 3 2" xfId="1087" xr:uid="{00000000-0005-0000-0000-00009F080000}"/>
    <cellStyle name="Normal 21 4 2 3 2 2" xfId="1088" xr:uid="{00000000-0005-0000-0000-0000A0080000}"/>
    <cellStyle name="Normal 21 4 2 3 2 2 2" xfId="1089" xr:uid="{00000000-0005-0000-0000-0000A1080000}"/>
    <cellStyle name="Normal 21 4 2 3 2 2 2 2" xfId="2214" xr:uid="{00000000-0005-0000-0000-0000A2080000}"/>
    <cellStyle name="Normal 21 4 2 3 2 3" xfId="2215" xr:uid="{00000000-0005-0000-0000-0000A3080000}"/>
    <cellStyle name="Normal 21 4 2 3 3" xfId="2216" xr:uid="{00000000-0005-0000-0000-0000A4080000}"/>
    <cellStyle name="Normal 21 4 2 4" xfId="526" xr:uid="{00000000-0005-0000-0000-0000A5080000}"/>
    <cellStyle name="Normal 21 4 2 4 2" xfId="1090" xr:uid="{00000000-0005-0000-0000-0000A6080000}"/>
    <cellStyle name="Normal 21 4 2 4 2 2" xfId="1091" xr:uid="{00000000-0005-0000-0000-0000A7080000}"/>
    <cellStyle name="Normal 21 4 2 4 2 2 2" xfId="2217" xr:uid="{00000000-0005-0000-0000-0000A8080000}"/>
    <cellStyle name="Normal 21 4 2 4 2 2 2 2" xfId="2218" xr:uid="{00000000-0005-0000-0000-0000A9080000}"/>
    <cellStyle name="Normal 21 4 2 4 2 3" xfId="2219" xr:uid="{00000000-0005-0000-0000-0000AA080000}"/>
    <cellStyle name="Normal 21 4 2 4 3" xfId="1092" xr:uid="{00000000-0005-0000-0000-0000AB080000}"/>
    <cellStyle name="Normal 21 4 2 4 3 2" xfId="2220" xr:uid="{00000000-0005-0000-0000-0000AC080000}"/>
    <cellStyle name="Normal 21 4 2 4 4" xfId="1093" xr:uid="{00000000-0005-0000-0000-0000AD080000}"/>
    <cellStyle name="Normal 21 4 2 4 4 2" xfId="2221" xr:uid="{00000000-0005-0000-0000-0000AE080000}"/>
    <cellStyle name="Normal 21 4 2 4 5" xfId="1094" xr:uid="{00000000-0005-0000-0000-0000AF080000}"/>
    <cellStyle name="Normal 21 4 2 4 5 2" xfId="3111" xr:uid="{00000000-0005-0000-0000-0000B0080000}"/>
    <cellStyle name="Normal 21 4 2 4 5 2 2" xfId="3129" xr:uid="{00000000-0005-0000-0000-0000B1080000}"/>
    <cellStyle name="Normal 21 4 2 4 5 2 3" xfId="3132" xr:uid="{00000000-0005-0000-0000-0000B2080000}"/>
    <cellStyle name="Normal 21 4 2 4 5 2 3 2" xfId="3338" xr:uid="{00000000-0005-0000-0000-0000B3080000}"/>
    <cellStyle name="Normal 21 4 2 4 5 2 3 3" xfId="3452" xr:uid="{00000000-0005-0000-0000-0000B4080000}"/>
    <cellStyle name="Normal 21 4 2 4 6" xfId="1095" xr:uid="{00000000-0005-0000-0000-0000B5080000}"/>
    <cellStyle name="Normal 21 4 2 4 6 2" xfId="1096" xr:uid="{00000000-0005-0000-0000-0000B6080000}"/>
    <cellStyle name="Normal 21 4 2 4 6 3" xfId="1097" xr:uid="{00000000-0005-0000-0000-0000B7080000}"/>
    <cellStyle name="Normal 21 4 2 5" xfId="1098" xr:uid="{00000000-0005-0000-0000-0000B8080000}"/>
    <cellStyle name="Normal 21 4 2 5 2" xfId="1099" xr:uid="{00000000-0005-0000-0000-0000B9080000}"/>
    <cellStyle name="Normal 21 4 2 5 2 2" xfId="2222" xr:uid="{00000000-0005-0000-0000-0000BA080000}"/>
    <cellStyle name="Normal 21 4 2 5 3" xfId="1100" xr:uid="{00000000-0005-0000-0000-0000BB080000}"/>
    <cellStyle name="Normal 21 4 2 5 4" xfId="3112" xr:uid="{00000000-0005-0000-0000-0000BC080000}"/>
    <cellStyle name="Normal 21 4 2 5 4 2" xfId="3131" xr:uid="{00000000-0005-0000-0000-0000BD080000}"/>
    <cellStyle name="Normal 21 4 2 5 4 3" xfId="3134" xr:uid="{00000000-0005-0000-0000-0000BE080000}"/>
    <cellStyle name="Normal 21 4 2 5 4 3 2" xfId="3339" xr:uid="{00000000-0005-0000-0000-0000BF080000}"/>
    <cellStyle name="Normal 21 4 2 5 4 3 3" xfId="3459" xr:uid="{00000000-0005-0000-0000-0000C0080000}"/>
    <cellStyle name="Normal 21 4 2 6" xfId="2223" xr:uid="{00000000-0005-0000-0000-0000C1080000}"/>
    <cellStyle name="Normal 21 4 2 6 2" xfId="2648" xr:uid="{00000000-0005-0000-0000-0000C2080000}"/>
    <cellStyle name="Normal 21 4 2 7" xfId="3250" xr:uid="{00000000-0005-0000-0000-0000C3080000}"/>
    <cellStyle name="Normal 21 4 3" xfId="512" xr:uid="{00000000-0005-0000-0000-0000C4080000}"/>
    <cellStyle name="Normal 21 4 3 2" xfId="2224" xr:uid="{00000000-0005-0000-0000-0000C5080000}"/>
    <cellStyle name="Normal 21 4 3 2 2" xfId="2707" xr:uid="{00000000-0005-0000-0000-0000C6080000}"/>
    <cellStyle name="Normal 21 4 3 2 2 2" xfId="3146" xr:uid="{00000000-0005-0000-0000-0000C7080000}"/>
    <cellStyle name="Normal 21 4 3 2 2 3" xfId="3222" xr:uid="{00000000-0005-0000-0000-0000C8080000}"/>
    <cellStyle name="Normal 21 4 3 2 2 3 2" xfId="3267" xr:uid="{00000000-0005-0000-0000-0000C9080000}"/>
    <cellStyle name="Normal 21 4 3 2 2 3 2 2" xfId="3321" xr:uid="{00000000-0005-0000-0000-0000CA080000}"/>
    <cellStyle name="Normal 21 4 3 2 2 3 3" xfId="3310" xr:uid="{00000000-0005-0000-0000-0000CB080000}"/>
    <cellStyle name="Normal 21 4 3 2 2 3 3 2" xfId="3399" xr:uid="{00000000-0005-0000-0000-0000CC080000}"/>
    <cellStyle name="Normal 21 4 3 2 2 4" xfId="3240" xr:uid="{00000000-0005-0000-0000-0000CD080000}"/>
    <cellStyle name="Normal 21 4 3 2 2 5" xfId="3254" xr:uid="{00000000-0005-0000-0000-0000CE080000}"/>
    <cellStyle name="Normal 21 4 3 2 2 6" xfId="3302" xr:uid="{00000000-0005-0000-0000-0000CF080000}"/>
    <cellStyle name="Normal 21 4 3 2 2 7" xfId="3382" xr:uid="{00000000-0005-0000-0000-0000D0080000}"/>
    <cellStyle name="Normal 21 4 3 2 3" xfId="3159" xr:uid="{00000000-0005-0000-0000-0000D1080000}"/>
    <cellStyle name="Normal 21 4 4" xfId="2225" xr:uid="{00000000-0005-0000-0000-0000D2080000}"/>
    <cellStyle name="Normal 21 4 4 2" xfId="2226" xr:uid="{00000000-0005-0000-0000-0000D3080000}"/>
    <cellStyle name="Normal 21 4 4 3" xfId="2227" xr:uid="{00000000-0005-0000-0000-0000D4080000}"/>
    <cellStyle name="Normal 21 4 4 4" xfId="2228" xr:uid="{00000000-0005-0000-0000-0000D5080000}"/>
    <cellStyle name="Normal 21 4 4 5" xfId="3189" xr:uid="{00000000-0005-0000-0000-0000D6080000}"/>
    <cellStyle name="Normal 21 4_LOT 1.2 - MITYANA GH(1) 08-08-12" xfId="2229" xr:uid="{00000000-0005-0000-0000-0000D7080000}"/>
    <cellStyle name="Normal 21 5" xfId="354" xr:uid="{00000000-0005-0000-0000-0000D8080000}"/>
    <cellStyle name="Normal 21 5 2" xfId="385" xr:uid="{00000000-0005-0000-0000-0000D9080000}"/>
    <cellStyle name="Normal 21 5 2 2" xfId="2230" xr:uid="{00000000-0005-0000-0000-0000DA080000}"/>
    <cellStyle name="Normal 21 5 3" xfId="2231" xr:uid="{00000000-0005-0000-0000-0000DB080000}"/>
    <cellStyle name="Normal 21 5_LOT 1.2 - MITYANA GH(1) 08-08-12" xfId="2232" xr:uid="{00000000-0005-0000-0000-0000DC080000}"/>
    <cellStyle name="Normal 21 6" xfId="386" xr:uid="{00000000-0005-0000-0000-0000DD080000}"/>
    <cellStyle name="Normal 21 6 2" xfId="387" xr:uid="{00000000-0005-0000-0000-0000DE080000}"/>
    <cellStyle name="Normal 21 6 2 2" xfId="388" xr:uid="{00000000-0005-0000-0000-0000DF080000}"/>
    <cellStyle name="Normal 21 6 2 2 2" xfId="2233" xr:uid="{00000000-0005-0000-0000-0000E0080000}"/>
    <cellStyle name="Normal 21 6 2 3" xfId="2234" xr:uid="{00000000-0005-0000-0000-0000E1080000}"/>
    <cellStyle name="Normal 21 6 2_LOT 1.2 - MITYANA GH(1) 08-08-12" xfId="2235" xr:uid="{00000000-0005-0000-0000-0000E2080000}"/>
    <cellStyle name="Normal 21 6 3" xfId="389" xr:uid="{00000000-0005-0000-0000-0000E3080000}"/>
    <cellStyle name="Normal 21 6 3 2" xfId="390" xr:uid="{00000000-0005-0000-0000-0000E4080000}"/>
    <cellStyle name="Normal 21 6 3 2 2" xfId="391" xr:uid="{00000000-0005-0000-0000-0000E5080000}"/>
    <cellStyle name="Normal 21 6 3 2 2 2" xfId="2236" xr:uid="{00000000-0005-0000-0000-0000E6080000}"/>
    <cellStyle name="Normal 21 6 3 2 3" xfId="2237" xr:uid="{00000000-0005-0000-0000-0000E7080000}"/>
    <cellStyle name="Normal 21 6 3 2_LOT 1.2 - MITYANA GH(1) 08-08-12" xfId="2238" xr:uid="{00000000-0005-0000-0000-0000E8080000}"/>
    <cellStyle name="Normal 21 6 3 3" xfId="392" xr:uid="{00000000-0005-0000-0000-0000E9080000}"/>
    <cellStyle name="Normal 21 6 3 3 2" xfId="2239" xr:uid="{00000000-0005-0000-0000-0000EA080000}"/>
    <cellStyle name="Normal 21 6 3 4" xfId="2240" xr:uid="{00000000-0005-0000-0000-0000EB080000}"/>
    <cellStyle name="Normal 21 6 3_LOT 1.2 - MITYANA GH(1) 08-08-12" xfId="2241" xr:uid="{00000000-0005-0000-0000-0000EC080000}"/>
    <cellStyle name="Normal 21 6 4" xfId="393" xr:uid="{00000000-0005-0000-0000-0000ED080000}"/>
    <cellStyle name="Normal 21 6 4 2" xfId="2242" xr:uid="{00000000-0005-0000-0000-0000EE080000}"/>
    <cellStyle name="Normal 21 6 5" xfId="2243" xr:uid="{00000000-0005-0000-0000-0000EF080000}"/>
    <cellStyle name="Normal 21 6_LOT 1.2 - MITYANA GH(1) 08-08-12" xfId="2244" xr:uid="{00000000-0005-0000-0000-0000F0080000}"/>
    <cellStyle name="Normal 21 7" xfId="394" xr:uid="{00000000-0005-0000-0000-0000F1080000}"/>
    <cellStyle name="Normal 21 7 2" xfId="395" xr:uid="{00000000-0005-0000-0000-0000F2080000}"/>
    <cellStyle name="Normal 21 7 2 2" xfId="2245" xr:uid="{00000000-0005-0000-0000-0000F3080000}"/>
    <cellStyle name="Normal 21 7 3" xfId="2246" xr:uid="{00000000-0005-0000-0000-0000F4080000}"/>
    <cellStyle name="Normal 21 7_LOT 1.2 - MITYANA GH(1) 08-08-12" xfId="2247" xr:uid="{00000000-0005-0000-0000-0000F5080000}"/>
    <cellStyle name="Normal 21 8" xfId="396" xr:uid="{00000000-0005-0000-0000-0000F6080000}"/>
    <cellStyle name="Normal 21 8 2" xfId="2248" xr:uid="{00000000-0005-0000-0000-0000F7080000}"/>
    <cellStyle name="Normal 21 9" xfId="397" xr:uid="{00000000-0005-0000-0000-0000F8080000}"/>
    <cellStyle name="Normal 21 9 2" xfId="2249" xr:uid="{00000000-0005-0000-0000-0000F9080000}"/>
    <cellStyle name="Normal 21_LOT 1.2 - MITYANA GH(1) 08-08-12" xfId="2250" xr:uid="{00000000-0005-0000-0000-0000FA080000}"/>
    <cellStyle name="Normal 22" xfId="315" xr:uid="{00000000-0005-0000-0000-0000FB080000}"/>
    <cellStyle name="Normal 22 2" xfId="355" xr:uid="{00000000-0005-0000-0000-0000FC080000}"/>
    <cellStyle name="Normal 22 2 2" xfId="544" xr:uid="{00000000-0005-0000-0000-0000FD080000}"/>
    <cellStyle name="Normal 22 2 3" xfId="2251" xr:uid="{00000000-0005-0000-0000-0000FE080000}"/>
    <cellStyle name="Normal 22 3" xfId="545" xr:uid="{00000000-0005-0000-0000-0000FF080000}"/>
    <cellStyle name="Normal 22 4" xfId="2252" xr:uid="{00000000-0005-0000-0000-000000090000}"/>
    <cellStyle name="Normal 22_LOT 1.2 - MITYANA GH(1) 08-08-12" xfId="2253" xr:uid="{00000000-0005-0000-0000-000001090000}"/>
    <cellStyle name="Normal 23" xfId="268" xr:uid="{00000000-0005-0000-0000-000002090000}"/>
    <cellStyle name="Normal 23 2" xfId="302" xr:uid="{00000000-0005-0000-0000-000003090000}"/>
    <cellStyle name="Normal 23 2 2" xfId="337" xr:uid="{00000000-0005-0000-0000-000004090000}"/>
    <cellStyle name="Normal 23 2 2 2" xfId="356" xr:uid="{00000000-0005-0000-0000-000005090000}"/>
    <cellStyle name="Normal 23 2 2 2 2" xfId="546" xr:uid="{00000000-0005-0000-0000-000006090000}"/>
    <cellStyle name="Normal 23 2 2 2 3" xfId="2254" xr:uid="{00000000-0005-0000-0000-000007090000}"/>
    <cellStyle name="Normal 23 2 2 3" xfId="547" xr:uid="{00000000-0005-0000-0000-000008090000}"/>
    <cellStyle name="Normal 23 2 2 4" xfId="2255" xr:uid="{00000000-0005-0000-0000-000009090000}"/>
    <cellStyle name="Normal 23 2 2 4 2" xfId="3183" xr:uid="{00000000-0005-0000-0000-00000A090000}"/>
    <cellStyle name="Normal 23 2 2 4 2 2" xfId="3286" xr:uid="{00000000-0005-0000-0000-00000B090000}"/>
    <cellStyle name="Normal 23 2 2 4 2 3" xfId="3381" xr:uid="{00000000-0005-0000-0000-00000C090000}"/>
    <cellStyle name="Normal 23 2 3" xfId="339" xr:uid="{00000000-0005-0000-0000-00000D090000}"/>
    <cellStyle name="Normal 23 2 3 2" xfId="359" xr:uid="{00000000-0005-0000-0000-00000E090000}"/>
    <cellStyle name="Normal 23 2 3 2 2" xfId="548" xr:uid="{00000000-0005-0000-0000-00000F090000}"/>
    <cellStyle name="Normal 23 2 3 2 3" xfId="2256" xr:uid="{00000000-0005-0000-0000-000010090000}"/>
    <cellStyle name="Normal 23 2 3 3" xfId="549" xr:uid="{00000000-0005-0000-0000-000011090000}"/>
    <cellStyle name="Normal 23 2 3 4" xfId="2257" xr:uid="{00000000-0005-0000-0000-000012090000}"/>
    <cellStyle name="Normal 23 2 4" xfId="550" xr:uid="{00000000-0005-0000-0000-000013090000}"/>
    <cellStyle name="Normal 23 2 5" xfId="2258" xr:uid="{00000000-0005-0000-0000-000014090000}"/>
    <cellStyle name="Normal 23 2_LOT 1.2 - MITYANA GH(1) 08-08-12" xfId="2259" xr:uid="{00000000-0005-0000-0000-000015090000}"/>
    <cellStyle name="Normal 23 3" xfId="2260" xr:uid="{00000000-0005-0000-0000-000016090000}"/>
    <cellStyle name="Normal 23 3 2" xfId="2261" xr:uid="{00000000-0005-0000-0000-000017090000}"/>
    <cellStyle name="Normal 23 3 2 2" xfId="2262" xr:uid="{00000000-0005-0000-0000-000018090000}"/>
    <cellStyle name="Normal 23 4" xfId="2263" xr:uid="{00000000-0005-0000-0000-000019090000}"/>
    <cellStyle name="Normal 24" xfId="271" xr:uid="{00000000-0005-0000-0000-00001A090000}"/>
    <cellStyle name="Normal 24 2" xfId="299" xr:uid="{00000000-0005-0000-0000-00001B090000}"/>
    <cellStyle name="Normal 24 2 2" xfId="338" xr:uid="{00000000-0005-0000-0000-00001C090000}"/>
    <cellStyle name="Normal 24 2 2 2" xfId="551" xr:uid="{00000000-0005-0000-0000-00001D090000}"/>
    <cellStyle name="Normal 24 2 2 3" xfId="2264" xr:uid="{00000000-0005-0000-0000-00001E090000}"/>
    <cellStyle name="Normal 24 2 3" xfId="552" xr:uid="{00000000-0005-0000-0000-00001F090000}"/>
    <cellStyle name="Normal 24 2 4" xfId="2265" xr:uid="{00000000-0005-0000-0000-000020090000}"/>
    <cellStyle name="Normal 24 2_LOT 1.2 - MITYANA GH(1) 08-08-12" xfId="2266" xr:uid="{00000000-0005-0000-0000-000021090000}"/>
    <cellStyle name="Normal 25" xfId="273" xr:uid="{00000000-0005-0000-0000-000022090000}"/>
    <cellStyle name="Normal 25 2" xfId="2267" xr:uid="{00000000-0005-0000-0000-000023090000}"/>
    <cellStyle name="Normal 26" xfId="329" xr:uid="{00000000-0005-0000-0000-000024090000}"/>
    <cellStyle name="Normal 26 2" xfId="357" xr:uid="{00000000-0005-0000-0000-000025090000}"/>
    <cellStyle name="Normal 26_MInistry of Health-UHSSP template" xfId="2268" xr:uid="{00000000-0005-0000-0000-000026090000}"/>
    <cellStyle name="Normal 27" xfId="335" xr:uid="{00000000-0005-0000-0000-000027090000}"/>
    <cellStyle name="Normal 27 2" xfId="398" xr:uid="{00000000-0005-0000-0000-000028090000}"/>
    <cellStyle name="Normal 27_MInistry of Health-UHSSP template" xfId="2269" xr:uid="{00000000-0005-0000-0000-000029090000}"/>
    <cellStyle name="Normal 28" xfId="336" xr:uid="{00000000-0005-0000-0000-00002A090000}"/>
    <cellStyle name="Normal 28 2" xfId="399" xr:uid="{00000000-0005-0000-0000-00002B090000}"/>
    <cellStyle name="Normal 28 2 2" xfId="2270" xr:uid="{00000000-0005-0000-0000-00002C090000}"/>
    <cellStyle name="Normal 28 3" xfId="2271" xr:uid="{00000000-0005-0000-0000-00002D090000}"/>
    <cellStyle name="Normal 28 4" xfId="2643" xr:uid="{00000000-0005-0000-0000-00002E090000}"/>
    <cellStyle name="Normal 28_LOT 1.2 - MITYANA GH(1) 08-08-12" xfId="2272" xr:uid="{00000000-0005-0000-0000-00002F090000}"/>
    <cellStyle name="Normal 29" xfId="400" xr:uid="{00000000-0005-0000-0000-000030090000}"/>
    <cellStyle name="Normal 29 2" xfId="401" xr:uid="{00000000-0005-0000-0000-000031090000}"/>
    <cellStyle name="Normal 29 3" xfId="402" xr:uid="{00000000-0005-0000-0000-000032090000}"/>
    <cellStyle name="Normal 29 3 2" xfId="2273" xr:uid="{00000000-0005-0000-0000-000033090000}"/>
    <cellStyle name="Normal 29 4" xfId="403" xr:uid="{00000000-0005-0000-0000-000034090000}"/>
    <cellStyle name="Normal 29 4 2" xfId="2274" xr:uid="{00000000-0005-0000-0000-000035090000}"/>
    <cellStyle name="Normal 29 4 3" xfId="3188" xr:uid="{00000000-0005-0000-0000-000036090000}"/>
    <cellStyle name="Normal 29 4 3 2" xfId="3253" xr:uid="{00000000-0005-0000-0000-000037090000}"/>
    <cellStyle name="Normal 29 4 3 3" xfId="3257" xr:uid="{00000000-0005-0000-0000-000038090000}"/>
    <cellStyle name="Normal 29 5" xfId="2275" xr:uid="{00000000-0005-0000-0000-000039090000}"/>
    <cellStyle name="Normal 29_LOT 1.2 - MITYANA GH(1) 08-08-12" xfId="2276" xr:uid="{00000000-0005-0000-0000-00003A090000}"/>
    <cellStyle name="Normal 3" xfId="83" xr:uid="{00000000-0005-0000-0000-00003B090000}"/>
    <cellStyle name="Normal 3 10" xfId="190" xr:uid="{00000000-0005-0000-0000-00003C090000}"/>
    <cellStyle name="Normal 3 10 2" xfId="1101" xr:uid="{00000000-0005-0000-0000-00003D090000}"/>
    <cellStyle name="Normal 3 10 2 2" xfId="2277" xr:uid="{00000000-0005-0000-0000-00003E090000}"/>
    <cellStyle name="Normal 3 10 3" xfId="1102" xr:uid="{00000000-0005-0000-0000-00003F090000}"/>
    <cellStyle name="Normal 3 10 3 2" xfId="2278" xr:uid="{00000000-0005-0000-0000-000040090000}"/>
    <cellStyle name="Normal 3 10 4" xfId="1103" xr:uid="{00000000-0005-0000-0000-000041090000}"/>
    <cellStyle name="Normal 3 10 4 2" xfId="2279" xr:uid="{00000000-0005-0000-0000-000042090000}"/>
    <cellStyle name="Normal 3 10 5" xfId="1104" xr:uid="{00000000-0005-0000-0000-000043090000}"/>
    <cellStyle name="Normal 3 10 5 2" xfId="2280" xr:uid="{00000000-0005-0000-0000-000044090000}"/>
    <cellStyle name="Normal 3 10 6" xfId="1105" xr:uid="{00000000-0005-0000-0000-000045090000}"/>
    <cellStyle name="Normal 3 10 6 2" xfId="2281" xr:uid="{00000000-0005-0000-0000-000046090000}"/>
    <cellStyle name="Normal 3 10 7" xfId="2282" xr:uid="{00000000-0005-0000-0000-000047090000}"/>
    <cellStyle name="Normal 3 10 8" xfId="3006" xr:uid="{00000000-0005-0000-0000-000048090000}"/>
    <cellStyle name="Normal 3 10_PROPOSED FACTORY FOR G.S.U.L." xfId="1106" xr:uid="{00000000-0005-0000-0000-000049090000}"/>
    <cellStyle name="Normal 3 11" xfId="191" xr:uid="{00000000-0005-0000-0000-00004A090000}"/>
    <cellStyle name="Normal 3 11 2" xfId="1107" xr:uid="{00000000-0005-0000-0000-00004B090000}"/>
    <cellStyle name="Normal 3 11 2 2" xfId="2283" xr:uid="{00000000-0005-0000-0000-00004C090000}"/>
    <cellStyle name="Normal 3 11 3" xfId="1108" xr:uid="{00000000-0005-0000-0000-00004D090000}"/>
    <cellStyle name="Normal 3 11 3 2" xfId="2284" xr:uid="{00000000-0005-0000-0000-00004E090000}"/>
    <cellStyle name="Normal 3 11 4" xfId="1109" xr:uid="{00000000-0005-0000-0000-00004F090000}"/>
    <cellStyle name="Normal 3 11 4 2" xfId="2285" xr:uid="{00000000-0005-0000-0000-000050090000}"/>
    <cellStyle name="Normal 3 11 5" xfId="1110" xr:uid="{00000000-0005-0000-0000-000051090000}"/>
    <cellStyle name="Normal 3 11 5 2" xfId="2286" xr:uid="{00000000-0005-0000-0000-000052090000}"/>
    <cellStyle name="Normal 3 11 6" xfId="1111" xr:uid="{00000000-0005-0000-0000-000053090000}"/>
    <cellStyle name="Normal 3 11 6 2" xfId="2287" xr:uid="{00000000-0005-0000-0000-000054090000}"/>
    <cellStyle name="Normal 3 11 7" xfId="2288" xr:uid="{00000000-0005-0000-0000-000055090000}"/>
    <cellStyle name="Normal 3 11 8" xfId="3007" xr:uid="{00000000-0005-0000-0000-000056090000}"/>
    <cellStyle name="Normal 3 11_PROPOSED FACTORY FOR G.S.U.L." xfId="1112" xr:uid="{00000000-0005-0000-0000-000057090000}"/>
    <cellStyle name="Normal 3 12" xfId="404" xr:uid="{00000000-0005-0000-0000-000058090000}"/>
    <cellStyle name="Normal 3 12 2" xfId="1113" xr:uid="{00000000-0005-0000-0000-000059090000}"/>
    <cellStyle name="Normal 3 12 3" xfId="3355" xr:uid="{00000000-0005-0000-0000-00005A090000}"/>
    <cellStyle name="Normal 3 12 4" xfId="3334" xr:uid="{00000000-0005-0000-0000-00005B090000}"/>
    <cellStyle name="Normal 3 13" xfId="471" xr:uid="{00000000-0005-0000-0000-00005C090000}"/>
    <cellStyle name="Normal 3 13 2" xfId="2289" xr:uid="{00000000-0005-0000-0000-00005D090000}"/>
    <cellStyle name="Normal 3 14" xfId="472" xr:uid="{00000000-0005-0000-0000-00005E090000}"/>
    <cellStyle name="Normal 3 14 2" xfId="2290" xr:uid="{00000000-0005-0000-0000-00005F090000}"/>
    <cellStyle name="Normal 3 15" xfId="473" xr:uid="{00000000-0005-0000-0000-000060090000}"/>
    <cellStyle name="Normal 3 15 2" xfId="2291" xr:uid="{00000000-0005-0000-0000-000061090000}"/>
    <cellStyle name="Normal 3 16" xfId="474" xr:uid="{00000000-0005-0000-0000-000062090000}"/>
    <cellStyle name="Normal 3 16 2" xfId="2292" xr:uid="{00000000-0005-0000-0000-000063090000}"/>
    <cellStyle name="Normal 3 17" xfId="475" xr:uid="{00000000-0005-0000-0000-000064090000}"/>
    <cellStyle name="Normal 3 18" xfId="2293" xr:uid="{00000000-0005-0000-0000-000065090000}"/>
    <cellStyle name="Normal 3 18 2" xfId="3008" xr:uid="{00000000-0005-0000-0000-000066090000}"/>
    <cellStyle name="Normal 3 19" xfId="3009" xr:uid="{00000000-0005-0000-0000-000067090000}"/>
    <cellStyle name="Normal 3 2" xfId="192" xr:uid="{00000000-0005-0000-0000-000068090000}"/>
    <cellStyle name="Normal 3 2 2" xfId="254" xr:uid="{00000000-0005-0000-0000-000069090000}"/>
    <cellStyle name="Normal 3 2 2 2" xfId="2294" xr:uid="{00000000-0005-0000-0000-00006A090000}"/>
    <cellStyle name="Normal 3 2 3" xfId="1114" xr:uid="{00000000-0005-0000-0000-00006B090000}"/>
    <cellStyle name="Normal 3 2 3 2" xfId="2295" xr:uid="{00000000-0005-0000-0000-00006C090000}"/>
    <cellStyle name="Normal 3 2 4" xfId="1115" xr:uid="{00000000-0005-0000-0000-00006D090000}"/>
    <cellStyle name="Normal 3 2 4 2" xfId="2296" xr:uid="{00000000-0005-0000-0000-00006E090000}"/>
    <cellStyle name="Normal 3 2 5" xfId="1116" xr:uid="{00000000-0005-0000-0000-00006F090000}"/>
    <cellStyle name="Normal 3 2 5 2" xfId="2297" xr:uid="{00000000-0005-0000-0000-000070090000}"/>
    <cellStyle name="Normal 3 2 6" xfId="1117" xr:uid="{00000000-0005-0000-0000-000071090000}"/>
    <cellStyle name="Normal 3 2 6 2" xfId="2298" xr:uid="{00000000-0005-0000-0000-000072090000}"/>
    <cellStyle name="Normal 3 2 7" xfId="2299" xr:uid="{00000000-0005-0000-0000-000073090000}"/>
    <cellStyle name="Normal 3 2 8" xfId="2300" xr:uid="{00000000-0005-0000-0000-000074090000}"/>
    <cellStyle name="Normal 3 2 9" xfId="3462" xr:uid="{00000000-0005-0000-0000-000075090000}"/>
    <cellStyle name="Normal 3 2_PROPOSED FACTORY FOR G.S.U.L." xfId="1118" xr:uid="{00000000-0005-0000-0000-000076090000}"/>
    <cellStyle name="Normal 3 20" xfId="3449" xr:uid="{00000000-0005-0000-0000-000077090000}"/>
    <cellStyle name="Normal 3 21" xfId="3418" xr:uid="{00000000-0005-0000-0000-000078090000}"/>
    <cellStyle name="Normal 3 3" xfId="193" xr:uid="{00000000-0005-0000-0000-000079090000}"/>
    <cellStyle name="Normal 3 3 2" xfId="1119" xr:uid="{00000000-0005-0000-0000-00007A090000}"/>
    <cellStyle name="Normal 3 3 2 2" xfId="2301" xr:uid="{00000000-0005-0000-0000-00007B090000}"/>
    <cellStyle name="Normal 3 3 3" xfId="1120" xr:uid="{00000000-0005-0000-0000-00007C090000}"/>
    <cellStyle name="Normal 3 3 3 2" xfId="2302" xr:uid="{00000000-0005-0000-0000-00007D090000}"/>
    <cellStyle name="Normal 3 3 4" xfId="1121" xr:uid="{00000000-0005-0000-0000-00007E090000}"/>
    <cellStyle name="Normal 3 3 4 2" xfId="2303" xr:uid="{00000000-0005-0000-0000-00007F090000}"/>
    <cellStyle name="Normal 3 3 5" xfId="1122" xr:uid="{00000000-0005-0000-0000-000080090000}"/>
    <cellStyle name="Normal 3 3 5 2" xfId="2304" xr:uid="{00000000-0005-0000-0000-000081090000}"/>
    <cellStyle name="Normal 3 3 6" xfId="1123" xr:uid="{00000000-0005-0000-0000-000082090000}"/>
    <cellStyle name="Normal 3 3 6 2" xfId="2305" xr:uid="{00000000-0005-0000-0000-000083090000}"/>
    <cellStyle name="Normal 3 3 7" xfId="2306" xr:uid="{00000000-0005-0000-0000-000084090000}"/>
    <cellStyle name="Normal 3 3 8" xfId="3010" xr:uid="{00000000-0005-0000-0000-000085090000}"/>
    <cellStyle name="Normal 3 3_PROPOSED FACTORY FOR G.S.U.L." xfId="1124" xr:uid="{00000000-0005-0000-0000-000086090000}"/>
    <cellStyle name="Normal 3 4" xfId="194" xr:uid="{00000000-0005-0000-0000-000087090000}"/>
    <cellStyle name="Normal 3 4 2" xfId="1125" xr:uid="{00000000-0005-0000-0000-000088090000}"/>
    <cellStyle name="Normal 3 4 2 2" xfId="2307" xr:uid="{00000000-0005-0000-0000-000089090000}"/>
    <cellStyle name="Normal 3 4 3" xfId="1126" xr:uid="{00000000-0005-0000-0000-00008A090000}"/>
    <cellStyle name="Normal 3 4 3 2" xfId="2308" xr:uid="{00000000-0005-0000-0000-00008B090000}"/>
    <cellStyle name="Normal 3 4 4" xfId="1127" xr:uid="{00000000-0005-0000-0000-00008C090000}"/>
    <cellStyle name="Normal 3 4 4 2" xfId="2309" xr:uid="{00000000-0005-0000-0000-00008D090000}"/>
    <cellStyle name="Normal 3 4 5" xfId="1128" xr:uid="{00000000-0005-0000-0000-00008E090000}"/>
    <cellStyle name="Normal 3 4 5 2" xfId="2310" xr:uid="{00000000-0005-0000-0000-00008F090000}"/>
    <cellStyle name="Normal 3 4 6" xfId="1129" xr:uid="{00000000-0005-0000-0000-000090090000}"/>
    <cellStyle name="Normal 3 4 6 2" xfId="2311" xr:uid="{00000000-0005-0000-0000-000091090000}"/>
    <cellStyle name="Normal 3 4 7" xfId="2312" xr:uid="{00000000-0005-0000-0000-000092090000}"/>
    <cellStyle name="Normal 3 4 8" xfId="3011" xr:uid="{00000000-0005-0000-0000-000093090000}"/>
    <cellStyle name="Normal 3 4_PROPOSED FACTORY FOR G.S.U.L." xfId="1130" xr:uid="{00000000-0005-0000-0000-000094090000}"/>
    <cellStyle name="Normal 3 5" xfId="195" xr:uid="{00000000-0005-0000-0000-000095090000}"/>
    <cellStyle name="Normal 3 5 2" xfId="1131" xr:uid="{00000000-0005-0000-0000-000096090000}"/>
    <cellStyle name="Normal 3 5 2 2" xfId="2313" xr:uid="{00000000-0005-0000-0000-000097090000}"/>
    <cellStyle name="Normal 3 5 3" xfId="1132" xr:uid="{00000000-0005-0000-0000-000098090000}"/>
    <cellStyle name="Normal 3 5 3 2" xfId="2314" xr:uid="{00000000-0005-0000-0000-000099090000}"/>
    <cellStyle name="Normal 3 5 4" xfId="1133" xr:uid="{00000000-0005-0000-0000-00009A090000}"/>
    <cellStyle name="Normal 3 5 4 2" xfId="2315" xr:uid="{00000000-0005-0000-0000-00009B090000}"/>
    <cellStyle name="Normal 3 5 5" xfId="1134" xr:uid="{00000000-0005-0000-0000-00009C090000}"/>
    <cellStyle name="Normal 3 5 5 2" xfId="2316" xr:uid="{00000000-0005-0000-0000-00009D090000}"/>
    <cellStyle name="Normal 3 5 6" xfId="1135" xr:uid="{00000000-0005-0000-0000-00009E090000}"/>
    <cellStyle name="Normal 3 5 6 2" xfId="2317" xr:uid="{00000000-0005-0000-0000-00009F090000}"/>
    <cellStyle name="Normal 3 5 7" xfId="2318" xr:uid="{00000000-0005-0000-0000-0000A0090000}"/>
    <cellStyle name="Normal 3 5 8" xfId="3012" xr:uid="{00000000-0005-0000-0000-0000A1090000}"/>
    <cellStyle name="Normal 3 5_PROPOSED FACTORY FOR G.S.U.L." xfId="1136" xr:uid="{00000000-0005-0000-0000-0000A2090000}"/>
    <cellStyle name="Normal 3 6" xfId="196" xr:uid="{00000000-0005-0000-0000-0000A3090000}"/>
    <cellStyle name="Normal 3 6 2" xfId="1137" xr:uid="{00000000-0005-0000-0000-0000A4090000}"/>
    <cellStyle name="Normal 3 6 2 2" xfId="2319" xr:uid="{00000000-0005-0000-0000-0000A5090000}"/>
    <cellStyle name="Normal 3 6 3" xfId="1138" xr:uid="{00000000-0005-0000-0000-0000A6090000}"/>
    <cellStyle name="Normal 3 6 3 2" xfId="2320" xr:uid="{00000000-0005-0000-0000-0000A7090000}"/>
    <cellStyle name="Normal 3 6 4" xfId="1139" xr:uid="{00000000-0005-0000-0000-0000A8090000}"/>
    <cellStyle name="Normal 3 6 4 2" xfId="2321" xr:uid="{00000000-0005-0000-0000-0000A9090000}"/>
    <cellStyle name="Normal 3 6 5" xfId="1140" xr:uid="{00000000-0005-0000-0000-0000AA090000}"/>
    <cellStyle name="Normal 3 6 5 2" xfId="2322" xr:uid="{00000000-0005-0000-0000-0000AB090000}"/>
    <cellStyle name="Normal 3 6 6" xfId="1141" xr:uid="{00000000-0005-0000-0000-0000AC090000}"/>
    <cellStyle name="Normal 3 6 6 2" xfId="2323" xr:uid="{00000000-0005-0000-0000-0000AD090000}"/>
    <cellStyle name="Normal 3 6 7" xfId="2324" xr:uid="{00000000-0005-0000-0000-0000AE090000}"/>
    <cellStyle name="Normal 3 6 8" xfId="3013" xr:uid="{00000000-0005-0000-0000-0000AF090000}"/>
    <cellStyle name="Normal 3 6_PROPOSED FACTORY FOR G.S.U.L." xfId="1142" xr:uid="{00000000-0005-0000-0000-0000B0090000}"/>
    <cellStyle name="Normal 3 7" xfId="197" xr:uid="{00000000-0005-0000-0000-0000B1090000}"/>
    <cellStyle name="Normal 3 7 2" xfId="1143" xr:uid="{00000000-0005-0000-0000-0000B2090000}"/>
    <cellStyle name="Normal 3 7 2 2" xfId="2325" xr:uid="{00000000-0005-0000-0000-0000B3090000}"/>
    <cellStyle name="Normal 3 7 3" xfId="1144" xr:uid="{00000000-0005-0000-0000-0000B4090000}"/>
    <cellStyle name="Normal 3 7 3 2" xfId="2326" xr:uid="{00000000-0005-0000-0000-0000B5090000}"/>
    <cellStyle name="Normal 3 7 4" xfId="1145" xr:uid="{00000000-0005-0000-0000-0000B6090000}"/>
    <cellStyle name="Normal 3 7 4 2" xfId="2327" xr:uid="{00000000-0005-0000-0000-0000B7090000}"/>
    <cellStyle name="Normal 3 7 5" xfId="1146" xr:uid="{00000000-0005-0000-0000-0000B8090000}"/>
    <cellStyle name="Normal 3 7 5 2" xfId="2328" xr:uid="{00000000-0005-0000-0000-0000B9090000}"/>
    <cellStyle name="Normal 3 7 6" xfId="1147" xr:uid="{00000000-0005-0000-0000-0000BA090000}"/>
    <cellStyle name="Normal 3 7 6 2" xfId="2329" xr:uid="{00000000-0005-0000-0000-0000BB090000}"/>
    <cellStyle name="Normal 3 7 7" xfId="2330" xr:uid="{00000000-0005-0000-0000-0000BC090000}"/>
    <cellStyle name="Normal 3 7 8" xfId="3014" xr:uid="{00000000-0005-0000-0000-0000BD090000}"/>
    <cellStyle name="Normal 3 7_PROPOSED FACTORY FOR G.S.U.L." xfId="1148" xr:uid="{00000000-0005-0000-0000-0000BE090000}"/>
    <cellStyle name="Normal 3 8" xfId="198" xr:uid="{00000000-0005-0000-0000-0000BF090000}"/>
    <cellStyle name="Normal 3 8 2" xfId="1149" xr:uid="{00000000-0005-0000-0000-0000C0090000}"/>
    <cellStyle name="Normal 3 8 2 2" xfId="2331" xr:uid="{00000000-0005-0000-0000-0000C1090000}"/>
    <cellStyle name="Normal 3 8 3" xfId="1150" xr:uid="{00000000-0005-0000-0000-0000C2090000}"/>
    <cellStyle name="Normal 3 8 3 2" xfId="2332" xr:uid="{00000000-0005-0000-0000-0000C3090000}"/>
    <cellStyle name="Normal 3 8 4" xfId="1151" xr:uid="{00000000-0005-0000-0000-0000C4090000}"/>
    <cellStyle name="Normal 3 8 4 2" xfId="2333" xr:uid="{00000000-0005-0000-0000-0000C5090000}"/>
    <cellStyle name="Normal 3 8 5" xfId="1152" xr:uid="{00000000-0005-0000-0000-0000C6090000}"/>
    <cellStyle name="Normal 3 8 5 2" xfId="2334" xr:uid="{00000000-0005-0000-0000-0000C7090000}"/>
    <cellStyle name="Normal 3 8 6" xfId="1153" xr:uid="{00000000-0005-0000-0000-0000C8090000}"/>
    <cellStyle name="Normal 3 8 6 2" xfId="2335" xr:uid="{00000000-0005-0000-0000-0000C9090000}"/>
    <cellStyle name="Normal 3 8 7" xfId="2336" xr:uid="{00000000-0005-0000-0000-0000CA090000}"/>
    <cellStyle name="Normal 3 8 8" xfId="3015" xr:uid="{00000000-0005-0000-0000-0000CB090000}"/>
    <cellStyle name="Normal 3 8_PROPOSED FACTORY FOR G.S.U.L." xfId="1154" xr:uid="{00000000-0005-0000-0000-0000CC090000}"/>
    <cellStyle name="Normal 3 9" xfId="199" xr:uid="{00000000-0005-0000-0000-0000CD090000}"/>
    <cellStyle name="Normal 3 9 2" xfId="1155" xr:uid="{00000000-0005-0000-0000-0000CE090000}"/>
    <cellStyle name="Normal 3 9 2 2" xfId="2337" xr:uid="{00000000-0005-0000-0000-0000CF090000}"/>
    <cellStyle name="Normal 3 9 3" xfId="1156" xr:uid="{00000000-0005-0000-0000-0000D0090000}"/>
    <cellStyle name="Normal 3 9 3 2" xfId="2338" xr:uid="{00000000-0005-0000-0000-0000D1090000}"/>
    <cellStyle name="Normal 3 9 4" xfId="1157" xr:uid="{00000000-0005-0000-0000-0000D2090000}"/>
    <cellStyle name="Normal 3 9 4 2" xfId="2339" xr:uid="{00000000-0005-0000-0000-0000D3090000}"/>
    <cellStyle name="Normal 3 9 5" xfId="1158" xr:uid="{00000000-0005-0000-0000-0000D4090000}"/>
    <cellStyle name="Normal 3 9 5 2" xfId="2340" xr:uid="{00000000-0005-0000-0000-0000D5090000}"/>
    <cellStyle name="Normal 3 9 6" xfId="1159" xr:uid="{00000000-0005-0000-0000-0000D6090000}"/>
    <cellStyle name="Normal 3 9 6 2" xfId="2341" xr:uid="{00000000-0005-0000-0000-0000D7090000}"/>
    <cellStyle name="Normal 3 9 7" xfId="2342" xr:uid="{00000000-0005-0000-0000-0000D8090000}"/>
    <cellStyle name="Normal 3 9 8" xfId="3016" xr:uid="{00000000-0005-0000-0000-0000D9090000}"/>
    <cellStyle name="Normal 3 9_PROPOSED FACTORY FOR G.S.U.L." xfId="1160" xr:uid="{00000000-0005-0000-0000-0000DA090000}"/>
    <cellStyle name="Normal 3_BRANCH OFFICES FOR NSSF LOT 1 - BILLS OF QUANTITIES" xfId="200" xr:uid="{00000000-0005-0000-0000-0000DB090000}"/>
    <cellStyle name="Normal 30" xfId="405" xr:uid="{00000000-0005-0000-0000-0000DC090000}"/>
    <cellStyle name="Normal 30 2" xfId="406" xr:uid="{00000000-0005-0000-0000-0000DD090000}"/>
    <cellStyle name="Normal 30 3" xfId="1161" xr:uid="{00000000-0005-0000-0000-0000DE090000}"/>
    <cellStyle name="Normal 31" xfId="407" xr:uid="{00000000-0005-0000-0000-0000DF090000}"/>
    <cellStyle name="Normal 31 2" xfId="408" xr:uid="{00000000-0005-0000-0000-0000E0090000}"/>
    <cellStyle name="Normal 31 2 2" xfId="2343" xr:uid="{00000000-0005-0000-0000-0000E1090000}"/>
    <cellStyle name="Normal 31 3" xfId="2344" xr:uid="{00000000-0005-0000-0000-0000E2090000}"/>
    <cellStyle name="Normal 31_LOT 1.2 - MITYANA GH(1) 08-08-12" xfId="2345" xr:uid="{00000000-0005-0000-0000-0000E3090000}"/>
    <cellStyle name="Normal 32" xfId="409" xr:uid="{00000000-0005-0000-0000-0000E4090000}"/>
    <cellStyle name="Normal 32 2" xfId="410" xr:uid="{00000000-0005-0000-0000-0000E5090000}"/>
    <cellStyle name="Normal 32 2 2" xfId="2346" xr:uid="{00000000-0005-0000-0000-0000E6090000}"/>
    <cellStyle name="Normal 32 3" xfId="2347" xr:uid="{00000000-0005-0000-0000-0000E7090000}"/>
    <cellStyle name="Normal 32_LOT 1.2 - MITYANA GH(1) 08-08-12" xfId="2348" xr:uid="{00000000-0005-0000-0000-0000E8090000}"/>
    <cellStyle name="Normal 33" xfId="411" xr:uid="{00000000-0005-0000-0000-0000E9090000}"/>
    <cellStyle name="Normal 33 2" xfId="412" xr:uid="{00000000-0005-0000-0000-0000EA090000}"/>
    <cellStyle name="Normal 33 2 2" xfId="2349" xr:uid="{00000000-0005-0000-0000-0000EB090000}"/>
    <cellStyle name="Normal 33 3" xfId="2350" xr:uid="{00000000-0005-0000-0000-0000EC090000}"/>
    <cellStyle name="Normal 33_LOT 1.2 - MITYANA GH(1) 08-08-12" xfId="2351" xr:uid="{00000000-0005-0000-0000-0000ED090000}"/>
    <cellStyle name="Normal 34" xfId="362" xr:uid="{00000000-0005-0000-0000-0000EE090000}"/>
    <cellStyle name="Normal 34 2" xfId="413" xr:uid="{00000000-0005-0000-0000-0000EF090000}"/>
    <cellStyle name="Normal 34 2 2" xfId="2352" xr:uid="{00000000-0005-0000-0000-0000F0090000}"/>
    <cellStyle name="Normal 34 3" xfId="2353" xr:uid="{00000000-0005-0000-0000-0000F1090000}"/>
    <cellStyle name="Normal 34_LOT 1.2 - MITYANA GH(1) 08-08-12" xfId="2354" xr:uid="{00000000-0005-0000-0000-0000F2090000}"/>
    <cellStyle name="Normal 35" xfId="414" xr:uid="{00000000-0005-0000-0000-0000F3090000}"/>
    <cellStyle name="Normal 35 2" xfId="415" xr:uid="{00000000-0005-0000-0000-0000F4090000}"/>
    <cellStyle name="Normal 35 2 2" xfId="2355" xr:uid="{00000000-0005-0000-0000-0000F5090000}"/>
    <cellStyle name="Normal 35 3" xfId="2356" xr:uid="{00000000-0005-0000-0000-0000F6090000}"/>
    <cellStyle name="Normal 35_LOT 1.2 - MITYANA GH(1) 08-08-12" xfId="2357" xr:uid="{00000000-0005-0000-0000-0000F7090000}"/>
    <cellStyle name="Normal 36" xfId="416" xr:uid="{00000000-0005-0000-0000-0000F8090000}"/>
    <cellStyle name="Normal 36 2" xfId="2358" xr:uid="{00000000-0005-0000-0000-0000F9090000}"/>
    <cellStyle name="Normal 37" xfId="417" xr:uid="{00000000-0005-0000-0000-0000FA090000}"/>
    <cellStyle name="Normal 37 2" xfId="2359" xr:uid="{00000000-0005-0000-0000-0000FB090000}"/>
    <cellStyle name="Normal 38" xfId="418" xr:uid="{00000000-0005-0000-0000-0000FC090000}"/>
    <cellStyle name="Normal 38 2" xfId="2360" xr:uid="{00000000-0005-0000-0000-0000FD090000}"/>
    <cellStyle name="Normal 38 2 2" xfId="3213" xr:uid="{00000000-0005-0000-0000-0000FE090000}"/>
    <cellStyle name="Normal 38 2 2 2" xfId="3281" xr:uid="{00000000-0005-0000-0000-0000FF090000}"/>
    <cellStyle name="Normal 38 2 2 3" xfId="3312" xr:uid="{00000000-0005-0000-0000-0000000A0000}"/>
    <cellStyle name="Normal 38 2 2 3 2" xfId="3410" xr:uid="{00000000-0005-0000-0000-0000010A0000}"/>
    <cellStyle name="Normal 38 2 2 4" xfId="3360" xr:uid="{00000000-0005-0000-0000-0000020A0000}"/>
    <cellStyle name="Normal 39" xfId="516" xr:uid="{00000000-0005-0000-0000-0000030A0000}"/>
    <cellStyle name="Normal 39 2" xfId="519" xr:uid="{00000000-0005-0000-0000-0000040A0000}"/>
    <cellStyle name="Normal 39 3" xfId="1162" xr:uid="{00000000-0005-0000-0000-0000050A0000}"/>
    <cellStyle name="Normal 39 3 2" xfId="1163" xr:uid="{00000000-0005-0000-0000-0000060A0000}"/>
    <cellStyle name="Normal 39 3 2 2" xfId="3113" xr:uid="{00000000-0005-0000-0000-0000070A0000}"/>
    <cellStyle name="Normal 39 3 3" xfId="2361" xr:uid="{00000000-0005-0000-0000-0000080A0000}"/>
    <cellStyle name="Normal 39 4" xfId="1164" xr:uid="{00000000-0005-0000-0000-0000090A0000}"/>
    <cellStyle name="Normal 39 4 2" xfId="1165" xr:uid="{00000000-0005-0000-0000-00000A0A0000}"/>
    <cellStyle name="Normal 39 4 2 2" xfId="1166" xr:uid="{00000000-0005-0000-0000-00000B0A0000}"/>
    <cellStyle name="Normal 39 4 2 3" xfId="2362" xr:uid="{00000000-0005-0000-0000-00000C0A0000}"/>
    <cellStyle name="Normal 39 4 2 3 2" xfId="2363" xr:uid="{00000000-0005-0000-0000-00000D0A0000}"/>
    <cellStyle name="Normal 39 4 2 3 2 2" xfId="2364" xr:uid="{00000000-0005-0000-0000-00000E0A0000}"/>
    <cellStyle name="Normal 39 4 2 3 2 2 2" xfId="2640" xr:uid="{00000000-0005-0000-0000-00000F0A0000}"/>
    <cellStyle name="Normal 39 4 2 3 2 2 3" xfId="3114" xr:uid="{00000000-0005-0000-0000-0000100A0000}"/>
    <cellStyle name="Normal 39 4 2 3 2 2 3 2" xfId="3164" xr:uid="{00000000-0005-0000-0000-0000110A0000}"/>
    <cellStyle name="Normal 39 4 2 3 3" xfId="2365" xr:uid="{00000000-0005-0000-0000-0000120A0000}"/>
    <cellStyle name="Normal 39 4 2 3 4" xfId="2660" xr:uid="{00000000-0005-0000-0000-0000130A0000}"/>
    <cellStyle name="Normal 39 4 2 3 4 2" xfId="3216" xr:uid="{00000000-0005-0000-0000-0000140A0000}"/>
    <cellStyle name="Normal 39 4 2 3 4 3" xfId="3247" xr:uid="{00000000-0005-0000-0000-0000150A0000}"/>
    <cellStyle name="Normal 39 4 2 3 4 4" xfId="3284" xr:uid="{00000000-0005-0000-0000-0000160A0000}"/>
    <cellStyle name="Normal 39 4 2 3 5" xfId="2666" xr:uid="{00000000-0005-0000-0000-0000170A0000}"/>
    <cellStyle name="Normal 39 4 2 3 6" xfId="3140" xr:uid="{00000000-0005-0000-0000-0000180A0000}"/>
    <cellStyle name="Normal 39 4 2 3 6 2" xfId="3173" xr:uid="{00000000-0005-0000-0000-0000190A0000}"/>
    <cellStyle name="Normal 39 4 2 3 7" xfId="3172" xr:uid="{00000000-0005-0000-0000-00001A0A0000}"/>
    <cellStyle name="Normal 39 4 2 3 7 2" xfId="3206" xr:uid="{00000000-0005-0000-0000-00001B0A0000}"/>
    <cellStyle name="Normal 39 4 2 3 7 2 2" xfId="3277" xr:uid="{00000000-0005-0000-0000-00001C0A0000}"/>
    <cellStyle name="Normal 39 4 2 3 7 3" xfId="3229" xr:uid="{00000000-0005-0000-0000-00001D0A0000}"/>
    <cellStyle name="Normal 39 4 2 4" xfId="2366" xr:uid="{00000000-0005-0000-0000-00001E0A0000}"/>
    <cellStyle name="Normal 39 4 2 5" xfId="3135" xr:uid="{00000000-0005-0000-0000-00001F0A0000}"/>
    <cellStyle name="Normal 39 4 2 5 2" xfId="3181" xr:uid="{00000000-0005-0000-0000-0000200A0000}"/>
    <cellStyle name="Normal 39 4 2 5 2 2" xfId="3192" xr:uid="{00000000-0005-0000-0000-0000210A0000}"/>
    <cellStyle name="Normal 39 4 2 5 2 2 2" xfId="3260" xr:uid="{00000000-0005-0000-0000-0000220A0000}"/>
    <cellStyle name="Normal 39 4 2 5 2 2 2 2" xfId="3317" xr:uid="{00000000-0005-0000-0000-0000230A0000}"/>
    <cellStyle name="Normal 39 4 2 5 2 2 3" xfId="3300" xr:uid="{00000000-0005-0000-0000-0000240A0000}"/>
    <cellStyle name="Normal 39 4 2 5 2 2 3 2" xfId="3394" xr:uid="{00000000-0005-0000-0000-0000250A0000}"/>
    <cellStyle name="Normal 39 4 3" xfId="1167" xr:uid="{00000000-0005-0000-0000-0000260A0000}"/>
    <cellStyle name="Normal 39 4 3 2" xfId="2367" xr:uid="{00000000-0005-0000-0000-0000270A0000}"/>
    <cellStyle name="Normal 39 4 4" xfId="2368" xr:uid="{00000000-0005-0000-0000-0000280A0000}"/>
    <cellStyle name="Normal 39 4 4 2" xfId="2369" xr:uid="{00000000-0005-0000-0000-0000290A0000}"/>
    <cellStyle name="Normal 39 4 4 2 2" xfId="2638" xr:uid="{00000000-0005-0000-0000-00002A0A0000}"/>
    <cellStyle name="Normal 39 4 4 2 2 2" xfId="2654" xr:uid="{00000000-0005-0000-0000-00002B0A0000}"/>
    <cellStyle name="Normal 39 4 4 2 2 2 2" xfId="3162" xr:uid="{00000000-0005-0000-0000-00002C0A0000}"/>
    <cellStyle name="Normal 39 4 4 2 2 3" xfId="2665" xr:uid="{00000000-0005-0000-0000-00002D0A0000}"/>
    <cellStyle name="Normal 39 4 4 2 2 3 2" xfId="3165" xr:uid="{00000000-0005-0000-0000-00002E0A0000}"/>
    <cellStyle name="Normal 39 4 4 2 2 4" xfId="3139" xr:uid="{00000000-0005-0000-0000-00002F0A0000}"/>
    <cellStyle name="Normal 39 4 4 2 2 4 2" xfId="3174" xr:uid="{00000000-0005-0000-0000-0000300A0000}"/>
    <cellStyle name="Normal 39 4 4 2 2 4 2 2" xfId="3204" xr:uid="{00000000-0005-0000-0000-0000310A0000}"/>
    <cellStyle name="Normal 39 4 4 2 2 4 2 2 2" xfId="3276" xr:uid="{00000000-0005-0000-0000-0000320A0000}"/>
    <cellStyle name="Normal 39 4 4 2 2 4 2 2 3" xfId="3311" xr:uid="{00000000-0005-0000-0000-0000330A0000}"/>
    <cellStyle name="Normal 39 4 4 2 2 5" xfId="3187" xr:uid="{00000000-0005-0000-0000-0000340A0000}"/>
    <cellStyle name="Normal 39 4 4 2 3" xfId="2653" xr:uid="{00000000-0005-0000-0000-0000350A0000}"/>
    <cellStyle name="Normal 39 4 4 2 4" xfId="2662" xr:uid="{00000000-0005-0000-0000-0000360A0000}"/>
    <cellStyle name="Normal 39 4 4 2 5" xfId="2714" xr:uid="{00000000-0005-0000-0000-0000370A0000}"/>
    <cellStyle name="Normal 39 4 4 2 5 2" xfId="3153" xr:uid="{00000000-0005-0000-0000-0000380A0000}"/>
    <cellStyle name="Normal 39 4 4 2 5 3" xfId="3241" xr:uid="{00000000-0005-0000-0000-0000390A0000}"/>
    <cellStyle name="Normal 39 4 4 2 5 4" xfId="3287" xr:uid="{00000000-0005-0000-0000-00003A0A0000}"/>
    <cellStyle name="Normal 39 4 4 2 6" xfId="3136" xr:uid="{00000000-0005-0000-0000-00003B0A0000}"/>
    <cellStyle name="Normal 39 4 4 2 6 2" xfId="3177" xr:uid="{00000000-0005-0000-0000-00003C0A0000}"/>
    <cellStyle name="Normal 39 4 4 2 6 2 2" xfId="3197" xr:uid="{00000000-0005-0000-0000-00003D0A0000}"/>
    <cellStyle name="Normal 39 4 4 2 6 2 2 2" xfId="3273" xr:uid="{00000000-0005-0000-0000-00003E0A0000}"/>
    <cellStyle name="Normal 39 4 4 2 6 2 2 2 2" xfId="3328" xr:uid="{00000000-0005-0000-0000-00003F0A0000}"/>
    <cellStyle name="Normal 39 4 4 2 6 2 2 3" xfId="3306" xr:uid="{00000000-0005-0000-0000-0000400A0000}"/>
    <cellStyle name="Normal 39 4 4 2 6 2 3" xfId="3223" xr:uid="{00000000-0005-0000-0000-0000410A0000}"/>
    <cellStyle name="Normal 39 4 4 2 6 2 3 2" xfId="3266" xr:uid="{00000000-0005-0000-0000-0000420A0000}"/>
    <cellStyle name="Normal 39 4 4 2 6 2 3 2 2" xfId="3320" xr:uid="{00000000-0005-0000-0000-0000430A0000}"/>
    <cellStyle name="Normal 39 4 4 2 6 2 3 3" xfId="3309" xr:uid="{00000000-0005-0000-0000-0000440A0000}"/>
    <cellStyle name="Normal 39 4 4 3" xfId="2370" xr:uid="{00000000-0005-0000-0000-0000450A0000}"/>
    <cellStyle name="Normal 39 4 4 4" xfId="2371" xr:uid="{00000000-0005-0000-0000-0000460A0000}"/>
    <cellStyle name="Normal 39 4 5" xfId="29" xr:uid="{00000000-0005-0000-0000-0000470A0000}"/>
    <cellStyle name="Normal 39 4 5 2" xfId="43" xr:uid="{00000000-0005-0000-0000-0000480A0000}"/>
    <cellStyle name="Normal 39 4 5 2 2" xfId="2374" xr:uid="{00000000-0005-0000-0000-0000490A0000}"/>
    <cellStyle name="Normal 39 4 5 2 3" xfId="2375" xr:uid="{00000000-0005-0000-0000-00004A0A0000}"/>
    <cellStyle name="Normal 39 4 5 2 4" xfId="2376" xr:uid="{00000000-0005-0000-0000-00004B0A0000}"/>
    <cellStyle name="Normal 39 4 5 2 5" xfId="3186" xr:uid="{00000000-0005-0000-0000-00004C0A0000}"/>
    <cellStyle name="Normal 39 4 5 2 6" xfId="2373" xr:uid="{00000000-0005-0000-0000-00004D0A0000}"/>
    <cellStyle name="Normal 39 4 5 3" xfId="2377" xr:uid="{00000000-0005-0000-0000-00004E0A0000}"/>
    <cellStyle name="Normal 39 4 5 4" xfId="2378" xr:uid="{00000000-0005-0000-0000-00004F0A0000}"/>
    <cellStyle name="Normal 39 4 5 5" xfId="3115" xr:uid="{00000000-0005-0000-0000-0000500A0000}"/>
    <cellStyle name="Normal 39 4 5 6" xfId="2372" xr:uid="{00000000-0005-0000-0000-0000510A0000}"/>
    <cellStyle name="Normal 39 4 6" xfId="2379" xr:uid="{00000000-0005-0000-0000-0000520A0000}"/>
    <cellStyle name="Normal 39 4 6 2" xfId="2658" xr:uid="{00000000-0005-0000-0000-0000530A0000}"/>
    <cellStyle name="Normal 39 4 6 2 2" xfId="2663" xr:uid="{00000000-0005-0000-0000-0000540A0000}"/>
    <cellStyle name="Normal 39 4 6 2 2 2" xfId="3167" xr:uid="{00000000-0005-0000-0000-0000550A0000}"/>
    <cellStyle name="Normal 39 4 6 2 3" xfId="2719" xr:uid="{00000000-0005-0000-0000-0000560A0000}"/>
    <cellStyle name="Normal 39 4 6 2 3 2" xfId="3119" xr:uid="{00000000-0005-0000-0000-0000570A0000}"/>
    <cellStyle name="Normal 39 4 6 2 4" xfId="3137" xr:uid="{00000000-0005-0000-0000-0000580A0000}"/>
    <cellStyle name="Normal 39 4 6 2 4 2" xfId="3176" xr:uid="{00000000-0005-0000-0000-0000590A0000}"/>
    <cellStyle name="Normal 39 4 6 2 4 2 2" xfId="3202" xr:uid="{00000000-0005-0000-0000-00005A0A0000}"/>
    <cellStyle name="Normal 39 4 6 2 4 2 2 2" xfId="3274" xr:uid="{00000000-0005-0000-0000-00005B0A0000}"/>
    <cellStyle name="Normal 39 4 6 2 4 2 2 2 2" xfId="3329" xr:uid="{00000000-0005-0000-0000-00005C0A0000}"/>
    <cellStyle name="Normal 39 4 6 2 4 2 2 3" xfId="3294" xr:uid="{00000000-0005-0000-0000-00005D0A0000}"/>
    <cellStyle name="Normal 39 4 6 2 4 2 2 3 2" xfId="3406" xr:uid="{00000000-0005-0000-0000-00005E0A0000}"/>
    <cellStyle name="Normal 39 4 6 2 5" xfId="3337" xr:uid="{00000000-0005-0000-0000-00005F0A0000}"/>
    <cellStyle name="Normal 39 4 6 3" xfId="2709" xr:uid="{00000000-0005-0000-0000-0000600A0000}"/>
    <cellStyle name="Normal 39 4 6 3 2" xfId="3152" xr:uid="{00000000-0005-0000-0000-0000610A0000}"/>
    <cellStyle name="Normal 39 4 6 3 3" xfId="3218" xr:uid="{00000000-0005-0000-0000-0000620A0000}"/>
    <cellStyle name="Normal 39 4 6 3 4" xfId="3227" xr:uid="{00000000-0005-0000-0000-0000630A0000}"/>
    <cellStyle name="Normal 39 4 6 3 5" xfId="3242" xr:uid="{00000000-0005-0000-0000-0000640A0000}"/>
    <cellStyle name="Normal 39 4 6 3 5 2" xfId="3336" xr:uid="{00000000-0005-0000-0000-0000650A0000}"/>
    <cellStyle name="Normal 39 4 6 3 6" xfId="3283" xr:uid="{00000000-0005-0000-0000-0000660A0000}"/>
    <cellStyle name="Normal 39 4 6 3 7" xfId="3379" xr:uid="{00000000-0005-0000-0000-0000670A0000}"/>
    <cellStyle name="Normal 39 4 6 3 8" xfId="3405" xr:uid="{00000000-0005-0000-0000-0000680A0000}"/>
    <cellStyle name="Normal 39 4 7" xfId="2380" xr:uid="{00000000-0005-0000-0000-0000690A0000}"/>
    <cellStyle name="Normal 39 4 7 2" xfId="3195" xr:uid="{00000000-0005-0000-0000-00006A0A0000}"/>
    <cellStyle name="Normal 39 4 7 2 2" xfId="3263" xr:uid="{00000000-0005-0000-0000-00006B0A0000}"/>
    <cellStyle name="Normal 39 4 7 2 3" xfId="3307" xr:uid="{00000000-0005-0000-0000-00006C0A0000}"/>
    <cellStyle name="Normal 39 4 7 2 3 2" xfId="3397" xr:uid="{00000000-0005-0000-0000-00006D0A0000}"/>
    <cellStyle name="Normal 39 5" xfId="1168" xr:uid="{00000000-0005-0000-0000-00006E0A0000}"/>
    <cellStyle name="Normal 39 5 2" xfId="1169" xr:uid="{00000000-0005-0000-0000-00006F0A0000}"/>
    <cellStyle name="Normal 39 5 2 2" xfId="2381" xr:uid="{00000000-0005-0000-0000-0000700A0000}"/>
    <cellStyle name="Normal 39 6" xfId="1170" xr:uid="{00000000-0005-0000-0000-0000710A0000}"/>
    <cellStyle name="Normal 39 6 10" xfId="3017" xr:uid="{00000000-0005-0000-0000-0000720A0000}"/>
    <cellStyle name="Normal 39 6 10 2" xfId="3126" xr:uid="{00000000-0005-0000-0000-0000730A0000}"/>
    <cellStyle name="Normal 39 6 11" xfId="3018" xr:uid="{00000000-0005-0000-0000-0000740A0000}"/>
    <cellStyle name="Normal 39 6 12" xfId="3019" xr:uid="{00000000-0005-0000-0000-0000750A0000}"/>
    <cellStyle name="Normal 39 6 13" xfId="3020" xr:uid="{00000000-0005-0000-0000-0000760A0000}"/>
    <cellStyle name="Normal 39 6 14" xfId="3141" xr:uid="{00000000-0005-0000-0000-0000770A0000}"/>
    <cellStyle name="Normal 39 6 14 2" xfId="3168" xr:uid="{00000000-0005-0000-0000-0000780A0000}"/>
    <cellStyle name="Normal 39 6 14 2 2" xfId="3207" xr:uid="{00000000-0005-0000-0000-0000790A0000}"/>
    <cellStyle name="Normal 39 6 14 2 3" xfId="3230" xr:uid="{00000000-0005-0000-0000-00007A0A0000}"/>
    <cellStyle name="Normal 39 6 2" xfId="1171" xr:uid="{00000000-0005-0000-0000-00007B0A0000}"/>
    <cellStyle name="Normal 39 6 2 2" xfId="2382" xr:uid="{00000000-0005-0000-0000-00007C0A0000}"/>
    <cellStyle name="Normal 39 6 2 2 2" xfId="2383" xr:uid="{00000000-0005-0000-0000-00007D0A0000}"/>
    <cellStyle name="Normal 39 6 2 2 3" xfId="2670" xr:uid="{00000000-0005-0000-0000-00007E0A0000}"/>
    <cellStyle name="Normal 39 6 2 2 3 2" xfId="3099" xr:uid="{00000000-0005-0000-0000-00007F0A0000}"/>
    <cellStyle name="Normal 39 6 2 2 3 2 2" xfId="3118" xr:uid="{00000000-0005-0000-0000-0000800A0000}"/>
    <cellStyle name="Normal 39 6 3" xfId="2384" xr:uid="{00000000-0005-0000-0000-0000810A0000}"/>
    <cellStyle name="Normal 39 6 4" xfId="2385" xr:uid="{00000000-0005-0000-0000-0000820A0000}"/>
    <cellStyle name="Normal 39 6 5" xfId="2655" xr:uid="{00000000-0005-0000-0000-0000830A0000}"/>
    <cellStyle name="Normal 39 6 5 2" xfId="2711" xr:uid="{00000000-0005-0000-0000-0000840A0000}"/>
    <cellStyle name="Normal 39 6 5 2 2" xfId="2386" xr:uid="{00000000-0005-0000-0000-0000850A0000}"/>
    <cellStyle name="Normal 39 6 5 2 3" xfId="3121" xr:uid="{00000000-0005-0000-0000-0000860A0000}"/>
    <cellStyle name="Normal 39 6 5 2 3 2" xfId="3147" xr:uid="{00000000-0005-0000-0000-0000870A0000}"/>
    <cellStyle name="Normal 39 6 5 2 3 2 2" xfId="46" xr:uid="{00000000-0005-0000-0000-0000880A0000}"/>
    <cellStyle name="Normal 39 6 5 2 3 2 2 2" xfId="3278" xr:uid="{00000000-0005-0000-0000-0000890A0000}"/>
    <cellStyle name="Normal 39 6 5 2 3 2 2 2 2" xfId="3313" xr:uid="{00000000-0005-0000-0000-00008A0A0000}"/>
    <cellStyle name="Normal 39 6 5 2 3 2 2 2 2 2" xfId="3411" xr:uid="{00000000-0005-0000-0000-00008B0A0000}"/>
    <cellStyle name="Normal 39 6 5 2 3 2 2 3" xfId="48" xr:uid="{00000000-0005-0000-0000-00008C0A0000}"/>
    <cellStyle name="Normal 39 6 5 2 3 2 2 3 2" xfId="3407" xr:uid="{00000000-0005-0000-0000-00008D0A0000}"/>
    <cellStyle name="Normal 39 6 5 2 3 2 2 3 3" xfId="3290" xr:uid="{00000000-0005-0000-0000-00008E0A0000}"/>
    <cellStyle name="Normal 39 6 5 2 3 2 2 4" xfId="3367" xr:uid="{00000000-0005-0000-0000-00008F0A0000}"/>
    <cellStyle name="Normal 39 6 5 2 3 2 2 5" xfId="3210" xr:uid="{00000000-0005-0000-0000-0000900A0000}"/>
    <cellStyle name="Normal 39 6 5 2 3 2 3" xfId="3233" xr:uid="{00000000-0005-0000-0000-0000910A0000}"/>
    <cellStyle name="Normal 39 6 5 2 3 2 4" xfId="3243" xr:uid="{00000000-0005-0000-0000-0000920A0000}"/>
    <cellStyle name="Normal 39 6 5 2 3 2 4 2" xfId="3331" xr:uid="{00000000-0005-0000-0000-0000930A0000}"/>
    <cellStyle name="Normal 39 6 5 2 3 2 4 3" xfId="3370" xr:uid="{00000000-0005-0000-0000-0000940A0000}"/>
    <cellStyle name="Normal 39 6 5 3" xfId="3180" xr:uid="{00000000-0005-0000-0000-0000950A0000}"/>
    <cellStyle name="Normal 39 6 5 3 2" xfId="3199" xr:uid="{00000000-0005-0000-0000-0000960A0000}"/>
    <cellStyle name="Normal 39 6 5 3 2 2" xfId="3270" xr:uid="{00000000-0005-0000-0000-0000970A0000}"/>
    <cellStyle name="Normal 39 6 5 3 2 2 2" xfId="3325" xr:uid="{00000000-0005-0000-0000-0000980A0000}"/>
    <cellStyle name="Normal 39 6 5 3 2 3" xfId="3297" xr:uid="{00000000-0005-0000-0000-0000990A0000}"/>
    <cellStyle name="Normal 39 6 5 3 2 3 2" xfId="3401" xr:uid="{00000000-0005-0000-0000-00009A0A0000}"/>
    <cellStyle name="Normal 39 6 5 3 3" xfId="3224" xr:uid="{00000000-0005-0000-0000-00009B0A0000}"/>
    <cellStyle name="Normal 39 6 6" xfId="2667" xr:uid="{00000000-0005-0000-0000-00009C0A0000}"/>
    <cellStyle name="Normal 39 6 6 2" xfId="3161" xr:uid="{00000000-0005-0000-0000-00009D0A0000}"/>
    <cellStyle name="Normal 39 6 7" xfId="3021" xr:uid="{00000000-0005-0000-0000-00009E0A0000}"/>
    <cellStyle name="Normal 39 6 8" xfId="3022" xr:uid="{00000000-0005-0000-0000-00009F0A0000}"/>
    <cellStyle name="Normal 39 6 9" xfId="3023" xr:uid="{00000000-0005-0000-0000-0000A00A0000}"/>
    <cellStyle name="Normal 39 7" xfId="1172" xr:uid="{00000000-0005-0000-0000-0000A10A0000}"/>
    <cellStyle name="Normal 39 7 2" xfId="2387" xr:uid="{00000000-0005-0000-0000-0000A20A0000}"/>
    <cellStyle name="Normal 39 7 3" xfId="2388" xr:uid="{00000000-0005-0000-0000-0000A30A0000}"/>
    <cellStyle name="Normal 39 7 4" xfId="2389" xr:uid="{00000000-0005-0000-0000-0000A40A0000}"/>
    <cellStyle name="Normal 39 7 4 2" xfId="2703" xr:uid="{00000000-0005-0000-0000-0000A50A0000}"/>
    <cellStyle name="Normal 39 7 4 2 2" xfId="3151" xr:uid="{00000000-0005-0000-0000-0000A60A0000}"/>
    <cellStyle name="Normal 39 7 4 2 2 2" xfId="3198" xr:uid="{00000000-0005-0000-0000-0000A70A0000}"/>
    <cellStyle name="Normal 39 7 4 2 2 2 2" xfId="41" xr:uid="{00000000-0005-0000-0000-0000A80A0000}"/>
    <cellStyle name="Normal 39 7 4 2 2 2 2 2" xfId="3324" xr:uid="{00000000-0005-0000-0000-0000A90A0000}"/>
    <cellStyle name="Normal 39 7 4 2 2 2 2 3" xfId="3269" xr:uid="{00000000-0005-0000-0000-0000AA0A0000}"/>
    <cellStyle name="Normal 39 7 4 2 2 2 3" xfId="30" xr:uid="{00000000-0005-0000-0000-0000AB0A0000}"/>
    <cellStyle name="Normal 39 7 4 2 2 2 3 2" xfId="3299" xr:uid="{00000000-0005-0000-0000-0000AC0A0000}"/>
    <cellStyle name="Normal 39 7 4 2 3" xfId="3182" xr:uid="{00000000-0005-0000-0000-0000AD0A0000}"/>
    <cellStyle name="Normal 39 7 4 2 3 2" xfId="3215" xr:uid="{00000000-0005-0000-0000-0000AE0A0000}"/>
    <cellStyle name="Normal 39 7 4 2 3 2 2" xfId="3376" xr:uid="{00000000-0005-0000-0000-0000AF0A0000}"/>
    <cellStyle name="Normal 39 7 4 2 3 3" xfId="3220" xr:uid="{00000000-0005-0000-0000-0000B00A0000}"/>
    <cellStyle name="Normal 39 7 4 2 3 3 2" xfId="42" xr:uid="{00000000-0005-0000-0000-0000B10A0000}"/>
    <cellStyle name="Normal 39 7 4 2 3 3 2 2" xfId="3264" xr:uid="{00000000-0005-0000-0000-0000B20A0000}"/>
    <cellStyle name="Normal 39 7 4 2 3 3 3" xfId="3308" xr:uid="{00000000-0005-0000-0000-0000B30A0000}"/>
    <cellStyle name="Normal 39 7 4 2 3 3 3 2" xfId="3398" xr:uid="{00000000-0005-0000-0000-0000B40A0000}"/>
    <cellStyle name="Normal 39 7 4 2 3 4" xfId="3238" xr:uid="{00000000-0005-0000-0000-0000B50A0000}"/>
    <cellStyle name="Normal 39 7 4 2 3 4 2" xfId="3305" xr:uid="{00000000-0005-0000-0000-0000B60A0000}"/>
    <cellStyle name="Normal 39 7 4 2 3 4 3" xfId="3371" xr:uid="{00000000-0005-0000-0000-0000B70A0000}"/>
    <cellStyle name="Normal 39 7 4 2 3 4 5" xfId="3441" xr:uid="{00000000-0005-0000-0000-0000B80A0000}"/>
    <cellStyle name="Normal 39 7 4 2 3 5" xfId="3256" xr:uid="{00000000-0005-0000-0000-0000B90A0000}"/>
    <cellStyle name="Normal 39 7 4 2 4" xfId="3196" xr:uid="{00000000-0005-0000-0000-0000BA0A0000}"/>
    <cellStyle name="Normal 39 7 4 2 4 2" xfId="3268" xr:uid="{00000000-0005-0000-0000-0000BB0A0000}"/>
    <cellStyle name="Normal 39 7 4 2 5" xfId="3219" xr:uid="{00000000-0005-0000-0000-0000BC0A0000}"/>
    <cellStyle name="Normal 39 7 4 2 5 2" xfId="3265" xr:uid="{00000000-0005-0000-0000-0000BD0A0000}"/>
    <cellStyle name="Normal 39 7 4 2 5 2 2" xfId="3322" xr:uid="{00000000-0005-0000-0000-0000BE0A0000}"/>
    <cellStyle name="Normal 39 7 4 2 5 3" xfId="3301" xr:uid="{00000000-0005-0000-0000-0000BF0A0000}"/>
    <cellStyle name="Normal 39 7 4 2 5 3 2" xfId="3400" xr:uid="{00000000-0005-0000-0000-0000C00A0000}"/>
    <cellStyle name="Normal 39 7 4 2 6" xfId="3237" xr:uid="{00000000-0005-0000-0000-0000C10A0000}"/>
    <cellStyle name="Normal 39 7 4 2 7" xfId="3255" xr:uid="{00000000-0005-0000-0000-0000C20A0000}"/>
    <cellStyle name="Normal 39 7 4 2 7 2" xfId="3323" xr:uid="{00000000-0005-0000-0000-0000C30A0000}"/>
    <cellStyle name="Normal 39 7 4 3" xfId="3160" xr:uid="{00000000-0005-0000-0000-0000C40A0000}"/>
    <cellStyle name="Normal 39 7 4 3 2" xfId="3193" xr:uid="{00000000-0005-0000-0000-0000C50A0000}"/>
    <cellStyle name="Normal 39 7 4 3 2 2" xfId="3261" xr:uid="{00000000-0005-0000-0000-0000C60A0000}"/>
    <cellStyle name="Normal 39 7 4 3 2 2 2" xfId="3318" xr:uid="{00000000-0005-0000-0000-0000C70A0000}"/>
    <cellStyle name="Normal 39 7 4 3 2 3" xfId="3303" xr:uid="{00000000-0005-0000-0000-0000C80A0000}"/>
    <cellStyle name="Normal 39 7 4 3 2 3 2" xfId="3395" xr:uid="{00000000-0005-0000-0000-0000C90A0000}"/>
    <cellStyle name="Normal 39 7 4 4" xfId="3191" xr:uid="{00000000-0005-0000-0000-0000CA0A0000}"/>
    <cellStyle name="Normal 39 7 4 4 2" xfId="3259" xr:uid="{00000000-0005-0000-0000-0000CB0A0000}"/>
    <cellStyle name="Normal 39 7 4 4 2 2" xfId="3316" xr:uid="{00000000-0005-0000-0000-0000CC0A0000}"/>
    <cellStyle name="Normal 39 7 4 4 3" xfId="3298" xr:uid="{00000000-0005-0000-0000-0000CD0A0000}"/>
    <cellStyle name="Normal 39 7 4 4 3 2" xfId="3335" xr:uid="{00000000-0005-0000-0000-0000CE0A0000}"/>
    <cellStyle name="Normal 39 7 4 4 3 3" xfId="3393" xr:uid="{00000000-0005-0000-0000-0000CF0A0000}"/>
    <cellStyle name="Normal 39 7 4 4 4" xfId="3389" xr:uid="{00000000-0005-0000-0000-0000D00A0000}"/>
    <cellStyle name="Normal 39 7 4 5" xfId="3236" xr:uid="{00000000-0005-0000-0000-0000D10A0000}"/>
    <cellStyle name="Normal 39 7 5" xfId="2390" xr:uid="{00000000-0005-0000-0000-0000D20A0000}"/>
    <cellStyle name="Normal 39 8" xfId="1173" xr:uid="{00000000-0005-0000-0000-0000D30A0000}"/>
    <cellStyle name="Normal 39 8 2" xfId="1174" xr:uid="{00000000-0005-0000-0000-0000D40A0000}"/>
    <cellStyle name="Normal 4" xfId="84" xr:uid="{00000000-0005-0000-0000-0000D50A0000}"/>
    <cellStyle name="Normal 4 10" xfId="201" xr:uid="{00000000-0005-0000-0000-0000D60A0000}"/>
    <cellStyle name="Normal 4 10 2" xfId="1175" xr:uid="{00000000-0005-0000-0000-0000D70A0000}"/>
    <cellStyle name="Normal 4 10 2 2" xfId="2391" xr:uid="{00000000-0005-0000-0000-0000D80A0000}"/>
    <cellStyle name="Normal 4 10 3" xfId="1176" xr:uid="{00000000-0005-0000-0000-0000D90A0000}"/>
    <cellStyle name="Normal 4 10 3 2" xfId="2392" xr:uid="{00000000-0005-0000-0000-0000DA0A0000}"/>
    <cellStyle name="Normal 4 10 4" xfId="1177" xr:uid="{00000000-0005-0000-0000-0000DB0A0000}"/>
    <cellStyle name="Normal 4 10 4 2" xfId="2393" xr:uid="{00000000-0005-0000-0000-0000DC0A0000}"/>
    <cellStyle name="Normal 4 10 5" xfId="1178" xr:uid="{00000000-0005-0000-0000-0000DD0A0000}"/>
    <cellStyle name="Normal 4 10 5 2" xfId="2394" xr:uid="{00000000-0005-0000-0000-0000DE0A0000}"/>
    <cellStyle name="Normal 4 10 6" xfId="1179" xr:uid="{00000000-0005-0000-0000-0000DF0A0000}"/>
    <cellStyle name="Normal 4 10 6 2" xfId="2395" xr:uid="{00000000-0005-0000-0000-0000E00A0000}"/>
    <cellStyle name="Normal 4 10 7" xfId="2396" xr:uid="{00000000-0005-0000-0000-0000E10A0000}"/>
    <cellStyle name="Normal 4 10 8" xfId="3024" xr:uid="{00000000-0005-0000-0000-0000E20A0000}"/>
    <cellStyle name="Normal 4 10 9" xfId="3383" xr:uid="{00000000-0005-0000-0000-0000E30A0000}"/>
    <cellStyle name="Normal 4 10_PROPOSED FACTORY FOR G.S.U.L." xfId="1180" xr:uid="{00000000-0005-0000-0000-0000E40A0000}"/>
    <cellStyle name="Normal 4 11" xfId="202" xr:uid="{00000000-0005-0000-0000-0000E50A0000}"/>
    <cellStyle name="Normal 4 11 2" xfId="1181" xr:uid="{00000000-0005-0000-0000-0000E60A0000}"/>
    <cellStyle name="Normal 4 11 2 2" xfId="2397" xr:uid="{00000000-0005-0000-0000-0000E70A0000}"/>
    <cellStyle name="Normal 4 11 3" xfId="1182" xr:uid="{00000000-0005-0000-0000-0000E80A0000}"/>
    <cellStyle name="Normal 4 11 3 2" xfId="2398" xr:uid="{00000000-0005-0000-0000-0000E90A0000}"/>
    <cellStyle name="Normal 4 11 4" xfId="1183" xr:uid="{00000000-0005-0000-0000-0000EA0A0000}"/>
    <cellStyle name="Normal 4 11 4 2" xfId="2399" xr:uid="{00000000-0005-0000-0000-0000EB0A0000}"/>
    <cellStyle name="Normal 4 11 5" xfId="1184" xr:uid="{00000000-0005-0000-0000-0000EC0A0000}"/>
    <cellStyle name="Normal 4 11 5 2" xfId="2400" xr:uid="{00000000-0005-0000-0000-0000ED0A0000}"/>
    <cellStyle name="Normal 4 11 6" xfId="1185" xr:uid="{00000000-0005-0000-0000-0000EE0A0000}"/>
    <cellStyle name="Normal 4 11 6 2" xfId="2401" xr:uid="{00000000-0005-0000-0000-0000EF0A0000}"/>
    <cellStyle name="Normal 4 11 7" xfId="2402" xr:uid="{00000000-0005-0000-0000-0000F00A0000}"/>
    <cellStyle name="Normal 4 11 8" xfId="3025" xr:uid="{00000000-0005-0000-0000-0000F10A0000}"/>
    <cellStyle name="Normal 4 11_PROPOSED FACTORY FOR G.S.U.L." xfId="1186" xr:uid="{00000000-0005-0000-0000-0000F20A0000}"/>
    <cellStyle name="Normal 4 12" xfId="250" xr:uid="{00000000-0005-0000-0000-0000F30A0000}"/>
    <cellStyle name="Normal 4 12 2" xfId="2403" xr:uid="{00000000-0005-0000-0000-0000F40A0000}"/>
    <cellStyle name="Normal 4 12 3" xfId="3026" xr:uid="{00000000-0005-0000-0000-0000F50A0000}"/>
    <cellStyle name="Normal 4 13" xfId="476" xr:uid="{00000000-0005-0000-0000-0000F60A0000}"/>
    <cellStyle name="Normal 4 13 2" xfId="2404" xr:uid="{00000000-0005-0000-0000-0000F70A0000}"/>
    <cellStyle name="Normal 4 14" xfId="477" xr:uid="{00000000-0005-0000-0000-0000F80A0000}"/>
    <cellStyle name="Normal 4 14 2" xfId="2405" xr:uid="{00000000-0005-0000-0000-0000F90A0000}"/>
    <cellStyle name="Normal 4 15" xfId="478" xr:uid="{00000000-0005-0000-0000-0000FA0A0000}"/>
    <cellStyle name="Normal 4 15 2" xfId="2406" xr:uid="{00000000-0005-0000-0000-0000FB0A0000}"/>
    <cellStyle name="Normal 4 16" xfId="479" xr:uid="{00000000-0005-0000-0000-0000FC0A0000}"/>
    <cellStyle name="Normal 4 16 2" xfId="2407" xr:uid="{00000000-0005-0000-0000-0000FD0A0000}"/>
    <cellStyle name="Normal 4 17" xfId="480" xr:uid="{00000000-0005-0000-0000-0000FE0A0000}"/>
    <cellStyle name="Normal 4 18" xfId="3027" xr:uid="{00000000-0005-0000-0000-0000FF0A0000}"/>
    <cellStyle name="Normal 4 19" xfId="3028" xr:uid="{00000000-0005-0000-0000-0000000B0000}"/>
    <cellStyle name="Normal 4 2" xfId="203" xr:uid="{00000000-0005-0000-0000-0000010B0000}"/>
    <cellStyle name="Normal 4 2 2" xfId="1187" xr:uid="{00000000-0005-0000-0000-0000020B0000}"/>
    <cellStyle name="Normal 4 2 2 2" xfId="2408" xr:uid="{00000000-0005-0000-0000-0000030B0000}"/>
    <cellStyle name="Normal 4 2 3" xfId="1188" xr:uid="{00000000-0005-0000-0000-0000040B0000}"/>
    <cellStyle name="Normal 4 2 3 2" xfId="2409" xr:uid="{00000000-0005-0000-0000-0000050B0000}"/>
    <cellStyle name="Normal 4 2 4" xfId="1189" xr:uid="{00000000-0005-0000-0000-0000060B0000}"/>
    <cellStyle name="Normal 4 2 4 2" xfId="2410" xr:uid="{00000000-0005-0000-0000-0000070B0000}"/>
    <cellStyle name="Normal 4 2 5" xfId="1190" xr:uid="{00000000-0005-0000-0000-0000080B0000}"/>
    <cellStyle name="Normal 4 2 5 2" xfId="2411" xr:uid="{00000000-0005-0000-0000-0000090B0000}"/>
    <cellStyle name="Normal 4 2 6" xfId="1191" xr:uid="{00000000-0005-0000-0000-00000A0B0000}"/>
    <cellStyle name="Normal 4 2 6 2" xfId="2412" xr:uid="{00000000-0005-0000-0000-00000B0B0000}"/>
    <cellStyle name="Normal 4 2 7" xfId="2413" xr:uid="{00000000-0005-0000-0000-00000C0B0000}"/>
    <cellStyle name="Normal 4 2 8" xfId="3029" xr:uid="{00000000-0005-0000-0000-00000D0B0000}"/>
    <cellStyle name="Normal 4 2_PROPOSED FACTORY FOR G.S.U.L." xfId="1192" xr:uid="{00000000-0005-0000-0000-00000E0B0000}"/>
    <cellStyle name="Normal 4 20" xfId="3447" xr:uid="{00000000-0005-0000-0000-00000F0B0000}"/>
    <cellStyle name="Normal 4 21" xfId="3425" xr:uid="{00000000-0005-0000-0000-0000100B0000}"/>
    <cellStyle name="Normal 4 3" xfId="204" xr:uid="{00000000-0005-0000-0000-0000110B0000}"/>
    <cellStyle name="Normal 4 3 2" xfId="1193" xr:uid="{00000000-0005-0000-0000-0000120B0000}"/>
    <cellStyle name="Normal 4 3 2 2" xfId="2414" xr:uid="{00000000-0005-0000-0000-0000130B0000}"/>
    <cellStyle name="Normal 4 3 3" xfId="1194" xr:uid="{00000000-0005-0000-0000-0000140B0000}"/>
    <cellStyle name="Normal 4 3 3 2" xfId="2415" xr:uid="{00000000-0005-0000-0000-0000150B0000}"/>
    <cellStyle name="Normal 4 3 4" xfId="1195" xr:uid="{00000000-0005-0000-0000-0000160B0000}"/>
    <cellStyle name="Normal 4 3 4 2" xfId="2416" xr:uid="{00000000-0005-0000-0000-0000170B0000}"/>
    <cellStyle name="Normal 4 3 5" xfId="1196" xr:uid="{00000000-0005-0000-0000-0000180B0000}"/>
    <cellStyle name="Normal 4 3 5 2" xfId="2417" xr:uid="{00000000-0005-0000-0000-0000190B0000}"/>
    <cellStyle name="Normal 4 3 6" xfId="1197" xr:uid="{00000000-0005-0000-0000-00001A0B0000}"/>
    <cellStyle name="Normal 4 3 6 2" xfId="2418" xr:uid="{00000000-0005-0000-0000-00001B0B0000}"/>
    <cellStyle name="Normal 4 3 7" xfId="2419" xr:uid="{00000000-0005-0000-0000-00001C0B0000}"/>
    <cellStyle name="Normal 4 3 8" xfId="3030" xr:uid="{00000000-0005-0000-0000-00001D0B0000}"/>
    <cellStyle name="Normal 4 3_PROPOSED FACTORY FOR G.S.U.L." xfId="1198" xr:uid="{00000000-0005-0000-0000-00001E0B0000}"/>
    <cellStyle name="Normal 4 4" xfId="205" xr:uid="{00000000-0005-0000-0000-00001F0B0000}"/>
    <cellStyle name="Normal 4 4 2" xfId="1199" xr:uid="{00000000-0005-0000-0000-0000200B0000}"/>
    <cellStyle name="Normal 4 4 2 2" xfId="2420" xr:uid="{00000000-0005-0000-0000-0000210B0000}"/>
    <cellStyle name="Normal 4 4 3" xfId="1200" xr:uid="{00000000-0005-0000-0000-0000220B0000}"/>
    <cellStyle name="Normal 4 4 3 2" xfId="2421" xr:uid="{00000000-0005-0000-0000-0000230B0000}"/>
    <cellStyle name="Normal 4 4 4" xfId="1201" xr:uid="{00000000-0005-0000-0000-0000240B0000}"/>
    <cellStyle name="Normal 4 4 4 2" xfId="2422" xr:uid="{00000000-0005-0000-0000-0000250B0000}"/>
    <cellStyle name="Normal 4 4 5" xfId="1202" xr:uid="{00000000-0005-0000-0000-0000260B0000}"/>
    <cellStyle name="Normal 4 4 5 2" xfId="2423" xr:uid="{00000000-0005-0000-0000-0000270B0000}"/>
    <cellStyle name="Normal 4 4 6" xfId="1203" xr:uid="{00000000-0005-0000-0000-0000280B0000}"/>
    <cellStyle name="Normal 4 4 6 2" xfId="2424" xr:uid="{00000000-0005-0000-0000-0000290B0000}"/>
    <cellStyle name="Normal 4 4 7" xfId="2425" xr:uid="{00000000-0005-0000-0000-00002A0B0000}"/>
    <cellStyle name="Normal 4 4 8" xfId="3031" xr:uid="{00000000-0005-0000-0000-00002B0B0000}"/>
    <cellStyle name="Normal 4 4_PROPOSED FACTORY FOR G.S.U.L." xfId="1204" xr:uid="{00000000-0005-0000-0000-00002C0B0000}"/>
    <cellStyle name="Normal 4 5" xfId="206" xr:uid="{00000000-0005-0000-0000-00002D0B0000}"/>
    <cellStyle name="Normal 4 5 2" xfId="1205" xr:uid="{00000000-0005-0000-0000-00002E0B0000}"/>
    <cellStyle name="Normal 4 5 2 2" xfId="2426" xr:uid="{00000000-0005-0000-0000-00002F0B0000}"/>
    <cellStyle name="Normal 4 5 3" xfId="1206" xr:uid="{00000000-0005-0000-0000-0000300B0000}"/>
    <cellStyle name="Normal 4 5 3 2" xfId="2427" xr:uid="{00000000-0005-0000-0000-0000310B0000}"/>
    <cellStyle name="Normal 4 5 4" xfId="1207" xr:uid="{00000000-0005-0000-0000-0000320B0000}"/>
    <cellStyle name="Normal 4 5 4 2" xfId="2428" xr:uid="{00000000-0005-0000-0000-0000330B0000}"/>
    <cellStyle name="Normal 4 5 5" xfId="1208" xr:uid="{00000000-0005-0000-0000-0000340B0000}"/>
    <cellStyle name="Normal 4 5 5 2" xfId="2429" xr:uid="{00000000-0005-0000-0000-0000350B0000}"/>
    <cellStyle name="Normal 4 5 6" xfId="1209" xr:uid="{00000000-0005-0000-0000-0000360B0000}"/>
    <cellStyle name="Normal 4 5 6 2" xfId="2430" xr:uid="{00000000-0005-0000-0000-0000370B0000}"/>
    <cellStyle name="Normal 4 5 7" xfId="2431" xr:uid="{00000000-0005-0000-0000-0000380B0000}"/>
    <cellStyle name="Normal 4 5 8" xfId="3032" xr:uid="{00000000-0005-0000-0000-0000390B0000}"/>
    <cellStyle name="Normal 4 5_PROPOSED FACTORY FOR G.S.U.L." xfId="1210" xr:uid="{00000000-0005-0000-0000-00003A0B0000}"/>
    <cellStyle name="Normal 4 6" xfId="207" xr:uid="{00000000-0005-0000-0000-00003B0B0000}"/>
    <cellStyle name="Normal 4 6 2" xfId="1211" xr:uid="{00000000-0005-0000-0000-00003C0B0000}"/>
    <cellStyle name="Normal 4 6 2 2" xfId="2432" xr:uid="{00000000-0005-0000-0000-00003D0B0000}"/>
    <cellStyle name="Normal 4 6 3" xfId="1212" xr:uid="{00000000-0005-0000-0000-00003E0B0000}"/>
    <cellStyle name="Normal 4 6 3 2" xfId="2433" xr:uid="{00000000-0005-0000-0000-00003F0B0000}"/>
    <cellStyle name="Normal 4 6 4" xfId="1213" xr:uid="{00000000-0005-0000-0000-0000400B0000}"/>
    <cellStyle name="Normal 4 6 4 2" xfId="2434" xr:uid="{00000000-0005-0000-0000-0000410B0000}"/>
    <cellStyle name="Normal 4 6 5" xfId="1214" xr:uid="{00000000-0005-0000-0000-0000420B0000}"/>
    <cellStyle name="Normal 4 6 5 2" xfId="2435" xr:uid="{00000000-0005-0000-0000-0000430B0000}"/>
    <cellStyle name="Normal 4 6 6" xfId="1215" xr:uid="{00000000-0005-0000-0000-0000440B0000}"/>
    <cellStyle name="Normal 4 6 6 2" xfId="2436" xr:uid="{00000000-0005-0000-0000-0000450B0000}"/>
    <cellStyle name="Normal 4 6 7" xfId="2437" xr:uid="{00000000-0005-0000-0000-0000460B0000}"/>
    <cellStyle name="Normal 4 6 8" xfId="3033" xr:uid="{00000000-0005-0000-0000-0000470B0000}"/>
    <cellStyle name="Normal 4 6_PROPOSED FACTORY FOR G.S.U.L." xfId="1216" xr:uid="{00000000-0005-0000-0000-0000480B0000}"/>
    <cellStyle name="Normal 4 7" xfId="208" xr:uid="{00000000-0005-0000-0000-0000490B0000}"/>
    <cellStyle name="Normal 4 7 2" xfId="1217" xr:uid="{00000000-0005-0000-0000-00004A0B0000}"/>
    <cellStyle name="Normal 4 7 2 2" xfId="2438" xr:uid="{00000000-0005-0000-0000-00004B0B0000}"/>
    <cellStyle name="Normal 4 7 3" xfId="1218" xr:uid="{00000000-0005-0000-0000-00004C0B0000}"/>
    <cellStyle name="Normal 4 7 3 2" xfId="2439" xr:uid="{00000000-0005-0000-0000-00004D0B0000}"/>
    <cellStyle name="Normal 4 7 4" xfId="1219" xr:uid="{00000000-0005-0000-0000-00004E0B0000}"/>
    <cellStyle name="Normal 4 7 4 2" xfId="2440" xr:uid="{00000000-0005-0000-0000-00004F0B0000}"/>
    <cellStyle name="Normal 4 7 5" xfId="1220" xr:uid="{00000000-0005-0000-0000-0000500B0000}"/>
    <cellStyle name="Normal 4 7 5 2" xfId="2441" xr:uid="{00000000-0005-0000-0000-0000510B0000}"/>
    <cellStyle name="Normal 4 7 6" xfId="1221" xr:uid="{00000000-0005-0000-0000-0000520B0000}"/>
    <cellStyle name="Normal 4 7 6 2" xfId="2442" xr:uid="{00000000-0005-0000-0000-0000530B0000}"/>
    <cellStyle name="Normal 4 7 7" xfId="2443" xr:uid="{00000000-0005-0000-0000-0000540B0000}"/>
    <cellStyle name="Normal 4 7 8" xfId="3034" xr:uid="{00000000-0005-0000-0000-0000550B0000}"/>
    <cellStyle name="Normal 4 7_PROPOSED FACTORY FOR G.S.U.L." xfId="1222" xr:uid="{00000000-0005-0000-0000-0000560B0000}"/>
    <cellStyle name="Normal 4 8" xfId="209" xr:uid="{00000000-0005-0000-0000-0000570B0000}"/>
    <cellStyle name="Normal 4 8 2" xfId="1223" xr:uid="{00000000-0005-0000-0000-0000580B0000}"/>
    <cellStyle name="Normal 4 8 2 2" xfId="2444" xr:uid="{00000000-0005-0000-0000-0000590B0000}"/>
    <cellStyle name="Normal 4 8 3" xfId="1224" xr:uid="{00000000-0005-0000-0000-00005A0B0000}"/>
    <cellStyle name="Normal 4 8 3 2" xfId="2445" xr:uid="{00000000-0005-0000-0000-00005B0B0000}"/>
    <cellStyle name="Normal 4 8 4" xfId="1225" xr:uid="{00000000-0005-0000-0000-00005C0B0000}"/>
    <cellStyle name="Normal 4 8 4 2" xfId="2446" xr:uid="{00000000-0005-0000-0000-00005D0B0000}"/>
    <cellStyle name="Normal 4 8 5" xfId="1226" xr:uid="{00000000-0005-0000-0000-00005E0B0000}"/>
    <cellStyle name="Normal 4 8 5 2" xfId="2447" xr:uid="{00000000-0005-0000-0000-00005F0B0000}"/>
    <cellStyle name="Normal 4 8 6" xfId="1227" xr:uid="{00000000-0005-0000-0000-0000600B0000}"/>
    <cellStyle name="Normal 4 8 6 2" xfId="2448" xr:uid="{00000000-0005-0000-0000-0000610B0000}"/>
    <cellStyle name="Normal 4 8 7" xfId="2449" xr:uid="{00000000-0005-0000-0000-0000620B0000}"/>
    <cellStyle name="Normal 4 8 8" xfId="3035" xr:uid="{00000000-0005-0000-0000-0000630B0000}"/>
    <cellStyle name="Normal 4 8_PROPOSED FACTORY FOR G.S.U.L." xfId="1228" xr:uid="{00000000-0005-0000-0000-0000640B0000}"/>
    <cellStyle name="Normal 4 9" xfId="210" xr:uid="{00000000-0005-0000-0000-0000650B0000}"/>
    <cellStyle name="Normal 4 9 2" xfId="1229" xr:uid="{00000000-0005-0000-0000-0000660B0000}"/>
    <cellStyle name="Normal 4 9 2 2" xfId="2450" xr:uid="{00000000-0005-0000-0000-0000670B0000}"/>
    <cellStyle name="Normal 4 9 3" xfId="1230" xr:uid="{00000000-0005-0000-0000-0000680B0000}"/>
    <cellStyle name="Normal 4 9 3 2" xfId="2451" xr:uid="{00000000-0005-0000-0000-0000690B0000}"/>
    <cellStyle name="Normal 4 9 4" xfId="1231" xr:uid="{00000000-0005-0000-0000-00006A0B0000}"/>
    <cellStyle name="Normal 4 9 4 2" xfId="2452" xr:uid="{00000000-0005-0000-0000-00006B0B0000}"/>
    <cellStyle name="Normal 4 9 5" xfId="1232" xr:uid="{00000000-0005-0000-0000-00006C0B0000}"/>
    <cellStyle name="Normal 4 9 5 2" xfId="2453" xr:uid="{00000000-0005-0000-0000-00006D0B0000}"/>
    <cellStyle name="Normal 4 9 6" xfId="1233" xr:uid="{00000000-0005-0000-0000-00006E0B0000}"/>
    <cellStyle name="Normal 4 9 6 2" xfId="2454" xr:uid="{00000000-0005-0000-0000-00006F0B0000}"/>
    <cellStyle name="Normal 4 9 7" xfId="2455" xr:uid="{00000000-0005-0000-0000-0000700B0000}"/>
    <cellStyle name="Normal 4 9 8" xfId="3036" xr:uid="{00000000-0005-0000-0000-0000710B0000}"/>
    <cellStyle name="Normal 4 9_PROPOSED FACTORY FOR G.S.U.L." xfId="1234" xr:uid="{00000000-0005-0000-0000-0000720B0000}"/>
    <cellStyle name="Normal 4_BRANCH OFFICES FOR NSSF LOT 1 - BILLS OF QUANTITIES" xfId="211" xr:uid="{00000000-0005-0000-0000-0000730B0000}"/>
    <cellStyle name="Normal 40" xfId="520" xr:uid="{00000000-0005-0000-0000-0000740B0000}"/>
    <cellStyle name="Normal 40 2" xfId="1235" xr:uid="{00000000-0005-0000-0000-0000750B0000}"/>
    <cellStyle name="Normal 40 2 2" xfId="2456" xr:uid="{00000000-0005-0000-0000-0000760B0000}"/>
    <cellStyle name="Normal 40 2 3" xfId="3037" xr:uid="{00000000-0005-0000-0000-0000770B0000}"/>
    <cellStyle name="Normal 40 2 3 2" xfId="3357" xr:uid="{00000000-0005-0000-0000-0000780B0000}"/>
    <cellStyle name="Normal 40 3" xfId="1236" xr:uid="{00000000-0005-0000-0000-0000790B0000}"/>
    <cellStyle name="Normal 40 3 2" xfId="2457" xr:uid="{00000000-0005-0000-0000-00007A0B0000}"/>
    <cellStyle name="Normal 40 4" xfId="1237" xr:uid="{00000000-0005-0000-0000-00007B0B0000}"/>
    <cellStyle name="Normal 40 4 2" xfId="2458" xr:uid="{00000000-0005-0000-0000-00007C0B0000}"/>
    <cellStyle name="Normal 40 4 3" xfId="2459" xr:uid="{00000000-0005-0000-0000-00007D0B0000}"/>
    <cellStyle name="Normal 40 4 4" xfId="2460" xr:uid="{00000000-0005-0000-0000-00007E0B0000}"/>
    <cellStyle name="Normal 40 4 4 2" xfId="2718" xr:uid="{00000000-0005-0000-0000-00007F0B0000}"/>
    <cellStyle name="Normal 40 5" xfId="2461" xr:uid="{00000000-0005-0000-0000-0000800B0000}"/>
    <cellStyle name="Normal 40 6" xfId="3038" xr:uid="{00000000-0005-0000-0000-0000810B0000}"/>
    <cellStyle name="Normal 41" xfId="557" xr:uid="{00000000-0005-0000-0000-0000820B0000}"/>
    <cellStyle name="Normal 41 2" xfId="2462" xr:uid="{00000000-0005-0000-0000-0000830B0000}"/>
    <cellStyle name="Normal 41 2 10" xfId="3127" xr:uid="{00000000-0005-0000-0000-0000840B0000}"/>
    <cellStyle name="Normal 41 2 10 2" xfId="3251" xr:uid="{00000000-0005-0000-0000-0000850B0000}"/>
    <cellStyle name="Normal 41 2 11" xfId="3351" xr:uid="{00000000-0005-0000-0000-0000860B0000}"/>
    <cellStyle name="Normal 41 2 2" xfId="2649" xr:uid="{00000000-0005-0000-0000-0000870B0000}"/>
    <cellStyle name="Normal 41 2 3" xfId="3039" xr:uid="{00000000-0005-0000-0000-0000880B0000}"/>
    <cellStyle name="Normal 41 2 4" xfId="3040" xr:uid="{00000000-0005-0000-0000-0000890B0000}"/>
    <cellStyle name="Normal 41 2 5" xfId="3041" xr:uid="{00000000-0005-0000-0000-00008A0B0000}"/>
    <cellStyle name="Normal 41 2 6" xfId="3042" xr:uid="{00000000-0005-0000-0000-00008B0B0000}"/>
    <cellStyle name="Normal 41 2 7" xfId="3043" xr:uid="{00000000-0005-0000-0000-00008C0B0000}"/>
    <cellStyle name="Normal 41 2 8" xfId="3044" xr:uid="{00000000-0005-0000-0000-00008D0B0000}"/>
    <cellStyle name="Normal 41 2 9" xfId="3045" xr:uid="{00000000-0005-0000-0000-00008E0B0000}"/>
    <cellStyle name="Normal 41 3" xfId="2463" xr:uid="{00000000-0005-0000-0000-00008F0B0000}"/>
    <cellStyle name="Normal 41 3 2" xfId="3046" xr:uid="{00000000-0005-0000-0000-0000900B0000}"/>
    <cellStyle name="Normal 41 4" xfId="3214" xr:uid="{00000000-0005-0000-0000-0000910B0000}"/>
    <cellStyle name="Normal 41 4 2" xfId="3358" xr:uid="{00000000-0005-0000-0000-0000920B0000}"/>
    <cellStyle name="Normal 41 5 2 2" xfId="3258" xr:uid="{00000000-0005-0000-0000-0000930B0000}"/>
    <cellStyle name="Normal 42" xfId="1238" xr:uid="{00000000-0005-0000-0000-0000940B0000}"/>
    <cellStyle name="Normal 42 2" xfId="2464" xr:uid="{00000000-0005-0000-0000-0000950B0000}"/>
    <cellStyle name="Normal 43" xfId="1239" xr:uid="{00000000-0005-0000-0000-0000960B0000}"/>
    <cellStyle name="Normal 43 2" xfId="2465" xr:uid="{00000000-0005-0000-0000-0000970B0000}"/>
    <cellStyle name="Normal 44" xfId="1240" xr:uid="{00000000-0005-0000-0000-0000980B0000}"/>
    <cellStyle name="Normal 44 2" xfId="3047" xr:uid="{00000000-0005-0000-0000-0000990B0000}"/>
    <cellStyle name="Normal 44 2 2" xfId="3361" xr:uid="{00000000-0005-0000-0000-00009A0B0000}"/>
    <cellStyle name="Normal 44 3" xfId="3048" xr:uid="{00000000-0005-0000-0000-00009B0B0000}"/>
    <cellStyle name="Normal 45" xfId="1241" xr:uid="{00000000-0005-0000-0000-00009C0B0000}"/>
    <cellStyle name="Normal 45 2" xfId="2466" xr:uid="{00000000-0005-0000-0000-00009D0B0000}"/>
    <cellStyle name="Normal 45 3" xfId="2712" xr:uid="{00000000-0005-0000-0000-00009E0B0000}"/>
    <cellStyle name="Normal 46" xfId="1242" xr:uid="{00000000-0005-0000-0000-00009F0B0000}"/>
    <cellStyle name="Normal 47" xfId="1243" xr:uid="{00000000-0005-0000-0000-0000A00B0000}"/>
    <cellStyle name="Normal 47 2" xfId="2661" xr:uid="{00000000-0005-0000-0000-0000A10B0000}"/>
    <cellStyle name="Normal 47 2 2" xfId="2676" xr:uid="{00000000-0005-0000-0000-0000A20B0000}"/>
    <cellStyle name="Normal 47 3" xfId="3049" xr:uid="{00000000-0005-0000-0000-0000A30B0000}"/>
    <cellStyle name="Normal 48" xfId="2467" xr:uid="{00000000-0005-0000-0000-0000A40B0000}"/>
    <cellStyle name="Normal 49" xfId="2468" xr:uid="{00000000-0005-0000-0000-0000A50B0000}"/>
    <cellStyle name="Normal 5" xfId="85" xr:uid="{00000000-0005-0000-0000-0000A60B0000}"/>
    <cellStyle name="Normal 5 10" xfId="212" xr:uid="{00000000-0005-0000-0000-0000A70B0000}"/>
    <cellStyle name="Normal 5 10 2" xfId="419" xr:uid="{00000000-0005-0000-0000-0000A80B0000}"/>
    <cellStyle name="Normal 5 10 2 2" xfId="2469" xr:uid="{00000000-0005-0000-0000-0000A90B0000}"/>
    <cellStyle name="Normal 5 10 3" xfId="1244" xr:uid="{00000000-0005-0000-0000-0000AA0B0000}"/>
    <cellStyle name="Normal 5 10 3 2" xfId="2470" xr:uid="{00000000-0005-0000-0000-0000AB0B0000}"/>
    <cellStyle name="Normal 5 10 4" xfId="1245" xr:uid="{00000000-0005-0000-0000-0000AC0B0000}"/>
    <cellStyle name="Normal 5 10 4 2" xfId="2471" xr:uid="{00000000-0005-0000-0000-0000AD0B0000}"/>
    <cellStyle name="Normal 5 10 5" xfId="1246" xr:uid="{00000000-0005-0000-0000-0000AE0B0000}"/>
    <cellStyle name="Normal 5 10 5 2" xfId="2472" xr:uid="{00000000-0005-0000-0000-0000AF0B0000}"/>
    <cellStyle name="Normal 5 10 6" xfId="1247" xr:uid="{00000000-0005-0000-0000-0000B00B0000}"/>
    <cellStyle name="Normal 5 10 6 2" xfId="2473" xr:uid="{00000000-0005-0000-0000-0000B10B0000}"/>
    <cellStyle name="Normal 5 10 7" xfId="1248" xr:uid="{00000000-0005-0000-0000-0000B20B0000}"/>
    <cellStyle name="Normal 5 10 7 2" xfId="2474" xr:uid="{00000000-0005-0000-0000-0000B30B0000}"/>
    <cellStyle name="Normal 5 10 8" xfId="2475" xr:uid="{00000000-0005-0000-0000-0000B40B0000}"/>
    <cellStyle name="Normal 5 10 9" xfId="3050" xr:uid="{00000000-0005-0000-0000-0000B50B0000}"/>
    <cellStyle name="Normal 5 10_PROPOSED FACTORY FOR G.S.U.L." xfId="1249" xr:uid="{00000000-0005-0000-0000-0000B60B0000}"/>
    <cellStyle name="Normal 5 11" xfId="213" xr:uid="{00000000-0005-0000-0000-0000B70B0000}"/>
    <cellStyle name="Normal 5 11 2" xfId="1250" xr:uid="{00000000-0005-0000-0000-0000B80B0000}"/>
    <cellStyle name="Normal 5 11 2 2" xfId="2476" xr:uid="{00000000-0005-0000-0000-0000B90B0000}"/>
    <cellStyle name="Normal 5 11 3" xfId="1251" xr:uid="{00000000-0005-0000-0000-0000BA0B0000}"/>
    <cellStyle name="Normal 5 11 3 2" xfId="2477" xr:uid="{00000000-0005-0000-0000-0000BB0B0000}"/>
    <cellStyle name="Normal 5 11 4" xfId="1252" xr:uid="{00000000-0005-0000-0000-0000BC0B0000}"/>
    <cellStyle name="Normal 5 11 4 2" xfId="2478" xr:uid="{00000000-0005-0000-0000-0000BD0B0000}"/>
    <cellStyle name="Normal 5 11 5" xfId="1253" xr:uid="{00000000-0005-0000-0000-0000BE0B0000}"/>
    <cellStyle name="Normal 5 11 5 2" xfId="2479" xr:uid="{00000000-0005-0000-0000-0000BF0B0000}"/>
    <cellStyle name="Normal 5 11 6" xfId="1254" xr:uid="{00000000-0005-0000-0000-0000C00B0000}"/>
    <cellStyle name="Normal 5 11 6 2" xfId="2480" xr:uid="{00000000-0005-0000-0000-0000C10B0000}"/>
    <cellStyle name="Normal 5 11 7" xfId="2481" xr:uid="{00000000-0005-0000-0000-0000C20B0000}"/>
    <cellStyle name="Normal 5 11 8" xfId="3051" xr:uid="{00000000-0005-0000-0000-0000C30B0000}"/>
    <cellStyle name="Normal 5 11_PROPOSED FACTORY FOR G.S.U.L." xfId="1255" xr:uid="{00000000-0005-0000-0000-0000C40B0000}"/>
    <cellStyle name="Normal 5 12" xfId="10" xr:uid="{00000000-0005-0000-0000-0000C50B0000}"/>
    <cellStyle name="Normal 5 12 2" xfId="420" xr:uid="{00000000-0005-0000-0000-0000C60B0000}"/>
    <cellStyle name="Normal 5 12 3" xfId="3052" xr:uid="{00000000-0005-0000-0000-0000C70B0000}"/>
    <cellStyle name="Normal 5 12 4" xfId="3390" xr:uid="{00000000-0005-0000-0000-0000C80B0000}"/>
    <cellStyle name="Normal 5 13" xfId="481" xr:uid="{00000000-0005-0000-0000-0000C90B0000}"/>
    <cellStyle name="Normal 5 13 2" xfId="2482" xr:uid="{00000000-0005-0000-0000-0000CA0B0000}"/>
    <cellStyle name="Normal 5 14" xfId="482" xr:uid="{00000000-0005-0000-0000-0000CB0B0000}"/>
    <cellStyle name="Normal 5 14 2" xfId="2483" xr:uid="{00000000-0005-0000-0000-0000CC0B0000}"/>
    <cellStyle name="Normal 5 15" xfId="483" xr:uid="{00000000-0005-0000-0000-0000CD0B0000}"/>
    <cellStyle name="Normal 5 15 2" xfId="2484" xr:uid="{00000000-0005-0000-0000-0000CE0B0000}"/>
    <cellStyle name="Normal 5 16" xfId="484" xr:uid="{00000000-0005-0000-0000-0000CF0B0000}"/>
    <cellStyle name="Normal 5 16 2" xfId="2485" xr:uid="{00000000-0005-0000-0000-0000D00B0000}"/>
    <cellStyle name="Normal 5 17" xfId="485" xr:uid="{00000000-0005-0000-0000-0000D10B0000}"/>
    <cellStyle name="Normal 5 18" xfId="3053" xr:uid="{00000000-0005-0000-0000-0000D20B0000}"/>
    <cellStyle name="Normal 5 19" xfId="3419" xr:uid="{00000000-0005-0000-0000-0000D30B0000}"/>
    <cellStyle name="Normal 5 2" xfId="214" xr:uid="{00000000-0005-0000-0000-0000D40B0000}"/>
    <cellStyle name="Normal 5 2 2" xfId="1256" xr:uid="{00000000-0005-0000-0000-0000D50B0000}"/>
    <cellStyle name="Normal 5 2 2 2" xfId="2486" xr:uid="{00000000-0005-0000-0000-0000D60B0000}"/>
    <cellStyle name="Normal 5 2 3" xfId="1257" xr:uid="{00000000-0005-0000-0000-0000D70B0000}"/>
    <cellStyle name="Normal 5 2 3 2" xfId="2487" xr:uid="{00000000-0005-0000-0000-0000D80B0000}"/>
    <cellStyle name="Normal 5 2 4" xfId="1258" xr:uid="{00000000-0005-0000-0000-0000D90B0000}"/>
    <cellStyle name="Normal 5 2 4 2" xfId="2488" xr:uid="{00000000-0005-0000-0000-0000DA0B0000}"/>
    <cellStyle name="Normal 5 2 5" xfId="1259" xr:uid="{00000000-0005-0000-0000-0000DB0B0000}"/>
    <cellStyle name="Normal 5 2 5 2" xfId="2489" xr:uid="{00000000-0005-0000-0000-0000DC0B0000}"/>
    <cellStyle name="Normal 5 2 6" xfId="1260" xr:uid="{00000000-0005-0000-0000-0000DD0B0000}"/>
    <cellStyle name="Normal 5 2 6 2" xfId="2490" xr:uid="{00000000-0005-0000-0000-0000DE0B0000}"/>
    <cellStyle name="Normal 5 2 7" xfId="2491" xr:uid="{00000000-0005-0000-0000-0000DF0B0000}"/>
    <cellStyle name="Normal 5 2 8" xfId="3054" xr:uid="{00000000-0005-0000-0000-0000E00B0000}"/>
    <cellStyle name="Normal 5 2_PROPOSED FACTORY FOR G.S.U.L." xfId="1261" xr:uid="{00000000-0005-0000-0000-0000E10B0000}"/>
    <cellStyle name="Normal 5 20" xfId="3438" xr:uid="{00000000-0005-0000-0000-0000E20B0000}"/>
    <cellStyle name="Normal 5 3" xfId="215" xr:uid="{00000000-0005-0000-0000-0000E30B0000}"/>
    <cellStyle name="Normal 5 3 2" xfId="1262" xr:uid="{00000000-0005-0000-0000-0000E40B0000}"/>
    <cellStyle name="Normal 5 3 2 2" xfId="1263" xr:uid="{00000000-0005-0000-0000-0000E50B0000}"/>
    <cellStyle name="Normal 5 3 2 2 2" xfId="2492" xr:uid="{00000000-0005-0000-0000-0000E60B0000}"/>
    <cellStyle name="Normal 5 3 2 3" xfId="2493" xr:uid="{00000000-0005-0000-0000-0000E70B0000}"/>
    <cellStyle name="Normal 5 3 2 4" xfId="2494" xr:uid="{00000000-0005-0000-0000-0000E80B0000}"/>
    <cellStyle name="Normal 5 3 3" xfId="1264" xr:uid="{00000000-0005-0000-0000-0000E90B0000}"/>
    <cellStyle name="Normal 5 3 3 2" xfId="2495" xr:uid="{00000000-0005-0000-0000-0000EA0B0000}"/>
    <cellStyle name="Normal 5 3 4" xfId="1265" xr:uid="{00000000-0005-0000-0000-0000EB0B0000}"/>
    <cellStyle name="Normal 5 3 4 2" xfId="2496" xr:uid="{00000000-0005-0000-0000-0000EC0B0000}"/>
    <cellStyle name="Normal 5 3 5" xfId="1266" xr:uid="{00000000-0005-0000-0000-0000ED0B0000}"/>
    <cellStyle name="Normal 5 3 5 2" xfId="2497" xr:uid="{00000000-0005-0000-0000-0000EE0B0000}"/>
    <cellStyle name="Normal 5 3 6" xfId="1267" xr:uid="{00000000-0005-0000-0000-0000EF0B0000}"/>
    <cellStyle name="Normal 5 3 6 2" xfId="2498" xr:uid="{00000000-0005-0000-0000-0000F00B0000}"/>
    <cellStyle name="Normal 5 3 7" xfId="1268" xr:uid="{00000000-0005-0000-0000-0000F10B0000}"/>
    <cellStyle name="Normal 5 3 7 2" xfId="2499" xr:uid="{00000000-0005-0000-0000-0000F20B0000}"/>
    <cellStyle name="Normal 5 3 8" xfId="2500" xr:uid="{00000000-0005-0000-0000-0000F30B0000}"/>
    <cellStyle name="Normal 5 3 9" xfId="3055" xr:uid="{00000000-0005-0000-0000-0000F40B0000}"/>
    <cellStyle name="Normal 5 3_PROPOSED FACTORY FOR G.S.U.L." xfId="1269" xr:uid="{00000000-0005-0000-0000-0000F50B0000}"/>
    <cellStyle name="Normal 5 4" xfId="216" xr:uid="{00000000-0005-0000-0000-0000F60B0000}"/>
    <cellStyle name="Normal 5 4 2" xfId="1270" xr:uid="{00000000-0005-0000-0000-0000F70B0000}"/>
    <cellStyle name="Normal 5 4 2 2" xfId="2501" xr:uid="{00000000-0005-0000-0000-0000F80B0000}"/>
    <cellStyle name="Normal 5 4 3" xfId="1271" xr:uid="{00000000-0005-0000-0000-0000F90B0000}"/>
    <cellStyle name="Normal 5 4 3 2" xfId="2502" xr:uid="{00000000-0005-0000-0000-0000FA0B0000}"/>
    <cellStyle name="Normal 5 4 4" xfId="1272" xr:uid="{00000000-0005-0000-0000-0000FB0B0000}"/>
    <cellStyle name="Normal 5 4 4 2" xfId="2503" xr:uid="{00000000-0005-0000-0000-0000FC0B0000}"/>
    <cellStyle name="Normal 5 4 5" xfId="1273" xr:uid="{00000000-0005-0000-0000-0000FD0B0000}"/>
    <cellStyle name="Normal 5 4 5 2" xfId="2504" xr:uid="{00000000-0005-0000-0000-0000FE0B0000}"/>
    <cellStyle name="Normal 5 4 6" xfId="1274" xr:uid="{00000000-0005-0000-0000-0000FF0B0000}"/>
    <cellStyle name="Normal 5 4 6 2" xfId="2505" xr:uid="{00000000-0005-0000-0000-0000000C0000}"/>
    <cellStyle name="Normal 5 4 7" xfId="2506" xr:uid="{00000000-0005-0000-0000-0000010C0000}"/>
    <cellStyle name="Normal 5 4 8" xfId="3056" xr:uid="{00000000-0005-0000-0000-0000020C0000}"/>
    <cellStyle name="Normal 5 4_PROPOSED FACTORY FOR G.S.U.L." xfId="1275" xr:uid="{00000000-0005-0000-0000-0000030C0000}"/>
    <cellStyle name="Normal 5 5" xfId="217" xr:uid="{00000000-0005-0000-0000-0000040C0000}"/>
    <cellStyle name="Normal 5 5 2" xfId="1276" xr:uid="{00000000-0005-0000-0000-0000050C0000}"/>
    <cellStyle name="Normal 5 5 2 2" xfId="2507" xr:uid="{00000000-0005-0000-0000-0000060C0000}"/>
    <cellStyle name="Normal 5 5 3" xfId="1277" xr:uid="{00000000-0005-0000-0000-0000070C0000}"/>
    <cellStyle name="Normal 5 5 3 2" xfId="2508" xr:uid="{00000000-0005-0000-0000-0000080C0000}"/>
    <cellStyle name="Normal 5 5 4" xfId="1278" xr:uid="{00000000-0005-0000-0000-0000090C0000}"/>
    <cellStyle name="Normal 5 5 4 2" xfId="2509" xr:uid="{00000000-0005-0000-0000-00000A0C0000}"/>
    <cellStyle name="Normal 5 5 5" xfId="1279" xr:uid="{00000000-0005-0000-0000-00000B0C0000}"/>
    <cellStyle name="Normal 5 5 5 2" xfId="2510" xr:uid="{00000000-0005-0000-0000-00000C0C0000}"/>
    <cellStyle name="Normal 5 5 6" xfId="1280" xr:uid="{00000000-0005-0000-0000-00000D0C0000}"/>
    <cellStyle name="Normal 5 5 6 2" xfId="2511" xr:uid="{00000000-0005-0000-0000-00000E0C0000}"/>
    <cellStyle name="Normal 5 5 7" xfId="2512" xr:uid="{00000000-0005-0000-0000-00000F0C0000}"/>
    <cellStyle name="Normal 5 5 8" xfId="3057" xr:uid="{00000000-0005-0000-0000-0000100C0000}"/>
    <cellStyle name="Normal 5 5_PROPOSED FACTORY FOR G.S.U.L." xfId="1281" xr:uid="{00000000-0005-0000-0000-0000110C0000}"/>
    <cellStyle name="Normal 5 6" xfId="218" xr:uid="{00000000-0005-0000-0000-0000120C0000}"/>
    <cellStyle name="Normal 5 6 2" xfId="1282" xr:uid="{00000000-0005-0000-0000-0000130C0000}"/>
    <cellStyle name="Normal 5 6 2 2" xfId="2513" xr:uid="{00000000-0005-0000-0000-0000140C0000}"/>
    <cellStyle name="Normal 5 6 3" xfId="1283" xr:uid="{00000000-0005-0000-0000-0000150C0000}"/>
    <cellStyle name="Normal 5 6 3 2" xfId="2514" xr:uid="{00000000-0005-0000-0000-0000160C0000}"/>
    <cellStyle name="Normal 5 6 4" xfId="1284" xr:uid="{00000000-0005-0000-0000-0000170C0000}"/>
    <cellStyle name="Normal 5 6 4 2" xfId="2515" xr:uid="{00000000-0005-0000-0000-0000180C0000}"/>
    <cellStyle name="Normal 5 6 5" xfId="1285" xr:uid="{00000000-0005-0000-0000-0000190C0000}"/>
    <cellStyle name="Normal 5 6 5 2" xfId="2516" xr:uid="{00000000-0005-0000-0000-00001A0C0000}"/>
    <cellStyle name="Normal 5 6 6" xfId="1286" xr:uid="{00000000-0005-0000-0000-00001B0C0000}"/>
    <cellStyle name="Normal 5 6 6 2" xfId="2517" xr:uid="{00000000-0005-0000-0000-00001C0C0000}"/>
    <cellStyle name="Normal 5 6 7" xfId="2518" xr:uid="{00000000-0005-0000-0000-00001D0C0000}"/>
    <cellStyle name="Normal 5 6 8" xfId="3058" xr:uid="{00000000-0005-0000-0000-00001E0C0000}"/>
    <cellStyle name="Normal 5 6_PROPOSED FACTORY FOR G.S.U.L." xfId="1287" xr:uid="{00000000-0005-0000-0000-00001F0C0000}"/>
    <cellStyle name="Normal 5 7" xfId="219" xr:uid="{00000000-0005-0000-0000-0000200C0000}"/>
    <cellStyle name="Normal 5 7 2" xfId="1288" xr:uid="{00000000-0005-0000-0000-0000210C0000}"/>
    <cellStyle name="Normal 5 7 2 2" xfId="2519" xr:uid="{00000000-0005-0000-0000-0000220C0000}"/>
    <cellStyle name="Normal 5 7 3" xfId="1289" xr:uid="{00000000-0005-0000-0000-0000230C0000}"/>
    <cellStyle name="Normal 5 7 3 2" xfId="2520" xr:uid="{00000000-0005-0000-0000-0000240C0000}"/>
    <cellStyle name="Normal 5 7 4" xfId="1290" xr:uid="{00000000-0005-0000-0000-0000250C0000}"/>
    <cellStyle name="Normal 5 7 4 2" xfId="2521" xr:uid="{00000000-0005-0000-0000-0000260C0000}"/>
    <cellStyle name="Normal 5 7 5" xfId="1291" xr:uid="{00000000-0005-0000-0000-0000270C0000}"/>
    <cellStyle name="Normal 5 7 5 2" xfId="2522" xr:uid="{00000000-0005-0000-0000-0000280C0000}"/>
    <cellStyle name="Normal 5 7 6" xfId="1292" xr:uid="{00000000-0005-0000-0000-0000290C0000}"/>
    <cellStyle name="Normal 5 7 6 2" xfId="2523" xr:uid="{00000000-0005-0000-0000-00002A0C0000}"/>
    <cellStyle name="Normal 5 7 7" xfId="2524" xr:uid="{00000000-0005-0000-0000-00002B0C0000}"/>
    <cellStyle name="Normal 5 7 8" xfId="3059" xr:uid="{00000000-0005-0000-0000-00002C0C0000}"/>
    <cellStyle name="Normal 5 7_PROPOSED FACTORY FOR G.S.U.L." xfId="1293" xr:uid="{00000000-0005-0000-0000-00002D0C0000}"/>
    <cellStyle name="Normal 5 8" xfId="220" xr:uid="{00000000-0005-0000-0000-00002E0C0000}"/>
    <cellStyle name="Normal 5 8 2" xfId="1294" xr:uid="{00000000-0005-0000-0000-00002F0C0000}"/>
    <cellStyle name="Normal 5 8 2 2" xfId="2525" xr:uid="{00000000-0005-0000-0000-0000300C0000}"/>
    <cellStyle name="Normal 5 8 3" xfId="1295" xr:uid="{00000000-0005-0000-0000-0000310C0000}"/>
    <cellStyle name="Normal 5 8 3 2" xfId="2526" xr:uid="{00000000-0005-0000-0000-0000320C0000}"/>
    <cellStyle name="Normal 5 8 4" xfId="1296" xr:uid="{00000000-0005-0000-0000-0000330C0000}"/>
    <cellStyle name="Normal 5 8 4 2" xfId="2527" xr:uid="{00000000-0005-0000-0000-0000340C0000}"/>
    <cellStyle name="Normal 5 8 5" xfId="1297" xr:uid="{00000000-0005-0000-0000-0000350C0000}"/>
    <cellStyle name="Normal 5 8 5 2" xfId="2528" xr:uid="{00000000-0005-0000-0000-0000360C0000}"/>
    <cellStyle name="Normal 5 8 6" xfId="1298" xr:uid="{00000000-0005-0000-0000-0000370C0000}"/>
    <cellStyle name="Normal 5 8 6 2" xfId="2529" xr:uid="{00000000-0005-0000-0000-0000380C0000}"/>
    <cellStyle name="Normal 5 8 7" xfId="2530" xr:uid="{00000000-0005-0000-0000-0000390C0000}"/>
    <cellStyle name="Normal 5 8 8" xfId="3060" xr:uid="{00000000-0005-0000-0000-00003A0C0000}"/>
    <cellStyle name="Normal 5 8_PROPOSED FACTORY FOR G.S.U.L." xfId="1299" xr:uid="{00000000-0005-0000-0000-00003B0C0000}"/>
    <cellStyle name="Normal 5 9" xfId="221" xr:uid="{00000000-0005-0000-0000-00003C0C0000}"/>
    <cellStyle name="Normal 5 9 2" xfId="1300" xr:uid="{00000000-0005-0000-0000-00003D0C0000}"/>
    <cellStyle name="Normal 5 9 2 2" xfId="2531" xr:uid="{00000000-0005-0000-0000-00003E0C0000}"/>
    <cellStyle name="Normal 5 9 3" xfId="1301" xr:uid="{00000000-0005-0000-0000-00003F0C0000}"/>
    <cellStyle name="Normal 5 9 3 2" xfId="2532" xr:uid="{00000000-0005-0000-0000-0000400C0000}"/>
    <cellStyle name="Normal 5 9 4" xfId="1302" xr:uid="{00000000-0005-0000-0000-0000410C0000}"/>
    <cellStyle name="Normal 5 9 4 2" xfId="2533" xr:uid="{00000000-0005-0000-0000-0000420C0000}"/>
    <cellStyle name="Normal 5 9 5" xfId="1303" xr:uid="{00000000-0005-0000-0000-0000430C0000}"/>
    <cellStyle name="Normal 5 9 5 2" xfId="2534" xr:uid="{00000000-0005-0000-0000-0000440C0000}"/>
    <cellStyle name="Normal 5 9 6" xfId="1304" xr:uid="{00000000-0005-0000-0000-0000450C0000}"/>
    <cellStyle name="Normal 5 9 6 2" xfId="2535" xr:uid="{00000000-0005-0000-0000-0000460C0000}"/>
    <cellStyle name="Normal 5 9 7" xfId="2536" xr:uid="{00000000-0005-0000-0000-0000470C0000}"/>
    <cellStyle name="Normal 5 9 8" xfId="3061" xr:uid="{00000000-0005-0000-0000-0000480C0000}"/>
    <cellStyle name="Normal 5 9_PROPOSED FACTORY FOR G.S.U.L." xfId="1305" xr:uid="{00000000-0005-0000-0000-0000490C0000}"/>
    <cellStyle name="Normal 5_BRANCH OFFICES FOR NSSF LOT 1 - BILLS OF QUANTITIES" xfId="222" xr:uid="{00000000-0005-0000-0000-00004A0C0000}"/>
    <cellStyle name="Normal 50" xfId="2537" xr:uid="{00000000-0005-0000-0000-00004B0C0000}"/>
    <cellStyle name="Normal 50 2" xfId="3062" xr:uid="{00000000-0005-0000-0000-00004C0C0000}"/>
    <cellStyle name="Normal 51" xfId="2538" xr:uid="{00000000-0005-0000-0000-00004D0C0000}"/>
    <cellStyle name="Normal 52" xfId="2642" xr:uid="{00000000-0005-0000-0000-00004E0C0000}"/>
    <cellStyle name="Normal 53" xfId="3063" xr:uid="{00000000-0005-0000-0000-00004F0C0000}"/>
    <cellStyle name="Normal 54" xfId="3064" xr:uid="{00000000-0005-0000-0000-0000500C0000}"/>
    <cellStyle name="Normal 55" xfId="3065" xr:uid="{00000000-0005-0000-0000-0000510C0000}"/>
    <cellStyle name="Normal 56" xfId="3066" xr:uid="{00000000-0005-0000-0000-0000520C0000}"/>
    <cellStyle name="Normal 57" xfId="3067" xr:uid="{00000000-0005-0000-0000-0000530C0000}"/>
    <cellStyle name="Normal 58" xfId="3068" xr:uid="{00000000-0005-0000-0000-0000540C0000}"/>
    <cellStyle name="Normal 59" xfId="3069" xr:uid="{00000000-0005-0000-0000-0000550C0000}"/>
    <cellStyle name="Normal 6" xfId="89" xr:uid="{00000000-0005-0000-0000-0000560C0000}"/>
    <cellStyle name="Normal 6 10" xfId="223" xr:uid="{00000000-0005-0000-0000-0000570C0000}"/>
    <cellStyle name="Normal 6 10 2" xfId="1306" xr:uid="{00000000-0005-0000-0000-0000580C0000}"/>
    <cellStyle name="Normal 6 10 2 2" xfId="2539" xr:uid="{00000000-0005-0000-0000-0000590C0000}"/>
    <cellStyle name="Normal 6 10 3" xfId="1307" xr:uid="{00000000-0005-0000-0000-00005A0C0000}"/>
    <cellStyle name="Normal 6 10 3 2" xfId="2540" xr:uid="{00000000-0005-0000-0000-00005B0C0000}"/>
    <cellStyle name="Normal 6 10 4" xfId="1308" xr:uid="{00000000-0005-0000-0000-00005C0C0000}"/>
    <cellStyle name="Normal 6 10 4 2" xfId="2541" xr:uid="{00000000-0005-0000-0000-00005D0C0000}"/>
    <cellStyle name="Normal 6 10 5" xfId="1309" xr:uid="{00000000-0005-0000-0000-00005E0C0000}"/>
    <cellStyle name="Normal 6 10 5 2" xfId="2542" xr:uid="{00000000-0005-0000-0000-00005F0C0000}"/>
    <cellStyle name="Normal 6 10 6" xfId="1310" xr:uid="{00000000-0005-0000-0000-0000600C0000}"/>
    <cellStyle name="Normal 6 10 6 2" xfId="2543" xr:uid="{00000000-0005-0000-0000-0000610C0000}"/>
    <cellStyle name="Normal 6 10 7" xfId="2544" xr:uid="{00000000-0005-0000-0000-0000620C0000}"/>
    <cellStyle name="Normal 6 10 8" xfId="3070" xr:uid="{00000000-0005-0000-0000-0000630C0000}"/>
    <cellStyle name="Normal 6 10_PROPOSED FACTORY FOR G.S.U.L." xfId="1311" xr:uid="{00000000-0005-0000-0000-0000640C0000}"/>
    <cellStyle name="Normal 6 11" xfId="251" xr:uid="{00000000-0005-0000-0000-0000650C0000}"/>
    <cellStyle name="Normal 6 11 2" xfId="2545" xr:uid="{00000000-0005-0000-0000-0000660C0000}"/>
    <cellStyle name="Normal 6 11 2 2" xfId="3415" xr:uid="{00000000-0005-0000-0000-0000670C0000}"/>
    <cellStyle name="Normal 6 11 3" xfId="3071" xr:uid="{00000000-0005-0000-0000-0000680C0000}"/>
    <cellStyle name="Normal 6 12" xfId="252" xr:uid="{00000000-0005-0000-0000-0000690C0000}"/>
    <cellStyle name="Normal 6 12 2" xfId="2546" xr:uid="{00000000-0005-0000-0000-00006A0C0000}"/>
    <cellStyle name="Normal 6 12 3" xfId="3072" xr:uid="{00000000-0005-0000-0000-00006B0C0000}"/>
    <cellStyle name="Normal 6 13" xfId="486" xr:uid="{00000000-0005-0000-0000-00006C0C0000}"/>
    <cellStyle name="Normal 6 14" xfId="487" xr:uid="{00000000-0005-0000-0000-00006D0C0000}"/>
    <cellStyle name="Normal 6 15" xfId="488" xr:uid="{00000000-0005-0000-0000-00006E0C0000}"/>
    <cellStyle name="Normal 6 16" xfId="489" xr:uid="{00000000-0005-0000-0000-00006F0C0000}"/>
    <cellStyle name="Normal 6 17" xfId="490" xr:uid="{00000000-0005-0000-0000-0000700C0000}"/>
    <cellStyle name="Normal 6 18" xfId="2547" xr:uid="{00000000-0005-0000-0000-0000710C0000}"/>
    <cellStyle name="Normal 6 18 2" xfId="3073" xr:uid="{00000000-0005-0000-0000-0000720C0000}"/>
    <cellStyle name="Normal 6 19" xfId="2548" xr:uid="{00000000-0005-0000-0000-0000730C0000}"/>
    <cellStyle name="Normal 6 2" xfId="224" xr:uid="{00000000-0005-0000-0000-0000740C0000}"/>
    <cellStyle name="Normal 6 2 2" xfId="1312" xr:uid="{00000000-0005-0000-0000-0000750C0000}"/>
    <cellStyle name="Normal 6 2 2 2" xfId="2549" xr:uid="{00000000-0005-0000-0000-0000760C0000}"/>
    <cellStyle name="Normal 6 2 3" xfId="1313" xr:uid="{00000000-0005-0000-0000-0000770C0000}"/>
    <cellStyle name="Normal 6 2 3 2" xfId="2550" xr:uid="{00000000-0005-0000-0000-0000780C0000}"/>
    <cellStyle name="Normal 6 2 4" xfId="1314" xr:uid="{00000000-0005-0000-0000-0000790C0000}"/>
    <cellStyle name="Normal 6 2 4 2" xfId="2551" xr:uid="{00000000-0005-0000-0000-00007A0C0000}"/>
    <cellStyle name="Normal 6 2 5" xfId="1315" xr:uid="{00000000-0005-0000-0000-00007B0C0000}"/>
    <cellStyle name="Normal 6 2 5 2" xfId="2552" xr:uid="{00000000-0005-0000-0000-00007C0C0000}"/>
    <cellStyle name="Normal 6 2 6" xfId="1316" xr:uid="{00000000-0005-0000-0000-00007D0C0000}"/>
    <cellStyle name="Normal 6 2 6 2" xfId="2553" xr:uid="{00000000-0005-0000-0000-00007E0C0000}"/>
    <cellStyle name="Normal 6 2 7" xfId="2554" xr:uid="{00000000-0005-0000-0000-00007F0C0000}"/>
    <cellStyle name="Normal 6 2 8" xfId="3471" xr:uid="{00000000-0005-0000-0000-0000800C0000}"/>
    <cellStyle name="Normal 6 2 9" xfId="3473" xr:uid="{52A572B8-B115-43D4-A615-6A799D2AA0C9}"/>
    <cellStyle name="Normal 6 2_PROPOSED FACTORY FOR G.S.U.L." xfId="1317" xr:uid="{00000000-0005-0000-0000-0000810C0000}"/>
    <cellStyle name="Normal 6 20" xfId="2555" xr:uid="{00000000-0005-0000-0000-0000820C0000}"/>
    <cellStyle name="Normal 6 21" xfId="3466" xr:uid="{00000000-0005-0000-0000-0000830C0000}"/>
    <cellStyle name="Normal 6 22" xfId="3444" xr:uid="{00000000-0005-0000-0000-0000840C0000}"/>
    <cellStyle name="Normal 6 3" xfId="225" xr:uid="{00000000-0005-0000-0000-0000850C0000}"/>
    <cellStyle name="Normal 6 3 2" xfId="1318" xr:uid="{00000000-0005-0000-0000-0000860C0000}"/>
    <cellStyle name="Normal 6 3 2 2" xfId="2556" xr:uid="{00000000-0005-0000-0000-0000870C0000}"/>
    <cellStyle name="Normal 6 3 3" xfId="1319" xr:uid="{00000000-0005-0000-0000-0000880C0000}"/>
    <cellStyle name="Normal 6 3 3 2" xfId="2557" xr:uid="{00000000-0005-0000-0000-0000890C0000}"/>
    <cellStyle name="Normal 6 3 4" xfId="1320" xr:uid="{00000000-0005-0000-0000-00008A0C0000}"/>
    <cellStyle name="Normal 6 3 4 2" xfId="2558" xr:uid="{00000000-0005-0000-0000-00008B0C0000}"/>
    <cellStyle name="Normal 6 3 5" xfId="1321" xr:uid="{00000000-0005-0000-0000-00008C0C0000}"/>
    <cellStyle name="Normal 6 3 5 2" xfId="2559" xr:uid="{00000000-0005-0000-0000-00008D0C0000}"/>
    <cellStyle name="Normal 6 3 6" xfId="1322" xr:uid="{00000000-0005-0000-0000-00008E0C0000}"/>
    <cellStyle name="Normal 6 3 6 2" xfId="2560" xr:uid="{00000000-0005-0000-0000-00008F0C0000}"/>
    <cellStyle name="Normal 6 3 7" xfId="2561" xr:uid="{00000000-0005-0000-0000-0000900C0000}"/>
    <cellStyle name="Normal 6 3 8" xfId="3074" xr:uid="{00000000-0005-0000-0000-0000910C0000}"/>
    <cellStyle name="Normal 6 3_PROPOSED FACTORY FOR G.S.U.L." xfId="1323" xr:uid="{00000000-0005-0000-0000-0000920C0000}"/>
    <cellStyle name="Normal 6 4" xfId="226" xr:uid="{00000000-0005-0000-0000-0000930C0000}"/>
    <cellStyle name="Normal 6 4 2" xfId="1324" xr:uid="{00000000-0005-0000-0000-0000940C0000}"/>
    <cellStyle name="Normal 6 4 2 2" xfId="2562" xr:uid="{00000000-0005-0000-0000-0000950C0000}"/>
    <cellStyle name="Normal 6 4 3" xfId="1325" xr:uid="{00000000-0005-0000-0000-0000960C0000}"/>
    <cellStyle name="Normal 6 4 3 2" xfId="2563" xr:uid="{00000000-0005-0000-0000-0000970C0000}"/>
    <cellStyle name="Normal 6 4 4" xfId="1326" xr:uid="{00000000-0005-0000-0000-0000980C0000}"/>
    <cellStyle name="Normal 6 4 4 2" xfId="2564" xr:uid="{00000000-0005-0000-0000-0000990C0000}"/>
    <cellStyle name="Normal 6 4 5" xfId="1327" xr:uid="{00000000-0005-0000-0000-00009A0C0000}"/>
    <cellStyle name="Normal 6 4 5 2" xfId="2565" xr:uid="{00000000-0005-0000-0000-00009B0C0000}"/>
    <cellStyle name="Normal 6 4 6" xfId="1328" xr:uid="{00000000-0005-0000-0000-00009C0C0000}"/>
    <cellStyle name="Normal 6 4 6 2" xfId="2566" xr:uid="{00000000-0005-0000-0000-00009D0C0000}"/>
    <cellStyle name="Normal 6 4 7" xfId="2567" xr:uid="{00000000-0005-0000-0000-00009E0C0000}"/>
    <cellStyle name="Normal 6 4 8" xfId="3075" xr:uid="{00000000-0005-0000-0000-00009F0C0000}"/>
    <cellStyle name="Normal 6 4_PROPOSED FACTORY FOR G.S.U.L." xfId="1329" xr:uid="{00000000-0005-0000-0000-0000A00C0000}"/>
    <cellStyle name="Normal 6 5" xfId="227" xr:uid="{00000000-0005-0000-0000-0000A10C0000}"/>
    <cellStyle name="Normal 6 5 2" xfId="1330" xr:uid="{00000000-0005-0000-0000-0000A20C0000}"/>
    <cellStyle name="Normal 6 5 2 2" xfId="2568" xr:uid="{00000000-0005-0000-0000-0000A30C0000}"/>
    <cellStyle name="Normal 6 5 3" xfId="1331" xr:uid="{00000000-0005-0000-0000-0000A40C0000}"/>
    <cellStyle name="Normal 6 5 3 2" xfId="2569" xr:uid="{00000000-0005-0000-0000-0000A50C0000}"/>
    <cellStyle name="Normal 6 5 4" xfId="1332" xr:uid="{00000000-0005-0000-0000-0000A60C0000}"/>
    <cellStyle name="Normal 6 5 4 2" xfId="2570" xr:uid="{00000000-0005-0000-0000-0000A70C0000}"/>
    <cellStyle name="Normal 6 5 5" xfId="1333" xr:uid="{00000000-0005-0000-0000-0000A80C0000}"/>
    <cellStyle name="Normal 6 5 5 2" xfId="2571" xr:uid="{00000000-0005-0000-0000-0000A90C0000}"/>
    <cellStyle name="Normal 6 5 6" xfId="1334" xr:uid="{00000000-0005-0000-0000-0000AA0C0000}"/>
    <cellStyle name="Normal 6 5 6 2" xfId="2572" xr:uid="{00000000-0005-0000-0000-0000AB0C0000}"/>
    <cellStyle name="Normal 6 5 7" xfId="2573" xr:uid="{00000000-0005-0000-0000-0000AC0C0000}"/>
    <cellStyle name="Normal 6 5 8" xfId="3076" xr:uid="{00000000-0005-0000-0000-0000AD0C0000}"/>
    <cellStyle name="Normal 6 5_PROPOSED FACTORY FOR G.S.U.L." xfId="1335" xr:uid="{00000000-0005-0000-0000-0000AE0C0000}"/>
    <cellStyle name="Normal 6 6" xfId="228" xr:uid="{00000000-0005-0000-0000-0000AF0C0000}"/>
    <cellStyle name="Normal 6 6 2" xfId="1336" xr:uid="{00000000-0005-0000-0000-0000B00C0000}"/>
    <cellStyle name="Normal 6 6 2 2" xfId="2574" xr:uid="{00000000-0005-0000-0000-0000B10C0000}"/>
    <cellStyle name="Normal 6 6 3" xfId="1337" xr:uid="{00000000-0005-0000-0000-0000B20C0000}"/>
    <cellStyle name="Normal 6 6 3 2" xfId="2575" xr:uid="{00000000-0005-0000-0000-0000B30C0000}"/>
    <cellStyle name="Normal 6 6 4" xfId="1338" xr:uid="{00000000-0005-0000-0000-0000B40C0000}"/>
    <cellStyle name="Normal 6 6 4 2" xfId="2576" xr:uid="{00000000-0005-0000-0000-0000B50C0000}"/>
    <cellStyle name="Normal 6 6 5" xfId="1339" xr:uid="{00000000-0005-0000-0000-0000B60C0000}"/>
    <cellStyle name="Normal 6 6 5 2" xfId="2577" xr:uid="{00000000-0005-0000-0000-0000B70C0000}"/>
    <cellStyle name="Normal 6 6 6" xfId="1340" xr:uid="{00000000-0005-0000-0000-0000B80C0000}"/>
    <cellStyle name="Normal 6 6 6 2" xfId="2578" xr:uid="{00000000-0005-0000-0000-0000B90C0000}"/>
    <cellStyle name="Normal 6 6 7" xfId="2579" xr:uid="{00000000-0005-0000-0000-0000BA0C0000}"/>
    <cellStyle name="Normal 6 6 8" xfId="3077" xr:uid="{00000000-0005-0000-0000-0000BB0C0000}"/>
    <cellStyle name="Normal 6 6_PROPOSED FACTORY FOR G.S.U.L." xfId="1341" xr:uid="{00000000-0005-0000-0000-0000BC0C0000}"/>
    <cellStyle name="Normal 6 7" xfId="229" xr:uid="{00000000-0005-0000-0000-0000BD0C0000}"/>
    <cellStyle name="Normal 6 7 2" xfId="1342" xr:uid="{00000000-0005-0000-0000-0000BE0C0000}"/>
    <cellStyle name="Normal 6 7 2 2" xfId="2580" xr:uid="{00000000-0005-0000-0000-0000BF0C0000}"/>
    <cellStyle name="Normal 6 7 3" xfId="1343" xr:uid="{00000000-0005-0000-0000-0000C00C0000}"/>
    <cellStyle name="Normal 6 7 3 2" xfId="2581" xr:uid="{00000000-0005-0000-0000-0000C10C0000}"/>
    <cellStyle name="Normal 6 7 4" xfId="1344" xr:uid="{00000000-0005-0000-0000-0000C20C0000}"/>
    <cellStyle name="Normal 6 7 4 2" xfId="2582" xr:uid="{00000000-0005-0000-0000-0000C30C0000}"/>
    <cellStyle name="Normal 6 7 5" xfId="1345" xr:uid="{00000000-0005-0000-0000-0000C40C0000}"/>
    <cellStyle name="Normal 6 7 5 2" xfId="2583" xr:uid="{00000000-0005-0000-0000-0000C50C0000}"/>
    <cellStyle name="Normal 6 7 6" xfId="1346" xr:uid="{00000000-0005-0000-0000-0000C60C0000}"/>
    <cellStyle name="Normal 6 7 6 2" xfId="2584" xr:uid="{00000000-0005-0000-0000-0000C70C0000}"/>
    <cellStyle name="Normal 6 7 7" xfId="2585" xr:uid="{00000000-0005-0000-0000-0000C80C0000}"/>
    <cellStyle name="Normal 6 7 8" xfId="3078" xr:uid="{00000000-0005-0000-0000-0000C90C0000}"/>
    <cellStyle name="Normal 6 7_PROPOSED FACTORY FOR G.S.U.L." xfId="1347" xr:uid="{00000000-0005-0000-0000-0000CA0C0000}"/>
    <cellStyle name="Normal 6 8" xfId="230" xr:uid="{00000000-0005-0000-0000-0000CB0C0000}"/>
    <cellStyle name="Normal 6 8 2" xfId="1348" xr:uid="{00000000-0005-0000-0000-0000CC0C0000}"/>
    <cellStyle name="Normal 6 8 2 2" xfId="2586" xr:uid="{00000000-0005-0000-0000-0000CD0C0000}"/>
    <cellStyle name="Normal 6 8 3" xfId="1349" xr:uid="{00000000-0005-0000-0000-0000CE0C0000}"/>
    <cellStyle name="Normal 6 8 3 2" xfId="2587" xr:uid="{00000000-0005-0000-0000-0000CF0C0000}"/>
    <cellStyle name="Normal 6 8 4" xfId="1350" xr:uid="{00000000-0005-0000-0000-0000D00C0000}"/>
    <cellStyle name="Normal 6 8 4 2" xfId="2588" xr:uid="{00000000-0005-0000-0000-0000D10C0000}"/>
    <cellStyle name="Normal 6 8 5" xfId="1351" xr:uid="{00000000-0005-0000-0000-0000D20C0000}"/>
    <cellStyle name="Normal 6 8 5 2" xfId="2589" xr:uid="{00000000-0005-0000-0000-0000D30C0000}"/>
    <cellStyle name="Normal 6 8 6" xfId="1352" xr:uid="{00000000-0005-0000-0000-0000D40C0000}"/>
    <cellStyle name="Normal 6 8 6 2" xfId="2590" xr:uid="{00000000-0005-0000-0000-0000D50C0000}"/>
    <cellStyle name="Normal 6 8 7" xfId="2591" xr:uid="{00000000-0005-0000-0000-0000D60C0000}"/>
    <cellStyle name="Normal 6 8 8" xfId="3079" xr:uid="{00000000-0005-0000-0000-0000D70C0000}"/>
    <cellStyle name="Normal 6 8_PROPOSED FACTORY FOR G.S.U.L." xfId="1353" xr:uid="{00000000-0005-0000-0000-0000D80C0000}"/>
    <cellStyle name="Normal 6 9" xfId="231" xr:uid="{00000000-0005-0000-0000-0000D90C0000}"/>
    <cellStyle name="Normal 6 9 2" xfId="1354" xr:uid="{00000000-0005-0000-0000-0000DA0C0000}"/>
    <cellStyle name="Normal 6 9 2 2" xfId="2592" xr:uid="{00000000-0005-0000-0000-0000DB0C0000}"/>
    <cellStyle name="Normal 6 9 3" xfId="1355" xr:uid="{00000000-0005-0000-0000-0000DC0C0000}"/>
    <cellStyle name="Normal 6 9 3 2" xfId="2593" xr:uid="{00000000-0005-0000-0000-0000DD0C0000}"/>
    <cellStyle name="Normal 6 9 4" xfId="1356" xr:uid="{00000000-0005-0000-0000-0000DE0C0000}"/>
    <cellStyle name="Normal 6 9 4 2" xfId="2594" xr:uid="{00000000-0005-0000-0000-0000DF0C0000}"/>
    <cellStyle name="Normal 6 9 5" xfId="1357" xr:uid="{00000000-0005-0000-0000-0000E00C0000}"/>
    <cellStyle name="Normal 6 9 5 2" xfId="2595" xr:uid="{00000000-0005-0000-0000-0000E10C0000}"/>
    <cellStyle name="Normal 6 9 6" xfId="1358" xr:uid="{00000000-0005-0000-0000-0000E20C0000}"/>
    <cellStyle name="Normal 6 9 6 2" xfId="2596" xr:uid="{00000000-0005-0000-0000-0000E30C0000}"/>
    <cellStyle name="Normal 6 9 7" xfId="2597" xr:uid="{00000000-0005-0000-0000-0000E40C0000}"/>
    <cellStyle name="Normal 6 9 8" xfId="3080" xr:uid="{00000000-0005-0000-0000-0000E50C0000}"/>
    <cellStyle name="Normal 6 9_PROPOSED FACTORY FOR G.S.U.L." xfId="1359" xr:uid="{00000000-0005-0000-0000-0000E60C0000}"/>
    <cellStyle name="Normal 60" xfId="3081" xr:uid="{00000000-0005-0000-0000-0000E70C0000}"/>
    <cellStyle name="Normal 61" xfId="2650" xr:uid="{00000000-0005-0000-0000-0000E80C0000}"/>
    <cellStyle name="Normal 61 2" xfId="2672" xr:uid="{00000000-0005-0000-0000-0000E90C0000}"/>
    <cellStyle name="Normal 62" xfId="2651" xr:uid="{00000000-0005-0000-0000-0000EA0C0000}"/>
    <cellStyle name="Normal 63" xfId="2674" xr:uid="{00000000-0005-0000-0000-0000EB0C0000}"/>
    <cellStyle name="Normal 64" xfId="3082" xr:uid="{00000000-0005-0000-0000-0000EC0C0000}"/>
    <cellStyle name="Normal 65" xfId="2675" xr:uid="{00000000-0005-0000-0000-0000ED0C0000}"/>
    <cellStyle name="Normal 66" xfId="2652" xr:uid="{00000000-0005-0000-0000-0000EE0C0000}"/>
    <cellStyle name="Normal 66 2" xfId="2677" xr:uid="{00000000-0005-0000-0000-0000EF0C0000}"/>
    <cellStyle name="Normal 67" xfId="2679" xr:uid="{00000000-0005-0000-0000-0000F00C0000}"/>
    <cellStyle name="Normal 68" xfId="3083" xr:uid="{00000000-0005-0000-0000-0000F10C0000}"/>
    <cellStyle name="Normal 69" xfId="2680" xr:uid="{00000000-0005-0000-0000-0000F20C0000}"/>
    <cellStyle name="Normal 7" xfId="94" xr:uid="{00000000-0005-0000-0000-0000F30C0000}"/>
    <cellStyle name="Normal 7 10" xfId="491" xr:uid="{00000000-0005-0000-0000-0000F40C0000}"/>
    <cellStyle name="Normal 7 11" xfId="492" xr:uid="{00000000-0005-0000-0000-0000F50C0000}"/>
    <cellStyle name="Normal 7 12" xfId="493" xr:uid="{00000000-0005-0000-0000-0000F60C0000}"/>
    <cellStyle name="Normal 7 13" xfId="494" xr:uid="{00000000-0005-0000-0000-0000F70C0000}"/>
    <cellStyle name="Normal 7 14" xfId="495" xr:uid="{00000000-0005-0000-0000-0000F80C0000}"/>
    <cellStyle name="Normal 7 15" xfId="496" xr:uid="{00000000-0005-0000-0000-0000F90C0000}"/>
    <cellStyle name="Normal 7 16" xfId="497" xr:uid="{00000000-0005-0000-0000-0000FA0C0000}"/>
    <cellStyle name="Normal 7 17" xfId="498" xr:uid="{00000000-0005-0000-0000-0000FB0C0000}"/>
    <cellStyle name="Normal 7 18" xfId="2598" xr:uid="{00000000-0005-0000-0000-0000FC0C0000}"/>
    <cellStyle name="Normal 7 18 2" xfId="3084" xr:uid="{00000000-0005-0000-0000-0000FD0C0000}"/>
    <cellStyle name="Normal 7 19" xfId="2599" xr:uid="{00000000-0005-0000-0000-0000FE0C0000}"/>
    <cellStyle name="Normal 7 2" xfId="316" xr:uid="{00000000-0005-0000-0000-0000FF0C0000}"/>
    <cellStyle name="Normal 7 2 2" xfId="3085" xr:uid="{00000000-0005-0000-0000-0000000D0000}"/>
    <cellStyle name="Normal 7 2 3" xfId="3362" xr:uid="{00000000-0005-0000-0000-0000010D0000}"/>
    <cellStyle name="Normal 7 20" xfId="2600" xr:uid="{00000000-0005-0000-0000-0000020D0000}"/>
    <cellStyle name="Normal 7 3" xfId="421" xr:uid="{00000000-0005-0000-0000-0000030D0000}"/>
    <cellStyle name="Normal 7 3 2" xfId="2601" xr:uid="{00000000-0005-0000-0000-0000040D0000}"/>
    <cellStyle name="Normal 7 3 3" xfId="3086" xr:uid="{00000000-0005-0000-0000-0000050D0000}"/>
    <cellStyle name="Normal 7 4" xfId="499" xr:uid="{00000000-0005-0000-0000-0000060D0000}"/>
    <cellStyle name="Normal 7 4 2" xfId="2602" xr:uid="{00000000-0005-0000-0000-0000070D0000}"/>
    <cellStyle name="Normal 7 5" xfId="500" xr:uid="{00000000-0005-0000-0000-0000080D0000}"/>
    <cellStyle name="Normal 7 5 2" xfId="2603" xr:uid="{00000000-0005-0000-0000-0000090D0000}"/>
    <cellStyle name="Normal 7 6" xfId="501" xr:uid="{00000000-0005-0000-0000-00000A0D0000}"/>
    <cellStyle name="Normal 7 6 2" xfId="2604" xr:uid="{00000000-0005-0000-0000-00000B0D0000}"/>
    <cellStyle name="Normal 7 7" xfId="502" xr:uid="{00000000-0005-0000-0000-00000C0D0000}"/>
    <cellStyle name="Normal 7 8" xfId="503" xr:uid="{00000000-0005-0000-0000-00000D0D0000}"/>
    <cellStyle name="Normal 7 9" xfId="504" xr:uid="{00000000-0005-0000-0000-00000E0D0000}"/>
    <cellStyle name="Normal 7_LOT 1.2 - MITYANA GH(1) 08-08-12" xfId="2605" xr:uid="{00000000-0005-0000-0000-00000F0D0000}"/>
    <cellStyle name="Normal 70" xfId="3087" xr:uid="{00000000-0005-0000-0000-0000100D0000}"/>
    <cellStyle name="Normal 71" xfId="2681" xr:uid="{00000000-0005-0000-0000-0000110D0000}"/>
    <cellStyle name="Normal 72" xfId="2682" xr:uid="{00000000-0005-0000-0000-0000120D0000}"/>
    <cellStyle name="Normal 73" xfId="2683" xr:uid="{00000000-0005-0000-0000-0000130D0000}"/>
    <cellStyle name="Normal 74" xfId="2684" xr:uid="{00000000-0005-0000-0000-0000140D0000}"/>
    <cellStyle name="Normal 75" xfId="3088" xr:uid="{00000000-0005-0000-0000-0000150D0000}"/>
    <cellStyle name="Normal 76" xfId="2685" xr:uid="{00000000-0005-0000-0000-0000160D0000}"/>
    <cellStyle name="Normal 77" xfId="2686" xr:uid="{00000000-0005-0000-0000-0000170D0000}"/>
    <cellStyle name="Normal 78" xfId="2687" xr:uid="{00000000-0005-0000-0000-0000180D0000}"/>
    <cellStyle name="Normal 79" xfId="2688" xr:uid="{00000000-0005-0000-0000-0000190D0000}"/>
    <cellStyle name="Normal 8" xfId="99" xr:uid="{00000000-0005-0000-0000-00001A0D0000}"/>
    <cellStyle name="Normal 8 2" xfId="317" xr:uid="{00000000-0005-0000-0000-00001B0D0000}"/>
    <cellStyle name="Normal 8 3" xfId="422" xr:uid="{00000000-0005-0000-0000-00001C0D0000}"/>
    <cellStyle name="Normal 8 3 2" xfId="67" xr:uid="{00000000-0005-0000-0000-00001D0D0000}"/>
    <cellStyle name="Normal 8 4" xfId="1360" xr:uid="{00000000-0005-0000-0000-00001E0D0000}"/>
    <cellStyle name="Normal 8 4 2" xfId="2606" xr:uid="{00000000-0005-0000-0000-00001F0D0000}"/>
    <cellStyle name="Normal 8 5" xfId="1361" xr:uid="{00000000-0005-0000-0000-0000200D0000}"/>
    <cellStyle name="Normal 8 5 2" xfId="2607" xr:uid="{00000000-0005-0000-0000-0000210D0000}"/>
    <cellStyle name="Normal 8 6" xfId="1362" xr:uid="{00000000-0005-0000-0000-0000220D0000}"/>
    <cellStyle name="Normal 8 6 2" xfId="2608" xr:uid="{00000000-0005-0000-0000-0000230D0000}"/>
    <cellStyle name="Normal 8_MInistry of Health-UHSSP template" xfId="2609" xr:uid="{00000000-0005-0000-0000-0000240D0000}"/>
    <cellStyle name="Normal 80" xfId="3089" xr:uid="{00000000-0005-0000-0000-0000250D0000}"/>
    <cellStyle name="Normal 81" xfId="3090" xr:uid="{00000000-0005-0000-0000-0000260D0000}"/>
    <cellStyle name="Normal 82" xfId="2689" xr:uid="{00000000-0005-0000-0000-0000270D0000}"/>
    <cellStyle name="Normal 83" xfId="2691" xr:uid="{00000000-0005-0000-0000-0000280D0000}"/>
    <cellStyle name="Normal 84" xfId="2692" xr:uid="{00000000-0005-0000-0000-0000290D0000}"/>
    <cellStyle name="Normal 85" xfId="3091" xr:uid="{00000000-0005-0000-0000-00002A0D0000}"/>
    <cellStyle name="Normal 86" xfId="2693" xr:uid="{00000000-0005-0000-0000-00002B0D0000}"/>
    <cellStyle name="Normal 87" xfId="2694" xr:uid="{00000000-0005-0000-0000-00002C0D0000}"/>
    <cellStyle name="Normal 88" xfId="3092" xr:uid="{00000000-0005-0000-0000-00002D0D0000}"/>
    <cellStyle name="Normal 89" xfId="3093" xr:uid="{00000000-0005-0000-0000-00002E0D0000}"/>
    <cellStyle name="Normal 9" xfId="101" xr:uid="{00000000-0005-0000-0000-00002F0D0000}"/>
    <cellStyle name="Normal 9 2" xfId="253" xr:uid="{00000000-0005-0000-0000-0000300D0000}"/>
    <cellStyle name="Normal 9 2 2" xfId="2610" xr:uid="{00000000-0005-0000-0000-0000310D0000}"/>
    <cellStyle name="Normal 9 3" xfId="1363" xr:uid="{00000000-0005-0000-0000-0000320D0000}"/>
    <cellStyle name="Normal 9 3 2" xfId="2611" xr:uid="{00000000-0005-0000-0000-0000330D0000}"/>
    <cellStyle name="Normal 9 4" xfId="1364" xr:uid="{00000000-0005-0000-0000-0000340D0000}"/>
    <cellStyle name="Normal 9 4 2" xfId="2612" xr:uid="{00000000-0005-0000-0000-0000350D0000}"/>
    <cellStyle name="Normal 9 5" xfId="1365" xr:uid="{00000000-0005-0000-0000-0000360D0000}"/>
    <cellStyle name="Normal 9 5 2" xfId="2613" xr:uid="{00000000-0005-0000-0000-0000370D0000}"/>
    <cellStyle name="Normal 9 6" xfId="1366" xr:uid="{00000000-0005-0000-0000-0000380D0000}"/>
    <cellStyle name="Normal 9 6 2" xfId="2614" xr:uid="{00000000-0005-0000-0000-0000390D0000}"/>
    <cellStyle name="Normal 9 7" xfId="2615" xr:uid="{00000000-0005-0000-0000-00003A0D0000}"/>
    <cellStyle name="Normal 9_PROPOSED FACTORY FOR G.S.U.L." xfId="1367" xr:uid="{00000000-0005-0000-0000-00003B0D0000}"/>
    <cellStyle name="Normal 90" xfId="3094" xr:uid="{00000000-0005-0000-0000-00003C0D0000}"/>
    <cellStyle name="Normal 91" xfId="2695" xr:uid="{00000000-0005-0000-0000-00003D0D0000}"/>
    <cellStyle name="Normal 92" xfId="2696" xr:uid="{00000000-0005-0000-0000-00003E0D0000}"/>
    <cellStyle name="Normal 93" xfId="2697" xr:uid="{00000000-0005-0000-0000-00003F0D0000}"/>
    <cellStyle name="Normal 94" xfId="3095" xr:uid="{00000000-0005-0000-0000-0000400D0000}"/>
    <cellStyle name="Normal 95" xfId="3096" xr:uid="{00000000-0005-0000-0000-0000410D0000}"/>
    <cellStyle name="Normal 96" xfId="2698" xr:uid="{00000000-0005-0000-0000-0000420D0000}"/>
    <cellStyle name="Normal 97" xfId="2699" xr:uid="{00000000-0005-0000-0000-0000430D0000}"/>
    <cellStyle name="Normal 98" xfId="2700" xr:uid="{00000000-0005-0000-0000-0000440D0000}"/>
    <cellStyle name="Normal 99" xfId="3097" xr:uid="{00000000-0005-0000-0000-0000450D0000}"/>
    <cellStyle name="Normal_0.5   Bills of Quantities Section - Summit View" xfId="4" xr:uid="{00000000-0005-0000-0000-0000460D0000}"/>
    <cellStyle name="Normal_0.5   Bills of Quantities Section - Summit View 2" xfId="7" xr:uid="{00000000-0005-0000-0000-0000470D0000}"/>
    <cellStyle name="Normal_0.5   Bills of Quantities Section - Summit View 2 2 2 3" xfId="17" xr:uid="{00000000-0005-0000-0000-0000480D0000}"/>
    <cellStyle name="Normal_0.5   Bills of Quantities Section - Summit View 2 3" xfId="34" xr:uid="{00000000-0005-0000-0000-0000490D0000}"/>
    <cellStyle name="Normal_0.5   Bills of Quantities Section - Summit View 3 2" xfId="32" xr:uid="{00000000-0005-0000-0000-00004A0D0000}"/>
    <cellStyle name="Normal_Bill No. 5  Element No.01 2" xfId="26" xr:uid="{00000000-0005-0000-0000-00004B0D0000}"/>
    <cellStyle name="Normal_Bills of Quantities - unpriced" xfId="3" xr:uid="{00000000-0005-0000-0000-00004C0D0000}"/>
    <cellStyle name="Normal_Bills of Quantities - unpriced 2" xfId="14" xr:uid="{00000000-0005-0000-0000-00004D0D0000}"/>
    <cellStyle name="Normal_Bills of Quantities - unpriced 2 2 2" xfId="12" xr:uid="{00000000-0005-0000-0000-00004E0D0000}"/>
    <cellStyle name="Normal_Bills of Quantities - unpriced 2 2 2 2 2 2" xfId="27" xr:uid="{00000000-0005-0000-0000-00004F0D0000}"/>
    <cellStyle name="Normal_Bills of Quantities - unpriced 2 2 2 3" xfId="23" xr:uid="{00000000-0005-0000-0000-0000500D0000}"/>
    <cellStyle name="Normal_Bills of Quantities - unpriced 2 2 2 3 2" xfId="18" xr:uid="{00000000-0005-0000-0000-0000510D0000}"/>
    <cellStyle name="Normal_Bills of Quantities - unpriced 2 3" xfId="31" xr:uid="{00000000-0005-0000-0000-0000520D0000}"/>
    <cellStyle name="Normal_Bills of Quantities - unpriced 3 2" xfId="9" xr:uid="{00000000-0005-0000-0000-0000530D0000}"/>
    <cellStyle name="Normal_Bills of Quantities - unpriced 3 2 2" xfId="15" xr:uid="{00000000-0005-0000-0000-0000540D0000}"/>
    <cellStyle name="Normal_Blank Bills of Quantities - ESA - FINAL" xfId="58" xr:uid="{00000000-0005-0000-0000-0000550D0000}"/>
    <cellStyle name="Normal_Cover Page 2" xfId="56" xr:uid="{00000000-0005-0000-0000-0000560D0000}"/>
    <cellStyle name="Normal_Phase 3B BoQ DFCU Priced Rev 18.04.06" xfId="61" xr:uid="{00000000-0005-0000-0000-0000570D0000}"/>
    <cellStyle name="Normal_PROPOSED HANNINGTON PLAZA - BILLS OF QUANTITIES 05.07.2007 2" xfId="57" xr:uid="{00000000-0005-0000-0000-0000580D0000}"/>
    <cellStyle name="Note 2" xfId="86" xr:uid="{00000000-0005-0000-0000-0000590D0000}"/>
    <cellStyle name="Note 2 2" xfId="318" xr:uid="{00000000-0005-0000-0000-00005A0D0000}"/>
    <cellStyle name="Note 2 2 2" xfId="319" xr:uid="{00000000-0005-0000-0000-00005B0D0000}"/>
    <cellStyle name="Note 2 2 2 2" xfId="2616" xr:uid="{00000000-0005-0000-0000-00005C0D0000}"/>
    <cellStyle name="Note 2 2 3" xfId="2617" xr:uid="{00000000-0005-0000-0000-00005D0D0000}"/>
    <cellStyle name="Note 2 2_LOT 1.2 - MITYANA GH(1) 08-08-12" xfId="2618" xr:uid="{00000000-0005-0000-0000-00005E0D0000}"/>
    <cellStyle name="Note 2 3" xfId="320" xr:uid="{00000000-0005-0000-0000-00005F0D0000}"/>
    <cellStyle name="Note 2 3 2" xfId="2619" xr:uid="{00000000-0005-0000-0000-0000600D0000}"/>
    <cellStyle name="Note 2 4" xfId="321" xr:uid="{00000000-0005-0000-0000-0000610D0000}"/>
    <cellStyle name="Note 2 4 2" xfId="2620" xr:uid="{00000000-0005-0000-0000-0000620D0000}"/>
    <cellStyle name="Note 2 5" xfId="2621" xr:uid="{00000000-0005-0000-0000-0000630D0000}"/>
    <cellStyle name="Note 2_LOT 1.2 - MITYANA GH(1) 08-08-12" xfId="2622" xr:uid="{00000000-0005-0000-0000-0000640D0000}"/>
    <cellStyle name="Note 3" xfId="87" xr:uid="{00000000-0005-0000-0000-0000650D0000}"/>
    <cellStyle name="Note 3 2" xfId="322" xr:uid="{00000000-0005-0000-0000-0000660D0000}"/>
    <cellStyle name="Note 3 2 2" xfId="2623" xr:uid="{00000000-0005-0000-0000-0000670D0000}"/>
    <cellStyle name="Note 3 3" xfId="323" xr:uid="{00000000-0005-0000-0000-0000680D0000}"/>
    <cellStyle name="Note 3 3 2" xfId="2624" xr:uid="{00000000-0005-0000-0000-0000690D0000}"/>
    <cellStyle name="Note 3 4" xfId="324" xr:uid="{00000000-0005-0000-0000-00006A0D0000}"/>
    <cellStyle name="Note 3 4 2" xfId="2625" xr:uid="{00000000-0005-0000-0000-00006B0D0000}"/>
    <cellStyle name="Note 3 5" xfId="2626" xr:uid="{00000000-0005-0000-0000-00006C0D0000}"/>
    <cellStyle name="Note 3_LOT 1.2 - MITYANA GH(1) 08-08-12" xfId="2627" xr:uid="{00000000-0005-0000-0000-00006D0D0000}"/>
    <cellStyle name="Note 4" xfId="325" xr:uid="{00000000-0005-0000-0000-00006E0D0000}"/>
    <cellStyle name="Note 4 2" xfId="326" xr:uid="{00000000-0005-0000-0000-00006F0D0000}"/>
    <cellStyle name="Note 4 2 2" xfId="2628" xr:uid="{00000000-0005-0000-0000-0000700D0000}"/>
    <cellStyle name="Note 4 3" xfId="2629" xr:uid="{00000000-0005-0000-0000-0000710D0000}"/>
    <cellStyle name="Note 4_LOT 1.2 - MITYANA GH(1) 08-08-12" xfId="2630" xr:uid="{00000000-0005-0000-0000-0000720D0000}"/>
    <cellStyle name="Percent" xfId="2" builtinId="5"/>
    <cellStyle name="Percent 2" xfId="259" xr:uid="{00000000-0005-0000-0000-0000740D0000}"/>
    <cellStyle name="Percent 2 2" xfId="308" xr:uid="{00000000-0005-0000-0000-0000750D0000}"/>
    <cellStyle name="Percent 2 2 2" xfId="346" xr:uid="{00000000-0005-0000-0000-0000760D0000}"/>
    <cellStyle name="Percent 2 2 2 2" xfId="358" xr:uid="{00000000-0005-0000-0000-0000770D0000}"/>
    <cellStyle name="Percent 2 2 2 2 2" xfId="553" xr:uid="{00000000-0005-0000-0000-0000780D0000}"/>
    <cellStyle name="Percent 2 2 2 2 2 2" xfId="2713" xr:uid="{00000000-0005-0000-0000-0000790D0000}"/>
    <cellStyle name="Percent 2 2 2 2 3" xfId="2631" xr:uid="{00000000-0005-0000-0000-00007A0D0000}"/>
    <cellStyle name="Percent 2 2 2 3" xfId="554" xr:uid="{00000000-0005-0000-0000-00007B0D0000}"/>
    <cellStyle name="Percent 2 2 2 4" xfId="2632" xr:uid="{00000000-0005-0000-0000-00007C0D0000}"/>
    <cellStyle name="Percent 2 2 3" xfId="555" xr:uid="{00000000-0005-0000-0000-00007D0D0000}"/>
    <cellStyle name="Percent 2 2 4" xfId="2633" xr:uid="{00000000-0005-0000-0000-00007E0D0000}"/>
    <cellStyle name="Percent 2 3" xfId="423" xr:uid="{00000000-0005-0000-0000-00007F0D0000}"/>
    <cellStyle name="Percent 2 3 2" xfId="2634" xr:uid="{00000000-0005-0000-0000-0000800D0000}"/>
    <cellStyle name="Percent 2 4" xfId="62" xr:uid="{00000000-0005-0000-0000-0000810D0000}"/>
    <cellStyle name="Percent 2 5" xfId="2635" xr:uid="{00000000-0005-0000-0000-0000820D0000}"/>
    <cellStyle name="Percent 2 6" xfId="3098" xr:uid="{00000000-0005-0000-0000-0000830D0000}"/>
    <cellStyle name="Percent 3" xfId="60" xr:uid="{00000000-0005-0000-0000-0000840D0000}"/>
    <cellStyle name="Percent 3 2" xfId="328" xr:uid="{00000000-0005-0000-0000-0000850D0000}"/>
    <cellStyle name="Percent 3 2 2" xfId="2636" xr:uid="{00000000-0005-0000-0000-0000860D0000}"/>
    <cellStyle name="Percent 3 3" xfId="424" xr:uid="{00000000-0005-0000-0000-0000870D0000}"/>
    <cellStyle name="Percent 4" xfId="425" xr:uid="{00000000-0005-0000-0000-0000880D0000}"/>
    <cellStyle name="Percent 4 2" xfId="426" xr:uid="{00000000-0005-0000-0000-0000890D0000}"/>
    <cellStyle name="Percent 4 2 2" xfId="427" xr:uid="{00000000-0005-0000-0000-00008A0D0000}"/>
    <cellStyle name="Percent 5" xfId="2705" xr:uid="{00000000-0005-0000-0000-00008B0D0000}"/>
    <cellStyle name="Percent 5 2" xfId="3155" xr:uid="{00000000-0005-0000-0000-00008C0D0000}"/>
    <cellStyle name="Percent 5 3" xfId="3221" xr:uid="{00000000-0005-0000-0000-00008D0D0000}"/>
    <cellStyle name="Percent 5 4" xfId="3239" xr:uid="{00000000-0005-0000-0000-00008E0D0000}"/>
    <cellStyle name="Percent 5 5" xfId="3289" xr:uid="{00000000-0005-0000-0000-00008F0D0000}"/>
    <cellStyle name="Percent 6" xfId="360" xr:uid="{00000000-0005-0000-0000-0000900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302895</xdr:colOff>
      <xdr:row>5</xdr:row>
      <xdr:rowOff>171786</xdr:rowOff>
    </xdr:from>
    <xdr:to>
      <xdr:col>14</xdr:col>
      <xdr:colOff>1079238</xdr:colOff>
      <xdr:row>10</xdr:row>
      <xdr:rowOff>128643</xdr:rowOff>
    </xdr:to>
    <xdr:pic>
      <xdr:nvPicPr>
        <xdr:cNvPr id="2" name="Picture 1" descr="Uganda logo">
          <a:extLst>
            <a:ext uri="{FF2B5EF4-FFF2-40B4-BE49-F238E27FC236}">
              <a16:creationId xmlns:a16="http://schemas.microsoft.com/office/drawing/2014/main" id="{4C4959F1-13D6-4022-B855-293CC661E033}"/>
            </a:ext>
          </a:extLst>
        </xdr:cNvPr>
        <xdr:cNvPicPr>
          <a:picLocks noChangeAspect="1" noChangeArrowheads="1"/>
        </xdr:cNvPicPr>
      </xdr:nvPicPr>
      <xdr:blipFill>
        <a:blip xmlns:r="http://schemas.openxmlformats.org/officeDocument/2006/relationships" r:embed="rId1">
          <a:lum bright="-6000" contrast="48000"/>
          <a:extLst>
            <a:ext uri="{28A0092B-C50C-407E-A947-70E740481C1C}">
              <a14:useLocalDpi xmlns:a14="http://schemas.microsoft.com/office/drawing/2010/main" val="0"/>
            </a:ext>
          </a:extLst>
        </a:blip>
        <a:srcRect l="36691" t="22408" r="40425" b="47601"/>
        <a:stretch>
          <a:fillRect/>
        </a:stretch>
      </xdr:blipFill>
      <xdr:spPr bwMode="auto">
        <a:xfrm>
          <a:off x="5217795" y="559136"/>
          <a:ext cx="1170043" cy="1112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67236</xdr:colOff>
      <xdr:row>5</xdr:row>
      <xdr:rowOff>145676</xdr:rowOff>
    </xdr:from>
    <xdr:to>
      <xdr:col>7</xdr:col>
      <xdr:colOff>229161</xdr:colOff>
      <xdr:row>10</xdr:row>
      <xdr:rowOff>0</xdr:rowOff>
    </xdr:to>
    <xdr:pic>
      <xdr:nvPicPr>
        <xdr:cNvPr id="3" name="Picture 2" descr="Enabel, the new name of the Belgian development agency | Glo.be">
          <a:extLst>
            <a:ext uri="{FF2B5EF4-FFF2-40B4-BE49-F238E27FC236}">
              <a16:creationId xmlns:a16="http://schemas.microsoft.com/office/drawing/2014/main" id="{8AA9D584-A707-41C2-9B9C-88BA2C9C09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586" y="533026"/>
          <a:ext cx="2035175" cy="1006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JECTS\ISDEFE\01.%20Kawolo%20GH\Contract\KAWOLO%20GH%20-%20BoQ%20(DEFINITIV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sers\Mean-Machine\Desktop\EADB%20HO%20PENULTIMATE%20VALUATION%20for%20sig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lvin\SharedDocs\Sameera\Work\Tangalle%20Hospital\Tangalle%20-%20Maternaty%20Ward%20Complex%20WS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Personal\Zambia%20Temporary\MTSP%20without%20EU%20grant%204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_Main Prices List"/>
      <sheetName val="Cover Page Annex 2"/>
      <sheetName val="Contents Page "/>
      <sheetName val="Fly Sht Bl. I - C.O.C"/>
      <sheetName val="Bl. I - C.O.C"/>
      <sheetName val="Sumry Bl. I - C.O.C "/>
      <sheetName val="Flysht. Bill No II "/>
      <sheetName val="Bill No II"/>
      <sheetName val="Smry. Bl. II Prelims "/>
      <sheetName val="Fly Sht. bl. 1"/>
      <sheetName val="Bill 1 Ex. OPD"/>
      <sheetName val="Sum. 1 Ex. OPD"/>
      <sheetName val="Fly Sht. bl. 2 "/>
      <sheetName val="Bill 2 OPD"/>
      <sheetName val="Sum. 2 OPD"/>
      <sheetName val="Fly Sht. bl. 3"/>
      <sheetName val="Bill 3 Casualty"/>
      <sheetName val="Sum. 3 Casualty"/>
      <sheetName val="Fly Sht. bl. 4"/>
      <sheetName val="Bill 4 Theatre"/>
      <sheetName val="Sum. 4 Theatre"/>
      <sheetName val="Fly Sht. bl.5 Mortuary"/>
      <sheetName val="Bill 5 Mortuary"/>
      <sheetName val="Sum. 5 Mortuary "/>
      <sheetName val="Fly Sht. bl. 6 Maternity"/>
      <sheetName val="Bill 6 Maternity"/>
      <sheetName val="Sum. 6 Maternity"/>
      <sheetName val="Fly Sht. bl. 7 "/>
      <sheetName val="Bill 7 Ante to Pv Ward"/>
      <sheetName val="Sum. 7 Pvt Ward_final"/>
      <sheetName val="Fly Sht. bl.8 Ant"/>
      <sheetName val="Bill 8 Ante"/>
      <sheetName val="Sum. 8 Ante "/>
      <sheetName val="Fly Sht Bl 9.2"/>
      <sheetName val="Bill 9.2 Gen Hse_final"/>
      <sheetName val="Sum. 9.2 Gen Hse_final"/>
      <sheetName val="Fly Sht. bl.9.2 Elect."/>
      <sheetName val="Bill 9.2 Elect."/>
      <sheetName val="Sum. 9.2 Elect."/>
      <sheetName val="Fly Sht. bl. 9.1-9.3 Mech."/>
      <sheetName val="Bill 9.1-9.3 Mech."/>
      <sheetName val="Sum. 9.1-9.3 Mech."/>
      <sheetName val="Fly Sht. bl. 10 Incinerator"/>
      <sheetName val="Bill 10 Incinerator House Wall"/>
      <sheetName val="Sum. 10 Incinerator House Wall"/>
      <sheetName val="Fly Sht. bl. 11"/>
      <sheetName val="Bill 11 Placenta Pit"/>
      <sheetName val="Sum. 11 Placenta Pit "/>
      <sheetName val="Fly Sht. bl. 12"/>
      <sheetName val="Bill 12 Medical Pit"/>
      <sheetName val="Sum. 12Medical Pit"/>
      <sheetName val="Fly Sht. bl. 13 Kitchen"/>
      <sheetName val="Bill 13 Kitchen"/>
      <sheetName val="Sum. 13 Kitchen"/>
      <sheetName val="Fly Sht. bl. 14 "/>
      <sheetName val="Bill 14 At. Laundry"/>
      <sheetName val="Sum. 14 At. Laundry"/>
      <sheetName val="Fly Sht. bl. 15"/>
      <sheetName val="Bill 15 Services block"/>
      <sheetName val="Sum. 15 Services block"/>
      <sheetName val="Fly Sht. bl.16 Isolation ward"/>
      <sheetName val="Bill 16 Isolation ward"/>
      <sheetName val="Sum. 16 Isolation ward"/>
      <sheetName val="Fly Sht. bl. 17"/>
      <sheetName val="Bill 17 Vip Lat."/>
      <sheetName val="Sum. Bl. 17 Vip Lat."/>
      <sheetName val="Fly Sht. bl. 18"/>
      <sheetName val="Bill 18 New 2 Bed Staff Block"/>
      <sheetName val="Sum. 18 2Bed Staff Block"/>
      <sheetName val="Fly Sht. bl. 19"/>
      <sheetName val="Bill 19 MFP Ex. Wards"/>
      <sheetName val="Sum. 19 MFP Ex. Wards"/>
      <sheetName val="Fly Sht. bl.20 External Wrks"/>
      <sheetName val="Bill.20 External Wrks "/>
      <sheetName val="Summary Bl.20 Ext.Wrks "/>
      <sheetName val="Fly Sht. bl.21 N Canteen"/>
      <sheetName val="Bill 21 N Canteen"/>
      <sheetName val="Sum.21 New Canteen "/>
      <sheetName val="Fly Sht. bl. 22"/>
      <sheetName val="Bill 22 New Gate House"/>
      <sheetName val="Sum. Bl. 22 New Gate House"/>
      <sheetName val="Fly Sht. Bl. III DayWorks"/>
      <sheetName val="Bl. III Day Works"/>
      <sheetName val="Sum. Bl. III Day Works"/>
      <sheetName val="Fly Sht Bill IV Med Eq"/>
      <sheetName val="Bill IV Med Eq"/>
      <sheetName val="Sum Bill IV Med Eq"/>
      <sheetName val="Fly Sht. Main Sum. Annex 2"/>
      <sheetName val="Main Summary  Annex2"/>
    </sheetNames>
    <sheetDataSet>
      <sheetData sheetId="0">
        <row r="2">
          <cell r="K2">
            <v>1.1200000000000001</v>
          </cell>
        </row>
        <row r="3">
          <cell r="K3">
            <v>1.21</v>
          </cell>
        </row>
        <row r="82">
          <cell r="I82">
            <v>0.7</v>
          </cell>
        </row>
        <row r="107">
          <cell r="I107">
            <v>0.7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Fly Shts"/>
      <sheetName val="G.C. &amp; PRELIMINARIES"/>
      <sheetName val="Bill No.3 Fifth Floor"/>
      <sheetName val="Sum. Bill No. 3 "/>
      <sheetName val="Bill No.4 Sixth Floor"/>
      <sheetName val="Sum. Bill No.4"/>
      <sheetName val="Bill No.5 Seventh Floor"/>
      <sheetName val="Sum. Bill No.5"/>
      <sheetName val="Bill No.6 Electrical"/>
      <sheetName val="Sum. Bill No.6"/>
      <sheetName val="Bill No.7 Mechanical"/>
      <sheetName val="Sum. Bill No.7"/>
      <sheetName val="Bill No. 7A Plumbing"/>
      <sheetName val="Sum. Bill No.7A Plumbing"/>
      <sheetName val="Bill No.8 Variations"/>
      <sheetName val="Sum. Bill No.8"/>
      <sheetName val="Bill No. 9 Eighth Floor"/>
      <sheetName val="Sum. Bill No. 9"/>
      <sheetName val="Bill No.10 Ninth Floor"/>
      <sheetName val="Sum. Bill No.10"/>
      <sheetName val="Bill No.11 Second Floor"/>
      <sheetName val="Sum. Bill No.11"/>
      <sheetName val="Main 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gama"/>
      <sheetName val="Tangalle hos"/>
      <sheetName val="lists"/>
      <sheetName val="Project information"/>
      <sheetName val="Tangalle_hos"/>
      <sheetName val="GenDataPh4"/>
      <sheetName val="General Items"/>
      <sheetName val="Beauty"/>
      <sheetName val="Core Eqpt"/>
      <sheetName val="Home"/>
      <sheetName val="Kids"/>
      <sheetName val="Lingerie"/>
      <sheetName val="Mens"/>
      <sheetName val="New Home"/>
      <sheetName val="Re-Useable"/>
      <sheetName val="Womens"/>
      <sheetName val="Tangalle_hos1"/>
      <sheetName val="Project_information"/>
      <sheetName val="Tangalle_hos2"/>
      <sheetName val="Project_information1"/>
      <sheetName val="price list"/>
      <sheetName val="Summary"/>
      <sheetName val="Bill"/>
      <sheetName val="tpr"/>
      <sheetName val="sheet"/>
      <sheetName val="Model"/>
      <sheetName val="CONSTRUCTION COMPONENT"/>
      <sheetName val="Construction"/>
      <sheetName val="VIABILITY"/>
      <sheetName val="Cover"/>
      <sheetName val="ESTIMATE"/>
      <sheetName val="feasibility"/>
      <sheetName val="Elemental Breakdow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H2O TREATMENT PLANT SITE(4.1)"/>
      <sheetName val="Construction"/>
      <sheetName val="Bill 1-General"/>
      <sheetName val="H2O_TREATMENT_PLANT_SITE(4_1)"/>
      <sheetName val="H2O_TREATMENT_PLANT_SITE(4_1)1"/>
      <sheetName val="tpr"/>
      <sheetName val="공사비 내역 (가)"/>
      <sheetName val="Summary"/>
      <sheetName val="Bill"/>
      <sheetName val="Ragama"/>
      <sheetName val="00_Main Prices List"/>
      <sheetName val="GenDataPh4"/>
      <sheetName val="General Items"/>
      <sheetName val="Beauty"/>
      <sheetName val="Core Eqpt"/>
      <sheetName val="Home"/>
      <sheetName val="Kids"/>
      <sheetName val="Lingerie"/>
      <sheetName val="Mens"/>
      <sheetName val="New Home"/>
      <sheetName val="Re-Useable"/>
      <sheetName val="Womens"/>
      <sheetName val="cul-invSUBMITTED"/>
      <sheetName val="BOM 1"/>
      <sheetName val="Sheet2"/>
      <sheetName val="VIABILITY"/>
      <sheetName val="Input"/>
      <sheetName val="ESTIMATE"/>
      <sheetName val="feasibility"/>
      <sheetName val="NPV"/>
      <sheetName val="Überblick"/>
    </sheetNames>
    <sheetDataSet>
      <sheetData sheetId="0">
        <row r="39">
          <cell r="E39">
            <v>0.30843750000000003</v>
          </cell>
          <cell r="F39">
            <v>0.31725000000000003</v>
          </cell>
          <cell r="G39">
            <v>0.36425000000000002</v>
          </cell>
          <cell r="H39">
            <v>0.38775000000000004</v>
          </cell>
          <cell r="I39">
            <v>0.38775000000000004</v>
          </cell>
          <cell r="J39">
            <v>0.38775000000000004</v>
          </cell>
          <cell r="K39">
            <v>0.38775000000000004</v>
          </cell>
          <cell r="L39">
            <v>0.38775000000000004</v>
          </cell>
          <cell r="M39">
            <v>0.38775000000000004</v>
          </cell>
          <cell r="N39">
            <v>0.38775000000000004</v>
          </cell>
          <cell r="O39">
            <v>0.38775000000000004</v>
          </cell>
          <cell r="P39">
            <v>0.38775000000000004</v>
          </cell>
          <cell r="Q39">
            <v>0.38775000000000004</v>
          </cell>
          <cell r="R39">
            <v>0.38775000000000004</v>
          </cell>
          <cell r="S39">
            <v>0.38775000000000004</v>
          </cell>
        </row>
        <row r="52">
          <cell r="E52">
            <v>421.0526315789474</v>
          </cell>
          <cell r="F52">
            <v>396.86684073107051</v>
          </cell>
          <cell r="G52">
            <v>350.51546391752578</v>
          </cell>
          <cell r="H52">
            <v>336.73469387755102</v>
          </cell>
          <cell r="I52">
            <v>336.73469387755102</v>
          </cell>
          <cell r="J52">
            <v>336.73469387755102</v>
          </cell>
          <cell r="K52">
            <v>336.73469387755102</v>
          </cell>
          <cell r="L52">
            <v>336.73469387755102</v>
          </cell>
          <cell r="M52">
            <v>336.73469387755102</v>
          </cell>
          <cell r="N52">
            <v>336.73469387755102</v>
          </cell>
          <cell r="O52">
            <v>336.73469387755102</v>
          </cell>
          <cell r="P52">
            <v>336.73469387755102</v>
          </cell>
          <cell r="Q52">
            <v>336.73469387755102</v>
          </cell>
          <cell r="R52">
            <v>336.73469387755102</v>
          </cell>
          <cell r="S52">
            <v>336.73469387755102</v>
          </cell>
        </row>
        <row r="60">
          <cell r="E60">
            <v>6</v>
          </cell>
          <cell r="F60">
            <v>6</v>
          </cell>
          <cell r="G60">
            <v>6</v>
          </cell>
          <cell r="H60">
            <v>6</v>
          </cell>
          <cell r="I60">
            <v>6</v>
          </cell>
          <cell r="J60">
            <v>6</v>
          </cell>
          <cell r="K60">
            <v>6</v>
          </cell>
          <cell r="L60">
            <v>6</v>
          </cell>
          <cell r="M60">
            <v>6</v>
          </cell>
          <cell r="N60">
            <v>6</v>
          </cell>
          <cell r="O60">
            <v>6</v>
          </cell>
          <cell r="P60">
            <v>6</v>
          </cell>
          <cell r="Q60">
            <v>6</v>
          </cell>
          <cell r="R60">
            <v>6</v>
          </cell>
          <cell r="S60">
            <v>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11"/>
  <sheetViews>
    <sheetView view="pageBreakPreview" topLeftCell="A17" zoomScaleNormal="100" zoomScaleSheetLayoutView="100" workbookViewId="0">
      <selection activeCell="W33" sqref="W33"/>
    </sheetView>
  </sheetViews>
  <sheetFormatPr defaultColWidth="9.1796875" defaultRowHeight="13"/>
  <cols>
    <col min="1" max="1" width="0.81640625" style="228" customWidth="1"/>
    <col min="2" max="3" width="0.54296875" style="229" customWidth="1"/>
    <col min="4" max="4" width="0.81640625" style="229" customWidth="1"/>
    <col min="5" max="5" width="0.54296875" style="229" customWidth="1"/>
    <col min="6" max="6" width="3.453125" style="229" customWidth="1"/>
    <col min="7" max="7" width="23.453125" style="228" customWidth="1"/>
    <col min="8" max="8" width="5.54296875" style="228" customWidth="1"/>
    <col min="9" max="9" width="4.54296875" style="228" customWidth="1"/>
    <col min="10" max="10" width="8.54296875" style="228" customWidth="1"/>
    <col min="11" max="11" width="7.54296875" style="228" customWidth="1"/>
    <col min="12" max="12" width="8.54296875" style="228" customWidth="1"/>
    <col min="13" max="13" width="4.54296875" style="228" customWidth="1"/>
    <col min="14" max="14" width="5.54296875" style="228" customWidth="1"/>
    <col min="15" max="15" width="20.453125" style="228" customWidth="1"/>
    <col min="16" max="16" width="3.453125" style="228" customWidth="1"/>
    <col min="17" max="17" width="0.54296875" style="229" customWidth="1"/>
    <col min="18" max="18" width="0.81640625" style="235" customWidth="1"/>
    <col min="19" max="20" width="0.54296875" style="229" customWidth="1"/>
    <col min="21" max="16384" width="9.1796875" style="228"/>
  </cols>
  <sheetData>
    <row r="1" spans="1:20" ht="15" customHeight="1">
      <c r="R1" s="229"/>
    </row>
    <row r="2" spans="1:20" s="229" customFormat="1" ht="4" customHeight="1">
      <c r="C2" s="230"/>
      <c r="D2" s="230"/>
      <c r="E2" s="230"/>
      <c r="F2" s="230"/>
      <c r="G2" s="230"/>
      <c r="H2" s="230"/>
      <c r="I2" s="230"/>
      <c r="J2" s="230"/>
      <c r="K2" s="230"/>
      <c r="L2" s="230"/>
      <c r="M2" s="230"/>
      <c r="N2" s="230"/>
      <c r="O2" s="230"/>
      <c r="P2" s="230"/>
      <c r="Q2" s="230"/>
      <c r="R2" s="230"/>
      <c r="S2" s="230"/>
    </row>
    <row r="3" spans="1:20" s="229" customFormat="1" ht="4" customHeight="1">
      <c r="B3" s="231"/>
      <c r="C3" s="232"/>
      <c r="D3" s="233"/>
      <c r="E3" s="233"/>
      <c r="F3" s="233"/>
      <c r="G3" s="233"/>
      <c r="H3" s="233"/>
      <c r="I3" s="233"/>
      <c r="J3" s="233"/>
      <c r="K3" s="233"/>
      <c r="L3" s="233"/>
      <c r="M3" s="233"/>
      <c r="N3" s="233"/>
      <c r="O3" s="233"/>
      <c r="P3" s="233"/>
      <c r="Q3" s="233"/>
      <c r="R3" s="233"/>
      <c r="S3" s="234"/>
      <c r="T3" s="235"/>
    </row>
    <row r="4" spans="1:20" s="229" customFormat="1" ht="5.15" customHeight="1">
      <c r="B4" s="231"/>
      <c r="C4" s="236"/>
      <c r="D4" s="237"/>
      <c r="E4" s="238"/>
      <c r="F4" s="238"/>
      <c r="G4" s="238"/>
      <c r="H4" s="238"/>
      <c r="I4" s="238"/>
      <c r="J4" s="238"/>
      <c r="K4" s="238"/>
      <c r="L4" s="238"/>
      <c r="M4" s="238"/>
      <c r="N4" s="238"/>
      <c r="O4" s="238"/>
      <c r="P4" s="238"/>
      <c r="Q4" s="238"/>
      <c r="R4" s="239"/>
      <c r="S4" s="240"/>
    </row>
    <row r="5" spans="1:20" s="229" customFormat="1" ht="4" customHeight="1">
      <c r="B5" s="231"/>
      <c r="C5" s="236"/>
      <c r="D5" s="241"/>
      <c r="E5" s="232"/>
      <c r="F5" s="233"/>
      <c r="G5" s="233"/>
      <c r="H5" s="233"/>
      <c r="I5" s="233"/>
      <c r="J5" s="233"/>
      <c r="K5" s="233"/>
      <c r="L5" s="233"/>
      <c r="M5" s="233"/>
      <c r="N5" s="233"/>
      <c r="O5" s="233"/>
      <c r="P5" s="233"/>
      <c r="Q5" s="234"/>
      <c r="R5" s="241"/>
      <c r="T5" s="235"/>
    </row>
    <row r="6" spans="1:20" s="229" customFormat="1" ht="22" customHeight="1">
      <c r="B6" s="231"/>
      <c r="C6" s="236"/>
      <c r="D6" s="241"/>
      <c r="E6" s="236"/>
      <c r="Q6" s="240"/>
      <c r="R6" s="242"/>
      <c r="S6" s="240"/>
      <c r="T6" s="243"/>
    </row>
    <row r="7" spans="1:20" ht="8.25" customHeight="1">
      <c r="A7" s="244"/>
      <c r="B7" s="231"/>
      <c r="C7" s="236"/>
      <c r="D7" s="241"/>
      <c r="E7" s="236"/>
      <c r="F7" s="245"/>
      <c r="G7" s="1132"/>
      <c r="H7" s="1132"/>
      <c r="I7" s="1132"/>
      <c r="J7" s="1132"/>
      <c r="K7" s="1132"/>
      <c r="L7" s="1132"/>
      <c r="M7" s="1132"/>
      <c r="N7" s="1132"/>
      <c r="O7" s="1132"/>
      <c r="P7" s="246"/>
      <c r="Q7" s="247"/>
      <c r="R7" s="248"/>
      <c r="S7" s="247"/>
      <c r="T7" s="249"/>
    </row>
    <row r="8" spans="1:20" ht="15" customHeight="1">
      <c r="B8" s="231"/>
      <c r="C8" s="236"/>
      <c r="D8" s="241"/>
      <c r="E8" s="236"/>
      <c r="G8" s="250"/>
      <c r="H8" s="250"/>
      <c r="Q8" s="240"/>
      <c r="R8" s="242"/>
      <c r="S8" s="240"/>
      <c r="T8" s="243"/>
    </row>
    <row r="9" spans="1:20" ht="26">
      <c r="B9" s="231"/>
      <c r="C9" s="236"/>
      <c r="D9" s="241"/>
      <c r="E9" s="236"/>
      <c r="G9" s="251"/>
      <c r="Q9" s="240"/>
      <c r="R9" s="242"/>
      <c r="S9" s="240"/>
      <c r="T9" s="243"/>
    </row>
    <row r="10" spans="1:20" ht="20.5">
      <c r="B10" s="231"/>
      <c r="C10" s="236"/>
      <c r="D10" s="241"/>
      <c r="E10" s="236"/>
      <c r="G10" s="251"/>
      <c r="J10" s="252"/>
      <c r="Q10" s="253"/>
      <c r="R10" s="254"/>
      <c r="S10" s="253"/>
      <c r="T10" s="255"/>
    </row>
    <row r="11" spans="1:20" ht="18">
      <c r="B11" s="231"/>
      <c r="C11" s="236"/>
      <c r="D11" s="241"/>
      <c r="E11" s="236"/>
      <c r="G11" s="256"/>
      <c r="Q11" s="247"/>
      <c r="R11" s="248"/>
      <c r="S11" s="247"/>
      <c r="T11" s="249"/>
    </row>
    <row r="12" spans="1:20" ht="6.75" customHeight="1">
      <c r="B12" s="231"/>
      <c r="C12" s="236"/>
      <c r="D12" s="241"/>
      <c r="E12" s="236"/>
      <c r="G12" s="256"/>
      <c r="Q12" s="257"/>
      <c r="R12" s="258"/>
      <c r="S12" s="257"/>
      <c r="T12" s="259"/>
    </row>
    <row r="13" spans="1:20" ht="20.25" customHeight="1">
      <c r="A13" s="244"/>
      <c r="B13" s="231"/>
      <c r="C13" s="236"/>
      <c r="D13" s="241"/>
      <c r="E13" s="236"/>
      <c r="F13" s="245"/>
      <c r="G13" s="1132" t="s">
        <v>0</v>
      </c>
      <c r="H13" s="1132"/>
      <c r="I13" s="1132"/>
      <c r="J13" s="1132"/>
      <c r="K13" s="1132"/>
      <c r="L13" s="1132"/>
      <c r="M13" s="1132"/>
      <c r="N13" s="1132"/>
      <c r="O13" s="1132"/>
      <c r="P13" s="260"/>
      <c r="Q13" s="247"/>
      <c r="R13" s="248"/>
      <c r="S13" s="247"/>
      <c r="T13" s="249"/>
    </row>
    <row r="14" spans="1:20" ht="22.5" customHeight="1">
      <c r="B14" s="231"/>
      <c r="C14" s="236"/>
      <c r="D14" s="241"/>
      <c r="E14" s="236"/>
      <c r="G14" s="250"/>
      <c r="H14" s="250"/>
      <c r="Q14" s="240"/>
      <c r="R14" s="242"/>
      <c r="S14" s="240"/>
      <c r="T14" s="243"/>
    </row>
    <row r="15" spans="1:20" ht="30.75" customHeight="1" thickBot="1">
      <c r="A15" s="244"/>
      <c r="B15" s="231"/>
      <c r="C15" s="236"/>
      <c r="D15" s="241"/>
      <c r="E15" s="236"/>
      <c r="F15" s="261"/>
      <c r="G15" s="1133" t="s">
        <v>1</v>
      </c>
      <c r="H15" s="1133"/>
      <c r="I15" s="1133"/>
      <c r="J15" s="1133"/>
      <c r="K15" s="1133"/>
      <c r="L15" s="1133"/>
      <c r="M15" s="1133"/>
      <c r="N15" s="1133"/>
      <c r="O15" s="1133"/>
      <c r="P15" s="260"/>
      <c r="Q15" s="247"/>
      <c r="R15" s="248"/>
      <c r="S15" s="247"/>
      <c r="T15" s="249"/>
    </row>
    <row r="16" spans="1:20" ht="21" customHeight="1">
      <c r="A16" s="244"/>
      <c r="B16" s="231"/>
      <c r="C16" s="236"/>
      <c r="D16" s="241"/>
      <c r="E16" s="236"/>
      <c r="F16" s="261"/>
      <c r="G16" s="262"/>
      <c r="H16" s="262"/>
      <c r="I16" s="262"/>
      <c r="J16" s="262"/>
      <c r="K16" s="262"/>
      <c r="L16" s="262"/>
      <c r="M16" s="262"/>
      <c r="N16" s="262"/>
      <c r="O16" s="262"/>
      <c r="P16" s="260"/>
      <c r="Q16" s="247"/>
      <c r="R16" s="248"/>
      <c r="S16" s="247"/>
      <c r="T16" s="249"/>
    </row>
    <row r="17" spans="1:20" ht="46.5" customHeight="1">
      <c r="A17" s="263"/>
      <c r="B17" s="231"/>
      <c r="C17" s="236"/>
      <c r="D17" s="241"/>
      <c r="E17" s="236"/>
      <c r="F17" s="261"/>
      <c r="G17" s="1132"/>
      <c r="H17" s="1132"/>
      <c r="I17" s="1132"/>
      <c r="J17" s="1132"/>
      <c r="K17" s="1132"/>
      <c r="L17" s="1132"/>
      <c r="M17" s="1132"/>
      <c r="N17" s="1132"/>
      <c r="O17" s="1132"/>
      <c r="P17" s="260"/>
      <c r="Q17" s="240"/>
      <c r="R17" s="242"/>
      <c r="S17" s="240"/>
      <c r="T17" s="243"/>
    </row>
    <row r="18" spans="1:20" ht="24" customHeight="1">
      <c r="A18" s="244"/>
      <c r="B18" s="231"/>
      <c r="C18" s="236"/>
      <c r="D18" s="241"/>
      <c r="E18" s="236"/>
      <c r="F18" s="245"/>
      <c r="G18" s="1132" t="s">
        <v>2</v>
      </c>
      <c r="H18" s="1132"/>
      <c r="I18" s="1132"/>
      <c r="J18" s="1132"/>
      <c r="K18" s="1132"/>
      <c r="L18" s="1132"/>
      <c r="M18" s="1132"/>
      <c r="N18" s="1132"/>
      <c r="O18" s="1132"/>
      <c r="P18" s="260"/>
      <c r="Q18" s="247"/>
      <c r="R18" s="248"/>
      <c r="S18" s="247"/>
      <c r="T18" s="249"/>
    </row>
    <row r="19" spans="1:20" ht="15" customHeight="1">
      <c r="B19" s="231"/>
      <c r="C19" s="236"/>
      <c r="D19" s="241"/>
      <c r="E19" s="236"/>
      <c r="F19" s="235"/>
      <c r="G19" s="229"/>
      <c r="Q19" s="257"/>
      <c r="R19" s="258"/>
      <c r="S19" s="257"/>
      <c r="T19" s="259"/>
    </row>
    <row r="20" spans="1:20" ht="24" customHeight="1">
      <c r="A20" s="264"/>
      <c r="B20" s="231"/>
      <c r="C20" s="236"/>
      <c r="D20" s="241"/>
      <c r="E20" s="236"/>
      <c r="F20" s="245"/>
      <c r="G20" s="1132" t="s">
        <v>3</v>
      </c>
      <c r="H20" s="1132"/>
      <c r="I20" s="1132"/>
      <c r="J20" s="1132"/>
      <c r="K20" s="1132"/>
      <c r="L20" s="1132"/>
      <c r="M20" s="1132"/>
      <c r="N20" s="1132"/>
      <c r="O20" s="1132"/>
      <c r="P20" s="246"/>
      <c r="Q20" s="240"/>
      <c r="R20" s="242"/>
      <c r="S20" s="240"/>
      <c r="T20" s="243"/>
    </row>
    <row r="21" spans="1:20" ht="26.25" customHeight="1">
      <c r="B21" s="231"/>
      <c r="C21" s="236"/>
      <c r="D21" s="241"/>
      <c r="E21" s="236"/>
      <c r="F21" s="235"/>
      <c r="G21" s="229"/>
      <c r="Q21" s="257"/>
      <c r="R21" s="258"/>
      <c r="S21" s="257"/>
      <c r="T21" s="259"/>
    </row>
    <row r="22" spans="1:20" ht="24" customHeight="1">
      <c r="A22" s="244"/>
      <c r="B22" s="231"/>
      <c r="C22" s="236"/>
      <c r="D22" s="241"/>
      <c r="E22" s="236"/>
      <c r="F22" s="265"/>
      <c r="G22" s="1132" t="s">
        <v>4</v>
      </c>
      <c r="H22" s="1132"/>
      <c r="I22" s="1132"/>
      <c r="J22" s="1132"/>
      <c r="K22" s="1132"/>
      <c r="L22" s="1132"/>
      <c r="M22" s="1132"/>
      <c r="N22" s="1132"/>
      <c r="O22" s="1132"/>
      <c r="P22" s="266"/>
      <c r="Q22" s="247"/>
      <c r="R22" s="248"/>
      <c r="S22" s="247"/>
      <c r="T22" s="249"/>
    </row>
    <row r="23" spans="1:20" ht="13.5" customHeight="1">
      <c r="A23" s="244"/>
      <c r="B23" s="231"/>
      <c r="C23" s="236"/>
      <c r="D23" s="241"/>
      <c r="E23" s="236"/>
      <c r="F23" s="265"/>
      <c r="G23" s="267"/>
      <c r="H23" s="267"/>
      <c r="I23" s="267"/>
      <c r="J23" s="267"/>
      <c r="K23" s="267"/>
      <c r="L23" s="267"/>
      <c r="M23" s="267"/>
      <c r="N23" s="267"/>
      <c r="O23" s="267"/>
      <c r="P23" s="268"/>
      <c r="Q23" s="247"/>
      <c r="R23" s="248"/>
      <c r="S23" s="247"/>
      <c r="T23" s="249"/>
    </row>
    <row r="24" spans="1:20" ht="17.25" customHeight="1">
      <c r="A24" s="244"/>
      <c r="B24" s="231"/>
      <c r="C24" s="236"/>
      <c r="D24" s="241"/>
      <c r="E24" s="236"/>
      <c r="F24" s="265"/>
      <c r="G24" s="267"/>
      <c r="H24" s="267"/>
      <c r="I24" s="267"/>
      <c r="J24" s="1137"/>
      <c r="K24" s="1137"/>
      <c r="L24" s="1137"/>
      <c r="M24" s="267"/>
      <c r="N24" s="267"/>
      <c r="O24" s="267"/>
      <c r="P24" s="268"/>
      <c r="Q24" s="247"/>
      <c r="R24" s="248"/>
      <c r="S24" s="247"/>
      <c r="T24" s="249"/>
    </row>
    <row r="25" spans="1:20" ht="11.25" customHeight="1">
      <c r="B25" s="231"/>
      <c r="C25" s="236"/>
      <c r="D25" s="241"/>
      <c r="E25" s="236"/>
      <c r="F25" s="235"/>
      <c r="G25" s="229"/>
      <c r="Q25" s="257"/>
      <c r="R25" s="258"/>
      <c r="S25" s="257"/>
      <c r="T25" s="259"/>
    </row>
    <row r="26" spans="1:20" ht="7.5" customHeight="1">
      <c r="B26" s="231"/>
      <c r="C26" s="236"/>
      <c r="D26" s="241"/>
      <c r="E26" s="236"/>
      <c r="F26" s="235"/>
      <c r="G26" s="229"/>
      <c r="Q26" s="257"/>
      <c r="R26" s="258"/>
      <c r="S26" s="257"/>
      <c r="T26" s="259"/>
    </row>
    <row r="27" spans="1:20" ht="24" customHeight="1">
      <c r="A27" s="244"/>
      <c r="B27" s="231"/>
      <c r="C27" s="236"/>
      <c r="D27" s="241"/>
      <c r="E27" s="236"/>
      <c r="F27" s="265"/>
      <c r="G27" s="1137"/>
      <c r="H27" s="1137"/>
      <c r="I27" s="1137"/>
      <c r="J27" s="1137"/>
      <c r="K27" s="1137"/>
      <c r="L27" s="1137"/>
      <c r="M27" s="1137"/>
      <c r="N27" s="1137"/>
      <c r="O27" s="1137"/>
      <c r="P27" s="266"/>
      <c r="Q27" s="247"/>
      <c r="R27" s="248"/>
      <c r="S27" s="247"/>
      <c r="T27" s="249"/>
    </row>
    <row r="28" spans="1:20" ht="7.5" customHeight="1">
      <c r="B28" s="231"/>
      <c r="C28" s="236"/>
      <c r="D28" s="241"/>
      <c r="E28" s="236"/>
      <c r="F28" s="235"/>
      <c r="G28" s="229"/>
      <c r="Q28" s="257"/>
      <c r="R28" s="258"/>
      <c r="S28" s="257"/>
      <c r="T28" s="259"/>
    </row>
    <row r="29" spans="1:20" ht="16.5" customHeight="1">
      <c r="B29" s="231"/>
      <c r="C29" s="236"/>
      <c r="D29" s="241"/>
      <c r="E29" s="236"/>
      <c r="F29" s="235"/>
      <c r="G29" s="229"/>
      <c r="Q29" s="257"/>
      <c r="R29" s="258"/>
      <c r="S29" s="257"/>
      <c r="T29" s="259"/>
    </row>
    <row r="30" spans="1:20" ht="25" customHeight="1">
      <c r="A30" s="244"/>
      <c r="B30" s="231"/>
      <c r="C30" s="236"/>
      <c r="D30" s="269"/>
      <c r="E30" s="236"/>
      <c r="F30" s="265"/>
      <c r="G30" s="1137" t="s">
        <v>5</v>
      </c>
      <c r="H30" s="1137"/>
      <c r="I30" s="1137"/>
      <c r="J30" s="1137"/>
      <c r="K30" s="1137"/>
      <c r="L30" s="1137"/>
      <c r="M30" s="1137"/>
      <c r="N30" s="1137"/>
      <c r="O30" s="1137"/>
      <c r="P30" s="266"/>
      <c r="Q30" s="247"/>
      <c r="R30" s="248"/>
      <c r="S30" s="247"/>
      <c r="T30" s="249"/>
    </row>
    <row r="31" spans="1:20" ht="16.5" customHeight="1">
      <c r="B31" s="231"/>
      <c r="C31" s="236"/>
      <c r="D31" s="241"/>
      <c r="E31" s="236"/>
      <c r="G31" s="270"/>
      <c r="Q31" s="257"/>
      <c r="R31" s="258"/>
      <c r="S31" s="257"/>
      <c r="T31" s="259"/>
    </row>
    <row r="32" spans="1:20" ht="35.25" customHeight="1">
      <c r="B32" s="231"/>
      <c r="C32" s="236"/>
      <c r="D32" s="241"/>
      <c r="E32" s="236"/>
      <c r="G32" s="270"/>
      <c r="Q32" s="257"/>
      <c r="R32" s="258"/>
      <c r="S32" s="257"/>
      <c r="T32" s="259"/>
    </row>
    <row r="33" spans="2:26" ht="73.5" customHeight="1">
      <c r="B33" s="231"/>
      <c r="C33" s="236"/>
      <c r="D33" s="269"/>
      <c r="E33" s="236"/>
      <c r="G33" s="271" t="s">
        <v>6</v>
      </c>
      <c r="H33" s="1138" t="s">
        <v>782</v>
      </c>
      <c r="I33" s="1138"/>
      <c r="J33" s="1138"/>
      <c r="K33" s="1138"/>
      <c r="L33" s="1138"/>
      <c r="M33" s="1138"/>
      <c r="N33" s="1138"/>
      <c r="O33" s="1138"/>
      <c r="P33" s="1139"/>
      <c r="Q33" s="240"/>
      <c r="R33" s="273"/>
      <c r="S33" s="240"/>
      <c r="T33" s="243"/>
    </row>
    <row r="34" spans="2:26" ht="16.5" customHeight="1">
      <c r="B34" s="231"/>
      <c r="C34" s="236"/>
      <c r="D34" s="241"/>
      <c r="E34" s="236"/>
      <c r="G34" s="250"/>
      <c r="H34" s="274"/>
      <c r="I34" s="275"/>
      <c r="J34" s="275"/>
      <c r="K34" s="275"/>
      <c r="L34" s="275"/>
      <c r="M34" s="275"/>
      <c r="N34" s="275"/>
      <c r="O34" s="275"/>
      <c r="P34" s="275"/>
      <c r="Q34" s="240"/>
      <c r="R34" s="242"/>
      <c r="S34" s="240"/>
      <c r="T34" s="243"/>
    </row>
    <row r="35" spans="2:26" ht="35.25" customHeight="1">
      <c r="B35" s="231"/>
      <c r="C35" s="236"/>
      <c r="D35" s="241"/>
      <c r="E35" s="236"/>
      <c r="G35" s="271" t="s">
        <v>7</v>
      </c>
      <c r="H35" s="1138"/>
      <c r="I35" s="1138"/>
      <c r="J35" s="1138"/>
      <c r="K35" s="1138"/>
      <c r="L35" s="1138"/>
      <c r="M35" s="1138"/>
      <c r="N35" s="1138"/>
      <c r="O35" s="1138"/>
      <c r="P35" s="1139"/>
      <c r="Q35" s="276"/>
      <c r="R35" s="277"/>
      <c r="S35" s="276"/>
      <c r="T35" s="278"/>
    </row>
    <row r="36" spans="2:26" ht="25.5" customHeight="1">
      <c r="B36" s="231"/>
      <c r="C36" s="236"/>
      <c r="D36" s="241"/>
      <c r="E36" s="236"/>
      <c r="G36" s="250"/>
      <c r="H36" s="250"/>
      <c r="I36" s="256"/>
      <c r="J36" s="256"/>
      <c r="K36" s="256"/>
      <c r="L36" s="256"/>
      <c r="M36" s="256"/>
      <c r="N36" s="256"/>
      <c r="O36" s="256"/>
      <c r="P36" s="256"/>
      <c r="Q36" s="279"/>
      <c r="R36" s="280"/>
      <c r="S36" s="279"/>
      <c r="T36" s="281"/>
    </row>
    <row r="37" spans="2:26" ht="25" customHeight="1">
      <c r="B37" s="231"/>
      <c r="C37" s="236"/>
      <c r="D37" s="241"/>
      <c r="E37" s="236"/>
      <c r="G37" s="272" t="s">
        <v>8</v>
      </c>
      <c r="H37" s="282" t="s">
        <v>701</v>
      </c>
      <c r="I37" s="283"/>
      <c r="J37" s="283"/>
      <c r="K37" s="283"/>
      <c r="L37" s="283"/>
      <c r="M37" s="283"/>
      <c r="N37" s="283"/>
      <c r="O37" s="283"/>
      <c r="P37" s="256"/>
      <c r="Q37" s="284"/>
      <c r="R37" s="285"/>
      <c r="S37" s="284"/>
      <c r="T37" s="286"/>
    </row>
    <row r="38" spans="2:26" ht="5.15" customHeight="1">
      <c r="B38" s="287"/>
      <c r="C38" s="288"/>
      <c r="D38" s="289"/>
      <c r="E38" s="288"/>
      <c r="F38" s="290"/>
      <c r="G38" s="256"/>
      <c r="H38" s="256"/>
      <c r="I38" s="256"/>
      <c r="J38" s="256"/>
      <c r="K38" s="256"/>
      <c r="L38" s="256"/>
      <c r="M38" s="256"/>
      <c r="N38" s="256"/>
      <c r="O38" s="256"/>
      <c r="P38" s="256"/>
      <c r="Q38" s="291"/>
      <c r="R38" s="292"/>
      <c r="S38" s="291"/>
      <c r="T38" s="293"/>
    </row>
    <row r="39" spans="2:26" ht="7.5" customHeight="1">
      <c r="B39" s="231"/>
      <c r="C39" s="236"/>
      <c r="D39" s="241"/>
      <c r="E39" s="236"/>
      <c r="G39" s="250"/>
      <c r="H39" s="250"/>
      <c r="I39" s="250"/>
      <c r="J39" s="250"/>
      <c r="K39" s="250"/>
      <c r="L39" s="250"/>
      <c r="M39" s="250"/>
      <c r="N39" s="250"/>
      <c r="O39" s="250"/>
      <c r="P39" s="294"/>
      <c r="Q39" s="284"/>
      <c r="R39" s="285"/>
      <c r="S39" s="284"/>
      <c r="T39" s="286"/>
    </row>
    <row r="40" spans="2:26" ht="9" customHeight="1">
      <c r="B40" s="231"/>
      <c r="C40" s="236"/>
      <c r="D40" s="241"/>
      <c r="E40" s="236"/>
      <c r="F40" s="1134"/>
      <c r="G40" s="1135"/>
      <c r="H40" s="1135"/>
      <c r="I40" s="1135"/>
      <c r="J40" s="1135"/>
      <c r="K40" s="1135"/>
      <c r="L40" s="1135"/>
      <c r="M40" s="1135"/>
      <c r="N40" s="1135"/>
      <c r="O40" s="1135"/>
      <c r="P40" s="1136"/>
      <c r="Q40" s="295"/>
      <c r="R40" s="296"/>
      <c r="S40" s="295"/>
      <c r="T40" s="297"/>
    </row>
    <row r="41" spans="2:26" s="229" customFormat="1" ht="4" customHeight="1">
      <c r="B41" s="231"/>
      <c r="C41" s="236"/>
      <c r="D41" s="241"/>
      <c r="E41" s="298"/>
      <c r="F41" s="299"/>
      <c r="G41" s="299"/>
      <c r="H41" s="299"/>
      <c r="I41" s="300"/>
      <c r="J41" s="300"/>
      <c r="K41" s="300"/>
      <c r="L41" s="300"/>
      <c r="M41" s="300"/>
      <c r="N41" s="300"/>
      <c r="O41" s="300"/>
      <c r="P41" s="300"/>
      <c r="Q41" s="301"/>
      <c r="R41" s="296"/>
      <c r="S41" s="295"/>
      <c r="T41" s="297"/>
      <c r="U41" s="302"/>
      <c r="V41" s="302"/>
      <c r="W41" s="302"/>
      <c r="X41" s="302"/>
      <c r="Y41" s="302"/>
      <c r="Z41" s="302"/>
    </row>
    <row r="42" spans="2:26" s="229" customFormat="1" ht="5.15" customHeight="1">
      <c r="B42" s="231"/>
      <c r="C42" s="236"/>
      <c r="D42" s="303"/>
      <c r="E42" s="238"/>
      <c r="F42" s="238"/>
      <c r="G42" s="238"/>
      <c r="H42" s="304"/>
      <c r="I42" s="305"/>
      <c r="J42" s="305"/>
      <c r="K42" s="305"/>
      <c r="L42" s="305"/>
      <c r="M42" s="305"/>
      <c r="N42" s="305"/>
      <c r="O42" s="305"/>
      <c r="P42" s="305"/>
      <c r="Q42" s="305"/>
      <c r="R42" s="306"/>
      <c r="S42" s="295"/>
      <c r="T42" s="297"/>
      <c r="U42" s="302"/>
      <c r="V42" s="302"/>
      <c r="W42" s="302"/>
      <c r="X42" s="302"/>
      <c r="Y42" s="302"/>
      <c r="Z42" s="302"/>
    </row>
    <row r="43" spans="2:26" s="229" customFormat="1" ht="4" customHeight="1">
      <c r="B43" s="231"/>
      <c r="C43" s="298"/>
      <c r="D43" s="230"/>
      <c r="E43" s="230"/>
      <c r="F43" s="230"/>
      <c r="G43" s="230"/>
      <c r="H43" s="307"/>
      <c r="I43" s="300"/>
      <c r="J43" s="300"/>
      <c r="K43" s="300"/>
      <c r="L43" s="300"/>
      <c r="M43" s="300"/>
      <c r="N43" s="300"/>
      <c r="O43" s="300"/>
      <c r="P43" s="300"/>
      <c r="Q43" s="300"/>
      <c r="R43" s="300"/>
      <c r="S43" s="301"/>
      <c r="T43" s="297"/>
      <c r="U43" s="302"/>
      <c r="V43" s="302"/>
      <c r="W43" s="302"/>
      <c r="X43" s="302"/>
      <c r="Y43" s="302"/>
      <c r="Z43" s="302"/>
    </row>
    <row r="44" spans="2:26" s="229" customFormat="1" ht="4" customHeight="1">
      <c r="H44" s="308"/>
      <c r="I44" s="309"/>
      <c r="J44" s="309"/>
      <c r="K44" s="309"/>
      <c r="L44" s="309"/>
      <c r="M44" s="309"/>
      <c r="N44" s="309"/>
      <c r="O44" s="309"/>
      <c r="P44" s="309"/>
      <c r="Q44" s="309"/>
      <c r="R44" s="309"/>
      <c r="S44" s="309"/>
      <c r="T44" s="302"/>
      <c r="U44" s="302"/>
      <c r="V44" s="302"/>
      <c r="W44" s="302"/>
      <c r="X44" s="302"/>
      <c r="Y44" s="302"/>
      <c r="Z44" s="302"/>
    </row>
    <row r="45" spans="2:26">
      <c r="B45" s="290"/>
      <c r="C45" s="290"/>
      <c r="D45" s="290"/>
      <c r="E45" s="290"/>
      <c r="F45" s="290"/>
      <c r="Q45" s="290"/>
      <c r="R45" s="290"/>
      <c r="S45" s="290"/>
      <c r="T45" s="290"/>
    </row>
    <row r="46" spans="2:26">
      <c r="B46" s="290"/>
      <c r="C46" s="290"/>
      <c r="D46" s="290"/>
      <c r="E46" s="290"/>
      <c r="F46" s="290"/>
      <c r="Q46" s="290"/>
      <c r="R46" s="290"/>
      <c r="S46" s="290"/>
      <c r="T46" s="290"/>
    </row>
    <row r="47" spans="2:26">
      <c r="B47" s="290"/>
      <c r="C47" s="290"/>
      <c r="D47" s="290"/>
      <c r="E47" s="290"/>
      <c r="F47" s="290"/>
      <c r="Q47" s="290"/>
      <c r="R47" s="290"/>
      <c r="S47" s="290"/>
      <c r="T47" s="290"/>
    </row>
    <row r="48" spans="2:26">
      <c r="B48" s="290"/>
      <c r="C48" s="290"/>
      <c r="D48" s="290"/>
      <c r="E48" s="290"/>
      <c r="F48" s="290"/>
      <c r="Q48" s="290"/>
      <c r="R48" s="290"/>
      <c r="S48" s="290"/>
      <c r="T48" s="290"/>
    </row>
    <row r="49" spans="2:20">
      <c r="B49" s="290"/>
      <c r="C49" s="290"/>
      <c r="D49" s="290"/>
      <c r="E49" s="290"/>
      <c r="F49" s="290"/>
      <c r="Q49" s="290"/>
      <c r="R49" s="290"/>
      <c r="S49" s="290"/>
      <c r="T49" s="290"/>
    </row>
    <row r="50" spans="2:20">
      <c r="B50" s="290"/>
      <c r="C50" s="290"/>
      <c r="D50" s="290"/>
      <c r="E50" s="290"/>
      <c r="F50" s="290"/>
      <c r="Q50" s="290"/>
      <c r="R50" s="290"/>
      <c r="S50" s="290"/>
      <c r="T50" s="290"/>
    </row>
    <row r="51" spans="2:20">
      <c r="B51" s="290"/>
      <c r="C51" s="290"/>
      <c r="D51" s="290"/>
      <c r="E51" s="290"/>
      <c r="F51" s="290"/>
      <c r="Q51" s="290"/>
      <c r="R51" s="290"/>
      <c r="S51" s="290"/>
      <c r="T51" s="290"/>
    </row>
    <row r="52" spans="2:20">
      <c r="B52" s="290"/>
      <c r="C52" s="290"/>
      <c r="D52" s="290"/>
      <c r="E52" s="290"/>
      <c r="F52" s="290"/>
      <c r="Q52" s="290"/>
      <c r="R52" s="290"/>
      <c r="S52" s="290"/>
      <c r="T52" s="290"/>
    </row>
    <row r="53" spans="2:20">
      <c r="B53" s="290"/>
      <c r="C53" s="290"/>
      <c r="D53" s="290"/>
      <c r="E53" s="290"/>
      <c r="F53" s="290"/>
      <c r="Q53" s="290"/>
      <c r="R53" s="290"/>
      <c r="S53" s="290"/>
      <c r="T53" s="290"/>
    </row>
    <row r="54" spans="2:20">
      <c r="B54" s="290"/>
      <c r="C54" s="290"/>
      <c r="D54" s="290"/>
      <c r="E54" s="290"/>
      <c r="F54" s="290"/>
      <c r="Q54" s="290"/>
      <c r="R54" s="290"/>
      <c r="S54" s="290"/>
      <c r="T54" s="290"/>
    </row>
    <row r="55" spans="2:20">
      <c r="B55" s="290"/>
      <c r="C55" s="290"/>
      <c r="D55" s="290"/>
      <c r="E55" s="290"/>
      <c r="F55" s="290"/>
      <c r="Q55" s="290"/>
      <c r="R55" s="290"/>
      <c r="S55" s="290"/>
      <c r="T55" s="290"/>
    </row>
    <row r="56" spans="2:20">
      <c r="B56" s="290"/>
      <c r="C56" s="290"/>
      <c r="D56" s="290"/>
      <c r="E56" s="290"/>
      <c r="F56" s="290"/>
      <c r="Q56" s="290"/>
      <c r="R56" s="290"/>
      <c r="S56" s="290"/>
      <c r="T56" s="290"/>
    </row>
    <row r="57" spans="2:20">
      <c r="B57" s="290"/>
      <c r="C57" s="290"/>
      <c r="D57" s="290"/>
      <c r="E57" s="290"/>
      <c r="F57" s="290"/>
      <c r="Q57" s="290"/>
      <c r="R57" s="290"/>
      <c r="S57" s="290"/>
      <c r="T57" s="290"/>
    </row>
    <row r="58" spans="2:20">
      <c r="B58" s="290"/>
      <c r="C58" s="290"/>
      <c r="D58" s="290"/>
      <c r="E58" s="290"/>
      <c r="F58" s="290"/>
      <c r="Q58" s="290"/>
      <c r="R58" s="290"/>
      <c r="S58" s="290"/>
      <c r="T58" s="290"/>
    </row>
    <row r="59" spans="2:20">
      <c r="B59" s="290"/>
      <c r="C59" s="290"/>
      <c r="D59" s="290"/>
      <c r="E59" s="290"/>
      <c r="F59" s="290"/>
      <c r="Q59" s="290"/>
      <c r="R59" s="290"/>
      <c r="S59" s="290"/>
      <c r="T59" s="290"/>
    </row>
    <row r="60" spans="2:20">
      <c r="B60" s="290"/>
      <c r="C60" s="290"/>
      <c r="D60" s="290"/>
      <c r="E60" s="290"/>
      <c r="F60" s="290"/>
      <c r="Q60" s="290"/>
      <c r="R60" s="290"/>
      <c r="S60" s="290"/>
      <c r="T60" s="290"/>
    </row>
    <row r="61" spans="2:20">
      <c r="B61" s="290"/>
      <c r="C61" s="290"/>
      <c r="D61" s="290"/>
      <c r="E61" s="290"/>
      <c r="F61" s="290"/>
      <c r="Q61" s="290"/>
      <c r="R61" s="290"/>
      <c r="S61" s="290"/>
      <c r="T61" s="290"/>
    </row>
    <row r="62" spans="2:20">
      <c r="B62" s="290"/>
      <c r="C62" s="290"/>
      <c r="D62" s="290"/>
      <c r="E62" s="290"/>
      <c r="F62" s="290"/>
      <c r="Q62" s="290"/>
      <c r="R62" s="290"/>
      <c r="S62" s="290"/>
      <c r="T62" s="290"/>
    </row>
    <row r="63" spans="2:20">
      <c r="B63" s="290"/>
      <c r="C63" s="290"/>
      <c r="D63" s="290"/>
      <c r="E63" s="290"/>
      <c r="F63" s="290"/>
      <c r="Q63" s="290"/>
      <c r="R63" s="290"/>
      <c r="S63" s="290"/>
      <c r="T63" s="290"/>
    </row>
    <row r="64" spans="2:20">
      <c r="B64" s="290"/>
      <c r="C64" s="290"/>
      <c r="D64" s="290"/>
      <c r="E64" s="290"/>
      <c r="F64" s="290"/>
      <c r="Q64" s="290"/>
      <c r="R64" s="290"/>
      <c r="S64" s="290"/>
      <c r="T64" s="290"/>
    </row>
    <row r="65" spans="2:20">
      <c r="B65" s="290"/>
      <c r="C65" s="290"/>
      <c r="D65" s="290"/>
      <c r="E65" s="290"/>
      <c r="F65" s="290"/>
      <c r="Q65" s="290"/>
      <c r="R65" s="290"/>
      <c r="S65" s="290"/>
      <c r="T65" s="290"/>
    </row>
    <row r="66" spans="2:20">
      <c r="B66" s="290"/>
      <c r="C66" s="290"/>
      <c r="D66" s="290"/>
      <c r="E66" s="290"/>
      <c r="F66" s="290"/>
      <c r="Q66" s="290"/>
      <c r="R66" s="290"/>
      <c r="S66" s="290"/>
      <c r="T66" s="290"/>
    </row>
    <row r="67" spans="2:20">
      <c r="B67" s="290"/>
      <c r="C67" s="290"/>
      <c r="D67" s="290"/>
      <c r="E67" s="290"/>
      <c r="F67" s="290"/>
      <c r="Q67" s="290"/>
      <c r="R67" s="290"/>
      <c r="S67" s="290"/>
      <c r="T67" s="290"/>
    </row>
    <row r="68" spans="2:20">
      <c r="B68" s="290"/>
      <c r="C68" s="290"/>
      <c r="D68" s="290"/>
      <c r="E68" s="290"/>
      <c r="F68" s="290"/>
      <c r="Q68" s="290"/>
      <c r="R68" s="290"/>
      <c r="S68" s="290"/>
      <c r="T68" s="290"/>
    </row>
    <row r="69" spans="2:20">
      <c r="B69" s="290"/>
      <c r="C69" s="290"/>
      <c r="D69" s="290"/>
      <c r="E69" s="290"/>
      <c r="F69" s="290"/>
      <c r="Q69" s="290"/>
      <c r="R69" s="290"/>
      <c r="S69" s="290"/>
      <c r="T69" s="290"/>
    </row>
    <row r="70" spans="2:20">
      <c r="B70" s="290"/>
      <c r="C70" s="290"/>
      <c r="D70" s="290"/>
      <c r="E70" s="290"/>
      <c r="F70" s="290"/>
      <c r="Q70" s="290"/>
      <c r="R70" s="290"/>
      <c r="S70" s="290"/>
      <c r="T70" s="290"/>
    </row>
    <row r="71" spans="2:20">
      <c r="B71" s="290"/>
      <c r="C71" s="290"/>
      <c r="D71" s="290"/>
      <c r="E71" s="290"/>
      <c r="F71" s="290"/>
      <c r="Q71" s="290"/>
      <c r="R71" s="290"/>
      <c r="S71" s="290"/>
      <c r="T71" s="290"/>
    </row>
    <row r="72" spans="2:20">
      <c r="B72" s="290"/>
      <c r="C72" s="290"/>
      <c r="D72" s="290"/>
      <c r="E72" s="290"/>
      <c r="F72" s="290"/>
      <c r="Q72" s="290"/>
      <c r="R72" s="290"/>
      <c r="S72" s="290"/>
      <c r="T72" s="290"/>
    </row>
    <row r="73" spans="2:20">
      <c r="B73" s="290"/>
      <c r="C73" s="290"/>
      <c r="D73" s="290"/>
      <c r="E73" s="290"/>
      <c r="F73" s="290"/>
      <c r="Q73" s="290"/>
      <c r="R73" s="290"/>
      <c r="S73" s="290"/>
      <c r="T73" s="290"/>
    </row>
    <row r="74" spans="2:20">
      <c r="B74" s="290"/>
      <c r="C74" s="290"/>
      <c r="D74" s="290"/>
      <c r="E74" s="290"/>
      <c r="F74" s="290"/>
      <c r="Q74" s="290"/>
      <c r="R74" s="290"/>
      <c r="S74" s="290"/>
      <c r="T74" s="290"/>
    </row>
    <row r="75" spans="2:20">
      <c r="B75" s="290"/>
      <c r="C75" s="290"/>
      <c r="D75" s="290"/>
      <c r="E75" s="290"/>
      <c r="F75" s="290"/>
      <c r="Q75" s="290"/>
      <c r="R75" s="290"/>
      <c r="S75" s="290"/>
      <c r="T75" s="290"/>
    </row>
    <row r="76" spans="2:20">
      <c r="B76" s="290"/>
      <c r="C76" s="290"/>
      <c r="D76" s="290"/>
      <c r="E76" s="290"/>
      <c r="F76" s="290"/>
      <c r="Q76" s="290"/>
      <c r="R76" s="290"/>
      <c r="S76" s="290"/>
      <c r="T76" s="290"/>
    </row>
    <row r="77" spans="2:20">
      <c r="B77" s="290"/>
      <c r="C77" s="290"/>
      <c r="D77" s="290"/>
      <c r="E77" s="290"/>
      <c r="F77" s="290"/>
      <c r="Q77" s="290"/>
      <c r="R77" s="290"/>
      <c r="S77" s="290"/>
      <c r="T77" s="290"/>
    </row>
    <row r="78" spans="2:20">
      <c r="B78" s="290"/>
      <c r="C78" s="290"/>
      <c r="D78" s="290"/>
      <c r="E78" s="290"/>
      <c r="F78" s="290"/>
      <c r="Q78" s="290"/>
      <c r="R78" s="290"/>
      <c r="S78" s="290"/>
      <c r="T78" s="290"/>
    </row>
    <row r="79" spans="2:20">
      <c r="B79" s="290"/>
      <c r="C79" s="290"/>
      <c r="D79" s="290"/>
      <c r="E79" s="290"/>
      <c r="F79" s="290"/>
      <c r="Q79" s="290"/>
      <c r="R79" s="290"/>
      <c r="S79" s="290"/>
      <c r="T79" s="290"/>
    </row>
    <row r="80" spans="2:20">
      <c r="B80" s="290"/>
      <c r="C80" s="290"/>
      <c r="D80" s="290"/>
      <c r="E80" s="290"/>
      <c r="F80" s="290"/>
      <c r="Q80" s="290"/>
      <c r="R80" s="290"/>
      <c r="S80" s="290"/>
      <c r="T80" s="290"/>
    </row>
    <row r="81" spans="2:20">
      <c r="B81" s="290"/>
      <c r="C81" s="290"/>
      <c r="D81" s="290"/>
      <c r="E81" s="290"/>
      <c r="F81" s="290"/>
      <c r="Q81" s="290"/>
      <c r="R81" s="290"/>
      <c r="S81" s="290"/>
      <c r="T81" s="290"/>
    </row>
    <row r="82" spans="2:20">
      <c r="B82" s="290"/>
      <c r="C82" s="290"/>
      <c r="D82" s="290"/>
      <c r="E82" s="290"/>
      <c r="F82" s="290"/>
      <c r="Q82" s="290"/>
      <c r="R82" s="290"/>
      <c r="S82" s="290"/>
      <c r="T82" s="290"/>
    </row>
    <row r="83" spans="2:20">
      <c r="B83" s="290"/>
      <c r="C83" s="290"/>
      <c r="D83" s="290"/>
      <c r="E83" s="290"/>
      <c r="F83" s="290"/>
      <c r="Q83" s="290"/>
      <c r="R83" s="290"/>
      <c r="S83" s="290"/>
      <c r="T83" s="290"/>
    </row>
    <row r="84" spans="2:20">
      <c r="B84" s="290"/>
      <c r="C84" s="290"/>
      <c r="D84" s="290"/>
      <c r="E84" s="290"/>
      <c r="F84" s="290"/>
      <c r="Q84" s="290"/>
      <c r="R84" s="290"/>
      <c r="S84" s="290"/>
      <c r="T84" s="290"/>
    </row>
    <row r="85" spans="2:20">
      <c r="B85" s="290"/>
      <c r="C85" s="290"/>
      <c r="D85" s="290"/>
      <c r="E85" s="290"/>
      <c r="F85" s="290"/>
      <c r="Q85" s="290"/>
      <c r="R85" s="290"/>
      <c r="S85" s="290"/>
      <c r="T85" s="290"/>
    </row>
    <row r="86" spans="2:20">
      <c r="B86" s="290"/>
      <c r="C86" s="290"/>
      <c r="D86" s="290"/>
      <c r="E86" s="290"/>
      <c r="F86" s="290"/>
      <c r="Q86" s="290"/>
      <c r="R86" s="290"/>
      <c r="S86" s="290"/>
      <c r="T86" s="290"/>
    </row>
    <row r="87" spans="2:20">
      <c r="B87" s="290"/>
      <c r="C87" s="290"/>
      <c r="D87" s="290"/>
      <c r="E87" s="290"/>
      <c r="F87" s="290"/>
      <c r="Q87" s="290"/>
      <c r="R87" s="290"/>
      <c r="S87" s="290"/>
      <c r="T87" s="290"/>
    </row>
    <row r="88" spans="2:20">
      <c r="B88" s="290"/>
      <c r="C88" s="290"/>
      <c r="D88" s="290"/>
      <c r="E88" s="290"/>
      <c r="F88" s="290"/>
      <c r="Q88" s="290"/>
      <c r="R88" s="290"/>
      <c r="S88" s="290"/>
      <c r="T88" s="290"/>
    </row>
    <row r="89" spans="2:20">
      <c r="B89" s="290"/>
      <c r="C89" s="290"/>
      <c r="D89" s="290"/>
      <c r="E89" s="290"/>
      <c r="F89" s="290"/>
      <c r="Q89" s="290"/>
      <c r="R89" s="290"/>
      <c r="S89" s="290"/>
      <c r="T89" s="290"/>
    </row>
    <row r="90" spans="2:20">
      <c r="B90" s="290"/>
      <c r="C90" s="290"/>
      <c r="D90" s="290"/>
      <c r="E90" s="290"/>
      <c r="F90" s="290"/>
      <c r="Q90" s="290"/>
      <c r="R90" s="290"/>
      <c r="S90" s="290"/>
      <c r="T90" s="290"/>
    </row>
    <row r="91" spans="2:20">
      <c r="B91" s="290"/>
      <c r="C91" s="290"/>
      <c r="D91" s="290"/>
      <c r="E91" s="290"/>
      <c r="F91" s="290"/>
      <c r="Q91" s="290"/>
      <c r="R91" s="290"/>
      <c r="S91" s="290"/>
      <c r="T91" s="290"/>
    </row>
    <row r="92" spans="2:20">
      <c r="B92" s="290"/>
      <c r="C92" s="290"/>
      <c r="D92" s="290"/>
      <c r="E92" s="290"/>
      <c r="F92" s="290"/>
      <c r="Q92" s="290"/>
      <c r="R92" s="290"/>
      <c r="S92" s="290"/>
      <c r="T92" s="290"/>
    </row>
    <row r="93" spans="2:20">
      <c r="B93" s="290"/>
      <c r="C93" s="290"/>
      <c r="D93" s="290"/>
      <c r="E93" s="290"/>
      <c r="F93" s="290"/>
      <c r="Q93" s="290"/>
      <c r="R93" s="290"/>
      <c r="S93" s="290"/>
      <c r="T93" s="290"/>
    </row>
    <row r="94" spans="2:20">
      <c r="B94" s="290"/>
      <c r="C94" s="290"/>
      <c r="D94" s="290"/>
      <c r="E94" s="290"/>
      <c r="F94" s="290"/>
      <c r="Q94" s="290"/>
      <c r="R94" s="290"/>
      <c r="S94" s="290"/>
      <c r="T94" s="290"/>
    </row>
    <row r="95" spans="2:20">
      <c r="B95" s="290"/>
      <c r="C95" s="290"/>
      <c r="D95" s="290"/>
      <c r="E95" s="290"/>
      <c r="F95" s="290"/>
      <c r="Q95" s="290"/>
      <c r="R95" s="290"/>
      <c r="S95" s="290"/>
      <c r="T95" s="290"/>
    </row>
    <row r="96" spans="2:20">
      <c r="B96" s="290"/>
      <c r="C96" s="290"/>
      <c r="D96" s="290"/>
      <c r="E96" s="290"/>
      <c r="F96" s="290"/>
      <c r="Q96" s="290"/>
      <c r="R96" s="290"/>
      <c r="S96" s="290"/>
      <c r="T96" s="290"/>
    </row>
    <row r="97" spans="2:20">
      <c r="B97" s="290"/>
      <c r="C97" s="290"/>
      <c r="D97" s="290"/>
      <c r="E97" s="290"/>
      <c r="F97" s="290"/>
      <c r="Q97" s="290"/>
      <c r="R97" s="290"/>
      <c r="S97" s="290"/>
      <c r="T97" s="290"/>
    </row>
    <row r="98" spans="2:20">
      <c r="B98" s="290"/>
      <c r="C98" s="290"/>
      <c r="D98" s="290"/>
      <c r="E98" s="290"/>
      <c r="F98" s="290"/>
      <c r="Q98" s="290"/>
      <c r="R98" s="290"/>
      <c r="S98" s="290"/>
      <c r="T98" s="290"/>
    </row>
    <row r="99" spans="2:20">
      <c r="B99" s="290"/>
      <c r="C99" s="290"/>
      <c r="D99" s="290"/>
      <c r="E99" s="290"/>
      <c r="F99" s="290"/>
      <c r="Q99" s="290"/>
      <c r="R99" s="290"/>
      <c r="S99" s="290"/>
      <c r="T99" s="290"/>
    </row>
    <row r="100" spans="2:20">
      <c r="B100" s="290"/>
      <c r="C100" s="290"/>
      <c r="D100" s="290"/>
      <c r="E100" s="290"/>
      <c r="F100" s="290"/>
      <c r="Q100" s="290"/>
      <c r="R100" s="290"/>
      <c r="S100" s="290"/>
      <c r="T100" s="290"/>
    </row>
    <row r="101" spans="2:20">
      <c r="B101" s="290"/>
      <c r="C101" s="290"/>
      <c r="D101" s="290"/>
      <c r="E101" s="290"/>
      <c r="F101" s="290"/>
      <c r="Q101" s="290"/>
      <c r="R101" s="290"/>
      <c r="S101" s="290"/>
      <c r="T101" s="290"/>
    </row>
    <row r="102" spans="2:20">
      <c r="B102" s="290"/>
      <c r="C102" s="290"/>
      <c r="D102" s="290"/>
      <c r="E102" s="290"/>
      <c r="F102" s="290"/>
      <c r="Q102" s="290"/>
      <c r="R102" s="290"/>
      <c r="S102" s="290"/>
      <c r="T102" s="290"/>
    </row>
    <row r="103" spans="2:20">
      <c r="B103" s="290"/>
      <c r="C103" s="290"/>
      <c r="D103" s="290"/>
      <c r="E103" s="290"/>
      <c r="F103" s="290"/>
      <c r="Q103" s="290"/>
      <c r="R103" s="290"/>
      <c r="S103" s="290"/>
      <c r="T103" s="290"/>
    </row>
    <row r="104" spans="2:20">
      <c r="B104" s="290"/>
      <c r="C104" s="290"/>
      <c r="D104" s="290"/>
      <c r="E104" s="290"/>
      <c r="F104" s="290"/>
      <c r="Q104" s="290"/>
      <c r="R104" s="290"/>
      <c r="S104" s="290"/>
      <c r="T104" s="290"/>
    </row>
    <row r="105" spans="2:20">
      <c r="B105" s="290"/>
      <c r="C105" s="290"/>
      <c r="D105" s="290"/>
      <c r="E105" s="290"/>
      <c r="F105" s="290"/>
      <c r="Q105" s="290"/>
      <c r="R105" s="290"/>
      <c r="S105" s="290"/>
      <c r="T105" s="290"/>
    </row>
    <row r="106" spans="2:20">
      <c r="B106" s="290"/>
      <c r="C106" s="290"/>
      <c r="D106" s="290"/>
      <c r="E106" s="290"/>
      <c r="F106" s="290"/>
      <c r="Q106" s="290"/>
      <c r="R106" s="290"/>
      <c r="S106" s="290"/>
      <c r="T106" s="290"/>
    </row>
    <row r="107" spans="2:20">
      <c r="B107" s="290"/>
      <c r="C107" s="290"/>
      <c r="D107" s="290"/>
      <c r="E107" s="290"/>
      <c r="F107" s="290"/>
      <c r="Q107" s="290"/>
      <c r="R107" s="290"/>
      <c r="S107" s="290"/>
      <c r="T107" s="290"/>
    </row>
    <row r="108" spans="2:20">
      <c r="B108" s="290"/>
      <c r="C108" s="290"/>
      <c r="D108" s="290"/>
      <c r="E108" s="290"/>
      <c r="F108" s="290"/>
      <c r="Q108" s="290"/>
      <c r="R108" s="290"/>
      <c r="S108" s="290"/>
      <c r="T108" s="290"/>
    </row>
    <row r="109" spans="2:20">
      <c r="B109" s="290"/>
      <c r="C109" s="290"/>
      <c r="D109" s="290"/>
      <c r="E109" s="290"/>
      <c r="F109" s="290"/>
      <c r="Q109" s="290"/>
      <c r="R109" s="290"/>
      <c r="S109" s="290"/>
      <c r="T109" s="290"/>
    </row>
    <row r="110" spans="2:20">
      <c r="B110" s="290"/>
      <c r="C110" s="290"/>
      <c r="D110" s="290"/>
      <c r="E110" s="290"/>
      <c r="F110" s="290"/>
      <c r="Q110" s="290"/>
      <c r="R110" s="290"/>
      <c r="S110" s="290"/>
      <c r="T110" s="290"/>
    </row>
    <row r="111" spans="2:20">
      <c r="B111" s="290"/>
      <c r="C111" s="290"/>
      <c r="D111" s="290"/>
      <c r="E111" s="290"/>
      <c r="F111" s="290"/>
      <c r="Q111" s="290"/>
      <c r="R111" s="290"/>
      <c r="S111" s="290"/>
      <c r="T111" s="290"/>
    </row>
    <row r="112" spans="2:20">
      <c r="B112" s="290"/>
      <c r="C112" s="290"/>
      <c r="D112" s="290"/>
      <c r="E112" s="290"/>
      <c r="F112" s="290"/>
      <c r="Q112" s="290"/>
      <c r="R112" s="290"/>
      <c r="S112" s="290"/>
      <c r="T112" s="290"/>
    </row>
    <row r="113" spans="2:20">
      <c r="B113" s="290"/>
      <c r="C113" s="290"/>
      <c r="D113" s="290"/>
      <c r="E113" s="290"/>
      <c r="F113" s="290"/>
      <c r="Q113" s="290"/>
      <c r="R113" s="290"/>
      <c r="S113" s="290"/>
      <c r="T113" s="290"/>
    </row>
    <row r="114" spans="2:20">
      <c r="B114" s="290"/>
      <c r="C114" s="290"/>
      <c r="D114" s="290"/>
      <c r="E114" s="290"/>
      <c r="F114" s="290"/>
      <c r="Q114" s="290"/>
      <c r="R114" s="290"/>
      <c r="S114" s="290"/>
      <c r="T114" s="290"/>
    </row>
    <row r="115" spans="2:20">
      <c r="B115" s="290"/>
      <c r="C115" s="290"/>
      <c r="D115" s="290"/>
      <c r="E115" s="290"/>
      <c r="F115" s="290"/>
      <c r="Q115" s="290"/>
      <c r="R115" s="290"/>
      <c r="S115" s="290"/>
      <c r="T115" s="290"/>
    </row>
    <row r="116" spans="2:20">
      <c r="B116" s="290"/>
      <c r="C116" s="290"/>
      <c r="D116" s="290"/>
      <c r="E116" s="290"/>
      <c r="F116" s="290"/>
      <c r="Q116" s="290"/>
      <c r="R116" s="290"/>
      <c r="S116" s="290"/>
      <c r="T116" s="290"/>
    </row>
    <row r="117" spans="2:20">
      <c r="B117" s="290"/>
      <c r="C117" s="290"/>
      <c r="D117" s="290"/>
      <c r="E117" s="290"/>
      <c r="F117" s="290"/>
      <c r="Q117" s="290"/>
      <c r="R117" s="290"/>
      <c r="S117" s="290"/>
      <c r="T117" s="290"/>
    </row>
    <row r="118" spans="2:20">
      <c r="B118" s="290"/>
      <c r="C118" s="290"/>
      <c r="D118" s="290"/>
      <c r="E118" s="290"/>
      <c r="F118" s="290"/>
      <c r="Q118" s="290"/>
      <c r="R118" s="290"/>
      <c r="S118" s="290"/>
      <c r="T118" s="290"/>
    </row>
    <row r="119" spans="2:20">
      <c r="B119" s="290"/>
      <c r="C119" s="290"/>
      <c r="D119" s="290"/>
      <c r="E119" s="290"/>
      <c r="F119" s="290"/>
      <c r="Q119" s="290"/>
      <c r="R119" s="290"/>
      <c r="S119" s="290"/>
      <c r="T119" s="290"/>
    </row>
    <row r="120" spans="2:20">
      <c r="B120" s="290"/>
      <c r="C120" s="290"/>
      <c r="D120" s="290"/>
      <c r="E120" s="290"/>
      <c r="F120" s="290"/>
      <c r="Q120" s="290"/>
      <c r="R120" s="290"/>
      <c r="S120" s="290"/>
      <c r="T120" s="290"/>
    </row>
    <row r="121" spans="2:20">
      <c r="B121" s="290"/>
      <c r="C121" s="290"/>
      <c r="D121" s="290"/>
      <c r="E121" s="290"/>
      <c r="F121" s="290"/>
      <c r="Q121" s="290"/>
      <c r="R121" s="290"/>
      <c r="S121" s="290"/>
      <c r="T121" s="290"/>
    </row>
    <row r="122" spans="2:20">
      <c r="B122" s="290"/>
      <c r="C122" s="290"/>
      <c r="D122" s="290"/>
      <c r="E122" s="290"/>
      <c r="F122" s="290"/>
      <c r="Q122" s="290"/>
      <c r="R122" s="290"/>
      <c r="S122" s="290"/>
      <c r="T122" s="290"/>
    </row>
    <row r="123" spans="2:20">
      <c r="B123" s="290"/>
      <c r="C123" s="290"/>
      <c r="D123" s="290"/>
      <c r="E123" s="290"/>
      <c r="F123" s="290"/>
      <c r="Q123" s="290"/>
      <c r="R123" s="290"/>
      <c r="S123" s="290"/>
      <c r="T123" s="290"/>
    </row>
    <row r="124" spans="2:20">
      <c r="B124" s="290"/>
      <c r="C124" s="290"/>
      <c r="D124" s="290"/>
      <c r="E124" s="290"/>
      <c r="F124" s="290"/>
      <c r="Q124" s="290"/>
      <c r="R124" s="290"/>
      <c r="S124" s="290"/>
      <c r="T124" s="290"/>
    </row>
    <row r="125" spans="2:20">
      <c r="B125" s="290"/>
      <c r="C125" s="290"/>
      <c r="D125" s="290"/>
      <c r="E125" s="290"/>
      <c r="F125" s="290"/>
      <c r="Q125" s="290"/>
      <c r="R125" s="290"/>
      <c r="S125" s="290"/>
      <c r="T125" s="290"/>
    </row>
    <row r="126" spans="2:20">
      <c r="B126" s="290"/>
      <c r="C126" s="290"/>
      <c r="D126" s="290"/>
      <c r="E126" s="290"/>
      <c r="F126" s="290"/>
      <c r="Q126" s="290"/>
      <c r="R126" s="290"/>
      <c r="S126" s="290"/>
      <c r="T126" s="290"/>
    </row>
    <row r="127" spans="2:20">
      <c r="B127" s="290"/>
      <c r="C127" s="290"/>
      <c r="D127" s="290"/>
      <c r="E127" s="290"/>
      <c r="F127" s="290"/>
      <c r="Q127" s="290"/>
      <c r="R127" s="290"/>
      <c r="S127" s="290"/>
      <c r="T127" s="290"/>
    </row>
    <row r="128" spans="2:20">
      <c r="B128" s="290"/>
      <c r="C128" s="290"/>
      <c r="D128" s="290"/>
      <c r="E128" s="290"/>
      <c r="F128" s="290"/>
      <c r="Q128" s="290"/>
      <c r="R128" s="290"/>
      <c r="S128" s="290"/>
      <c r="T128" s="290"/>
    </row>
    <row r="129" spans="2:20">
      <c r="B129" s="290"/>
      <c r="C129" s="290"/>
      <c r="D129" s="290"/>
      <c r="E129" s="290"/>
      <c r="F129" s="290"/>
      <c r="Q129" s="290"/>
      <c r="R129" s="290"/>
      <c r="S129" s="290"/>
      <c r="T129" s="290"/>
    </row>
    <row r="130" spans="2:20">
      <c r="B130" s="290"/>
      <c r="C130" s="290"/>
      <c r="D130" s="290"/>
      <c r="E130" s="290"/>
      <c r="F130" s="290"/>
      <c r="Q130" s="290"/>
      <c r="R130" s="290"/>
      <c r="S130" s="290"/>
      <c r="T130" s="290"/>
    </row>
    <row r="131" spans="2:20">
      <c r="B131" s="290"/>
      <c r="C131" s="290"/>
      <c r="D131" s="290"/>
      <c r="E131" s="290"/>
      <c r="F131" s="290"/>
      <c r="Q131" s="290"/>
      <c r="R131" s="290"/>
      <c r="S131" s="290"/>
      <c r="T131" s="290"/>
    </row>
    <row r="132" spans="2:20">
      <c r="B132" s="290"/>
      <c r="C132" s="290"/>
      <c r="D132" s="290"/>
      <c r="E132" s="290"/>
      <c r="F132" s="290"/>
      <c r="Q132" s="290"/>
      <c r="R132" s="290"/>
      <c r="S132" s="290"/>
      <c r="T132" s="290"/>
    </row>
    <row r="133" spans="2:20">
      <c r="B133" s="290"/>
      <c r="C133" s="290"/>
      <c r="D133" s="290"/>
      <c r="E133" s="290"/>
      <c r="F133" s="290"/>
      <c r="Q133" s="290"/>
      <c r="R133" s="290"/>
      <c r="S133" s="290"/>
      <c r="T133" s="290"/>
    </row>
    <row r="134" spans="2:20">
      <c r="B134" s="290"/>
      <c r="C134" s="290"/>
      <c r="D134" s="290"/>
      <c r="E134" s="290"/>
      <c r="F134" s="290"/>
      <c r="Q134" s="290"/>
      <c r="R134" s="290"/>
      <c r="S134" s="290"/>
      <c r="T134" s="290"/>
    </row>
    <row r="135" spans="2:20">
      <c r="B135" s="290"/>
      <c r="C135" s="290"/>
      <c r="D135" s="290"/>
      <c r="E135" s="290"/>
      <c r="F135" s="290"/>
      <c r="Q135" s="290"/>
      <c r="R135" s="290"/>
      <c r="S135" s="290"/>
      <c r="T135" s="290"/>
    </row>
    <row r="136" spans="2:20">
      <c r="B136" s="290"/>
      <c r="C136" s="290"/>
      <c r="D136" s="290"/>
      <c r="E136" s="290"/>
      <c r="F136" s="290"/>
      <c r="Q136" s="290"/>
      <c r="R136" s="290"/>
      <c r="S136" s="290"/>
      <c r="T136" s="290"/>
    </row>
    <row r="137" spans="2:20">
      <c r="B137" s="290"/>
      <c r="C137" s="290"/>
      <c r="D137" s="290"/>
      <c r="E137" s="290"/>
      <c r="F137" s="290"/>
      <c r="Q137" s="290"/>
      <c r="R137" s="290"/>
      <c r="S137" s="290"/>
      <c r="T137" s="290"/>
    </row>
    <row r="138" spans="2:20">
      <c r="B138" s="290"/>
      <c r="C138" s="290"/>
      <c r="D138" s="290"/>
      <c r="E138" s="290"/>
      <c r="F138" s="290"/>
      <c r="Q138" s="290"/>
      <c r="R138" s="290"/>
      <c r="S138" s="290"/>
      <c r="T138" s="290"/>
    </row>
    <row r="139" spans="2:20">
      <c r="B139" s="290"/>
      <c r="C139" s="290"/>
      <c r="D139" s="290"/>
      <c r="E139" s="290"/>
      <c r="F139" s="290"/>
      <c r="Q139" s="290"/>
      <c r="R139" s="290"/>
      <c r="S139" s="290"/>
      <c r="T139" s="290"/>
    </row>
    <row r="140" spans="2:20">
      <c r="B140" s="290"/>
      <c r="C140" s="290"/>
      <c r="D140" s="290"/>
      <c r="E140" s="290"/>
      <c r="F140" s="290"/>
      <c r="Q140" s="290"/>
      <c r="R140" s="290"/>
      <c r="S140" s="290"/>
      <c r="T140" s="290"/>
    </row>
    <row r="141" spans="2:20">
      <c r="B141" s="290"/>
      <c r="C141" s="290"/>
      <c r="D141" s="290"/>
      <c r="E141" s="290"/>
      <c r="F141" s="290"/>
      <c r="Q141" s="290"/>
      <c r="R141" s="290"/>
      <c r="S141" s="290"/>
      <c r="T141" s="290"/>
    </row>
    <row r="142" spans="2:20">
      <c r="B142" s="290"/>
      <c r="C142" s="290"/>
      <c r="D142" s="290"/>
      <c r="E142" s="290"/>
      <c r="F142" s="290"/>
      <c r="Q142" s="290"/>
      <c r="R142" s="290"/>
      <c r="S142" s="290"/>
      <c r="T142" s="290"/>
    </row>
    <row r="143" spans="2:20">
      <c r="B143" s="290"/>
      <c r="C143" s="290"/>
      <c r="D143" s="290"/>
      <c r="E143" s="290"/>
      <c r="F143" s="290"/>
      <c r="Q143" s="290"/>
      <c r="R143" s="290"/>
      <c r="S143" s="290"/>
      <c r="T143" s="290"/>
    </row>
    <row r="144" spans="2:20">
      <c r="B144" s="290"/>
      <c r="C144" s="290"/>
      <c r="D144" s="290"/>
      <c r="E144" s="290"/>
      <c r="F144" s="290"/>
      <c r="Q144" s="290"/>
      <c r="R144" s="290"/>
      <c r="S144" s="290"/>
      <c r="T144" s="290"/>
    </row>
    <row r="145" spans="2:20">
      <c r="B145" s="290"/>
      <c r="C145" s="290"/>
      <c r="D145" s="290"/>
      <c r="E145" s="290"/>
      <c r="F145" s="290"/>
      <c r="Q145" s="290"/>
      <c r="R145" s="290"/>
      <c r="S145" s="290"/>
      <c r="T145" s="290"/>
    </row>
    <row r="146" spans="2:20">
      <c r="B146" s="290"/>
      <c r="C146" s="290"/>
      <c r="D146" s="290"/>
      <c r="E146" s="290"/>
      <c r="F146" s="290"/>
      <c r="Q146" s="290"/>
      <c r="R146" s="290"/>
      <c r="S146" s="290"/>
      <c r="T146" s="290"/>
    </row>
    <row r="147" spans="2:20">
      <c r="B147" s="290"/>
      <c r="C147" s="290"/>
      <c r="D147" s="290"/>
      <c r="E147" s="290"/>
      <c r="F147" s="290"/>
      <c r="Q147" s="290"/>
      <c r="R147" s="290"/>
      <c r="S147" s="290"/>
      <c r="T147" s="290"/>
    </row>
    <row r="148" spans="2:20">
      <c r="B148" s="290"/>
      <c r="C148" s="290"/>
      <c r="D148" s="290"/>
      <c r="E148" s="290"/>
      <c r="F148" s="290"/>
      <c r="Q148" s="290"/>
      <c r="R148" s="290"/>
      <c r="S148" s="290"/>
      <c r="T148" s="290"/>
    </row>
    <row r="149" spans="2:20">
      <c r="B149" s="290"/>
      <c r="C149" s="290"/>
      <c r="D149" s="290"/>
      <c r="E149" s="290"/>
      <c r="F149" s="290"/>
      <c r="Q149" s="290"/>
      <c r="R149" s="290"/>
      <c r="S149" s="290"/>
      <c r="T149" s="290"/>
    </row>
    <row r="150" spans="2:20">
      <c r="B150" s="290"/>
      <c r="C150" s="290"/>
      <c r="D150" s="290"/>
      <c r="E150" s="290"/>
      <c r="F150" s="290"/>
      <c r="Q150" s="290"/>
      <c r="R150" s="290"/>
      <c r="S150" s="290"/>
      <c r="T150" s="290"/>
    </row>
    <row r="151" spans="2:20">
      <c r="B151" s="290"/>
      <c r="C151" s="290"/>
      <c r="D151" s="290"/>
      <c r="E151" s="290"/>
      <c r="F151" s="290"/>
      <c r="Q151" s="290"/>
      <c r="R151" s="290"/>
      <c r="S151" s="290"/>
      <c r="T151" s="290"/>
    </row>
    <row r="152" spans="2:20">
      <c r="B152" s="290"/>
      <c r="C152" s="290"/>
      <c r="D152" s="290"/>
      <c r="E152" s="290"/>
      <c r="F152" s="290"/>
      <c r="Q152" s="290"/>
      <c r="R152" s="290"/>
      <c r="S152" s="290"/>
      <c r="T152" s="290"/>
    </row>
    <row r="153" spans="2:20">
      <c r="B153" s="290"/>
      <c r="C153" s="290"/>
      <c r="D153" s="290"/>
      <c r="E153" s="290"/>
      <c r="F153" s="290"/>
      <c r="Q153" s="290"/>
      <c r="R153" s="290"/>
      <c r="S153" s="290"/>
      <c r="T153" s="290"/>
    </row>
    <row r="154" spans="2:20">
      <c r="B154" s="290"/>
      <c r="C154" s="290"/>
      <c r="D154" s="290"/>
      <c r="E154" s="290"/>
      <c r="F154" s="290"/>
      <c r="Q154" s="290"/>
      <c r="R154" s="290"/>
      <c r="S154" s="290"/>
      <c r="T154" s="290"/>
    </row>
    <row r="155" spans="2:20">
      <c r="B155" s="290"/>
      <c r="C155" s="290"/>
      <c r="D155" s="290"/>
      <c r="E155" s="290"/>
      <c r="F155" s="290"/>
      <c r="Q155" s="290"/>
      <c r="R155" s="290"/>
      <c r="S155" s="290"/>
      <c r="T155" s="290"/>
    </row>
    <row r="156" spans="2:20">
      <c r="B156" s="290"/>
      <c r="C156" s="290"/>
      <c r="D156" s="290"/>
      <c r="E156" s="290"/>
      <c r="F156" s="290"/>
      <c r="Q156" s="290"/>
      <c r="R156" s="290"/>
      <c r="S156" s="290"/>
      <c r="T156" s="290"/>
    </row>
    <row r="157" spans="2:20">
      <c r="B157" s="290"/>
      <c r="C157" s="290"/>
      <c r="D157" s="290"/>
      <c r="E157" s="290"/>
      <c r="F157" s="290"/>
      <c r="Q157" s="290"/>
      <c r="R157" s="290"/>
      <c r="S157" s="290"/>
      <c r="T157" s="290"/>
    </row>
    <row r="158" spans="2:20">
      <c r="B158" s="290"/>
      <c r="C158" s="290"/>
      <c r="D158" s="290"/>
      <c r="E158" s="290"/>
      <c r="F158" s="290"/>
      <c r="Q158" s="290"/>
      <c r="R158" s="290"/>
      <c r="S158" s="290"/>
      <c r="T158" s="290"/>
    </row>
    <row r="159" spans="2:20">
      <c r="B159" s="290"/>
      <c r="C159" s="290"/>
      <c r="D159" s="290"/>
      <c r="E159" s="290"/>
      <c r="F159" s="290"/>
      <c r="Q159" s="290"/>
      <c r="R159" s="290"/>
      <c r="S159" s="290"/>
      <c r="T159" s="290"/>
    </row>
    <row r="160" spans="2:20">
      <c r="B160" s="290"/>
      <c r="C160" s="290"/>
      <c r="D160" s="290"/>
      <c r="E160" s="290"/>
      <c r="F160" s="290"/>
      <c r="Q160" s="290"/>
      <c r="R160" s="290"/>
      <c r="S160" s="290"/>
      <c r="T160" s="290"/>
    </row>
    <row r="161" spans="2:20">
      <c r="B161" s="290"/>
      <c r="C161" s="290"/>
      <c r="D161" s="290"/>
      <c r="E161" s="290"/>
      <c r="F161" s="290"/>
      <c r="Q161" s="290"/>
      <c r="R161" s="290"/>
      <c r="S161" s="290"/>
      <c r="T161" s="290"/>
    </row>
    <row r="162" spans="2:20">
      <c r="B162" s="290"/>
      <c r="C162" s="290"/>
      <c r="D162" s="290"/>
      <c r="E162" s="290"/>
      <c r="F162" s="290"/>
      <c r="Q162" s="290"/>
      <c r="R162" s="290"/>
      <c r="S162" s="290"/>
      <c r="T162" s="290"/>
    </row>
    <row r="163" spans="2:20">
      <c r="B163" s="290"/>
      <c r="C163" s="290"/>
      <c r="D163" s="290"/>
      <c r="E163" s="290"/>
      <c r="F163" s="290"/>
      <c r="Q163" s="290"/>
      <c r="R163" s="290"/>
      <c r="S163" s="290"/>
      <c r="T163" s="290"/>
    </row>
    <row r="164" spans="2:20">
      <c r="B164" s="290"/>
      <c r="C164" s="290"/>
      <c r="D164" s="290"/>
      <c r="E164" s="290"/>
      <c r="F164" s="290"/>
      <c r="Q164" s="290"/>
      <c r="R164" s="290"/>
      <c r="S164" s="290"/>
      <c r="T164" s="290"/>
    </row>
    <row r="165" spans="2:20">
      <c r="B165" s="290"/>
      <c r="C165" s="290"/>
      <c r="D165" s="290"/>
      <c r="E165" s="290"/>
      <c r="F165" s="290"/>
      <c r="Q165" s="290"/>
      <c r="R165" s="290"/>
      <c r="S165" s="290"/>
      <c r="T165" s="290"/>
    </row>
    <row r="166" spans="2:20">
      <c r="B166" s="290"/>
      <c r="C166" s="290"/>
      <c r="D166" s="290"/>
      <c r="E166" s="290"/>
      <c r="F166" s="290"/>
      <c r="Q166" s="290"/>
      <c r="R166" s="290"/>
      <c r="S166" s="290"/>
      <c r="T166" s="290"/>
    </row>
    <row r="167" spans="2:20">
      <c r="B167" s="290"/>
      <c r="C167" s="290"/>
      <c r="D167" s="290"/>
      <c r="E167" s="290"/>
      <c r="F167" s="290"/>
      <c r="Q167" s="290"/>
      <c r="R167" s="290"/>
      <c r="S167" s="290"/>
      <c r="T167" s="290"/>
    </row>
    <row r="168" spans="2:20">
      <c r="B168" s="290"/>
      <c r="C168" s="290"/>
      <c r="D168" s="290"/>
      <c r="E168" s="290"/>
      <c r="F168" s="290"/>
      <c r="Q168" s="290"/>
      <c r="R168" s="290"/>
      <c r="S168" s="290"/>
      <c r="T168" s="290"/>
    </row>
    <row r="169" spans="2:20">
      <c r="B169" s="290"/>
      <c r="C169" s="290"/>
      <c r="D169" s="290"/>
      <c r="E169" s="290"/>
      <c r="F169" s="290"/>
      <c r="Q169" s="290"/>
      <c r="R169" s="290"/>
      <c r="S169" s="290"/>
      <c r="T169" s="290"/>
    </row>
    <row r="170" spans="2:20">
      <c r="B170" s="290"/>
      <c r="C170" s="290"/>
      <c r="D170" s="290"/>
      <c r="E170" s="290"/>
      <c r="F170" s="290"/>
      <c r="Q170" s="290"/>
      <c r="R170" s="290"/>
      <c r="S170" s="290"/>
      <c r="T170" s="290"/>
    </row>
    <row r="171" spans="2:20">
      <c r="B171" s="290"/>
      <c r="C171" s="290"/>
      <c r="D171" s="290"/>
      <c r="E171" s="290"/>
      <c r="F171" s="290"/>
      <c r="Q171" s="290"/>
      <c r="R171" s="290"/>
      <c r="S171" s="290"/>
      <c r="T171" s="290"/>
    </row>
    <row r="172" spans="2:20">
      <c r="B172" s="290"/>
      <c r="C172" s="290"/>
      <c r="D172" s="290"/>
      <c r="E172" s="290"/>
      <c r="F172" s="290"/>
      <c r="Q172" s="290"/>
      <c r="R172" s="290"/>
      <c r="S172" s="290"/>
      <c r="T172" s="290"/>
    </row>
    <row r="173" spans="2:20">
      <c r="B173" s="290"/>
      <c r="C173" s="290"/>
      <c r="D173" s="290"/>
      <c r="E173" s="290"/>
      <c r="F173" s="290"/>
      <c r="Q173" s="290"/>
      <c r="R173" s="290"/>
      <c r="S173" s="290"/>
      <c r="T173" s="290"/>
    </row>
    <row r="174" spans="2:20">
      <c r="B174" s="290"/>
      <c r="C174" s="290"/>
      <c r="D174" s="290"/>
      <c r="E174" s="290"/>
      <c r="F174" s="290"/>
      <c r="Q174" s="290"/>
      <c r="R174" s="290"/>
      <c r="S174" s="290"/>
      <c r="T174" s="290"/>
    </row>
    <row r="175" spans="2:20">
      <c r="B175" s="290"/>
      <c r="C175" s="290"/>
      <c r="D175" s="290"/>
      <c r="E175" s="290"/>
      <c r="F175" s="290"/>
      <c r="Q175" s="290"/>
      <c r="R175" s="290"/>
      <c r="S175" s="290"/>
      <c r="T175" s="290"/>
    </row>
    <row r="176" spans="2:20">
      <c r="B176" s="290"/>
      <c r="C176" s="290"/>
      <c r="D176" s="290"/>
      <c r="E176" s="290"/>
      <c r="F176" s="290"/>
      <c r="Q176" s="290"/>
      <c r="R176" s="290"/>
      <c r="S176" s="290"/>
      <c r="T176" s="290"/>
    </row>
    <row r="177" spans="2:20">
      <c r="B177" s="290"/>
      <c r="C177" s="290"/>
      <c r="D177" s="290"/>
      <c r="E177" s="290"/>
      <c r="F177" s="290"/>
      <c r="Q177" s="290"/>
      <c r="R177" s="290"/>
      <c r="S177" s="290"/>
      <c r="T177" s="290"/>
    </row>
    <row r="178" spans="2:20">
      <c r="B178" s="290"/>
      <c r="C178" s="290"/>
      <c r="D178" s="290"/>
      <c r="E178" s="290"/>
      <c r="F178" s="290"/>
      <c r="Q178" s="290"/>
      <c r="R178" s="290"/>
      <c r="S178" s="290"/>
      <c r="T178" s="290"/>
    </row>
    <row r="179" spans="2:20">
      <c r="B179" s="290"/>
      <c r="C179" s="290"/>
      <c r="D179" s="290"/>
      <c r="E179" s="290"/>
      <c r="F179" s="290"/>
      <c r="Q179" s="290"/>
      <c r="R179" s="290"/>
      <c r="S179" s="290"/>
      <c r="T179" s="290"/>
    </row>
    <row r="180" spans="2:20">
      <c r="B180" s="290"/>
      <c r="C180" s="290"/>
      <c r="D180" s="290"/>
      <c r="E180" s="290"/>
      <c r="F180" s="290"/>
      <c r="Q180" s="290"/>
      <c r="R180" s="290"/>
      <c r="S180" s="290"/>
      <c r="T180" s="290"/>
    </row>
    <row r="181" spans="2:20">
      <c r="B181" s="290"/>
      <c r="C181" s="290"/>
      <c r="D181" s="290"/>
      <c r="E181" s="290"/>
      <c r="F181" s="290"/>
      <c r="Q181" s="290"/>
      <c r="R181" s="290"/>
      <c r="S181" s="290"/>
      <c r="T181" s="290"/>
    </row>
    <row r="182" spans="2:20">
      <c r="B182" s="290"/>
      <c r="C182" s="290"/>
      <c r="D182" s="290"/>
      <c r="E182" s="290"/>
      <c r="F182" s="290"/>
      <c r="Q182" s="290"/>
      <c r="R182" s="290"/>
      <c r="S182" s="290"/>
      <c r="T182" s="290"/>
    </row>
    <row r="183" spans="2:20">
      <c r="B183" s="290"/>
      <c r="C183" s="290"/>
      <c r="D183" s="290"/>
      <c r="E183" s="290"/>
      <c r="F183" s="290"/>
      <c r="Q183" s="290"/>
      <c r="R183" s="290"/>
      <c r="S183" s="290"/>
      <c r="T183" s="290"/>
    </row>
    <row r="184" spans="2:20">
      <c r="B184" s="290"/>
      <c r="C184" s="290"/>
      <c r="D184" s="290"/>
      <c r="E184" s="290"/>
      <c r="F184" s="290"/>
      <c r="Q184" s="290"/>
      <c r="R184" s="290"/>
      <c r="S184" s="290"/>
      <c r="T184" s="290"/>
    </row>
    <row r="185" spans="2:20">
      <c r="B185" s="290"/>
      <c r="C185" s="290"/>
      <c r="D185" s="290"/>
      <c r="E185" s="290"/>
      <c r="F185" s="290"/>
      <c r="Q185" s="290"/>
      <c r="R185" s="290"/>
      <c r="S185" s="290"/>
      <c r="T185" s="290"/>
    </row>
    <row r="186" spans="2:20">
      <c r="B186" s="290"/>
      <c r="C186" s="290"/>
      <c r="D186" s="290"/>
      <c r="E186" s="290"/>
      <c r="F186" s="290"/>
      <c r="Q186" s="290"/>
      <c r="R186" s="290"/>
      <c r="S186" s="290"/>
      <c r="T186" s="290"/>
    </row>
    <row r="187" spans="2:20">
      <c r="B187" s="290"/>
      <c r="C187" s="290"/>
      <c r="D187" s="290"/>
      <c r="E187" s="290"/>
      <c r="F187" s="290"/>
      <c r="Q187" s="290"/>
      <c r="R187" s="290"/>
      <c r="S187" s="290"/>
      <c r="T187" s="290"/>
    </row>
    <row r="188" spans="2:20">
      <c r="B188" s="290"/>
      <c r="C188" s="290"/>
      <c r="D188" s="290"/>
      <c r="E188" s="290"/>
      <c r="F188" s="290"/>
      <c r="Q188" s="290"/>
      <c r="R188" s="290"/>
      <c r="S188" s="290"/>
      <c r="T188" s="290"/>
    </row>
    <row r="189" spans="2:20">
      <c r="B189" s="290"/>
      <c r="C189" s="290"/>
      <c r="D189" s="290"/>
      <c r="E189" s="290"/>
      <c r="F189" s="290"/>
      <c r="Q189" s="290"/>
      <c r="R189" s="290"/>
      <c r="S189" s="290"/>
      <c r="T189" s="290"/>
    </row>
    <row r="190" spans="2:20">
      <c r="B190" s="290"/>
      <c r="C190" s="290"/>
      <c r="D190" s="290"/>
      <c r="E190" s="290"/>
      <c r="F190" s="290"/>
      <c r="Q190" s="290"/>
      <c r="R190" s="290"/>
      <c r="S190" s="290"/>
      <c r="T190" s="290"/>
    </row>
    <row r="191" spans="2:20">
      <c r="B191" s="290"/>
      <c r="C191" s="290"/>
      <c r="D191" s="290"/>
      <c r="E191" s="290"/>
      <c r="F191" s="290"/>
      <c r="Q191" s="290"/>
      <c r="R191" s="290"/>
      <c r="S191" s="290"/>
      <c r="T191" s="290"/>
    </row>
    <row r="192" spans="2:20">
      <c r="B192" s="290"/>
      <c r="C192" s="290"/>
      <c r="D192" s="290"/>
      <c r="E192" s="290"/>
      <c r="F192" s="290"/>
      <c r="Q192" s="290"/>
      <c r="R192" s="290"/>
      <c r="S192" s="290"/>
      <c r="T192" s="290"/>
    </row>
    <row r="193" spans="2:20">
      <c r="B193" s="290"/>
      <c r="C193" s="290"/>
      <c r="D193" s="290"/>
      <c r="E193" s="290"/>
      <c r="F193" s="290"/>
      <c r="Q193" s="290"/>
      <c r="R193" s="290"/>
      <c r="S193" s="290"/>
      <c r="T193" s="290"/>
    </row>
    <row r="194" spans="2:20">
      <c r="B194" s="290"/>
      <c r="C194" s="290"/>
      <c r="D194" s="290"/>
      <c r="E194" s="290"/>
      <c r="F194" s="290"/>
      <c r="Q194" s="290"/>
      <c r="R194" s="290"/>
      <c r="S194" s="290"/>
      <c r="T194" s="290"/>
    </row>
    <row r="195" spans="2:20">
      <c r="B195" s="290"/>
      <c r="C195" s="290"/>
      <c r="D195" s="290"/>
      <c r="E195" s="290"/>
      <c r="F195" s="290"/>
      <c r="Q195" s="290"/>
      <c r="R195" s="290"/>
      <c r="S195" s="290"/>
      <c r="T195" s="290"/>
    </row>
    <row r="196" spans="2:20">
      <c r="B196" s="290"/>
      <c r="C196" s="290"/>
      <c r="D196" s="290"/>
      <c r="E196" s="290"/>
      <c r="F196" s="290"/>
      <c r="Q196" s="290"/>
      <c r="R196" s="290"/>
      <c r="S196" s="290"/>
      <c r="T196" s="290"/>
    </row>
    <row r="197" spans="2:20">
      <c r="B197" s="290"/>
      <c r="C197" s="290"/>
      <c r="D197" s="290"/>
      <c r="E197" s="290"/>
      <c r="F197" s="290"/>
      <c r="Q197" s="290"/>
      <c r="R197" s="290"/>
      <c r="S197" s="290"/>
      <c r="T197" s="290"/>
    </row>
    <row r="198" spans="2:20">
      <c r="B198" s="290"/>
      <c r="C198" s="290"/>
      <c r="D198" s="290"/>
      <c r="E198" s="290"/>
      <c r="F198" s="290"/>
      <c r="Q198" s="290"/>
      <c r="R198" s="290"/>
      <c r="S198" s="290"/>
      <c r="T198" s="290"/>
    </row>
    <row r="199" spans="2:20">
      <c r="B199" s="290"/>
      <c r="C199" s="290"/>
      <c r="D199" s="290"/>
      <c r="E199" s="290"/>
      <c r="F199" s="290"/>
      <c r="Q199" s="290"/>
      <c r="R199" s="290"/>
      <c r="S199" s="290"/>
      <c r="T199" s="290"/>
    </row>
    <row r="200" spans="2:20">
      <c r="B200" s="290"/>
      <c r="C200" s="290"/>
      <c r="D200" s="290"/>
      <c r="E200" s="290"/>
      <c r="F200" s="290"/>
      <c r="Q200" s="290"/>
      <c r="R200" s="290"/>
      <c r="S200" s="290"/>
      <c r="T200" s="290"/>
    </row>
    <row r="201" spans="2:20">
      <c r="B201" s="290"/>
      <c r="C201" s="290"/>
      <c r="D201" s="290"/>
      <c r="E201" s="290"/>
      <c r="F201" s="290"/>
      <c r="Q201" s="290"/>
      <c r="R201" s="290"/>
      <c r="S201" s="290"/>
      <c r="T201" s="290"/>
    </row>
    <row r="202" spans="2:20">
      <c r="B202" s="290"/>
      <c r="C202" s="290"/>
      <c r="D202" s="290"/>
      <c r="E202" s="290"/>
      <c r="F202" s="290"/>
      <c r="Q202" s="290"/>
      <c r="R202" s="290"/>
      <c r="S202" s="290"/>
      <c r="T202" s="290"/>
    </row>
    <row r="203" spans="2:20">
      <c r="B203" s="290"/>
      <c r="C203" s="290"/>
      <c r="D203" s="290"/>
      <c r="E203" s="290"/>
      <c r="F203" s="290"/>
      <c r="Q203" s="290"/>
      <c r="R203" s="290"/>
      <c r="S203" s="290"/>
      <c r="T203" s="290"/>
    </row>
    <row r="204" spans="2:20">
      <c r="B204" s="290"/>
      <c r="C204" s="290"/>
      <c r="D204" s="290"/>
      <c r="E204" s="290"/>
      <c r="F204" s="290"/>
      <c r="Q204" s="290"/>
      <c r="R204" s="290"/>
      <c r="S204" s="290"/>
      <c r="T204" s="290"/>
    </row>
    <row r="205" spans="2:20">
      <c r="B205" s="290"/>
      <c r="C205" s="290"/>
      <c r="D205" s="290"/>
      <c r="E205" s="290"/>
      <c r="F205" s="290"/>
      <c r="Q205" s="290"/>
      <c r="R205" s="290"/>
      <c r="S205" s="290"/>
      <c r="T205" s="290"/>
    </row>
    <row r="206" spans="2:20">
      <c r="B206" s="290"/>
      <c r="C206" s="290"/>
      <c r="D206" s="290"/>
      <c r="E206" s="290"/>
      <c r="F206" s="290"/>
      <c r="Q206" s="290"/>
      <c r="R206" s="290"/>
      <c r="S206" s="290"/>
      <c r="T206" s="290"/>
    </row>
    <row r="207" spans="2:20">
      <c r="B207" s="290"/>
      <c r="C207" s="290"/>
      <c r="D207" s="290"/>
      <c r="E207" s="290"/>
      <c r="F207" s="290"/>
      <c r="Q207" s="290"/>
      <c r="R207" s="290"/>
      <c r="S207" s="290"/>
      <c r="T207" s="290"/>
    </row>
    <row r="208" spans="2:20">
      <c r="B208" s="290"/>
      <c r="C208" s="290"/>
      <c r="D208" s="290"/>
      <c r="E208" s="290"/>
      <c r="F208" s="290"/>
      <c r="Q208" s="290"/>
      <c r="R208" s="290"/>
      <c r="S208" s="290"/>
      <c r="T208" s="290"/>
    </row>
    <row r="209" spans="2:20">
      <c r="B209" s="290"/>
      <c r="C209" s="290"/>
      <c r="D209" s="290"/>
      <c r="E209" s="290"/>
      <c r="F209" s="290"/>
      <c r="Q209" s="290"/>
      <c r="R209" s="290"/>
      <c r="S209" s="290"/>
      <c r="T209" s="290"/>
    </row>
    <row r="210" spans="2:20">
      <c r="B210" s="290"/>
      <c r="C210" s="290"/>
      <c r="D210" s="290"/>
      <c r="E210" s="290"/>
      <c r="F210" s="290"/>
      <c r="Q210" s="290"/>
      <c r="R210" s="290"/>
      <c r="S210" s="290"/>
      <c r="T210" s="290"/>
    </row>
    <row r="211" spans="2:20">
      <c r="B211" s="290"/>
      <c r="C211" s="290"/>
      <c r="D211" s="290"/>
      <c r="E211" s="290"/>
      <c r="F211" s="290"/>
      <c r="Q211" s="290"/>
      <c r="R211" s="290"/>
      <c r="S211" s="290"/>
      <c r="T211" s="290"/>
    </row>
    <row r="212" spans="2:20">
      <c r="B212" s="290"/>
      <c r="C212" s="290"/>
      <c r="D212" s="290"/>
      <c r="E212" s="290"/>
      <c r="F212" s="290"/>
      <c r="Q212" s="290"/>
      <c r="R212" s="290"/>
      <c r="S212" s="290"/>
      <c r="T212" s="290"/>
    </row>
    <row r="213" spans="2:20">
      <c r="B213" s="290"/>
      <c r="C213" s="290"/>
      <c r="D213" s="290"/>
      <c r="E213" s="290"/>
      <c r="F213" s="290"/>
      <c r="Q213" s="290"/>
      <c r="R213" s="290"/>
      <c r="S213" s="290"/>
      <c r="T213" s="290"/>
    </row>
    <row r="214" spans="2:20">
      <c r="B214" s="290"/>
      <c r="C214" s="290"/>
      <c r="D214" s="290"/>
      <c r="E214" s="290"/>
      <c r="F214" s="290"/>
      <c r="Q214" s="290"/>
      <c r="R214" s="290"/>
      <c r="S214" s="290"/>
      <c r="T214" s="290"/>
    </row>
    <row r="215" spans="2:20">
      <c r="B215" s="290"/>
      <c r="C215" s="290"/>
      <c r="D215" s="290"/>
      <c r="E215" s="290"/>
      <c r="F215" s="290"/>
      <c r="Q215" s="290"/>
      <c r="R215" s="290"/>
      <c r="S215" s="290"/>
      <c r="T215" s="290"/>
    </row>
    <row r="216" spans="2:20">
      <c r="B216" s="290"/>
      <c r="C216" s="290"/>
      <c r="D216" s="290"/>
      <c r="E216" s="290"/>
      <c r="F216" s="290"/>
      <c r="Q216" s="290"/>
      <c r="R216" s="290"/>
      <c r="S216" s="290"/>
      <c r="T216" s="290"/>
    </row>
    <row r="217" spans="2:20">
      <c r="B217" s="290"/>
      <c r="C217" s="290"/>
      <c r="D217" s="290"/>
      <c r="E217" s="290"/>
      <c r="F217" s="290"/>
      <c r="Q217" s="290"/>
      <c r="R217" s="290"/>
      <c r="S217" s="290"/>
      <c r="T217" s="290"/>
    </row>
    <row r="218" spans="2:20">
      <c r="B218" s="290"/>
      <c r="C218" s="290"/>
      <c r="D218" s="290"/>
      <c r="E218" s="290"/>
      <c r="F218" s="290"/>
      <c r="Q218" s="290"/>
      <c r="R218" s="290"/>
      <c r="S218" s="290"/>
      <c r="T218" s="290"/>
    </row>
    <row r="219" spans="2:20">
      <c r="B219" s="290"/>
      <c r="C219" s="290"/>
      <c r="D219" s="290"/>
      <c r="E219" s="290"/>
      <c r="F219" s="290"/>
      <c r="Q219" s="290"/>
      <c r="R219" s="290"/>
      <c r="S219" s="290"/>
      <c r="T219" s="290"/>
    </row>
    <row r="220" spans="2:20">
      <c r="B220" s="290"/>
      <c r="C220" s="290"/>
      <c r="D220" s="290"/>
      <c r="E220" s="290"/>
      <c r="F220" s="290"/>
      <c r="Q220" s="290"/>
      <c r="R220" s="290"/>
      <c r="S220" s="290"/>
      <c r="T220" s="290"/>
    </row>
    <row r="221" spans="2:20">
      <c r="B221" s="290"/>
      <c r="C221" s="290"/>
      <c r="D221" s="290"/>
      <c r="E221" s="290"/>
      <c r="F221" s="290"/>
      <c r="Q221" s="290"/>
      <c r="R221" s="290"/>
      <c r="S221" s="290"/>
      <c r="T221" s="290"/>
    </row>
    <row r="222" spans="2:20">
      <c r="B222" s="290"/>
      <c r="C222" s="290"/>
      <c r="D222" s="290"/>
      <c r="E222" s="290"/>
      <c r="F222" s="290"/>
      <c r="Q222" s="290"/>
      <c r="R222" s="290"/>
      <c r="S222" s="290"/>
      <c r="T222" s="290"/>
    </row>
    <row r="223" spans="2:20">
      <c r="B223" s="290"/>
      <c r="C223" s="290"/>
      <c r="D223" s="290"/>
      <c r="E223" s="290"/>
      <c r="F223" s="290"/>
      <c r="Q223" s="290"/>
      <c r="R223" s="290"/>
      <c r="S223" s="290"/>
      <c r="T223" s="290"/>
    </row>
    <row r="224" spans="2:20">
      <c r="B224" s="290"/>
      <c r="C224" s="290"/>
      <c r="D224" s="290"/>
      <c r="E224" s="290"/>
      <c r="F224" s="290"/>
      <c r="Q224" s="290"/>
      <c r="R224" s="290"/>
      <c r="S224" s="290"/>
      <c r="T224" s="290"/>
    </row>
    <row r="225" spans="2:20">
      <c r="B225" s="290"/>
      <c r="C225" s="290"/>
      <c r="D225" s="290"/>
      <c r="E225" s="290"/>
      <c r="F225" s="290"/>
      <c r="Q225" s="290"/>
      <c r="R225" s="290"/>
      <c r="S225" s="290"/>
      <c r="T225" s="290"/>
    </row>
    <row r="226" spans="2:20">
      <c r="B226" s="290"/>
      <c r="C226" s="290"/>
      <c r="D226" s="290"/>
      <c r="E226" s="290"/>
      <c r="F226" s="290"/>
      <c r="Q226" s="290"/>
      <c r="R226" s="290"/>
      <c r="S226" s="290"/>
      <c r="T226" s="290"/>
    </row>
    <row r="227" spans="2:20">
      <c r="B227" s="290"/>
      <c r="C227" s="290"/>
      <c r="D227" s="290"/>
      <c r="E227" s="290"/>
      <c r="F227" s="290"/>
      <c r="Q227" s="290"/>
      <c r="R227" s="290"/>
      <c r="S227" s="290"/>
      <c r="T227" s="290"/>
    </row>
    <row r="228" spans="2:20">
      <c r="B228" s="290"/>
      <c r="C228" s="290"/>
      <c r="D228" s="290"/>
      <c r="E228" s="290"/>
      <c r="F228" s="290"/>
      <c r="Q228" s="290"/>
      <c r="R228" s="290"/>
      <c r="S228" s="290"/>
      <c r="T228" s="290"/>
    </row>
    <row r="229" spans="2:20">
      <c r="B229" s="290"/>
      <c r="C229" s="290"/>
      <c r="D229" s="290"/>
      <c r="E229" s="290"/>
      <c r="F229" s="290"/>
      <c r="Q229" s="290"/>
      <c r="R229" s="290"/>
      <c r="S229" s="290"/>
      <c r="T229" s="290"/>
    </row>
    <row r="230" spans="2:20">
      <c r="B230" s="290"/>
      <c r="C230" s="290"/>
      <c r="D230" s="290"/>
      <c r="E230" s="290"/>
      <c r="F230" s="290"/>
      <c r="Q230" s="290"/>
      <c r="R230" s="290"/>
      <c r="S230" s="290"/>
      <c r="T230" s="290"/>
    </row>
    <row r="231" spans="2:20">
      <c r="B231" s="290"/>
      <c r="C231" s="290"/>
      <c r="D231" s="290"/>
      <c r="E231" s="290"/>
      <c r="F231" s="290"/>
      <c r="Q231" s="290"/>
      <c r="R231" s="290"/>
      <c r="S231" s="290"/>
      <c r="T231" s="290"/>
    </row>
    <row r="232" spans="2:20">
      <c r="B232" s="290"/>
      <c r="C232" s="290"/>
      <c r="D232" s="290"/>
      <c r="E232" s="290"/>
      <c r="F232" s="290"/>
      <c r="Q232" s="290"/>
      <c r="R232" s="290"/>
      <c r="S232" s="290"/>
      <c r="T232" s="290"/>
    </row>
    <row r="233" spans="2:20">
      <c r="B233" s="290"/>
      <c r="C233" s="290"/>
      <c r="D233" s="290"/>
      <c r="E233" s="290"/>
      <c r="F233" s="290"/>
      <c r="Q233" s="290"/>
      <c r="R233" s="290"/>
      <c r="S233" s="290"/>
      <c r="T233" s="290"/>
    </row>
    <row r="234" spans="2:20">
      <c r="B234" s="290"/>
      <c r="C234" s="290"/>
      <c r="D234" s="290"/>
      <c r="E234" s="290"/>
      <c r="F234" s="290"/>
      <c r="Q234" s="290"/>
      <c r="R234" s="290"/>
      <c r="S234" s="290"/>
      <c r="T234" s="290"/>
    </row>
    <row r="235" spans="2:20">
      <c r="B235" s="290"/>
      <c r="C235" s="290"/>
      <c r="D235" s="290"/>
      <c r="E235" s="290"/>
      <c r="F235" s="290"/>
      <c r="Q235" s="290"/>
      <c r="R235" s="290"/>
      <c r="S235" s="290"/>
      <c r="T235" s="290"/>
    </row>
    <row r="236" spans="2:20">
      <c r="B236" s="290"/>
      <c r="C236" s="290"/>
      <c r="D236" s="290"/>
      <c r="E236" s="290"/>
      <c r="F236" s="290"/>
      <c r="Q236" s="290"/>
      <c r="R236" s="290"/>
      <c r="S236" s="290"/>
      <c r="T236" s="290"/>
    </row>
    <row r="237" spans="2:20">
      <c r="B237" s="290"/>
      <c r="C237" s="290"/>
      <c r="D237" s="290"/>
      <c r="E237" s="290"/>
      <c r="F237" s="290"/>
      <c r="Q237" s="290"/>
      <c r="R237" s="290"/>
      <c r="S237" s="290"/>
      <c r="T237" s="290"/>
    </row>
    <row r="238" spans="2:20">
      <c r="B238" s="290"/>
      <c r="C238" s="290"/>
      <c r="D238" s="290"/>
      <c r="E238" s="290"/>
      <c r="F238" s="290"/>
      <c r="Q238" s="290"/>
      <c r="R238" s="290"/>
      <c r="S238" s="290"/>
      <c r="T238" s="290"/>
    </row>
    <row r="239" spans="2:20">
      <c r="B239" s="290"/>
      <c r="C239" s="290"/>
      <c r="D239" s="290"/>
      <c r="E239" s="290"/>
      <c r="F239" s="290"/>
      <c r="Q239" s="290"/>
      <c r="R239" s="290"/>
      <c r="S239" s="290"/>
      <c r="T239" s="290"/>
    </row>
    <row r="240" spans="2:20">
      <c r="B240" s="290"/>
      <c r="C240" s="290"/>
      <c r="D240" s="290"/>
      <c r="E240" s="290"/>
      <c r="F240" s="290"/>
      <c r="Q240" s="290"/>
      <c r="R240" s="290"/>
      <c r="S240" s="290"/>
      <c r="T240" s="290"/>
    </row>
    <row r="241" spans="2:20">
      <c r="B241" s="290"/>
      <c r="C241" s="290"/>
      <c r="D241" s="290"/>
      <c r="E241" s="290"/>
      <c r="F241" s="290"/>
      <c r="Q241" s="290"/>
      <c r="R241" s="290"/>
      <c r="S241" s="290"/>
      <c r="T241" s="290"/>
    </row>
    <row r="242" spans="2:20">
      <c r="B242" s="290"/>
      <c r="C242" s="290"/>
      <c r="D242" s="290"/>
      <c r="E242" s="290"/>
      <c r="F242" s="290"/>
      <c r="Q242" s="290"/>
      <c r="R242" s="290"/>
      <c r="S242" s="290"/>
      <c r="T242" s="290"/>
    </row>
    <row r="243" spans="2:20">
      <c r="B243" s="290"/>
      <c r="C243" s="290"/>
      <c r="D243" s="290"/>
      <c r="E243" s="290"/>
      <c r="F243" s="290"/>
      <c r="Q243" s="290"/>
      <c r="R243" s="290"/>
      <c r="S243" s="290"/>
      <c r="T243" s="290"/>
    </row>
    <row r="244" spans="2:20">
      <c r="B244" s="290"/>
      <c r="C244" s="290"/>
      <c r="D244" s="290"/>
      <c r="E244" s="290"/>
      <c r="F244" s="290"/>
      <c r="Q244" s="290"/>
      <c r="R244" s="290"/>
      <c r="S244" s="290"/>
      <c r="T244" s="290"/>
    </row>
    <row r="245" spans="2:20">
      <c r="B245" s="290"/>
      <c r="C245" s="290"/>
      <c r="D245" s="290"/>
      <c r="E245" s="290"/>
      <c r="F245" s="290"/>
      <c r="Q245" s="290"/>
      <c r="R245" s="290"/>
      <c r="S245" s="290"/>
      <c r="T245" s="290"/>
    </row>
    <row r="246" spans="2:20">
      <c r="B246" s="290"/>
      <c r="C246" s="290"/>
      <c r="D246" s="290"/>
      <c r="E246" s="290"/>
      <c r="F246" s="290"/>
      <c r="Q246" s="290"/>
      <c r="R246" s="290"/>
      <c r="S246" s="290"/>
      <c r="T246" s="290"/>
    </row>
    <row r="247" spans="2:20">
      <c r="B247" s="290"/>
      <c r="C247" s="290"/>
      <c r="D247" s="290"/>
      <c r="E247" s="290"/>
      <c r="F247" s="290"/>
      <c r="Q247" s="290"/>
      <c r="R247" s="290"/>
      <c r="S247" s="290"/>
      <c r="T247" s="290"/>
    </row>
    <row r="248" spans="2:20">
      <c r="B248" s="290"/>
      <c r="C248" s="290"/>
      <c r="D248" s="290"/>
      <c r="E248" s="290"/>
      <c r="F248" s="290"/>
      <c r="Q248" s="290"/>
      <c r="R248" s="290"/>
      <c r="S248" s="290"/>
      <c r="T248" s="290"/>
    </row>
    <row r="249" spans="2:20">
      <c r="B249" s="290"/>
      <c r="C249" s="290"/>
      <c r="D249" s="290"/>
      <c r="E249" s="290"/>
      <c r="F249" s="290"/>
      <c r="Q249" s="290"/>
      <c r="R249" s="290"/>
      <c r="S249" s="290"/>
      <c r="T249" s="290"/>
    </row>
    <row r="250" spans="2:20">
      <c r="B250" s="290"/>
      <c r="C250" s="290"/>
      <c r="D250" s="290"/>
      <c r="E250" s="290"/>
      <c r="F250" s="290"/>
      <c r="Q250" s="290"/>
      <c r="R250" s="290"/>
      <c r="S250" s="290"/>
      <c r="T250" s="290"/>
    </row>
    <row r="251" spans="2:20">
      <c r="B251" s="290"/>
      <c r="C251" s="290"/>
      <c r="D251" s="290"/>
      <c r="E251" s="290"/>
      <c r="F251" s="290"/>
      <c r="Q251" s="290"/>
      <c r="R251" s="290"/>
      <c r="S251" s="290"/>
      <c r="T251" s="290"/>
    </row>
    <row r="252" spans="2:20">
      <c r="B252" s="290"/>
      <c r="C252" s="290"/>
      <c r="D252" s="290"/>
      <c r="E252" s="290"/>
      <c r="F252" s="290"/>
      <c r="Q252" s="290"/>
      <c r="R252" s="290"/>
      <c r="S252" s="290"/>
      <c r="T252" s="290"/>
    </row>
    <row r="253" spans="2:20">
      <c r="B253" s="290"/>
      <c r="C253" s="290"/>
      <c r="D253" s="290"/>
      <c r="E253" s="290"/>
      <c r="F253" s="290"/>
      <c r="Q253" s="290"/>
      <c r="R253" s="290"/>
      <c r="S253" s="290"/>
      <c r="T253" s="290"/>
    </row>
    <row r="254" spans="2:20">
      <c r="B254" s="290"/>
      <c r="C254" s="290"/>
      <c r="D254" s="290"/>
      <c r="E254" s="290"/>
      <c r="F254" s="290"/>
      <c r="Q254" s="290"/>
      <c r="R254" s="290"/>
      <c r="S254" s="290"/>
      <c r="T254" s="290"/>
    </row>
    <row r="255" spans="2:20">
      <c r="B255" s="290"/>
      <c r="C255" s="290"/>
      <c r="D255" s="290"/>
      <c r="E255" s="290"/>
      <c r="F255" s="290"/>
      <c r="Q255" s="290"/>
      <c r="R255" s="290"/>
      <c r="S255" s="290"/>
      <c r="T255" s="290"/>
    </row>
    <row r="256" spans="2:20">
      <c r="B256" s="290"/>
      <c r="C256" s="290"/>
      <c r="D256" s="290"/>
      <c r="E256" s="290"/>
      <c r="F256" s="290"/>
      <c r="Q256" s="290"/>
      <c r="R256" s="290"/>
      <c r="S256" s="290"/>
      <c r="T256" s="290"/>
    </row>
    <row r="257" spans="2:20">
      <c r="B257" s="290"/>
      <c r="C257" s="290"/>
      <c r="D257" s="290"/>
      <c r="E257" s="290"/>
      <c r="F257" s="290"/>
      <c r="Q257" s="290"/>
      <c r="R257" s="290"/>
      <c r="S257" s="290"/>
      <c r="T257" s="290"/>
    </row>
    <row r="258" spans="2:20">
      <c r="B258" s="290"/>
      <c r="C258" s="290"/>
      <c r="D258" s="290"/>
      <c r="E258" s="290"/>
      <c r="F258" s="290"/>
      <c r="Q258" s="290"/>
      <c r="R258" s="290"/>
      <c r="S258" s="290"/>
      <c r="T258" s="290"/>
    </row>
    <row r="259" spans="2:20">
      <c r="B259" s="290"/>
      <c r="C259" s="290"/>
      <c r="D259" s="290"/>
      <c r="E259" s="290"/>
      <c r="F259" s="290"/>
      <c r="Q259" s="290"/>
      <c r="R259" s="290"/>
      <c r="S259" s="290"/>
      <c r="T259" s="290"/>
    </row>
    <row r="260" spans="2:20">
      <c r="B260" s="290"/>
      <c r="C260" s="290"/>
      <c r="D260" s="290"/>
      <c r="E260" s="290"/>
      <c r="F260" s="290"/>
      <c r="Q260" s="290"/>
      <c r="R260" s="290"/>
      <c r="S260" s="290"/>
      <c r="T260" s="290"/>
    </row>
    <row r="261" spans="2:20">
      <c r="B261" s="290"/>
      <c r="C261" s="290"/>
      <c r="D261" s="290"/>
      <c r="E261" s="290"/>
      <c r="F261" s="290"/>
      <c r="Q261" s="290"/>
      <c r="R261" s="290"/>
      <c r="S261" s="290"/>
      <c r="T261" s="290"/>
    </row>
    <row r="262" spans="2:20">
      <c r="B262" s="290"/>
      <c r="C262" s="290"/>
      <c r="D262" s="290"/>
      <c r="E262" s="290"/>
      <c r="F262" s="290"/>
      <c r="Q262" s="290"/>
      <c r="R262" s="290"/>
      <c r="S262" s="290"/>
      <c r="T262" s="290"/>
    </row>
    <row r="263" spans="2:20">
      <c r="B263" s="290"/>
      <c r="C263" s="290"/>
      <c r="D263" s="290"/>
      <c r="E263" s="290"/>
      <c r="F263" s="290"/>
      <c r="Q263" s="290"/>
      <c r="R263" s="290"/>
      <c r="S263" s="290"/>
      <c r="T263" s="290"/>
    </row>
    <row r="264" spans="2:20">
      <c r="B264" s="290"/>
      <c r="C264" s="290"/>
      <c r="D264" s="290"/>
      <c r="E264" s="290"/>
      <c r="F264" s="290"/>
      <c r="Q264" s="290"/>
      <c r="R264" s="290"/>
      <c r="S264" s="290"/>
      <c r="T264" s="290"/>
    </row>
    <row r="265" spans="2:20">
      <c r="B265" s="290"/>
      <c r="C265" s="290"/>
      <c r="D265" s="290"/>
      <c r="E265" s="290"/>
      <c r="F265" s="290"/>
      <c r="Q265" s="290"/>
      <c r="R265" s="290"/>
      <c r="S265" s="290"/>
      <c r="T265" s="290"/>
    </row>
    <row r="266" spans="2:20">
      <c r="B266" s="290"/>
      <c r="C266" s="290"/>
      <c r="D266" s="290"/>
      <c r="E266" s="290"/>
      <c r="F266" s="290"/>
      <c r="Q266" s="290"/>
      <c r="R266" s="290"/>
      <c r="S266" s="290"/>
      <c r="T266" s="290"/>
    </row>
    <row r="267" spans="2:20">
      <c r="B267" s="290"/>
      <c r="C267" s="290"/>
      <c r="D267" s="290"/>
      <c r="E267" s="290"/>
      <c r="F267" s="290"/>
      <c r="Q267" s="290"/>
      <c r="R267" s="290"/>
      <c r="S267" s="290"/>
      <c r="T267" s="290"/>
    </row>
    <row r="268" spans="2:20">
      <c r="B268" s="290"/>
      <c r="C268" s="290"/>
      <c r="D268" s="290"/>
      <c r="E268" s="290"/>
      <c r="F268" s="290"/>
      <c r="Q268" s="290"/>
      <c r="R268" s="290"/>
      <c r="S268" s="290"/>
      <c r="T268" s="290"/>
    </row>
    <row r="269" spans="2:20">
      <c r="B269" s="290"/>
      <c r="C269" s="290"/>
      <c r="D269" s="290"/>
      <c r="E269" s="290"/>
      <c r="F269" s="290"/>
      <c r="Q269" s="290"/>
      <c r="R269" s="290"/>
      <c r="S269" s="290"/>
      <c r="T269" s="290"/>
    </row>
    <row r="270" spans="2:20">
      <c r="B270" s="290"/>
      <c r="C270" s="290"/>
      <c r="D270" s="290"/>
      <c r="E270" s="290"/>
      <c r="F270" s="290"/>
      <c r="Q270" s="290"/>
      <c r="R270" s="290"/>
      <c r="S270" s="290"/>
      <c r="T270" s="290"/>
    </row>
    <row r="271" spans="2:20">
      <c r="B271" s="290"/>
      <c r="C271" s="290"/>
      <c r="D271" s="290"/>
      <c r="E271" s="290"/>
      <c r="F271" s="290"/>
      <c r="Q271" s="290"/>
      <c r="R271" s="290"/>
      <c r="S271" s="290"/>
      <c r="T271" s="290"/>
    </row>
    <row r="272" spans="2:20">
      <c r="B272" s="290"/>
      <c r="C272" s="290"/>
      <c r="D272" s="290"/>
      <c r="E272" s="290"/>
      <c r="F272" s="290"/>
      <c r="Q272" s="290"/>
      <c r="R272" s="290"/>
      <c r="S272" s="290"/>
      <c r="T272" s="290"/>
    </row>
    <row r="273" spans="2:20">
      <c r="B273" s="290"/>
      <c r="C273" s="290"/>
      <c r="D273" s="290"/>
      <c r="E273" s="290"/>
      <c r="F273" s="290"/>
      <c r="Q273" s="290"/>
      <c r="R273" s="290"/>
      <c r="S273" s="290"/>
      <c r="T273" s="290"/>
    </row>
    <row r="274" spans="2:20">
      <c r="B274" s="290"/>
      <c r="C274" s="290"/>
      <c r="D274" s="290"/>
      <c r="E274" s="290"/>
      <c r="F274" s="290"/>
      <c r="Q274" s="290"/>
      <c r="R274" s="290"/>
      <c r="S274" s="290"/>
      <c r="T274" s="290"/>
    </row>
    <row r="275" spans="2:20">
      <c r="B275" s="290"/>
      <c r="C275" s="290"/>
      <c r="D275" s="290"/>
      <c r="E275" s="290"/>
      <c r="F275" s="290"/>
      <c r="Q275" s="290"/>
      <c r="R275" s="290"/>
      <c r="S275" s="290"/>
      <c r="T275" s="290"/>
    </row>
    <row r="276" spans="2:20">
      <c r="B276" s="290"/>
      <c r="C276" s="290"/>
      <c r="D276" s="290"/>
      <c r="E276" s="290"/>
      <c r="F276" s="290"/>
      <c r="Q276" s="290"/>
      <c r="R276" s="290"/>
      <c r="S276" s="290"/>
      <c r="T276" s="290"/>
    </row>
    <row r="277" spans="2:20">
      <c r="B277" s="290"/>
      <c r="C277" s="290"/>
      <c r="D277" s="290"/>
      <c r="E277" s="290"/>
      <c r="F277" s="290"/>
      <c r="Q277" s="290"/>
      <c r="R277" s="290"/>
      <c r="S277" s="290"/>
      <c r="T277" s="290"/>
    </row>
    <row r="278" spans="2:20">
      <c r="B278" s="290"/>
      <c r="C278" s="290"/>
      <c r="D278" s="290"/>
      <c r="E278" s="290"/>
      <c r="F278" s="290"/>
      <c r="Q278" s="290"/>
      <c r="R278" s="290"/>
      <c r="S278" s="290"/>
      <c r="T278" s="290"/>
    </row>
    <row r="279" spans="2:20">
      <c r="B279" s="290"/>
      <c r="C279" s="290"/>
      <c r="D279" s="290"/>
      <c r="E279" s="290"/>
      <c r="F279" s="290"/>
      <c r="Q279" s="290"/>
      <c r="R279" s="290"/>
      <c r="S279" s="290"/>
      <c r="T279" s="290"/>
    </row>
    <row r="280" spans="2:20">
      <c r="B280" s="290"/>
      <c r="C280" s="290"/>
      <c r="D280" s="290"/>
      <c r="E280" s="290"/>
      <c r="F280" s="290"/>
      <c r="Q280" s="290"/>
      <c r="R280" s="290"/>
      <c r="S280" s="290"/>
      <c r="T280" s="290"/>
    </row>
    <row r="281" spans="2:20">
      <c r="B281" s="290"/>
      <c r="C281" s="290"/>
      <c r="D281" s="290"/>
      <c r="E281" s="290"/>
      <c r="F281" s="290"/>
      <c r="Q281" s="290"/>
      <c r="R281" s="290"/>
      <c r="S281" s="290"/>
      <c r="T281" s="290"/>
    </row>
    <row r="282" spans="2:20">
      <c r="B282" s="290"/>
      <c r="C282" s="290"/>
      <c r="D282" s="290"/>
      <c r="E282" s="290"/>
      <c r="F282" s="290"/>
      <c r="Q282" s="290"/>
      <c r="R282" s="290"/>
      <c r="S282" s="290"/>
      <c r="T282" s="290"/>
    </row>
    <row r="283" spans="2:20">
      <c r="B283" s="290"/>
      <c r="C283" s="290"/>
      <c r="D283" s="290"/>
      <c r="E283" s="290"/>
      <c r="F283" s="290"/>
      <c r="Q283" s="290"/>
      <c r="R283" s="290"/>
      <c r="S283" s="290"/>
      <c r="T283" s="290"/>
    </row>
    <row r="284" spans="2:20">
      <c r="B284" s="290"/>
      <c r="C284" s="290"/>
      <c r="D284" s="290"/>
      <c r="E284" s="290"/>
      <c r="F284" s="290"/>
      <c r="Q284" s="290"/>
      <c r="R284" s="290"/>
      <c r="S284" s="290"/>
      <c r="T284" s="290"/>
    </row>
    <row r="285" spans="2:20">
      <c r="B285" s="290"/>
      <c r="C285" s="290"/>
      <c r="D285" s="290"/>
      <c r="E285" s="290"/>
      <c r="F285" s="290"/>
      <c r="Q285" s="290"/>
      <c r="R285" s="290"/>
      <c r="S285" s="290"/>
      <c r="T285" s="290"/>
    </row>
    <row r="286" spans="2:20">
      <c r="B286" s="290"/>
      <c r="C286" s="290"/>
      <c r="D286" s="290"/>
      <c r="E286" s="290"/>
      <c r="F286" s="290"/>
      <c r="Q286" s="290"/>
      <c r="R286" s="290"/>
      <c r="S286" s="290"/>
      <c r="T286" s="290"/>
    </row>
    <row r="287" spans="2:20">
      <c r="B287" s="290"/>
      <c r="C287" s="290"/>
      <c r="D287" s="290"/>
      <c r="E287" s="290"/>
      <c r="F287" s="290"/>
      <c r="Q287" s="290"/>
      <c r="R287" s="290"/>
      <c r="S287" s="290"/>
      <c r="T287" s="290"/>
    </row>
    <row r="288" spans="2:20">
      <c r="B288" s="290"/>
      <c r="C288" s="290"/>
      <c r="D288" s="290"/>
      <c r="E288" s="290"/>
      <c r="F288" s="290"/>
      <c r="Q288" s="290"/>
      <c r="R288" s="290"/>
      <c r="S288" s="290"/>
      <c r="T288" s="290"/>
    </row>
    <row r="289" spans="2:20">
      <c r="B289" s="290"/>
      <c r="C289" s="290"/>
      <c r="D289" s="290"/>
      <c r="E289" s="290"/>
      <c r="F289" s="290"/>
      <c r="Q289" s="290"/>
      <c r="R289" s="290"/>
      <c r="S289" s="290"/>
      <c r="T289" s="290"/>
    </row>
    <row r="290" spans="2:20">
      <c r="B290" s="290"/>
      <c r="C290" s="290"/>
      <c r="D290" s="290"/>
      <c r="E290" s="290"/>
      <c r="F290" s="290"/>
      <c r="Q290" s="290"/>
      <c r="R290" s="290"/>
      <c r="S290" s="290"/>
      <c r="T290" s="290"/>
    </row>
    <row r="291" spans="2:20">
      <c r="B291" s="290"/>
      <c r="C291" s="290"/>
      <c r="D291" s="290"/>
      <c r="E291" s="290"/>
      <c r="F291" s="290"/>
      <c r="Q291" s="290"/>
      <c r="R291" s="290"/>
      <c r="S291" s="290"/>
      <c r="T291" s="290"/>
    </row>
    <row r="292" spans="2:20">
      <c r="B292" s="290"/>
      <c r="C292" s="290"/>
      <c r="D292" s="290"/>
      <c r="E292" s="290"/>
      <c r="F292" s="290"/>
      <c r="Q292" s="290"/>
      <c r="R292" s="290"/>
      <c r="S292" s="290"/>
      <c r="T292" s="290"/>
    </row>
    <row r="293" spans="2:20">
      <c r="B293" s="290"/>
      <c r="C293" s="290"/>
      <c r="D293" s="290"/>
      <c r="E293" s="290"/>
      <c r="F293" s="290"/>
      <c r="Q293" s="290"/>
      <c r="R293" s="290"/>
      <c r="S293" s="290"/>
      <c r="T293" s="290"/>
    </row>
    <row r="294" spans="2:20">
      <c r="B294" s="290"/>
      <c r="C294" s="290"/>
      <c r="D294" s="290"/>
      <c r="E294" s="290"/>
      <c r="F294" s="290"/>
      <c r="Q294" s="290"/>
      <c r="R294" s="290"/>
      <c r="S294" s="290"/>
      <c r="T294" s="290"/>
    </row>
    <row r="295" spans="2:20">
      <c r="B295" s="290"/>
      <c r="C295" s="290"/>
      <c r="D295" s="290"/>
      <c r="E295" s="290"/>
      <c r="F295" s="290"/>
      <c r="Q295" s="290"/>
      <c r="R295" s="290"/>
      <c r="S295" s="290"/>
      <c r="T295" s="290"/>
    </row>
    <row r="296" spans="2:20">
      <c r="B296" s="290"/>
      <c r="C296" s="290"/>
      <c r="D296" s="290"/>
      <c r="E296" s="290"/>
      <c r="F296" s="290"/>
      <c r="Q296" s="290"/>
      <c r="R296" s="290"/>
      <c r="S296" s="290"/>
      <c r="T296" s="290"/>
    </row>
    <row r="297" spans="2:20">
      <c r="B297" s="290"/>
      <c r="C297" s="290"/>
      <c r="D297" s="290"/>
      <c r="E297" s="290"/>
      <c r="F297" s="290"/>
      <c r="Q297" s="290"/>
      <c r="R297" s="290"/>
      <c r="S297" s="290"/>
      <c r="T297" s="290"/>
    </row>
    <row r="298" spans="2:20">
      <c r="B298" s="290"/>
      <c r="C298" s="290"/>
      <c r="D298" s="290"/>
      <c r="E298" s="290"/>
      <c r="F298" s="290"/>
      <c r="Q298" s="290"/>
      <c r="R298" s="290"/>
      <c r="S298" s="290"/>
      <c r="T298" s="290"/>
    </row>
    <row r="299" spans="2:20">
      <c r="B299" s="290"/>
      <c r="C299" s="290"/>
      <c r="D299" s="290"/>
      <c r="E299" s="290"/>
      <c r="F299" s="290"/>
      <c r="Q299" s="290"/>
      <c r="R299" s="290"/>
      <c r="S299" s="290"/>
      <c r="T299" s="290"/>
    </row>
    <row r="300" spans="2:20">
      <c r="B300" s="290"/>
      <c r="C300" s="290"/>
      <c r="D300" s="290"/>
      <c r="E300" s="290"/>
      <c r="F300" s="290"/>
      <c r="Q300" s="290"/>
      <c r="R300" s="290"/>
      <c r="S300" s="290"/>
      <c r="T300" s="290"/>
    </row>
    <row r="301" spans="2:20">
      <c r="B301" s="290"/>
      <c r="C301" s="290"/>
      <c r="D301" s="290"/>
      <c r="E301" s="290"/>
      <c r="F301" s="290"/>
      <c r="Q301" s="290"/>
      <c r="R301" s="290"/>
      <c r="S301" s="290"/>
      <c r="T301" s="290"/>
    </row>
    <row r="302" spans="2:20">
      <c r="B302" s="290"/>
      <c r="C302" s="290"/>
      <c r="D302" s="290"/>
      <c r="E302" s="290"/>
      <c r="F302" s="290"/>
      <c r="Q302" s="290"/>
      <c r="R302" s="290"/>
      <c r="S302" s="290"/>
      <c r="T302" s="290"/>
    </row>
    <row r="303" spans="2:20">
      <c r="B303" s="290"/>
      <c r="C303" s="290"/>
      <c r="D303" s="290"/>
      <c r="E303" s="290"/>
      <c r="F303" s="290"/>
      <c r="Q303" s="290"/>
      <c r="R303" s="290"/>
      <c r="S303" s="290"/>
      <c r="T303" s="290"/>
    </row>
    <row r="304" spans="2:20">
      <c r="B304" s="290"/>
      <c r="C304" s="290"/>
      <c r="D304" s="290"/>
      <c r="E304" s="290"/>
      <c r="F304" s="290"/>
      <c r="Q304" s="290"/>
      <c r="R304" s="290"/>
      <c r="S304" s="290"/>
      <c r="T304" s="290"/>
    </row>
    <row r="305" spans="2:20">
      <c r="B305" s="290"/>
      <c r="C305" s="290"/>
      <c r="D305" s="290"/>
      <c r="E305" s="290"/>
      <c r="F305" s="290"/>
      <c r="Q305" s="290"/>
      <c r="R305" s="290"/>
      <c r="S305" s="290"/>
      <c r="T305" s="290"/>
    </row>
    <row r="306" spans="2:20">
      <c r="B306" s="290"/>
      <c r="C306" s="290"/>
      <c r="D306" s="290"/>
      <c r="E306" s="290"/>
      <c r="F306" s="290"/>
      <c r="Q306" s="290"/>
      <c r="R306" s="290"/>
      <c r="S306" s="290"/>
      <c r="T306" s="290"/>
    </row>
    <row r="307" spans="2:20">
      <c r="B307" s="290"/>
      <c r="C307" s="290"/>
      <c r="D307" s="290"/>
      <c r="E307" s="290"/>
      <c r="F307" s="290"/>
      <c r="Q307" s="290"/>
      <c r="R307" s="290"/>
      <c r="S307" s="290"/>
      <c r="T307" s="290"/>
    </row>
    <row r="308" spans="2:20">
      <c r="B308" s="290"/>
      <c r="C308" s="290"/>
      <c r="D308" s="290"/>
      <c r="E308" s="290"/>
      <c r="F308" s="290"/>
      <c r="Q308" s="290"/>
      <c r="R308" s="290"/>
      <c r="S308" s="290"/>
      <c r="T308" s="290"/>
    </row>
    <row r="309" spans="2:20">
      <c r="B309" s="290"/>
      <c r="C309" s="290"/>
      <c r="D309" s="290"/>
      <c r="E309" s="290"/>
      <c r="F309" s="290"/>
      <c r="Q309" s="290"/>
      <c r="R309" s="290"/>
      <c r="S309" s="290"/>
      <c r="T309" s="290"/>
    </row>
    <row r="310" spans="2:20">
      <c r="B310" s="290"/>
      <c r="C310" s="290"/>
      <c r="D310" s="290"/>
      <c r="E310" s="290"/>
      <c r="F310" s="290"/>
      <c r="Q310" s="290"/>
      <c r="R310" s="290"/>
      <c r="S310" s="290"/>
      <c r="T310" s="290"/>
    </row>
    <row r="311" spans="2:20">
      <c r="B311" s="290"/>
      <c r="C311" s="290"/>
      <c r="D311" s="290"/>
      <c r="E311" s="290"/>
      <c r="F311" s="290"/>
      <c r="Q311" s="290"/>
      <c r="R311" s="290"/>
      <c r="S311" s="290"/>
      <c r="T311" s="290"/>
    </row>
    <row r="312" spans="2:20">
      <c r="B312" s="290"/>
      <c r="C312" s="290"/>
      <c r="D312" s="290"/>
      <c r="E312" s="290"/>
      <c r="F312" s="290"/>
      <c r="Q312" s="290"/>
      <c r="R312" s="290"/>
      <c r="S312" s="290"/>
      <c r="T312" s="290"/>
    </row>
    <row r="313" spans="2:20">
      <c r="B313" s="290"/>
      <c r="C313" s="290"/>
      <c r="D313" s="290"/>
      <c r="E313" s="290"/>
      <c r="F313" s="290"/>
      <c r="Q313" s="290"/>
      <c r="R313" s="290"/>
      <c r="S313" s="290"/>
      <c r="T313" s="290"/>
    </row>
    <row r="314" spans="2:20">
      <c r="B314" s="290"/>
      <c r="C314" s="290"/>
      <c r="D314" s="290"/>
      <c r="E314" s="290"/>
      <c r="F314" s="290"/>
      <c r="Q314" s="290"/>
      <c r="R314" s="290"/>
      <c r="S314" s="290"/>
      <c r="T314" s="290"/>
    </row>
    <row r="315" spans="2:20">
      <c r="B315" s="290"/>
      <c r="C315" s="290"/>
      <c r="D315" s="290"/>
      <c r="E315" s="290"/>
      <c r="F315" s="290"/>
      <c r="Q315" s="290"/>
      <c r="R315" s="290"/>
      <c r="S315" s="290"/>
      <c r="T315" s="290"/>
    </row>
    <row r="316" spans="2:20">
      <c r="B316" s="290"/>
      <c r="C316" s="290"/>
      <c r="D316" s="290"/>
      <c r="E316" s="290"/>
      <c r="F316" s="290"/>
      <c r="Q316" s="290"/>
      <c r="R316" s="290"/>
      <c r="S316" s="290"/>
      <c r="T316" s="290"/>
    </row>
    <row r="317" spans="2:20">
      <c r="B317" s="290"/>
      <c r="C317" s="290"/>
      <c r="D317" s="290"/>
      <c r="E317" s="290"/>
      <c r="F317" s="290"/>
      <c r="Q317" s="290"/>
      <c r="R317" s="290"/>
      <c r="S317" s="290"/>
      <c r="T317" s="290"/>
    </row>
    <row r="318" spans="2:20">
      <c r="B318" s="290"/>
      <c r="C318" s="290"/>
      <c r="D318" s="290"/>
      <c r="E318" s="290"/>
      <c r="F318" s="290"/>
      <c r="Q318" s="290"/>
      <c r="R318" s="290"/>
      <c r="S318" s="290"/>
      <c r="T318" s="290"/>
    </row>
    <row r="319" spans="2:20">
      <c r="B319" s="290"/>
      <c r="C319" s="290"/>
      <c r="D319" s="290"/>
      <c r="E319" s="290"/>
      <c r="F319" s="290"/>
      <c r="Q319" s="290"/>
      <c r="R319" s="290"/>
      <c r="S319" s="290"/>
      <c r="T319" s="290"/>
    </row>
    <row r="320" spans="2:20">
      <c r="B320" s="290"/>
      <c r="C320" s="290"/>
      <c r="D320" s="290"/>
      <c r="E320" s="290"/>
      <c r="F320" s="290"/>
      <c r="Q320" s="290"/>
      <c r="R320" s="290"/>
      <c r="S320" s="290"/>
      <c r="T320" s="290"/>
    </row>
    <row r="321" spans="2:20">
      <c r="B321" s="290"/>
      <c r="C321" s="290"/>
      <c r="D321" s="290"/>
      <c r="E321" s="290"/>
      <c r="F321" s="290"/>
      <c r="Q321" s="290"/>
      <c r="R321" s="290"/>
      <c r="S321" s="290"/>
      <c r="T321" s="290"/>
    </row>
    <row r="322" spans="2:20">
      <c r="B322" s="290"/>
      <c r="C322" s="290"/>
      <c r="D322" s="290"/>
      <c r="E322" s="290"/>
      <c r="F322" s="290"/>
      <c r="Q322" s="290"/>
      <c r="R322" s="290"/>
      <c r="S322" s="290"/>
      <c r="T322" s="290"/>
    </row>
    <row r="323" spans="2:20">
      <c r="B323" s="290"/>
      <c r="C323" s="290"/>
      <c r="D323" s="290"/>
      <c r="E323" s="290"/>
      <c r="F323" s="290"/>
      <c r="Q323" s="290"/>
      <c r="R323" s="290"/>
      <c r="S323" s="290"/>
      <c r="T323" s="290"/>
    </row>
    <row r="324" spans="2:20">
      <c r="B324" s="290"/>
      <c r="C324" s="290"/>
      <c r="D324" s="290"/>
      <c r="E324" s="290"/>
      <c r="F324" s="290"/>
      <c r="Q324" s="290"/>
      <c r="R324" s="290"/>
      <c r="S324" s="290"/>
      <c r="T324" s="290"/>
    </row>
    <row r="325" spans="2:20">
      <c r="B325" s="290"/>
      <c r="C325" s="290"/>
      <c r="D325" s="290"/>
      <c r="E325" s="290"/>
      <c r="F325" s="290"/>
      <c r="Q325" s="290"/>
      <c r="R325" s="290"/>
      <c r="S325" s="290"/>
      <c r="T325" s="290"/>
    </row>
    <row r="326" spans="2:20">
      <c r="B326" s="290"/>
      <c r="C326" s="290"/>
      <c r="D326" s="290"/>
      <c r="E326" s="290"/>
      <c r="F326" s="290"/>
      <c r="Q326" s="290"/>
      <c r="R326" s="290"/>
      <c r="S326" s="290"/>
      <c r="T326" s="290"/>
    </row>
    <row r="327" spans="2:20">
      <c r="B327" s="290"/>
      <c r="C327" s="290"/>
      <c r="D327" s="290"/>
      <c r="E327" s="290"/>
      <c r="F327" s="290"/>
      <c r="Q327" s="290"/>
      <c r="R327" s="290"/>
      <c r="S327" s="290"/>
      <c r="T327" s="290"/>
    </row>
    <row r="328" spans="2:20">
      <c r="B328" s="290"/>
      <c r="C328" s="290"/>
      <c r="D328" s="290"/>
      <c r="E328" s="290"/>
      <c r="F328" s="290"/>
      <c r="Q328" s="290"/>
      <c r="R328" s="290"/>
      <c r="S328" s="290"/>
      <c r="T328" s="290"/>
    </row>
    <row r="329" spans="2:20">
      <c r="B329" s="290"/>
      <c r="C329" s="290"/>
      <c r="D329" s="290"/>
      <c r="E329" s="290"/>
      <c r="F329" s="290"/>
      <c r="Q329" s="290"/>
      <c r="R329" s="290"/>
      <c r="S329" s="290"/>
      <c r="T329" s="290"/>
    </row>
    <row r="330" spans="2:20">
      <c r="B330" s="290"/>
      <c r="C330" s="290"/>
      <c r="D330" s="290"/>
      <c r="E330" s="290"/>
      <c r="F330" s="290"/>
      <c r="Q330" s="290"/>
      <c r="R330" s="290"/>
      <c r="S330" s="290"/>
      <c r="T330" s="290"/>
    </row>
    <row r="331" spans="2:20">
      <c r="B331" s="290"/>
      <c r="C331" s="290"/>
      <c r="D331" s="290"/>
      <c r="E331" s="290"/>
      <c r="F331" s="290"/>
      <c r="Q331" s="290"/>
      <c r="R331" s="290"/>
      <c r="S331" s="290"/>
      <c r="T331" s="290"/>
    </row>
    <row r="332" spans="2:20">
      <c r="B332" s="290"/>
      <c r="C332" s="290"/>
      <c r="D332" s="290"/>
      <c r="E332" s="290"/>
      <c r="F332" s="290"/>
      <c r="Q332" s="290"/>
      <c r="R332" s="290"/>
      <c r="S332" s="290"/>
      <c r="T332" s="290"/>
    </row>
    <row r="333" spans="2:20">
      <c r="B333" s="290"/>
      <c r="C333" s="290"/>
      <c r="D333" s="290"/>
      <c r="E333" s="290"/>
      <c r="F333" s="290"/>
      <c r="Q333" s="290"/>
      <c r="R333" s="290"/>
      <c r="S333" s="290"/>
      <c r="T333" s="290"/>
    </row>
    <row r="334" spans="2:20">
      <c r="B334" s="290"/>
      <c r="C334" s="290"/>
      <c r="D334" s="290"/>
      <c r="E334" s="290"/>
      <c r="F334" s="290"/>
      <c r="Q334" s="290"/>
      <c r="R334" s="290"/>
      <c r="S334" s="290"/>
      <c r="T334" s="290"/>
    </row>
    <row r="335" spans="2:20">
      <c r="B335" s="290"/>
      <c r="C335" s="290"/>
      <c r="D335" s="290"/>
      <c r="E335" s="290"/>
      <c r="F335" s="290"/>
      <c r="Q335" s="290"/>
      <c r="R335" s="290"/>
      <c r="S335" s="290"/>
      <c r="T335" s="290"/>
    </row>
    <row r="336" spans="2:20">
      <c r="B336" s="290"/>
      <c r="C336" s="290"/>
      <c r="D336" s="290"/>
      <c r="E336" s="290"/>
      <c r="F336" s="290"/>
      <c r="Q336" s="290"/>
      <c r="R336" s="290"/>
      <c r="S336" s="290"/>
      <c r="T336" s="290"/>
    </row>
    <row r="337" spans="2:20">
      <c r="B337" s="290"/>
      <c r="C337" s="290"/>
      <c r="D337" s="290"/>
      <c r="E337" s="290"/>
      <c r="F337" s="290"/>
      <c r="Q337" s="290"/>
      <c r="R337" s="290"/>
      <c r="S337" s="290"/>
      <c r="T337" s="290"/>
    </row>
    <row r="338" spans="2:20">
      <c r="B338" s="290"/>
      <c r="C338" s="290"/>
      <c r="D338" s="290"/>
      <c r="E338" s="290"/>
      <c r="F338" s="290"/>
      <c r="Q338" s="290"/>
      <c r="R338" s="290"/>
      <c r="S338" s="290"/>
      <c r="T338" s="290"/>
    </row>
    <row r="339" spans="2:20">
      <c r="B339" s="290"/>
      <c r="C339" s="290"/>
      <c r="D339" s="290"/>
      <c r="E339" s="290"/>
      <c r="F339" s="290"/>
      <c r="Q339" s="290"/>
      <c r="R339" s="290"/>
      <c r="S339" s="290"/>
      <c r="T339" s="290"/>
    </row>
    <row r="340" spans="2:20">
      <c r="B340" s="290"/>
      <c r="C340" s="290"/>
      <c r="D340" s="290"/>
      <c r="E340" s="290"/>
      <c r="F340" s="290"/>
      <c r="Q340" s="290"/>
      <c r="R340" s="290"/>
      <c r="S340" s="290"/>
      <c r="T340" s="290"/>
    </row>
    <row r="341" spans="2:20">
      <c r="B341" s="290"/>
      <c r="C341" s="290"/>
      <c r="D341" s="290"/>
      <c r="E341" s="290"/>
      <c r="F341" s="290"/>
      <c r="Q341" s="290"/>
      <c r="R341" s="290"/>
      <c r="S341" s="290"/>
      <c r="T341" s="290"/>
    </row>
    <row r="342" spans="2:20">
      <c r="B342" s="290"/>
      <c r="C342" s="290"/>
      <c r="D342" s="290"/>
      <c r="E342" s="290"/>
      <c r="F342" s="290"/>
      <c r="Q342" s="290"/>
      <c r="R342" s="290"/>
      <c r="S342" s="290"/>
      <c r="T342" s="290"/>
    </row>
    <row r="343" spans="2:20">
      <c r="B343" s="290"/>
      <c r="C343" s="290"/>
      <c r="D343" s="290"/>
      <c r="E343" s="290"/>
      <c r="F343" s="290"/>
      <c r="Q343" s="290"/>
      <c r="R343" s="290"/>
      <c r="S343" s="290"/>
      <c r="T343" s="290"/>
    </row>
    <row r="344" spans="2:20">
      <c r="B344" s="290"/>
      <c r="C344" s="290"/>
      <c r="D344" s="290"/>
      <c r="E344" s="290"/>
      <c r="F344" s="290"/>
      <c r="Q344" s="290"/>
      <c r="R344" s="290"/>
      <c r="S344" s="290"/>
      <c r="T344" s="290"/>
    </row>
    <row r="345" spans="2:20">
      <c r="B345" s="290"/>
      <c r="C345" s="290"/>
      <c r="D345" s="290"/>
      <c r="E345" s="290"/>
      <c r="F345" s="290"/>
      <c r="Q345" s="290"/>
      <c r="R345" s="290"/>
      <c r="S345" s="290"/>
      <c r="T345" s="290"/>
    </row>
    <row r="346" spans="2:20">
      <c r="B346" s="290"/>
      <c r="C346" s="290"/>
      <c r="D346" s="290"/>
      <c r="E346" s="290"/>
      <c r="F346" s="290"/>
      <c r="Q346" s="290"/>
      <c r="R346" s="290"/>
      <c r="S346" s="290"/>
      <c r="T346" s="290"/>
    </row>
    <row r="347" spans="2:20">
      <c r="B347" s="290"/>
      <c r="C347" s="290"/>
      <c r="D347" s="290"/>
      <c r="E347" s="290"/>
      <c r="F347" s="290"/>
      <c r="Q347" s="290"/>
      <c r="R347" s="290"/>
      <c r="S347" s="290"/>
      <c r="T347" s="290"/>
    </row>
    <row r="348" spans="2:20">
      <c r="B348" s="290"/>
      <c r="C348" s="290"/>
      <c r="D348" s="290"/>
      <c r="E348" s="290"/>
      <c r="F348" s="290"/>
      <c r="Q348" s="290"/>
      <c r="R348" s="290"/>
      <c r="S348" s="290"/>
      <c r="T348" s="290"/>
    </row>
    <row r="349" spans="2:20">
      <c r="B349" s="290"/>
      <c r="C349" s="290"/>
      <c r="D349" s="290"/>
      <c r="E349" s="290"/>
      <c r="F349" s="290"/>
      <c r="Q349" s="290"/>
      <c r="R349" s="290"/>
      <c r="S349" s="290"/>
      <c r="T349" s="290"/>
    </row>
    <row r="350" spans="2:20">
      <c r="B350" s="290"/>
      <c r="C350" s="290"/>
      <c r="D350" s="290"/>
      <c r="E350" s="290"/>
      <c r="F350" s="290"/>
      <c r="Q350" s="290"/>
      <c r="R350" s="290"/>
      <c r="S350" s="290"/>
      <c r="T350" s="290"/>
    </row>
    <row r="351" spans="2:20">
      <c r="B351" s="290"/>
      <c r="C351" s="290"/>
      <c r="D351" s="290"/>
      <c r="E351" s="290"/>
      <c r="F351" s="290"/>
      <c r="Q351" s="290"/>
      <c r="R351" s="290"/>
      <c r="S351" s="290"/>
      <c r="T351" s="290"/>
    </row>
    <row r="352" spans="2:20">
      <c r="B352" s="290"/>
      <c r="C352" s="290"/>
      <c r="D352" s="290"/>
      <c r="E352" s="290"/>
      <c r="F352" s="290"/>
      <c r="Q352" s="290"/>
      <c r="R352" s="290"/>
      <c r="S352" s="290"/>
      <c r="T352" s="290"/>
    </row>
    <row r="353" spans="2:20">
      <c r="B353" s="290"/>
      <c r="C353" s="290"/>
      <c r="D353" s="290"/>
      <c r="E353" s="290"/>
      <c r="F353" s="290"/>
      <c r="Q353" s="290"/>
      <c r="R353" s="290"/>
      <c r="S353" s="290"/>
      <c r="T353" s="290"/>
    </row>
    <row r="354" spans="2:20">
      <c r="B354" s="290"/>
      <c r="C354" s="290"/>
      <c r="D354" s="290"/>
      <c r="E354" s="290"/>
      <c r="F354" s="290"/>
      <c r="Q354" s="290"/>
      <c r="R354" s="290"/>
      <c r="S354" s="290"/>
      <c r="T354" s="290"/>
    </row>
    <row r="355" spans="2:20">
      <c r="B355" s="290"/>
      <c r="C355" s="290"/>
      <c r="D355" s="290"/>
      <c r="E355" s="290"/>
      <c r="F355" s="290"/>
      <c r="Q355" s="290"/>
      <c r="R355" s="290"/>
      <c r="S355" s="290"/>
      <c r="T355" s="290"/>
    </row>
    <row r="356" spans="2:20">
      <c r="B356" s="290"/>
      <c r="C356" s="290"/>
      <c r="D356" s="290"/>
      <c r="E356" s="290"/>
      <c r="F356" s="290"/>
      <c r="Q356" s="290"/>
      <c r="R356" s="290"/>
      <c r="S356" s="290"/>
      <c r="T356" s="290"/>
    </row>
    <row r="357" spans="2:20">
      <c r="B357" s="290"/>
      <c r="C357" s="290"/>
      <c r="D357" s="290"/>
      <c r="E357" s="290"/>
      <c r="F357" s="290"/>
      <c r="Q357" s="290"/>
      <c r="R357" s="290"/>
      <c r="S357" s="290"/>
      <c r="T357" s="290"/>
    </row>
    <row r="358" spans="2:20">
      <c r="B358" s="290"/>
      <c r="C358" s="290"/>
      <c r="D358" s="290"/>
      <c r="E358" s="290"/>
      <c r="F358" s="290"/>
      <c r="Q358" s="290"/>
      <c r="R358" s="290"/>
      <c r="S358" s="290"/>
      <c r="T358" s="290"/>
    </row>
    <row r="359" spans="2:20">
      <c r="B359" s="290"/>
      <c r="C359" s="290"/>
      <c r="D359" s="290"/>
      <c r="E359" s="290"/>
      <c r="F359" s="290"/>
      <c r="Q359" s="290"/>
      <c r="R359" s="290"/>
      <c r="S359" s="290"/>
      <c r="T359" s="290"/>
    </row>
    <row r="360" spans="2:20">
      <c r="B360" s="290"/>
      <c r="C360" s="290"/>
      <c r="D360" s="290"/>
      <c r="E360" s="290"/>
      <c r="F360" s="290"/>
      <c r="Q360" s="290"/>
      <c r="R360" s="290"/>
      <c r="S360" s="290"/>
      <c r="T360" s="290"/>
    </row>
    <row r="361" spans="2:20">
      <c r="B361" s="290"/>
      <c r="C361" s="290"/>
      <c r="D361" s="290"/>
      <c r="E361" s="290"/>
      <c r="F361" s="290"/>
      <c r="Q361" s="290"/>
      <c r="R361" s="290"/>
      <c r="S361" s="290"/>
      <c r="T361" s="290"/>
    </row>
    <row r="362" spans="2:20">
      <c r="B362" s="290"/>
      <c r="C362" s="290"/>
      <c r="D362" s="290"/>
      <c r="E362" s="290"/>
      <c r="F362" s="290"/>
      <c r="Q362" s="290"/>
      <c r="R362" s="290"/>
      <c r="S362" s="290"/>
      <c r="T362" s="290"/>
    </row>
    <row r="363" spans="2:20">
      <c r="B363" s="290"/>
      <c r="C363" s="290"/>
      <c r="D363" s="290"/>
      <c r="E363" s="290"/>
      <c r="F363" s="290"/>
      <c r="Q363" s="290"/>
      <c r="R363" s="290"/>
      <c r="S363" s="290"/>
      <c r="T363" s="290"/>
    </row>
    <row r="364" spans="2:20">
      <c r="B364" s="290"/>
      <c r="C364" s="290"/>
      <c r="D364" s="290"/>
      <c r="E364" s="290"/>
      <c r="F364" s="290"/>
      <c r="Q364" s="290"/>
      <c r="R364" s="290"/>
      <c r="S364" s="290"/>
      <c r="T364" s="290"/>
    </row>
    <row r="365" spans="2:20">
      <c r="B365" s="290"/>
      <c r="C365" s="290"/>
      <c r="D365" s="290"/>
      <c r="E365" s="290"/>
      <c r="F365" s="290"/>
      <c r="Q365" s="290"/>
      <c r="R365" s="290"/>
      <c r="S365" s="290"/>
      <c r="T365" s="290"/>
    </row>
    <row r="366" spans="2:20">
      <c r="B366" s="290"/>
      <c r="C366" s="290"/>
      <c r="D366" s="290"/>
      <c r="E366" s="290"/>
      <c r="F366" s="290"/>
      <c r="Q366" s="290"/>
      <c r="R366" s="290"/>
      <c r="S366" s="290"/>
      <c r="T366" s="290"/>
    </row>
    <row r="367" spans="2:20">
      <c r="B367" s="290"/>
      <c r="C367" s="290"/>
      <c r="D367" s="290"/>
      <c r="E367" s="290"/>
      <c r="F367" s="290"/>
      <c r="Q367" s="290"/>
      <c r="R367" s="290"/>
      <c r="S367" s="290"/>
      <c r="T367" s="290"/>
    </row>
    <row r="368" spans="2:20">
      <c r="B368" s="290"/>
      <c r="C368" s="290"/>
      <c r="D368" s="290"/>
      <c r="E368" s="290"/>
      <c r="F368" s="290"/>
      <c r="Q368" s="290"/>
      <c r="R368" s="290"/>
      <c r="S368" s="290"/>
      <c r="T368" s="290"/>
    </row>
    <row r="369" spans="2:20">
      <c r="B369" s="290"/>
      <c r="C369" s="290"/>
      <c r="D369" s="290"/>
      <c r="E369" s="290"/>
      <c r="F369" s="290"/>
      <c r="Q369" s="290"/>
      <c r="R369" s="290"/>
      <c r="S369" s="290"/>
      <c r="T369" s="290"/>
    </row>
    <row r="370" spans="2:20">
      <c r="B370" s="290"/>
      <c r="C370" s="290"/>
      <c r="D370" s="290"/>
      <c r="E370" s="290"/>
      <c r="F370" s="290"/>
      <c r="Q370" s="290"/>
      <c r="R370" s="290"/>
      <c r="S370" s="290"/>
      <c r="T370" s="290"/>
    </row>
    <row r="371" spans="2:20">
      <c r="B371" s="290"/>
      <c r="C371" s="290"/>
      <c r="D371" s="290"/>
      <c r="E371" s="290"/>
      <c r="F371" s="290"/>
      <c r="Q371" s="290"/>
      <c r="R371" s="290"/>
      <c r="S371" s="290"/>
      <c r="T371" s="290"/>
    </row>
    <row r="372" spans="2:20">
      <c r="B372" s="290"/>
      <c r="C372" s="290"/>
      <c r="D372" s="290"/>
      <c r="E372" s="290"/>
      <c r="F372" s="290"/>
      <c r="Q372" s="290"/>
      <c r="R372" s="290"/>
      <c r="S372" s="290"/>
      <c r="T372" s="290"/>
    </row>
    <row r="373" spans="2:20">
      <c r="B373" s="290"/>
      <c r="C373" s="290"/>
      <c r="D373" s="290"/>
      <c r="E373" s="290"/>
      <c r="F373" s="290"/>
      <c r="Q373" s="290"/>
      <c r="R373" s="290"/>
      <c r="S373" s="290"/>
      <c r="T373" s="290"/>
    </row>
    <row r="374" spans="2:20">
      <c r="B374" s="290"/>
      <c r="C374" s="290"/>
      <c r="D374" s="290"/>
      <c r="E374" s="290"/>
      <c r="F374" s="290"/>
      <c r="Q374" s="290"/>
      <c r="R374" s="290"/>
      <c r="S374" s="290"/>
      <c r="T374" s="290"/>
    </row>
    <row r="375" spans="2:20">
      <c r="B375" s="290"/>
      <c r="C375" s="290"/>
      <c r="D375" s="290"/>
      <c r="E375" s="290"/>
      <c r="F375" s="290"/>
      <c r="Q375" s="290"/>
      <c r="R375" s="290"/>
      <c r="S375" s="290"/>
      <c r="T375" s="290"/>
    </row>
    <row r="376" spans="2:20">
      <c r="B376" s="290"/>
      <c r="C376" s="290"/>
      <c r="D376" s="290"/>
      <c r="E376" s="290"/>
      <c r="F376" s="290"/>
      <c r="Q376" s="290"/>
      <c r="R376" s="290"/>
      <c r="S376" s="290"/>
      <c r="T376" s="290"/>
    </row>
    <row r="377" spans="2:20">
      <c r="B377" s="290"/>
      <c r="C377" s="290"/>
      <c r="D377" s="290"/>
      <c r="E377" s="290"/>
      <c r="F377" s="290"/>
      <c r="Q377" s="290"/>
      <c r="R377" s="290"/>
      <c r="S377" s="290"/>
      <c r="T377" s="290"/>
    </row>
    <row r="378" spans="2:20">
      <c r="B378" s="290"/>
      <c r="C378" s="290"/>
      <c r="D378" s="290"/>
      <c r="E378" s="290"/>
      <c r="F378" s="290"/>
      <c r="Q378" s="290"/>
      <c r="R378" s="290"/>
      <c r="S378" s="290"/>
      <c r="T378" s="290"/>
    </row>
    <row r="379" spans="2:20">
      <c r="B379" s="290"/>
      <c r="C379" s="290"/>
      <c r="D379" s="290"/>
      <c r="E379" s="290"/>
      <c r="F379" s="290"/>
      <c r="Q379" s="290"/>
      <c r="R379" s="290"/>
      <c r="S379" s="290"/>
      <c r="T379" s="290"/>
    </row>
    <row r="380" spans="2:20">
      <c r="B380" s="290"/>
      <c r="C380" s="290"/>
      <c r="D380" s="290"/>
      <c r="E380" s="290"/>
      <c r="F380" s="290"/>
      <c r="Q380" s="290"/>
      <c r="R380" s="290"/>
      <c r="S380" s="290"/>
      <c r="T380" s="290"/>
    </row>
    <row r="381" spans="2:20">
      <c r="B381" s="290"/>
      <c r="C381" s="290"/>
      <c r="D381" s="290"/>
      <c r="E381" s="290"/>
      <c r="F381" s="290"/>
      <c r="Q381" s="290"/>
      <c r="R381" s="290"/>
      <c r="S381" s="290"/>
      <c r="T381" s="290"/>
    </row>
    <row r="382" spans="2:20">
      <c r="B382" s="290"/>
      <c r="C382" s="290"/>
      <c r="D382" s="290"/>
      <c r="E382" s="290"/>
      <c r="F382" s="290"/>
      <c r="Q382" s="290"/>
      <c r="R382" s="290"/>
      <c r="S382" s="290"/>
      <c r="T382" s="290"/>
    </row>
    <row r="383" spans="2:20">
      <c r="B383" s="290"/>
      <c r="C383" s="290"/>
      <c r="D383" s="290"/>
      <c r="E383" s="290"/>
      <c r="F383" s="290"/>
      <c r="Q383" s="290"/>
      <c r="R383" s="290"/>
      <c r="S383" s="290"/>
      <c r="T383" s="290"/>
    </row>
    <row r="384" spans="2:20">
      <c r="B384" s="290"/>
      <c r="C384" s="290"/>
      <c r="D384" s="290"/>
      <c r="E384" s="290"/>
      <c r="F384" s="290"/>
      <c r="Q384" s="290"/>
      <c r="R384" s="290"/>
      <c r="S384" s="290"/>
      <c r="T384" s="290"/>
    </row>
    <row r="385" spans="2:20">
      <c r="B385" s="290"/>
      <c r="C385" s="290"/>
      <c r="D385" s="290"/>
      <c r="E385" s="290"/>
      <c r="F385" s="290"/>
      <c r="Q385" s="290"/>
      <c r="R385" s="290"/>
      <c r="S385" s="290"/>
      <c r="T385" s="290"/>
    </row>
    <row r="386" spans="2:20">
      <c r="B386" s="290"/>
      <c r="C386" s="290"/>
      <c r="D386" s="290"/>
      <c r="E386" s="290"/>
      <c r="F386" s="290"/>
      <c r="Q386" s="290"/>
      <c r="R386" s="290"/>
      <c r="S386" s="290"/>
      <c r="T386" s="290"/>
    </row>
    <row r="387" spans="2:20">
      <c r="B387" s="290"/>
      <c r="C387" s="290"/>
      <c r="D387" s="290"/>
      <c r="E387" s="290"/>
      <c r="F387" s="290"/>
      <c r="Q387" s="290"/>
      <c r="R387" s="290"/>
      <c r="S387" s="290"/>
      <c r="T387" s="290"/>
    </row>
    <row r="388" spans="2:20">
      <c r="B388" s="290"/>
      <c r="C388" s="290"/>
      <c r="D388" s="290"/>
      <c r="E388" s="290"/>
      <c r="F388" s="290"/>
      <c r="Q388" s="290"/>
      <c r="R388" s="290"/>
      <c r="S388" s="290"/>
      <c r="T388" s="290"/>
    </row>
    <row r="389" spans="2:20">
      <c r="B389" s="290"/>
      <c r="C389" s="290"/>
      <c r="D389" s="290"/>
      <c r="E389" s="290"/>
      <c r="F389" s="290"/>
      <c r="Q389" s="290"/>
      <c r="R389" s="290"/>
      <c r="S389" s="290"/>
      <c r="T389" s="290"/>
    </row>
    <row r="390" spans="2:20">
      <c r="B390" s="290"/>
      <c r="C390" s="290"/>
      <c r="D390" s="290"/>
      <c r="E390" s="290"/>
      <c r="F390" s="290"/>
      <c r="Q390" s="290"/>
      <c r="R390" s="290"/>
      <c r="S390" s="290"/>
      <c r="T390" s="290"/>
    </row>
    <row r="391" spans="2:20">
      <c r="B391" s="290"/>
      <c r="C391" s="290"/>
      <c r="D391" s="290"/>
      <c r="E391" s="290"/>
      <c r="F391" s="290"/>
      <c r="Q391" s="290"/>
      <c r="R391" s="290"/>
      <c r="S391" s="290"/>
      <c r="T391" s="290"/>
    </row>
    <row r="392" spans="2:20">
      <c r="B392" s="290"/>
      <c r="C392" s="290"/>
      <c r="D392" s="290"/>
      <c r="E392" s="290"/>
      <c r="F392" s="290"/>
      <c r="Q392" s="290"/>
      <c r="R392" s="290"/>
      <c r="S392" s="290"/>
      <c r="T392" s="290"/>
    </row>
    <row r="393" spans="2:20">
      <c r="B393" s="290"/>
      <c r="C393" s="290"/>
      <c r="D393" s="290"/>
      <c r="E393" s="290"/>
      <c r="F393" s="290"/>
      <c r="Q393" s="290"/>
      <c r="R393" s="290"/>
      <c r="S393" s="290"/>
      <c r="T393" s="290"/>
    </row>
    <row r="394" spans="2:20">
      <c r="B394" s="290"/>
      <c r="C394" s="290"/>
      <c r="D394" s="290"/>
      <c r="E394" s="290"/>
      <c r="F394" s="290"/>
      <c r="Q394" s="290"/>
      <c r="R394" s="290"/>
      <c r="S394" s="290"/>
      <c r="T394" s="290"/>
    </row>
    <row r="395" spans="2:20">
      <c r="B395" s="290"/>
      <c r="C395" s="290"/>
      <c r="D395" s="290"/>
      <c r="E395" s="290"/>
      <c r="F395" s="290"/>
      <c r="Q395" s="290"/>
      <c r="R395" s="290"/>
      <c r="S395" s="290"/>
      <c r="T395" s="290"/>
    </row>
    <row r="396" spans="2:20">
      <c r="B396" s="290"/>
      <c r="C396" s="290"/>
      <c r="D396" s="290"/>
      <c r="E396" s="290"/>
      <c r="F396" s="290"/>
      <c r="Q396" s="290"/>
      <c r="R396" s="290"/>
      <c r="S396" s="290"/>
      <c r="T396" s="290"/>
    </row>
    <row r="397" spans="2:20">
      <c r="B397" s="290"/>
      <c r="C397" s="290"/>
      <c r="D397" s="290"/>
      <c r="E397" s="290"/>
      <c r="F397" s="290"/>
      <c r="Q397" s="290"/>
      <c r="R397" s="290"/>
      <c r="S397" s="290"/>
      <c r="T397" s="290"/>
    </row>
    <row r="398" spans="2:20">
      <c r="B398" s="290"/>
      <c r="C398" s="290"/>
      <c r="D398" s="290"/>
      <c r="E398" s="290"/>
      <c r="F398" s="290"/>
      <c r="Q398" s="290"/>
      <c r="R398" s="290"/>
      <c r="S398" s="290"/>
      <c r="T398" s="290"/>
    </row>
    <row r="399" spans="2:20">
      <c r="B399" s="290"/>
      <c r="C399" s="290"/>
      <c r="D399" s="290"/>
      <c r="E399" s="290"/>
      <c r="F399" s="290"/>
      <c r="Q399" s="290"/>
      <c r="R399" s="290"/>
      <c r="S399" s="290"/>
      <c r="T399" s="290"/>
    </row>
    <row r="400" spans="2:20">
      <c r="B400" s="290"/>
      <c r="C400" s="290"/>
      <c r="D400" s="290"/>
      <c r="E400" s="290"/>
      <c r="F400" s="290"/>
      <c r="Q400" s="290"/>
      <c r="R400" s="290"/>
      <c r="S400" s="290"/>
      <c r="T400" s="290"/>
    </row>
    <row r="401" spans="2:20">
      <c r="B401" s="290"/>
      <c r="C401" s="290"/>
      <c r="D401" s="290"/>
      <c r="E401" s="290"/>
      <c r="F401" s="290"/>
      <c r="Q401" s="290"/>
      <c r="R401" s="290"/>
      <c r="S401" s="290"/>
      <c r="T401" s="290"/>
    </row>
    <row r="402" spans="2:20">
      <c r="B402" s="290"/>
      <c r="C402" s="290"/>
      <c r="D402" s="290"/>
      <c r="E402" s="290"/>
      <c r="F402" s="290"/>
      <c r="Q402" s="290"/>
      <c r="R402" s="290"/>
      <c r="S402" s="290"/>
      <c r="T402" s="290"/>
    </row>
    <row r="403" spans="2:20">
      <c r="B403" s="290"/>
      <c r="C403" s="290"/>
      <c r="D403" s="290"/>
      <c r="E403" s="290"/>
      <c r="F403" s="290"/>
      <c r="Q403" s="290"/>
      <c r="R403" s="290"/>
      <c r="S403" s="290"/>
      <c r="T403" s="290"/>
    </row>
    <row r="404" spans="2:20">
      <c r="B404" s="290"/>
      <c r="C404" s="290"/>
      <c r="D404" s="290"/>
      <c r="E404" s="290"/>
      <c r="F404" s="290"/>
      <c r="Q404" s="290"/>
      <c r="R404" s="290"/>
      <c r="S404" s="290"/>
      <c r="T404" s="290"/>
    </row>
    <row r="405" spans="2:20">
      <c r="B405" s="290"/>
      <c r="C405" s="290"/>
      <c r="D405" s="290"/>
      <c r="E405" s="290"/>
      <c r="F405" s="290"/>
      <c r="Q405" s="290"/>
      <c r="R405" s="290"/>
      <c r="S405" s="290"/>
      <c r="T405" s="290"/>
    </row>
    <row r="406" spans="2:20">
      <c r="B406" s="290"/>
      <c r="C406" s="290"/>
      <c r="D406" s="290"/>
      <c r="E406" s="290"/>
      <c r="F406" s="290"/>
      <c r="Q406" s="290"/>
      <c r="R406" s="290"/>
      <c r="S406" s="290"/>
      <c r="T406" s="290"/>
    </row>
    <row r="407" spans="2:20">
      <c r="B407" s="290"/>
      <c r="C407" s="290"/>
      <c r="D407" s="290"/>
      <c r="E407" s="290"/>
      <c r="F407" s="290"/>
      <c r="Q407" s="290"/>
      <c r="R407" s="290"/>
      <c r="S407" s="290"/>
      <c r="T407" s="290"/>
    </row>
    <row r="408" spans="2:20">
      <c r="B408" s="290"/>
      <c r="C408" s="290"/>
      <c r="D408" s="290"/>
      <c r="E408" s="290"/>
      <c r="F408" s="290"/>
      <c r="Q408" s="290"/>
      <c r="R408" s="290"/>
      <c r="S408" s="290"/>
      <c r="T408" s="290"/>
    </row>
    <row r="409" spans="2:20">
      <c r="B409" s="290"/>
      <c r="C409" s="290"/>
      <c r="D409" s="290"/>
      <c r="E409" s="290"/>
      <c r="F409" s="290"/>
      <c r="Q409" s="290"/>
      <c r="R409" s="290"/>
      <c r="S409" s="290"/>
      <c r="T409" s="290"/>
    </row>
    <row r="410" spans="2:20">
      <c r="B410" s="290"/>
      <c r="C410" s="290"/>
      <c r="D410" s="290"/>
      <c r="E410" s="290"/>
      <c r="F410" s="290"/>
      <c r="Q410" s="290"/>
      <c r="R410" s="290"/>
      <c r="S410" s="290"/>
      <c r="T410" s="290"/>
    </row>
    <row r="411" spans="2:20">
      <c r="B411" s="290"/>
      <c r="C411" s="290"/>
      <c r="D411" s="290"/>
      <c r="E411" s="290"/>
      <c r="F411" s="290"/>
      <c r="Q411" s="290"/>
      <c r="R411" s="290"/>
      <c r="S411" s="290"/>
      <c r="T411" s="290"/>
    </row>
    <row r="412" spans="2:20">
      <c r="B412" s="290"/>
      <c r="C412" s="290"/>
      <c r="D412" s="290"/>
      <c r="E412" s="290"/>
      <c r="F412" s="290"/>
      <c r="Q412" s="290"/>
      <c r="R412" s="290"/>
      <c r="S412" s="290"/>
      <c r="T412" s="290"/>
    </row>
    <row r="413" spans="2:20">
      <c r="B413" s="290"/>
      <c r="C413" s="290"/>
      <c r="D413" s="290"/>
      <c r="E413" s="290"/>
      <c r="F413" s="290"/>
      <c r="Q413" s="290"/>
      <c r="R413" s="290"/>
      <c r="S413" s="290"/>
      <c r="T413" s="290"/>
    </row>
    <row r="414" spans="2:20">
      <c r="B414" s="290"/>
      <c r="C414" s="290"/>
      <c r="D414" s="290"/>
      <c r="E414" s="290"/>
      <c r="F414" s="290"/>
      <c r="Q414" s="290"/>
      <c r="R414" s="290"/>
      <c r="S414" s="290"/>
      <c r="T414" s="290"/>
    </row>
    <row r="415" spans="2:20">
      <c r="B415" s="290"/>
      <c r="C415" s="290"/>
      <c r="D415" s="290"/>
      <c r="E415" s="290"/>
      <c r="F415" s="290"/>
      <c r="Q415" s="290"/>
      <c r="R415" s="290"/>
      <c r="S415" s="290"/>
      <c r="T415" s="290"/>
    </row>
    <row r="416" spans="2:20">
      <c r="B416" s="290"/>
      <c r="C416" s="290"/>
      <c r="D416" s="290"/>
      <c r="E416" s="290"/>
      <c r="F416" s="290"/>
      <c r="Q416" s="290"/>
      <c r="R416" s="290"/>
      <c r="S416" s="290"/>
      <c r="T416" s="290"/>
    </row>
    <row r="417" spans="2:20">
      <c r="B417" s="290"/>
      <c r="C417" s="290"/>
      <c r="D417" s="290"/>
      <c r="E417" s="290"/>
      <c r="F417" s="290"/>
      <c r="Q417" s="290"/>
      <c r="R417" s="290"/>
      <c r="S417" s="290"/>
      <c r="T417" s="290"/>
    </row>
    <row r="418" spans="2:20">
      <c r="B418" s="290"/>
      <c r="C418" s="290"/>
      <c r="D418" s="290"/>
      <c r="E418" s="290"/>
      <c r="F418" s="290"/>
      <c r="Q418" s="290"/>
      <c r="R418" s="290"/>
      <c r="S418" s="290"/>
      <c r="T418" s="290"/>
    </row>
    <row r="419" spans="2:20">
      <c r="B419" s="290"/>
      <c r="C419" s="290"/>
      <c r="D419" s="290"/>
      <c r="E419" s="290"/>
      <c r="F419" s="290"/>
      <c r="Q419" s="290"/>
      <c r="R419" s="290"/>
      <c r="S419" s="290"/>
      <c r="T419" s="290"/>
    </row>
    <row r="420" spans="2:20">
      <c r="B420" s="290"/>
      <c r="C420" s="290"/>
      <c r="D420" s="290"/>
      <c r="E420" s="290"/>
      <c r="F420" s="290"/>
      <c r="Q420" s="290"/>
      <c r="R420" s="290"/>
      <c r="S420" s="290"/>
      <c r="T420" s="290"/>
    </row>
    <row r="421" spans="2:20">
      <c r="B421" s="290"/>
      <c r="C421" s="290"/>
      <c r="D421" s="290"/>
      <c r="E421" s="290"/>
      <c r="F421" s="290"/>
      <c r="Q421" s="290"/>
      <c r="R421" s="290"/>
      <c r="S421" s="290"/>
      <c r="T421" s="290"/>
    </row>
    <row r="422" spans="2:20">
      <c r="B422" s="290"/>
      <c r="C422" s="290"/>
      <c r="D422" s="290"/>
      <c r="E422" s="290"/>
      <c r="F422" s="290"/>
      <c r="Q422" s="290"/>
      <c r="R422" s="290"/>
      <c r="S422" s="290"/>
      <c r="T422" s="290"/>
    </row>
    <row r="423" spans="2:20">
      <c r="B423" s="290"/>
      <c r="C423" s="290"/>
      <c r="D423" s="290"/>
      <c r="E423" s="290"/>
      <c r="F423" s="290"/>
      <c r="Q423" s="290"/>
      <c r="R423" s="290"/>
      <c r="S423" s="290"/>
      <c r="T423" s="290"/>
    </row>
    <row r="424" spans="2:20">
      <c r="B424" s="290"/>
      <c r="C424" s="290"/>
      <c r="D424" s="290"/>
      <c r="E424" s="290"/>
      <c r="F424" s="290"/>
      <c r="Q424" s="290"/>
      <c r="R424" s="290"/>
      <c r="S424" s="290"/>
      <c r="T424" s="290"/>
    </row>
    <row r="425" spans="2:20">
      <c r="B425" s="290"/>
      <c r="C425" s="290"/>
      <c r="D425" s="290"/>
      <c r="E425" s="290"/>
      <c r="F425" s="290"/>
      <c r="Q425" s="290"/>
      <c r="R425" s="290"/>
      <c r="S425" s="290"/>
      <c r="T425" s="290"/>
    </row>
    <row r="426" spans="2:20">
      <c r="B426" s="290"/>
      <c r="C426" s="290"/>
      <c r="D426" s="290"/>
      <c r="E426" s="290"/>
      <c r="F426" s="290"/>
      <c r="Q426" s="290"/>
      <c r="R426" s="290"/>
      <c r="S426" s="290"/>
      <c r="T426" s="290"/>
    </row>
    <row r="427" spans="2:20">
      <c r="B427" s="290"/>
      <c r="C427" s="290"/>
      <c r="D427" s="290"/>
      <c r="E427" s="290"/>
      <c r="F427" s="290"/>
      <c r="Q427" s="290"/>
      <c r="R427" s="290"/>
      <c r="S427" s="290"/>
      <c r="T427" s="290"/>
    </row>
    <row r="428" spans="2:20">
      <c r="B428" s="290"/>
      <c r="C428" s="290"/>
      <c r="D428" s="290"/>
      <c r="E428" s="290"/>
      <c r="F428" s="290"/>
      <c r="Q428" s="290"/>
      <c r="R428" s="290"/>
      <c r="S428" s="290"/>
      <c r="T428" s="290"/>
    </row>
    <row r="429" spans="2:20">
      <c r="B429" s="290"/>
      <c r="C429" s="290"/>
      <c r="D429" s="290"/>
      <c r="E429" s="290"/>
      <c r="F429" s="290"/>
      <c r="Q429" s="290"/>
      <c r="R429" s="290"/>
      <c r="S429" s="290"/>
      <c r="T429" s="290"/>
    </row>
    <row r="430" spans="2:20">
      <c r="B430" s="290"/>
      <c r="C430" s="290"/>
      <c r="D430" s="290"/>
      <c r="E430" s="290"/>
      <c r="F430" s="290"/>
      <c r="Q430" s="290"/>
      <c r="R430" s="290"/>
      <c r="S430" s="290"/>
      <c r="T430" s="290"/>
    </row>
    <row r="431" spans="2:20">
      <c r="B431" s="290"/>
      <c r="C431" s="290"/>
      <c r="D431" s="290"/>
      <c r="E431" s="290"/>
      <c r="F431" s="290"/>
      <c r="Q431" s="290"/>
      <c r="R431" s="290"/>
      <c r="S431" s="290"/>
      <c r="T431" s="290"/>
    </row>
    <row r="432" spans="2:20">
      <c r="B432" s="290"/>
      <c r="C432" s="290"/>
      <c r="D432" s="290"/>
      <c r="E432" s="290"/>
      <c r="F432" s="290"/>
      <c r="Q432" s="290"/>
      <c r="R432" s="290"/>
      <c r="S432" s="290"/>
      <c r="T432" s="290"/>
    </row>
    <row r="433" spans="2:20">
      <c r="B433" s="290"/>
      <c r="C433" s="290"/>
      <c r="D433" s="290"/>
      <c r="E433" s="290"/>
      <c r="F433" s="290"/>
      <c r="Q433" s="290"/>
      <c r="R433" s="290"/>
      <c r="S433" s="290"/>
      <c r="T433" s="290"/>
    </row>
    <row r="434" spans="2:20">
      <c r="B434" s="290"/>
      <c r="C434" s="290"/>
      <c r="D434" s="290"/>
      <c r="E434" s="290"/>
      <c r="F434" s="290"/>
      <c r="Q434" s="290"/>
      <c r="R434" s="290"/>
      <c r="S434" s="290"/>
      <c r="T434" s="290"/>
    </row>
    <row r="435" spans="2:20">
      <c r="B435" s="290"/>
      <c r="C435" s="290"/>
      <c r="D435" s="290"/>
      <c r="E435" s="290"/>
      <c r="F435" s="290"/>
      <c r="Q435" s="290"/>
      <c r="R435" s="290"/>
      <c r="S435" s="290"/>
      <c r="T435" s="290"/>
    </row>
    <row r="436" spans="2:20">
      <c r="B436" s="290"/>
      <c r="C436" s="290"/>
      <c r="D436" s="290"/>
      <c r="E436" s="290"/>
      <c r="F436" s="290"/>
      <c r="Q436" s="290"/>
      <c r="R436" s="290"/>
      <c r="S436" s="290"/>
      <c r="T436" s="290"/>
    </row>
    <row r="437" spans="2:20">
      <c r="B437" s="290"/>
      <c r="C437" s="290"/>
      <c r="D437" s="290"/>
      <c r="E437" s="290"/>
      <c r="F437" s="290"/>
      <c r="Q437" s="290"/>
      <c r="R437" s="290"/>
      <c r="S437" s="290"/>
      <c r="T437" s="290"/>
    </row>
    <row r="438" spans="2:20">
      <c r="B438" s="290"/>
      <c r="C438" s="290"/>
      <c r="D438" s="290"/>
      <c r="E438" s="290"/>
      <c r="F438" s="290"/>
      <c r="Q438" s="290"/>
      <c r="R438" s="290"/>
      <c r="S438" s="290"/>
      <c r="T438" s="290"/>
    </row>
    <row r="439" spans="2:20">
      <c r="B439" s="290"/>
      <c r="C439" s="290"/>
      <c r="D439" s="290"/>
      <c r="E439" s="290"/>
      <c r="F439" s="290"/>
      <c r="Q439" s="290"/>
      <c r="R439" s="290"/>
      <c r="S439" s="290"/>
      <c r="T439" s="290"/>
    </row>
    <row r="440" spans="2:20">
      <c r="B440" s="290"/>
      <c r="C440" s="290"/>
      <c r="D440" s="290"/>
      <c r="E440" s="290"/>
      <c r="F440" s="290"/>
      <c r="Q440" s="290"/>
      <c r="R440" s="290"/>
      <c r="S440" s="290"/>
      <c r="T440" s="290"/>
    </row>
    <row r="441" spans="2:20">
      <c r="B441" s="290"/>
      <c r="C441" s="290"/>
      <c r="D441" s="290"/>
      <c r="E441" s="290"/>
      <c r="F441" s="290"/>
      <c r="Q441" s="290"/>
      <c r="R441" s="290"/>
      <c r="S441" s="290"/>
      <c r="T441" s="290"/>
    </row>
    <row r="442" spans="2:20">
      <c r="B442" s="290"/>
      <c r="C442" s="290"/>
      <c r="D442" s="290"/>
      <c r="E442" s="290"/>
      <c r="F442" s="290"/>
      <c r="Q442" s="290"/>
      <c r="R442" s="290"/>
      <c r="S442" s="290"/>
      <c r="T442" s="290"/>
    </row>
    <row r="443" spans="2:20">
      <c r="B443" s="290"/>
      <c r="C443" s="290"/>
      <c r="D443" s="290"/>
      <c r="E443" s="290"/>
      <c r="F443" s="290"/>
      <c r="Q443" s="290"/>
      <c r="R443" s="290"/>
      <c r="S443" s="290"/>
      <c r="T443" s="290"/>
    </row>
    <row r="444" spans="2:20">
      <c r="B444" s="290"/>
      <c r="C444" s="290"/>
      <c r="D444" s="290"/>
      <c r="E444" s="290"/>
      <c r="F444" s="290"/>
      <c r="Q444" s="290"/>
      <c r="R444" s="290"/>
      <c r="S444" s="290"/>
      <c r="T444" s="290"/>
    </row>
    <row r="445" spans="2:20">
      <c r="B445" s="290"/>
      <c r="C445" s="290"/>
      <c r="D445" s="290"/>
      <c r="E445" s="290"/>
      <c r="F445" s="290"/>
      <c r="Q445" s="290"/>
      <c r="R445" s="290"/>
      <c r="S445" s="290"/>
      <c r="T445" s="290"/>
    </row>
    <row r="446" spans="2:20">
      <c r="B446" s="290"/>
      <c r="C446" s="290"/>
      <c r="D446" s="290"/>
      <c r="E446" s="290"/>
      <c r="F446" s="290"/>
      <c r="Q446" s="290"/>
      <c r="R446" s="290"/>
      <c r="S446" s="290"/>
      <c r="T446" s="290"/>
    </row>
    <row r="447" spans="2:20">
      <c r="B447" s="290"/>
      <c r="C447" s="290"/>
      <c r="D447" s="290"/>
      <c r="E447" s="290"/>
      <c r="F447" s="290"/>
      <c r="Q447" s="290"/>
      <c r="R447" s="290"/>
      <c r="S447" s="290"/>
      <c r="T447" s="290"/>
    </row>
    <row r="448" spans="2:20">
      <c r="B448" s="290"/>
      <c r="C448" s="290"/>
      <c r="D448" s="290"/>
      <c r="E448" s="290"/>
      <c r="F448" s="290"/>
      <c r="Q448" s="290"/>
      <c r="R448" s="290"/>
      <c r="S448" s="290"/>
      <c r="T448" s="290"/>
    </row>
    <row r="449" spans="2:20">
      <c r="B449" s="290"/>
      <c r="C449" s="290"/>
      <c r="D449" s="290"/>
      <c r="E449" s="290"/>
      <c r="F449" s="290"/>
      <c r="Q449" s="290"/>
      <c r="R449" s="290"/>
      <c r="S449" s="290"/>
      <c r="T449" s="290"/>
    </row>
    <row r="450" spans="2:20">
      <c r="B450" s="290"/>
      <c r="C450" s="290"/>
      <c r="D450" s="290"/>
      <c r="E450" s="290"/>
      <c r="F450" s="290"/>
      <c r="Q450" s="290"/>
      <c r="R450" s="290"/>
      <c r="S450" s="290"/>
      <c r="T450" s="290"/>
    </row>
    <row r="451" spans="2:20">
      <c r="B451" s="290"/>
      <c r="C451" s="290"/>
      <c r="D451" s="290"/>
      <c r="E451" s="290"/>
      <c r="F451" s="290"/>
      <c r="Q451" s="290"/>
      <c r="R451" s="290"/>
      <c r="S451" s="290"/>
      <c r="T451" s="290"/>
    </row>
    <row r="452" spans="2:20">
      <c r="B452" s="290"/>
      <c r="C452" s="290"/>
      <c r="D452" s="290"/>
      <c r="E452" s="290"/>
      <c r="F452" s="290"/>
      <c r="Q452" s="290"/>
      <c r="R452" s="290"/>
      <c r="S452" s="290"/>
      <c r="T452" s="290"/>
    </row>
    <row r="453" spans="2:20">
      <c r="B453" s="290"/>
      <c r="C453" s="290"/>
      <c r="D453" s="290"/>
      <c r="E453" s="290"/>
      <c r="F453" s="290"/>
      <c r="Q453" s="290"/>
      <c r="R453" s="290"/>
      <c r="S453" s="290"/>
      <c r="T453" s="290"/>
    </row>
    <row r="454" spans="2:20">
      <c r="B454" s="290"/>
      <c r="C454" s="290"/>
      <c r="D454" s="290"/>
      <c r="E454" s="290"/>
      <c r="F454" s="290"/>
      <c r="Q454" s="290"/>
      <c r="R454" s="290"/>
      <c r="S454" s="290"/>
      <c r="T454" s="290"/>
    </row>
    <row r="455" spans="2:20">
      <c r="B455" s="290"/>
      <c r="C455" s="290"/>
      <c r="D455" s="290"/>
      <c r="E455" s="290"/>
      <c r="F455" s="290"/>
      <c r="Q455" s="290"/>
      <c r="R455" s="290"/>
      <c r="S455" s="290"/>
      <c r="T455" s="290"/>
    </row>
    <row r="456" spans="2:20">
      <c r="B456" s="290"/>
      <c r="C456" s="290"/>
      <c r="D456" s="290"/>
      <c r="E456" s="290"/>
      <c r="F456" s="290"/>
      <c r="Q456" s="290"/>
      <c r="R456" s="290"/>
      <c r="S456" s="290"/>
      <c r="T456" s="290"/>
    </row>
    <row r="457" spans="2:20">
      <c r="B457" s="290"/>
      <c r="C457" s="290"/>
      <c r="D457" s="290"/>
      <c r="E457" s="290"/>
      <c r="F457" s="290"/>
      <c r="Q457" s="290"/>
      <c r="R457" s="290"/>
      <c r="S457" s="290"/>
      <c r="T457" s="290"/>
    </row>
    <row r="458" spans="2:20">
      <c r="B458" s="290"/>
      <c r="C458" s="290"/>
      <c r="D458" s="290"/>
      <c r="E458" s="290"/>
      <c r="F458" s="290"/>
      <c r="Q458" s="290"/>
      <c r="R458" s="290"/>
      <c r="S458" s="290"/>
      <c r="T458" s="290"/>
    </row>
    <row r="459" spans="2:20">
      <c r="B459" s="290"/>
      <c r="C459" s="290"/>
      <c r="D459" s="290"/>
      <c r="E459" s="290"/>
      <c r="F459" s="290"/>
      <c r="Q459" s="290"/>
      <c r="R459" s="290"/>
      <c r="S459" s="290"/>
      <c r="T459" s="290"/>
    </row>
    <row r="460" spans="2:20">
      <c r="B460" s="290"/>
      <c r="C460" s="290"/>
      <c r="D460" s="290"/>
      <c r="E460" s="290"/>
      <c r="F460" s="290"/>
      <c r="Q460" s="290"/>
      <c r="R460" s="290"/>
      <c r="S460" s="290"/>
      <c r="T460" s="290"/>
    </row>
    <row r="461" spans="2:20">
      <c r="B461" s="290"/>
      <c r="C461" s="290"/>
      <c r="D461" s="290"/>
      <c r="E461" s="290"/>
      <c r="F461" s="290"/>
      <c r="Q461" s="290"/>
      <c r="R461" s="290"/>
      <c r="S461" s="290"/>
      <c r="T461" s="290"/>
    </row>
    <row r="462" spans="2:20">
      <c r="B462" s="290"/>
      <c r="C462" s="290"/>
      <c r="D462" s="290"/>
      <c r="E462" s="290"/>
      <c r="F462" s="290"/>
      <c r="Q462" s="290"/>
      <c r="R462" s="290"/>
      <c r="S462" s="290"/>
      <c r="T462" s="290"/>
    </row>
    <row r="463" spans="2:20">
      <c r="B463" s="290"/>
      <c r="C463" s="290"/>
      <c r="D463" s="290"/>
      <c r="E463" s="290"/>
      <c r="F463" s="290"/>
      <c r="Q463" s="290"/>
      <c r="R463" s="290"/>
      <c r="S463" s="290"/>
      <c r="T463" s="290"/>
    </row>
    <row r="464" spans="2:20">
      <c r="B464" s="290"/>
      <c r="C464" s="290"/>
      <c r="D464" s="290"/>
      <c r="E464" s="290"/>
      <c r="F464" s="290"/>
      <c r="Q464" s="290"/>
      <c r="R464" s="290"/>
      <c r="S464" s="290"/>
      <c r="T464" s="290"/>
    </row>
    <row r="465" spans="2:20">
      <c r="B465" s="290"/>
      <c r="C465" s="290"/>
      <c r="D465" s="290"/>
      <c r="E465" s="290"/>
      <c r="F465" s="290"/>
      <c r="Q465" s="290"/>
      <c r="R465" s="290"/>
      <c r="S465" s="290"/>
      <c r="T465" s="290"/>
    </row>
    <row r="466" spans="2:20">
      <c r="B466" s="290"/>
      <c r="C466" s="290"/>
      <c r="D466" s="290"/>
      <c r="E466" s="290"/>
      <c r="F466" s="290"/>
      <c r="Q466" s="290"/>
      <c r="R466" s="290"/>
      <c r="S466" s="290"/>
      <c r="T466" s="290"/>
    </row>
    <row r="467" spans="2:20">
      <c r="B467" s="290"/>
      <c r="C467" s="290"/>
      <c r="D467" s="290"/>
      <c r="E467" s="290"/>
      <c r="F467" s="290"/>
      <c r="Q467" s="290"/>
      <c r="R467" s="290"/>
      <c r="S467" s="290"/>
      <c r="T467" s="290"/>
    </row>
    <row r="468" spans="2:20">
      <c r="B468" s="290"/>
      <c r="C468" s="290"/>
      <c r="D468" s="290"/>
      <c r="E468" s="290"/>
      <c r="F468" s="290"/>
      <c r="Q468" s="290"/>
      <c r="R468" s="290"/>
      <c r="S468" s="290"/>
      <c r="T468" s="290"/>
    </row>
    <row r="469" spans="2:20">
      <c r="B469" s="290"/>
      <c r="C469" s="290"/>
      <c r="D469" s="290"/>
      <c r="E469" s="290"/>
      <c r="F469" s="290"/>
      <c r="Q469" s="290"/>
      <c r="R469" s="290"/>
      <c r="S469" s="290"/>
      <c r="T469" s="290"/>
    </row>
    <row r="470" spans="2:20">
      <c r="B470" s="290"/>
      <c r="C470" s="290"/>
      <c r="D470" s="290"/>
      <c r="E470" s="290"/>
      <c r="F470" s="290"/>
      <c r="Q470" s="290"/>
      <c r="R470" s="290"/>
      <c r="S470" s="290"/>
      <c r="T470" s="290"/>
    </row>
    <row r="471" spans="2:20">
      <c r="B471" s="290"/>
      <c r="C471" s="290"/>
      <c r="D471" s="290"/>
      <c r="E471" s="290"/>
      <c r="F471" s="290"/>
      <c r="Q471" s="290"/>
      <c r="R471" s="290"/>
      <c r="S471" s="290"/>
      <c r="T471" s="290"/>
    </row>
    <row r="472" spans="2:20">
      <c r="B472" s="290"/>
      <c r="C472" s="290"/>
      <c r="D472" s="290"/>
      <c r="E472" s="290"/>
      <c r="F472" s="290"/>
      <c r="Q472" s="290"/>
      <c r="R472" s="290"/>
      <c r="S472" s="290"/>
      <c r="T472" s="290"/>
    </row>
    <row r="473" spans="2:20">
      <c r="B473" s="290"/>
      <c r="C473" s="290"/>
      <c r="D473" s="290"/>
      <c r="E473" s="290"/>
      <c r="F473" s="290"/>
      <c r="Q473" s="290"/>
      <c r="R473" s="290"/>
      <c r="S473" s="290"/>
      <c r="T473" s="290"/>
    </row>
    <row r="474" spans="2:20">
      <c r="B474" s="290"/>
      <c r="C474" s="290"/>
      <c r="D474" s="290"/>
      <c r="E474" s="290"/>
      <c r="F474" s="290"/>
      <c r="Q474" s="290"/>
      <c r="R474" s="290"/>
      <c r="S474" s="290"/>
      <c r="T474" s="290"/>
    </row>
    <row r="475" spans="2:20">
      <c r="B475" s="290"/>
      <c r="C475" s="290"/>
      <c r="D475" s="290"/>
      <c r="E475" s="290"/>
      <c r="F475" s="290"/>
      <c r="Q475" s="290"/>
      <c r="R475" s="290"/>
      <c r="S475" s="290"/>
      <c r="T475" s="290"/>
    </row>
    <row r="476" spans="2:20">
      <c r="B476" s="290"/>
      <c r="C476" s="290"/>
      <c r="D476" s="290"/>
      <c r="E476" s="290"/>
      <c r="F476" s="290"/>
      <c r="Q476" s="290"/>
      <c r="R476" s="290"/>
      <c r="S476" s="290"/>
      <c r="T476" s="290"/>
    </row>
    <row r="477" spans="2:20">
      <c r="B477" s="290"/>
      <c r="C477" s="290"/>
      <c r="D477" s="290"/>
      <c r="E477" s="290"/>
      <c r="F477" s="290"/>
      <c r="Q477" s="290"/>
      <c r="R477" s="290"/>
      <c r="S477" s="290"/>
      <c r="T477" s="290"/>
    </row>
    <row r="478" spans="2:20">
      <c r="B478" s="290"/>
      <c r="C478" s="290"/>
      <c r="D478" s="290"/>
      <c r="E478" s="290"/>
      <c r="F478" s="290"/>
      <c r="Q478" s="290"/>
      <c r="R478" s="290"/>
      <c r="S478" s="290"/>
      <c r="T478" s="290"/>
    </row>
    <row r="479" spans="2:20">
      <c r="B479" s="290"/>
      <c r="C479" s="290"/>
      <c r="D479" s="290"/>
      <c r="E479" s="290"/>
      <c r="F479" s="290"/>
      <c r="Q479" s="290"/>
      <c r="R479" s="290"/>
      <c r="S479" s="290"/>
      <c r="T479" s="290"/>
    </row>
    <row r="480" spans="2:20">
      <c r="B480" s="290"/>
      <c r="C480" s="290"/>
      <c r="D480" s="290"/>
      <c r="E480" s="290"/>
      <c r="F480" s="290"/>
      <c r="Q480" s="290"/>
      <c r="R480" s="290"/>
      <c r="S480" s="290"/>
      <c r="T480" s="290"/>
    </row>
    <row r="481" spans="2:20">
      <c r="B481" s="290"/>
      <c r="C481" s="290"/>
      <c r="D481" s="290"/>
      <c r="E481" s="290"/>
      <c r="F481" s="290"/>
      <c r="Q481" s="290"/>
      <c r="R481" s="290"/>
      <c r="S481" s="290"/>
      <c r="T481" s="290"/>
    </row>
    <row r="482" spans="2:20">
      <c r="B482" s="290"/>
      <c r="C482" s="290"/>
      <c r="D482" s="290"/>
      <c r="E482" s="290"/>
      <c r="F482" s="290"/>
      <c r="Q482" s="290"/>
      <c r="R482" s="290"/>
      <c r="S482" s="290"/>
      <c r="T482" s="290"/>
    </row>
    <row r="483" spans="2:20">
      <c r="B483" s="290"/>
      <c r="C483" s="290"/>
      <c r="D483" s="290"/>
      <c r="E483" s="290"/>
      <c r="F483" s="290"/>
      <c r="Q483" s="290"/>
      <c r="R483" s="290"/>
      <c r="S483" s="290"/>
      <c r="T483" s="290"/>
    </row>
    <row r="484" spans="2:20">
      <c r="B484" s="290"/>
      <c r="C484" s="290"/>
      <c r="D484" s="290"/>
      <c r="E484" s="290"/>
      <c r="F484" s="290"/>
      <c r="Q484" s="290"/>
      <c r="R484" s="290"/>
      <c r="S484" s="290"/>
      <c r="T484" s="290"/>
    </row>
    <row r="485" spans="2:20">
      <c r="B485" s="290"/>
      <c r="C485" s="290"/>
      <c r="D485" s="290"/>
      <c r="E485" s="290"/>
      <c r="F485" s="290"/>
      <c r="Q485" s="290"/>
      <c r="R485" s="290"/>
      <c r="S485" s="290"/>
      <c r="T485" s="290"/>
    </row>
    <row r="486" spans="2:20">
      <c r="B486" s="290"/>
      <c r="C486" s="290"/>
      <c r="D486" s="290"/>
      <c r="E486" s="290"/>
      <c r="F486" s="290"/>
      <c r="Q486" s="290"/>
      <c r="R486" s="290"/>
      <c r="S486" s="290"/>
      <c r="T486" s="290"/>
    </row>
    <row r="487" spans="2:20">
      <c r="B487" s="290"/>
      <c r="C487" s="290"/>
      <c r="D487" s="290"/>
      <c r="E487" s="290"/>
      <c r="F487" s="290"/>
      <c r="Q487" s="290"/>
      <c r="R487" s="290"/>
      <c r="S487" s="290"/>
      <c r="T487" s="290"/>
    </row>
    <row r="488" spans="2:20">
      <c r="B488" s="290"/>
      <c r="C488" s="290"/>
      <c r="D488" s="290"/>
      <c r="E488" s="290"/>
      <c r="F488" s="290"/>
      <c r="Q488" s="290"/>
      <c r="R488" s="290"/>
      <c r="S488" s="290"/>
      <c r="T488" s="290"/>
    </row>
    <row r="489" spans="2:20">
      <c r="B489" s="290"/>
      <c r="C489" s="290"/>
      <c r="D489" s="290"/>
      <c r="E489" s="290"/>
      <c r="F489" s="290"/>
      <c r="Q489" s="290"/>
      <c r="R489" s="290"/>
      <c r="S489" s="290"/>
      <c r="T489" s="290"/>
    </row>
    <row r="490" spans="2:20">
      <c r="B490" s="290"/>
      <c r="C490" s="290"/>
      <c r="D490" s="290"/>
      <c r="E490" s="290"/>
      <c r="F490" s="290"/>
      <c r="Q490" s="290"/>
      <c r="R490" s="290"/>
      <c r="S490" s="290"/>
      <c r="T490" s="290"/>
    </row>
    <row r="491" spans="2:20">
      <c r="B491" s="290"/>
      <c r="C491" s="290"/>
      <c r="D491" s="290"/>
      <c r="E491" s="290"/>
      <c r="F491" s="290"/>
      <c r="Q491" s="290"/>
      <c r="R491" s="290"/>
      <c r="S491" s="290"/>
      <c r="T491" s="290"/>
    </row>
    <row r="492" spans="2:20">
      <c r="B492" s="290"/>
      <c r="C492" s="290"/>
      <c r="D492" s="290"/>
      <c r="E492" s="290"/>
      <c r="F492" s="290"/>
      <c r="Q492" s="290"/>
      <c r="R492" s="290"/>
      <c r="S492" s="290"/>
      <c r="T492" s="290"/>
    </row>
    <row r="493" spans="2:20">
      <c r="B493" s="290"/>
      <c r="C493" s="290"/>
      <c r="D493" s="290"/>
      <c r="E493" s="290"/>
      <c r="F493" s="290"/>
      <c r="Q493" s="290"/>
      <c r="R493" s="290"/>
      <c r="S493" s="290"/>
      <c r="T493" s="290"/>
    </row>
    <row r="494" spans="2:20">
      <c r="B494" s="290"/>
      <c r="C494" s="290"/>
      <c r="D494" s="290"/>
      <c r="E494" s="290"/>
      <c r="F494" s="290"/>
      <c r="Q494" s="290"/>
      <c r="R494" s="290"/>
      <c r="S494" s="290"/>
      <c r="T494" s="290"/>
    </row>
    <row r="495" spans="2:20">
      <c r="B495" s="290"/>
      <c r="C495" s="290"/>
      <c r="D495" s="290"/>
      <c r="E495" s="290"/>
      <c r="F495" s="290"/>
      <c r="Q495" s="290"/>
      <c r="R495" s="290"/>
      <c r="S495" s="290"/>
      <c r="T495" s="290"/>
    </row>
    <row r="496" spans="2:20">
      <c r="B496" s="290"/>
      <c r="C496" s="290"/>
      <c r="D496" s="290"/>
      <c r="E496" s="290"/>
      <c r="F496" s="290"/>
      <c r="Q496" s="290"/>
      <c r="R496" s="290"/>
      <c r="S496" s="290"/>
      <c r="T496" s="290"/>
    </row>
    <row r="497" spans="2:20">
      <c r="B497" s="290"/>
      <c r="C497" s="290"/>
      <c r="D497" s="290"/>
      <c r="E497" s="290"/>
      <c r="F497" s="290"/>
      <c r="Q497" s="290"/>
      <c r="R497" s="290"/>
      <c r="S497" s="290"/>
      <c r="T497" s="290"/>
    </row>
    <row r="498" spans="2:20">
      <c r="B498" s="290"/>
      <c r="C498" s="290"/>
      <c r="D498" s="290"/>
      <c r="E498" s="290"/>
      <c r="F498" s="290"/>
      <c r="Q498" s="290"/>
      <c r="R498" s="290"/>
      <c r="S498" s="290"/>
      <c r="T498" s="290"/>
    </row>
    <row r="499" spans="2:20">
      <c r="B499" s="290"/>
      <c r="C499" s="290"/>
      <c r="D499" s="290"/>
      <c r="E499" s="290"/>
      <c r="F499" s="290"/>
      <c r="Q499" s="290"/>
      <c r="R499" s="290"/>
      <c r="S499" s="290"/>
      <c r="T499" s="290"/>
    </row>
    <row r="500" spans="2:20">
      <c r="B500" s="290"/>
      <c r="C500" s="290"/>
      <c r="D500" s="290"/>
      <c r="E500" s="290"/>
      <c r="F500" s="290"/>
      <c r="Q500" s="290"/>
      <c r="R500" s="290"/>
      <c r="S500" s="290"/>
      <c r="T500" s="290"/>
    </row>
    <row r="501" spans="2:20">
      <c r="B501" s="290"/>
      <c r="C501" s="290"/>
      <c r="D501" s="290"/>
      <c r="E501" s="290"/>
      <c r="F501" s="290"/>
      <c r="Q501" s="290"/>
      <c r="R501" s="290"/>
      <c r="S501" s="290"/>
      <c r="T501" s="290"/>
    </row>
    <row r="502" spans="2:20">
      <c r="B502" s="290"/>
      <c r="C502" s="290"/>
      <c r="D502" s="290"/>
      <c r="E502" s="290"/>
      <c r="F502" s="290"/>
      <c r="Q502" s="290"/>
      <c r="R502" s="290"/>
      <c r="S502" s="290"/>
      <c r="T502" s="290"/>
    </row>
    <row r="503" spans="2:20">
      <c r="B503" s="290"/>
      <c r="C503" s="290"/>
      <c r="D503" s="290"/>
      <c r="E503" s="290"/>
      <c r="F503" s="290"/>
      <c r="Q503" s="290"/>
      <c r="R503" s="290"/>
      <c r="S503" s="290"/>
      <c r="T503" s="290"/>
    </row>
    <row r="504" spans="2:20">
      <c r="B504" s="290"/>
      <c r="C504" s="290"/>
      <c r="D504" s="290"/>
      <c r="E504" s="290"/>
      <c r="F504" s="290"/>
      <c r="Q504" s="290"/>
      <c r="R504" s="290"/>
      <c r="S504" s="290"/>
      <c r="T504" s="290"/>
    </row>
    <row r="505" spans="2:20">
      <c r="B505" s="290"/>
      <c r="C505" s="290"/>
      <c r="D505" s="290"/>
      <c r="E505" s="290"/>
      <c r="F505" s="290"/>
      <c r="Q505" s="290"/>
      <c r="R505" s="290"/>
      <c r="S505" s="290"/>
      <c r="T505" s="290"/>
    </row>
    <row r="506" spans="2:20">
      <c r="B506" s="290"/>
      <c r="C506" s="290"/>
      <c r="D506" s="290"/>
      <c r="E506" s="290"/>
      <c r="F506" s="290"/>
      <c r="Q506" s="290"/>
      <c r="R506" s="290"/>
      <c r="S506" s="290"/>
      <c r="T506" s="290"/>
    </row>
    <row r="507" spans="2:20">
      <c r="B507" s="290"/>
      <c r="C507" s="290"/>
      <c r="D507" s="290"/>
      <c r="E507" s="290"/>
      <c r="F507" s="290"/>
      <c r="Q507" s="290"/>
      <c r="R507" s="290"/>
      <c r="S507" s="290"/>
      <c r="T507" s="290"/>
    </row>
    <row r="508" spans="2:20">
      <c r="B508" s="290"/>
      <c r="C508" s="290"/>
      <c r="D508" s="290"/>
      <c r="E508" s="290"/>
      <c r="F508" s="290"/>
      <c r="Q508" s="290"/>
      <c r="R508" s="290"/>
      <c r="S508" s="290"/>
      <c r="T508" s="290"/>
    </row>
    <row r="509" spans="2:20">
      <c r="B509" s="290"/>
      <c r="C509" s="290"/>
      <c r="D509" s="290"/>
      <c r="E509" s="290"/>
      <c r="F509" s="290"/>
      <c r="Q509" s="290"/>
      <c r="R509" s="290"/>
      <c r="S509" s="290"/>
      <c r="T509" s="290"/>
    </row>
    <row r="510" spans="2:20">
      <c r="B510" s="290"/>
      <c r="C510" s="290"/>
      <c r="D510" s="290"/>
      <c r="E510" s="290"/>
      <c r="F510" s="290"/>
      <c r="Q510" s="290"/>
      <c r="R510" s="290"/>
      <c r="S510" s="290"/>
      <c r="T510" s="290"/>
    </row>
    <row r="511" spans="2:20">
      <c r="B511" s="290"/>
      <c r="C511" s="290"/>
      <c r="D511" s="290"/>
      <c r="E511" s="290"/>
      <c r="F511" s="290"/>
      <c r="Q511" s="290"/>
      <c r="R511" s="290"/>
      <c r="S511" s="290"/>
      <c r="T511" s="290"/>
    </row>
  </sheetData>
  <mergeCells count="13">
    <mergeCell ref="F40:P40"/>
    <mergeCell ref="G22:O22"/>
    <mergeCell ref="J24:L24"/>
    <mergeCell ref="G27:O27"/>
    <mergeCell ref="G30:O30"/>
    <mergeCell ref="H33:P33"/>
    <mergeCell ref="H35:P35"/>
    <mergeCell ref="G20:O20"/>
    <mergeCell ref="G7:O7"/>
    <mergeCell ref="G13:O13"/>
    <mergeCell ref="G15:O15"/>
    <mergeCell ref="G17:O17"/>
    <mergeCell ref="G18:O18"/>
  </mergeCells>
  <pageMargins left="0.2" right="0.2" top="0.25" bottom="0.3" header="0.2" footer="0.2"/>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4"/>
  <sheetViews>
    <sheetView zoomScaleNormal="100" workbookViewId="0">
      <selection activeCell="E4" sqref="E4"/>
    </sheetView>
  </sheetViews>
  <sheetFormatPr defaultColWidth="8.54296875" defaultRowHeight="14"/>
  <cols>
    <col min="1" max="1" width="7.1796875" style="1007" customWidth="1"/>
    <col min="2" max="2" width="55.81640625" style="1007" bestFit="1" customWidth="1"/>
    <col min="3" max="4" width="8.54296875" style="1007"/>
    <col min="5" max="5" width="8.81640625" style="1007" customWidth="1"/>
    <col min="6" max="6" width="10.54296875" style="1007" customWidth="1"/>
    <col min="7" max="7" width="10.1796875" style="1007" bestFit="1" customWidth="1"/>
    <col min="8" max="16384" width="8.54296875" style="1007"/>
  </cols>
  <sheetData>
    <row r="1" spans="1:9">
      <c r="A1" s="1002"/>
      <c r="B1" s="1003"/>
      <c r="C1" s="1004"/>
      <c r="D1" s="1005"/>
      <c r="E1" s="1005"/>
      <c r="F1" s="1006"/>
    </row>
    <row r="2" spans="1:9" s="1014" customFormat="1" ht="20.149999999999999" customHeight="1" thickBot="1">
      <c r="A2" s="1008" t="s">
        <v>50</v>
      </c>
      <c r="B2" s="1009" t="s">
        <v>740</v>
      </c>
      <c r="C2" s="1010"/>
      <c r="D2" s="1011"/>
      <c r="E2" s="1012"/>
      <c r="F2" s="1013"/>
    </row>
    <row r="3" spans="1:9" s="1021" customFormat="1" ht="33.65" customHeight="1" thickBot="1">
      <c r="A3" s="1015" t="s">
        <v>25</v>
      </c>
      <c r="B3" s="1016" t="s">
        <v>26</v>
      </c>
      <c r="C3" s="1017" t="s">
        <v>244</v>
      </c>
      <c r="D3" s="1018" t="s">
        <v>245</v>
      </c>
      <c r="E3" s="1019" t="s">
        <v>741</v>
      </c>
      <c r="F3" s="1020" t="s">
        <v>742</v>
      </c>
    </row>
    <row r="4" spans="1:9" s="1028" customFormat="1" ht="188.5">
      <c r="A4" s="158" t="s">
        <v>46</v>
      </c>
      <c r="B4" s="731" t="s">
        <v>673</v>
      </c>
      <c r="C4" s="727" t="s">
        <v>251</v>
      </c>
      <c r="D4" s="1022">
        <v>2</v>
      </c>
      <c r="E4" s="1023"/>
      <c r="F4" s="1024">
        <f>E4*D4</f>
        <v>0</v>
      </c>
      <c r="G4" s="1025"/>
      <c r="H4" s="1026"/>
      <c r="I4" s="1027"/>
    </row>
    <row r="5" spans="1:9" s="1028" customFormat="1" ht="43.5">
      <c r="A5" s="158" t="s">
        <v>50</v>
      </c>
      <c r="B5" s="731" t="s">
        <v>669</v>
      </c>
      <c r="C5" s="727" t="s">
        <v>251</v>
      </c>
      <c r="D5" s="1022">
        <v>2</v>
      </c>
      <c r="E5" s="1023"/>
      <c r="F5" s="1024">
        <f>E5*D5</f>
        <v>0</v>
      </c>
      <c r="G5" s="1025"/>
      <c r="H5" s="1026"/>
      <c r="I5" s="1027"/>
    </row>
    <row r="6" spans="1:9" s="1028" customFormat="1" ht="58">
      <c r="A6" s="158" t="s">
        <v>82</v>
      </c>
      <c r="B6" s="731" t="s">
        <v>743</v>
      </c>
      <c r="C6" s="727" t="s">
        <v>251</v>
      </c>
      <c r="D6" s="1022">
        <v>2</v>
      </c>
      <c r="E6" s="1023"/>
      <c r="F6" s="1024">
        <f>E6*D6</f>
        <v>0</v>
      </c>
      <c r="G6" s="1025"/>
      <c r="H6" s="1026"/>
      <c r="I6" s="1027"/>
    </row>
    <row r="7" spans="1:9" s="1033" customFormat="1">
      <c r="A7" s="1029"/>
      <c r="B7" s="1030"/>
      <c r="C7" s="1031"/>
      <c r="D7" s="948"/>
      <c r="E7" s="948"/>
      <c r="F7" s="949"/>
      <c r="G7" s="1032"/>
    </row>
    <row r="8" spans="1:9" s="1033" customFormat="1" ht="14.5">
      <c r="A8" s="1029"/>
      <c r="B8" s="1034" t="s">
        <v>744</v>
      </c>
      <c r="C8" s="1031"/>
      <c r="D8" s="948"/>
      <c r="E8" s="948"/>
      <c r="F8" s="949"/>
      <c r="G8" s="1032"/>
    </row>
    <row r="9" spans="1:9" s="1033" customFormat="1" ht="14.5">
      <c r="A9" s="1029"/>
      <c r="B9" s="1034" t="s">
        <v>377</v>
      </c>
      <c r="C9" s="1031"/>
      <c r="D9" s="948"/>
      <c r="E9" s="948"/>
      <c r="F9" s="949"/>
      <c r="G9" s="1032"/>
    </row>
    <row r="10" spans="1:9" s="1033" customFormat="1" ht="51" customHeight="1">
      <c r="A10" s="1029"/>
      <c r="B10" s="730" t="s">
        <v>378</v>
      </c>
      <c r="C10" s="1031"/>
      <c r="D10" s="948"/>
      <c r="E10" s="1035"/>
      <c r="F10" s="949"/>
      <c r="G10" s="1032"/>
    </row>
    <row r="11" spans="1:9" s="1033" customFormat="1" ht="14.5">
      <c r="A11" s="1029"/>
      <c r="B11" s="730" t="s">
        <v>379</v>
      </c>
      <c r="C11" s="1031"/>
      <c r="D11" s="948"/>
      <c r="E11" s="1035"/>
      <c r="F11" s="949"/>
      <c r="G11" s="1032"/>
    </row>
    <row r="12" spans="1:9" s="1028" customFormat="1" ht="14.5">
      <c r="A12" s="158" t="s">
        <v>94</v>
      </c>
      <c r="B12" s="731" t="s">
        <v>380</v>
      </c>
      <c r="C12" s="727" t="s">
        <v>745</v>
      </c>
      <c r="D12" s="1022">
        <v>50</v>
      </c>
      <c r="E12" s="1023"/>
      <c r="F12" s="1024">
        <f t="shared" ref="F12:F20" si="0">E12*D12</f>
        <v>0</v>
      </c>
      <c r="G12" s="1025"/>
      <c r="H12" s="1026"/>
      <c r="I12" s="1027"/>
    </row>
    <row r="13" spans="1:9" s="1028" customFormat="1" ht="14.5">
      <c r="A13" s="158" t="s">
        <v>97</v>
      </c>
      <c r="B13" s="731" t="s">
        <v>381</v>
      </c>
      <c r="C13" s="727" t="s">
        <v>745</v>
      </c>
      <c r="D13" s="1022">
        <v>70</v>
      </c>
      <c r="E13" s="1023"/>
      <c r="F13" s="1024">
        <f t="shared" si="0"/>
        <v>0</v>
      </c>
      <c r="G13" s="1025"/>
      <c r="H13" s="1026"/>
      <c r="I13" s="1027"/>
    </row>
    <row r="14" spans="1:9" s="1028" customFormat="1" ht="14.5">
      <c r="A14" s="158" t="s">
        <v>177</v>
      </c>
      <c r="B14" s="731" t="s">
        <v>382</v>
      </c>
      <c r="C14" s="727" t="s">
        <v>745</v>
      </c>
      <c r="D14" s="1022">
        <v>50</v>
      </c>
      <c r="E14" s="1023"/>
      <c r="F14" s="1024">
        <f t="shared" si="0"/>
        <v>0</v>
      </c>
      <c r="G14" s="1025"/>
      <c r="H14" s="1026"/>
      <c r="I14" s="1027"/>
    </row>
    <row r="15" spans="1:9" s="1028" customFormat="1" ht="14.5">
      <c r="A15" s="158" t="s">
        <v>180</v>
      </c>
      <c r="B15" s="731" t="s">
        <v>383</v>
      </c>
      <c r="C15" s="727" t="s">
        <v>251</v>
      </c>
      <c r="D15" s="1022">
        <v>2</v>
      </c>
      <c r="E15" s="1023"/>
      <c r="F15" s="1024">
        <f t="shared" si="0"/>
        <v>0</v>
      </c>
      <c r="G15" s="1025"/>
      <c r="H15" s="1026"/>
      <c r="I15" s="1027"/>
    </row>
    <row r="16" spans="1:9" s="1028" customFormat="1" ht="14.5">
      <c r="A16" s="158" t="s">
        <v>280</v>
      </c>
      <c r="B16" s="731" t="s">
        <v>384</v>
      </c>
      <c r="C16" s="727" t="s">
        <v>251</v>
      </c>
      <c r="D16" s="1022">
        <v>4</v>
      </c>
      <c r="E16" s="1023"/>
      <c r="F16" s="1024">
        <f t="shared" si="0"/>
        <v>0</v>
      </c>
      <c r="G16" s="1025"/>
      <c r="H16" s="1026"/>
      <c r="I16" s="1027"/>
    </row>
    <row r="17" spans="1:9" s="1028" customFormat="1" ht="14.5">
      <c r="A17" s="158" t="s">
        <v>282</v>
      </c>
      <c r="B17" s="731" t="s">
        <v>385</v>
      </c>
      <c r="C17" s="727" t="s">
        <v>251</v>
      </c>
      <c r="D17" s="1022">
        <v>4</v>
      </c>
      <c r="E17" s="1023"/>
      <c r="F17" s="1024">
        <f t="shared" si="0"/>
        <v>0</v>
      </c>
      <c r="G17" s="1025"/>
      <c r="H17" s="1026"/>
      <c r="I17" s="1027"/>
    </row>
    <row r="18" spans="1:9" s="1028" customFormat="1" ht="14.5">
      <c r="A18" s="158" t="s">
        <v>284</v>
      </c>
      <c r="B18" s="731" t="s">
        <v>386</v>
      </c>
      <c r="C18" s="727" t="s">
        <v>251</v>
      </c>
      <c r="D18" s="1022">
        <v>4</v>
      </c>
      <c r="E18" s="1023"/>
      <c r="F18" s="1024">
        <f t="shared" si="0"/>
        <v>0</v>
      </c>
      <c r="G18" s="1025"/>
      <c r="H18" s="1026"/>
      <c r="I18" s="1027"/>
    </row>
    <row r="19" spans="1:9" s="1028" customFormat="1" ht="43.5">
      <c r="A19" s="158" t="s">
        <v>286</v>
      </c>
      <c r="B19" s="731" t="s">
        <v>746</v>
      </c>
      <c r="C19" s="727" t="s">
        <v>25</v>
      </c>
      <c r="D19" s="1022">
        <v>1</v>
      </c>
      <c r="E19" s="1023"/>
      <c r="F19" s="1024">
        <f t="shared" si="0"/>
        <v>0</v>
      </c>
      <c r="G19" s="1025"/>
      <c r="H19" s="1026"/>
      <c r="I19" s="1027"/>
    </row>
    <row r="20" spans="1:9" s="1028" customFormat="1" ht="29">
      <c r="A20" s="158" t="s">
        <v>288</v>
      </c>
      <c r="B20" s="731" t="s">
        <v>697</v>
      </c>
      <c r="C20" s="727" t="s">
        <v>251</v>
      </c>
      <c r="D20" s="1022">
        <v>2</v>
      </c>
      <c r="E20" s="1023"/>
      <c r="F20" s="1024">
        <f t="shared" si="0"/>
        <v>0</v>
      </c>
      <c r="G20" s="1025"/>
      <c r="H20" s="1026"/>
      <c r="I20" s="1027"/>
    </row>
    <row r="21" spans="1:9" s="1028" customFormat="1" ht="14.5">
      <c r="A21" s="35"/>
      <c r="B21" s="731"/>
      <c r="C21" s="727"/>
      <c r="D21" s="1022"/>
      <c r="E21" s="1023"/>
      <c r="F21" s="1024"/>
      <c r="G21" s="1025"/>
      <c r="H21" s="1026"/>
      <c r="I21" s="1027"/>
    </row>
    <row r="22" spans="1:9" s="1028" customFormat="1" ht="14.5">
      <c r="A22" s="35"/>
      <c r="B22" s="731"/>
      <c r="C22" s="727"/>
      <c r="D22" s="1022"/>
      <c r="E22" s="1023"/>
      <c r="F22" s="1024"/>
      <c r="G22" s="1025"/>
      <c r="H22" s="1026"/>
      <c r="I22" s="1027"/>
    </row>
    <row r="23" spans="1:9" s="21" customFormat="1" ht="21.75" customHeight="1" thickBot="1">
      <c r="A23" s="1036"/>
      <c r="B23" s="1037" t="s">
        <v>299</v>
      </c>
      <c r="C23" s="1038"/>
      <c r="D23" s="1039"/>
      <c r="E23" s="1040"/>
      <c r="F23" s="1041">
        <f>SUM(F4:F22)</f>
        <v>0</v>
      </c>
      <c r="G23" s="1042"/>
      <c r="H23" s="1043"/>
      <c r="I23" s="1043"/>
    </row>
    <row r="24" spans="1:9" ht="14.5" thickTop="1"/>
  </sheetData>
  <pageMargins left="0.7" right="0.7" top="0.75" bottom="0.75" header="0.3" footer="0.3"/>
  <pageSetup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E379-094E-42D6-A8DF-91BBEE61C17D}">
  <dimension ref="A1:I29"/>
  <sheetViews>
    <sheetView topLeftCell="A19" workbookViewId="0">
      <selection activeCell="F29" sqref="F29"/>
    </sheetView>
  </sheetViews>
  <sheetFormatPr defaultColWidth="8.54296875" defaultRowHeight="14"/>
  <cols>
    <col min="1" max="1" width="7.1796875" style="1067" customWidth="1"/>
    <col min="2" max="2" width="47.453125" style="1067" customWidth="1"/>
    <col min="3" max="4" width="8.54296875" style="1067"/>
    <col min="5" max="5" width="11.54296875" style="1067" customWidth="1"/>
    <col min="6" max="6" width="14.1796875" style="1067" customWidth="1"/>
    <col min="7" max="7" width="8.54296875" style="1067"/>
    <col min="8" max="8" width="9.1796875" style="1067" bestFit="1" customWidth="1"/>
    <col min="9" max="16384" width="8.54296875" style="1067"/>
  </cols>
  <sheetData>
    <row r="1" spans="1:9" ht="14.5" thickBot="1"/>
    <row r="2" spans="1:9" s="1130" customFormat="1" ht="33.65" customHeight="1" thickBot="1">
      <c r="A2" s="1015" t="s">
        <v>25</v>
      </c>
      <c r="B2" s="1131" t="s">
        <v>26</v>
      </c>
      <c r="C2" s="1017" t="s">
        <v>244</v>
      </c>
      <c r="D2" s="1018" t="s">
        <v>245</v>
      </c>
      <c r="E2" s="1019" t="s">
        <v>741</v>
      </c>
      <c r="F2" s="1020" t="s">
        <v>742</v>
      </c>
    </row>
    <row r="3" spans="1:9" ht="29.5" thickBot="1">
      <c r="A3" s="1129" t="s">
        <v>46</v>
      </c>
      <c r="B3" s="1128" t="s">
        <v>779</v>
      </c>
      <c r="C3" s="1127"/>
      <c r="D3" s="1127"/>
      <c r="E3" s="1127"/>
      <c r="F3" s="1126"/>
    </row>
    <row r="4" spans="1:9">
      <c r="A4" s="1125"/>
      <c r="B4" s="1124"/>
      <c r="C4" s="1123"/>
      <c r="D4" s="1122"/>
      <c r="E4" s="1121"/>
      <c r="F4" s="1120"/>
    </row>
    <row r="5" spans="1:9" s="1028" customFormat="1" ht="101.5">
      <c r="A5" s="35" t="s">
        <v>778</v>
      </c>
      <c r="B5" s="731" t="s">
        <v>777</v>
      </c>
      <c r="C5" s="727" t="s">
        <v>776</v>
      </c>
      <c r="D5" s="1022">
        <v>2</v>
      </c>
      <c r="E5" s="1023"/>
      <c r="F5" s="1024">
        <f>E5*D5</f>
        <v>0</v>
      </c>
      <c r="G5" s="1025"/>
      <c r="H5" s="1026"/>
      <c r="I5" s="1027"/>
    </row>
    <row r="6" spans="1:9" ht="14.5" thickBot="1">
      <c r="A6" s="1081"/>
      <c r="B6" s="1080"/>
      <c r="C6" s="1079"/>
      <c r="D6" s="1079"/>
      <c r="E6" s="1079"/>
      <c r="F6" s="1119"/>
    </row>
    <row r="7" spans="1:9" s="1083" customFormat="1">
      <c r="A7" s="1118" t="s">
        <v>50</v>
      </c>
      <c r="B7" s="1117" t="s">
        <v>775</v>
      </c>
      <c r="C7" s="1116"/>
      <c r="D7" s="1115"/>
      <c r="E7" s="1114"/>
      <c r="F7" s="1113"/>
      <c r="G7" s="1085"/>
      <c r="H7" s="1084"/>
    </row>
    <row r="8" spans="1:9" s="1083" customFormat="1" ht="28.5" thickBot="1">
      <c r="A8" s="1112"/>
      <c r="B8" s="1111" t="s">
        <v>774</v>
      </c>
      <c r="C8" s="1110"/>
      <c r="D8" s="1109"/>
      <c r="E8" s="1108"/>
      <c r="F8" s="1107"/>
      <c r="G8" s="1085"/>
      <c r="H8" s="1084"/>
    </row>
    <row r="9" spans="1:9" s="1083" customFormat="1" ht="28">
      <c r="A9" s="1100" t="s">
        <v>773</v>
      </c>
      <c r="B9" s="1104" t="s">
        <v>772</v>
      </c>
      <c r="C9" s="1098" t="s">
        <v>272</v>
      </c>
      <c r="D9" s="1106">
        <f>70*4</f>
        <v>280</v>
      </c>
      <c r="E9" s="1105"/>
      <c r="F9" s="1086">
        <f>E9*D9</f>
        <v>0</v>
      </c>
      <c r="G9" s="1085"/>
      <c r="H9" s="1084"/>
    </row>
    <row r="10" spans="1:9" s="1083" customFormat="1">
      <c r="A10" s="1099" t="s">
        <v>771</v>
      </c>
      <c r="B10" s="1104" t="s">
        <v>770</v>
      </c>
      <c r="C10" s="1098" t="s">
        <v>274</v>
      </c>
      <c r="D10" s="1106">
        <f>2*4</f>
        <v>8</v>
      </c>
      <c r="E10" s="1105"/>
      <c r="F10" s="1086">
        <f t="shared" ref="F10:F20" si="0">E10*D10</f>
        <v>0</v>
      </c>
      <c r="G10" s="1085"/>
      <c r="H10" s="1084"/>
    </row>
    <row r="11" spans="1:9" s="1083" customFormat="1">
      <c r="A11" s="1100" t="s">
        <v>769</v>
      </c>
      <c r="B11" s="1104" t="s">
        <v>283</v>
      </c>
      <c r="C11" s="1098" t="s">
        <v>274</v>
      </c>
      <c r="D11" s="1106">
        <f>10*4</f>
        <v>40</v>
      </c>
      <c r="E11" s="1105"/>
      <c r="F11" s="1086">
        <f t="shared" si="0"/>
        <v>0</v>
      </c>
      <c r="G11" s="1085"/>
      <c r="H11" s="1084"/>
    </row>
    <row r="12" spans="1:9" s="1083" customFormat="1" ht="28">
      <c r="A12" s="1099" t="s">
        <v>768</v>
      </c>
      <c r="B12" s="1104" t="s">
        <v>767</v>
      </c>
      <c r="C12" s="1098" t="s">
        <v>274</v>
      </c>
      <c r="D12" s="1106">
        <f>4*4</f>
        <v>16</v>
      </c>
      <c r="E12" s="1105"/>
      <c r="F12" s="1086">
        <f t="shared" si="0"/>
        <v>0</v>
      </c>
      <c r="G12" s="1085"/>
      <c r="H12" s="1084"/>
    </row>
    <row r="13" spans="1:9" s="1083" customFormat="1">
      <c r="A13" s="1100" t="s">
        <v>766</v>
      </c>
      <c r="B13" s="1104" t="s">
        <v>765</v>
      </c>
      <c r="C13" s="1098" t="s">
        <v>274</v>
      </c>
      <c r="D13" s="1103">
        <f>14*4</f>
        <v>56</v>
      </c>
      <c r="E13" s="1105"/>
      <c r="F13" s="1086">
        <f t="shared" si="0"/>
        <v>0</v>
      </c>
      <c r="G13" s="1085"/>
      <c r="H13" s="1084"/>
    </row>
    <row r="14" spans="1:9" s="1083" customFormat="1">
      <c r="A14" s="1099" t="s">
        <v>764</v>
      </c>
      <c r="B14" s="1104" t="s">
        <v>279</v>
      </c>
      <c r="C14" s="1098" t="s">
        <v>274</v>
      </c>
      <c r="D14" s="1103">
        <f>10*4</f>
        <v>40</v>
      </c>
      <c r="E14" s="1105"/>
      <c r="F14" s="1086">
        <f t="shared" si="0"/>
        <v>0</v>
      </c>
      <c r="G14" s="1085"/>
      <c r="H14" s="1084"/>
    </row>
    <row r="15" spans="1:9" s="1083" customFormat="1">
      <c r="A15" s="1100" t="s">
        <v>763</v>
      </c>
      <c r="B15" s="1104" t="s">
        <v>762</v>
      </c>
      <c r="C15" s="1098" t="s">
        <v>272</v>
      </c>
      <c r="D15" s="1103">
        <f>30*4</f>
        <v>120</v>
      </c>
      <c r="E15" s="1105"/>
      <c r="F15" s="1086">
        <f t="shared" si="0"/>
        <v>0</v>
      </c>
      <c r="G15" s="1085"/>
      <c r="H15" s="1084"/>
    </row>
    <row r="16" spans="1:9" s="1083" customFormat="1">
      <c r="A16" s="1099" t="s">
        <v>761</v>
      </c>
      <c r="B16" s="1104" t="s">
        <v>760</v>
      </c>
      <c r="C16" s="1098" t="s">
        <v>274</v>
      </c>
      <c r="D16" s="1106">
        <f>4*4</f>
        <v>16</v>
      </c>
      <c r="E16" s="1105"/>
      <c r="F16" s="1086">
        <f t="shared" si="0"/>
        <v>0</v>
      </c>
      <c r="G16" s="1085"/>
      <c r="H16" s="1084"/>
    </row>
    <row r="17" spans="1:9" s="1083" customFormat="1">
      <c r="A17" s="1100" t="s">
        <v>759</v>
      </c>
      <c r="B17" s="1104" t="s">
        <v>758</v>
      </c>
      <c r="C17" s="1098" t="s">
        <v>25</v>
      </c>
      <c r="D17" s="1103">
        <f>1*4</f>
        <v>4</v>
      </c>
      <c r="E17" s="1102"/>
      <c r="F17" s="1086">
        <f t="shared" si="0"/>
        <v>0</v>
      </c>
      <c r="G17" s="1085"/>
      <c r="H17" s="1084"/>
    </row>
    <row r="18" spans="1:9" s="1083" customFormat="1" ht="42">
      <c r="A18" s="1099" t="s">
        <v>757</v>
      </c>
      <c r="B18" s="1090" t="s">
        <v>285</v>
      </c>
      <c r="C18" s="1089" t="s">
        <v>274</v>
      </c>
      <c r="D18" s="1088">
        <f>1*4</f>
        <v>4</v>
      </c>
      <c r="E18" s="1101"/>
      <c r="F18" s="1086">
        <f t="shared" si="0"/>
        <v>0</v>
      </c>
      <c r="G18" s="1085"/>
      <c r="H18" s="1084"/>
    </row>
    <row r="19" spans="1:9" s="1083" customFormat="1" ht="42">
      <c r="A19" s="1100" t="s">
        <v>756</v>
      </c>
      <c r="B19" s="1090" t="s">
        <v>287</v>
      </c>
      <c r="C19" s="1089" t="s">
        <v>274</v>
      </c>
      <c r="D19" s="1088">
        <f>1*4</f>
        <v>4</v>
      </c>
      <c r="E19" s="1087"/>
      <c r="F19" s="1086">
        <f t="shared" si="0"/>
        <v>0</v>
      </c>
      <c r="G19" s="1085"/>
      <c r="H19" s="1084"/>
    </row>
    <row r="20" spans="1:9" s="1083" customFormat="1" ht="28">
      <c r="A20" s="1099" t="s">
        <v>755</v>
      </c>
      <c r="B20" s="1090" t="s">
        <v>289</v>
      </c>
      <c r="C20" s="1098" t="s">
        <v>272</v>
      </c>
      <c r="D20" s="1088">
        <f>6*4</f>
        <v>24</v>
      </c>
      <c r="E20" s="1087"/>
      <c r="F20" s="1086">
        <f t="shared" si="0"/>
        <v>0</v>
      </c>
      <c r="G20" s="1085"/>
      <c r="H20" s="1084"/>
    </row>
    <row r="21" spans="1:9" ht="14.5" thickBot="1">
      <c r="A21" s="1081"/>
      <c r="B21" s="1080"/>
      <c r="C21" s="1079"/>
      <c r="D21" s="1079"/>
      <c r="E21" s="1079"/>
      <c r="F21" s="1078"/>
    </row>
    <row r="22" spans="1:9" s="1083" customFormat="1" ht="14.5" thickBot="1">
      <c r="A22" s="1097" t="s">
        <v>82</v>
      </c>
      <c r="B22" s="1096" t="s">
        <v>294</v>
      </c>
      <c r="C22" s="1095"/>
      <c r="D22" s="1094"/>
      <c r="E22" s="1093"/>
      <c r="F22" s="1092"/>
      <c r="G22" s="1085"/>
      <c r="H22" s="1084"/>
    </row>
    <row r="23" spans="1:9" s="1083" customFormat="1" ht="42">
      <c r="A23" s="1091" t="s">
        <v>754</v>
      </c>
      <c r="B23" s="1090" t="s">
        <v>296</v>
      </c>
      <c r="C23" s="1089" t="s">
        <v>274</v>
      </c>
      <c r="D23" s="1088">
        <v>1</v>
      </c>
      <c r="E23" s="1087"/>
      <c r="F23" s="1086">
        <f>E23*D23</f>
        <v>0</v>
      </c>
      <c r="G23" s="1085"/>
      <c r="H23" s="1084"/>
    </row>
    <row r="24" spans="1:9" s="1083" customFormat="1" ht="28">
      <c r="A24" s="1091" t="s">
        <v>753</v>
      </c>
      <c r="B24" s="1090" t="s">
        <v>298</v>
      </c>
      <c r="C24" s="1089" t="s">
        <v>274</v>
      </c>
      <c r="D24" s="1088">
        <v>1</v>
      </c>
      <c r="E24" s="1087"/>
      <c r="F24" s="1086">
        <f>E24*D24</f>
        <v>0</v>
      </c>
      <c r="G24" s="1085"/>
      <c r="H24" s="1084"/>
    </row>
    <row r="25" spans="1:9">
      <c r="A25" s="1081"/>
      <c r="B25" s="1080"/>
      <c r="C25" s="1079"/>
      <c r="D25" s="1079"/>
      <c r="E25" s="1079"/>
      <c r="F25" s="1082"/>
    </row>
    <row r="26" spans="1:9">
      <c r="A26" s="1081"/>
      <c r="B26" s="1080"/>
      <c r="C26" s="1079"/>
      <c r="D26" s="1079"/>
      <c r="E26" s="1079"/>
      <c r="F26" s="1078"/>
    </row>
    <row r="27" spans="1:9">
      <c r="A27" s="1081"/>
      <c r="B27" s="1080"/>
      <c r="C27" s="1079"/>
      <c r="D27" s="1079"/>
      <c r="E27" s="1079"/>
      <c r="F27" s="1078"/>
    </row>
    <row r="28" spans="1:9">
      <c r="A28" s="1077"/>
      <c r="B28" s="1076"/>
      <c r="C28" s="1075"/>
      <c r="D28" s="1075"/>
      <c r="E28" s="1075"/>
      <c r="F28" s="1074"/>
    </row>
    <row r="29" spans="1:9" s="21" customFormat="1" ht="21.75" customHeight="1" thickBot="1">
      <c r="A29" s="1073"/>
      <c r="B29" s="1072" t="s">
        <v>299</v>
      </c>
      <c r="C29" s="1071"/>
      <c r="D29" s="1070"/>
      <c r="E29" s="1069"/>
      <c r="F29" s="1068">
        <f>SUM(F5:F28)</f>
        <v>0</v>
      </c>
      <c r="G29" s="1042"/>
      <c r="H29" s="1043"/>
      <c r="I29" s="10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851"/>
  <sheetViews>
    <sheetView view="pageLayout" zoomScaleNormal="88" zoomScaleSheetLayoutView="100" workbookViewId="0">
      <selection activeCell="L8" sqref="L8"/>
    </sheetView>
  </sheetViews>
  <sheetFormatPr defaultColWidth="10.453125" defaultRowHeight="15.5"/>
  <cols>
    <col min="1" max="1" width="1.54296875" style="313" customWidth="1"/>
    <col min="2" max="2" width="10.54296875" style="313" customWidth="1"/>
    <col min="3" max="3" width="54.1796875" style="313" customWidth="1"/>
    <col min="4" max="4" width="1.453125" style="313" customWidth="1"/>
    <col min="5" max="5" width="10.453125" style="313" customWidth="1"/>
    <col min="6" max="6" width="1.54296875" style="313" customWidth="1"/>
    <col min="7" max="7" width="4.54296875" style="313" customWidth="1"/>
    <col min="8" max="8" width="16.54296875" style="335" customWidth="1"/>
    <col min="9" max="9" width="3" style="399" customWidth="1"/>
    <col min="10" max="10" width="0.81640625" style="313" customWidth="1"/>
    <col min="11" max="11" width="16" style="314" bestFit="1" customWidth="1"/>
    <col min="12" max="12" width="11.453125" style="315" customWidth="1"/>
    <col min="13" max="13" width="17.453125" style="316" customWidth="1"/>
    <col min="14" max="14" width="18.54296875" style="317" bestFit="1" customWidth="1"/>
    <col min="15" max="15" width="22" style="313" customWidth="1"/>
    <col min="16" max="16" width="10.453125" style="313"/>
    <col min="17" max="17" width="20.453125" style="313" customWidth="1"/>
    <col min="18" max="16384" width="10.453125" style="313"/>
  </cols>
  <sheetData>
    <row r="1" spans="2:17" ht="10.5" customHeight="1" thickBot="1">
      <c r="B1" s="310"/>
      <c r="C1" s="310"/>
      <c r="D1" s="310"/>
      <c r="E1" s="310"/>
      <c r="F1" s="310"/>
      <c r="G1" s="310"/>
      <c r="H1" s="311"/>
      <c r="I1" s="312"/>
    </row>
    <row r="2" spans="2:17" ht="3.75" customHeight="1">
      <c r="B2" s="318"/>
      <c r="G2" s="319"/>
      <c r="H2" s="320"/>
      <c r="I2" s="321"/>
    </row>
    <row r="3" spans="2:17" s="322" customFormat="1" ht="31.5" customHeight="1">
      <c r="B3" s="1140" t="s">
        <v>9</v>
      </c>
      <c r="C3" s="1141"/>
      <c r="D3" s="1141"/>
      <c r="E3" s="1141"/>
      <c r="F3" s="1142"/>
      <c r="G3" s="1143" t="s">
        <v>10</v>
      </c>
      <c r="H3" s="1144"/>
      <c r="I3" s="1145"/>
      <c r="K3" s="323"/>
      <c r="L3" s="324"/>
      <c r="M3" s="325"/>
      <c r="N3" s="326"/>
    </row>
    <row r="4" spans="2:17" ht="4.5" customHeight="1">
      <c r="B4" s="327"/>
      <c r="C4" s="328"/>
      <c r="D4" s="328"/>
      <c r="E4" s="328"/>
      <c r="F4" s="328"/>
      <c r="G4" s="327"/>
      <c r="H4" s="329"/>
      <c r="I4" s="330"/>
    </row>
    <row r="5" spans="2:17" ht="41.25" customHeight="1">
      <c r="B5" s="1146" t="s">
        <v>781</v>
      </c>
      <c r="C5" s="1147"/>
      <c r="D5" s="1147"/>
      <c r="E5" s="1147"/>
      <c r="F5" s="1147"/>
      <c r="G5" s="1147"/>
      <c r="H5" s="1147"/>
      <c r="I5" s="1148"/>
    </row>
    <row r="6" spans="2:17" ht="4.5" customHeight="1">
      <c r="B6" s="327"/>
      <c r="C6" s="328"/>
      <c r="D6" s="328"/>
      <c r="E6" s="328"/>
      <c r="F6" s="328"/>
      <c r="G6" s="328"/>
      <c r="H6" s="329"/>
      <c r="I6" s="330"/>
    </row>
    <row r="7" spans="2:17" ht="6" customHeight="1">
      <c r="B7" s="331"/>
      <c r="D7" s="332"/>
      <c r="E7" s="333"/>
      <c r="F7" s="334"/>
      <c r="I7" s="336"/>
    </row>
    <row r="8" spans="2:17" s="338" customFormat="1" ht="39.75" customHeight="1">
      <c r="B8" s="337" t="s">
        <v>11</v>
      </c>
      <c r="C8" s="338" t="s">
        <v>12</v>
      </c>
      <c r="D8" s="339"/>
      <c r="E8" s="338" t="s">
        <v>13</v>
      </c>
      <c r="F8" s="340"/>
      <c r="H8" s="341" t="s">
        <v>14</v>
      </c>
      <c r="I8" s="342"/>
      <c r="K8" s="343"/>
      <c r="L8" s="344"/>
      <c r="M8" s="345"/>
      <c r="N8" s="346"/>
    </row>
    <row r="9" spans="2:17" ht="5.15" customHeight="1">
      <c r="B9" s="347"/>
      <c r="C9" s="328"/>
      <c r="D9" s="327"/>
      <c r="E9" s="328"/>
      <c r="F9" s="348"/>
      <c r="G9" s="328"/>
      <c r="H9" s="349"/>
      <c r="I9" s="330"/>
    </row>
    <row r="10" spans="2:17" s="357" customFormat="1" ht="45" customHeight="1">
      <c r="B10" s="350" t="s">
        <v>15</v>
      </c>
      <c r="C10" s="351" t="s">
        <v>16</v>
      </c>
      <c r="D10" s="352"/>
      <c r="E10" s="577">
        <v>1.1000000000000001</v>
      </c>
      <c r="F10" s="354"/>
      <c r="G10" s="355"/>
      <c r="H10" s="356">
        <f>'Smry. Bl. 1 Prelims '!I31</f>
        <v>0</v>
      </c>
      <c r="I10" s="330"/>
      <c r="K10" s="358"/>
      <c r="L10" s="359"/>
      <c r="M10" s="316"/>
      <c r="N10" s="316"/>
      <c r="O10" s="360"/>
    </row>
    <row r="11" spans="2:17" s="357" customFormat="1" ht="40" customHeight="1">
      <c r="B11" s="350" t="s">
        <v>17</v>
      </c>
      <c r="C11" s="351" t="s">
        <v>749</v>
      </c>
      <c r="D11" s="352"/>
      <c r="E11" s="577">
        <v>2.1</v>
      </c>
      <c r="F11" s="354"/>
      <c r="G11" s="355"/>
      <c r="H11" s="356">
        <f>'Bill 2.1 NICU REPAIR'!G392</f>
        <v>0</v>
      </c>
      <c r="I11" s="330"/>
      <c r="K11" s="358"/>
      <c r="L11" s="359"/>
      <c r="M11" s="316"/>
      <c r="N11" s="316"/>
      <c r="O11" s="360"/>
      <c r="Q11" s="360"/>
    </row>
    <row r="12" spans="2:17" s="357" customFormat="1" ht="40" customHeight="1">
      <c r="B12" s="350">
        <v>3</v>
      </c>
      <c r="C12" s="351" t="s">
        <v>18</v>
      </c>
      <c r="D12" s="352"/>
      <c r="E12" s="577">
        <v>3.1</v>
      </c>
      <c r="F12" s="354"/>
      <c r="G12" s="355"/>
      <c r="H12" s="356">
        <f>'Bill 3.1  KITCHEN CONSTRUCTION'!G436</f>
        <v>0</v>
      </c>
      <c r="I12" s="330"/>
      <c r="K12" s="358"/>
      <c r="L12" s="359"/>
      <c r="M12" s="316"/>
      <c r="N12" s="316"/>
      <c r="O12" s="360"/>
      <c r="Q12" s="360"/>
    </row>
    <row r="13" spans="2:17" s="357" customFormat="1" ht="40" customHeight="1">
      <c r="B13" s="350">
        <v>4</v>
      </c>
      <c r="C13" s="351" t="s">
        <v>19</v>
      </c>
      <c r="D13" s="352"/>
      <c r="E13" s="577">
        <v>4.0999999999999996</v>
      </c>
      <c r="F13" s="354"/>
      <c r="G13" s="355"/>
      <c r="H13" s="356">
        <f>'Bill 4.1 Walkway construction'!F119</f>
        <v>0</v>
      </c>
      <c r="I13" s="330"/>
      <c r="K13" s="358"/>
      <c r="L13" s="359"/>
      <c r="M13" s="316"/>
      <c r="N13" s="316"/>
      <c r="Q13" s="360"/>
    </row>
    <row r="14" spans="2:17" s="357" customFormat="1" ht="40" customHeight="1">
      <c r="B14" s="350">
        <v>5</v>
      </c>
      <c r="C14" s="351" t="s">
        <v>20</v>
      </c>
      <c r="D14" s="352"/>
      <c r="E14" s="577">
        <v>5.0999999999999996</v>
      </c>
      <c r="F14" s="354"/>
      <c r="G14" s="355"/>
      <c r="H14" s="356">
        <f>'Bill 5.1  EXTERNAL TOILET'!G228</f>
        <v>0</v>
      </c>
      <c r="I14" s="330"/>
      <c r="K14" s="358"/>
      <c r="L14" s="359"/>
      <c r="M14" s="316"/>
      <c r="N14" s="316"/>
      <c r="Q14" s="360"/>
    </row>
    <row r="15" spans="2:17" s="357" customFormat="1" ht="40" customHeight="1">
      <c r="B15" s="350">
        <v>6</v>
      </c>
      <c r="C15" s="351" t="s">
        <v>747</v>
      </c>
      <c r="D15" s="352"/>
      <c r="E15" s="577">
        <v>6.1</v>
      </c>
      <c r="F15" s="354"/>
      <c r="G15" s="355"/>
      <c r="H15" s="356">
        <f>'Bill 6.1 OXYGEN PIPING'!F83</f>
        <v>0</v>
      </c>
      <c r="I15" s="330"/>
      <c r="K15" s="358"/>
      <c r="L15" s="359"/>
      <c r="M15" s="316"/>
      <c r="N15" s="316"/>
      <c r="Q15" s="360"/>
    </row>
    <row r="16" spans="2:17" s="357" customFormat="1" ht="40" customHeight="1">
      <c r="B16" s="350">
        <v>7</v>
      </c>
      <c r="C16" s="351" t="s">
        <v>748</v>
      </c>
      <c r="D16" s="352"/>
      <c r="E16" s="577">
        <v>7.1</v>
      </c>
      <c r="F16" s="354"/>
      <c r="G16" s="355"/>
      <c r="H16" s="356">
        <f>'Bill 7.1 Solar Hot water system'!F23</f>
        <v>0</v>
      </c>
      <c r="I16" s="330"/>
      <c r="K16" s="358"/>
      <c r="L16" s="359"/>
      <c r="M16" s="316"/>
      <c r="N16" s="316"/>
      <c r="Q16" s="360"/>
    </row>
    <row r="17" spans="2:17" s="357" customFormat="1" ht="39.75" customHeight="1">
      <c r="B17" s="350">
        <v>8</v>
      </c>
      <c r="C17" s="351" t="s">
        <v>780</v>
      </c>
      <c r="D17" s="352"/>
      <c r="E17" s="353"/>
      <c r="F17" s="354"/>
      <c r="G17" s="355"/>
      <c r="H17" s="356">
        <f>Mpumudde!F29</f>
        <v>0</v>
      </c>
      <c r="I17" s="330"/>
      <c r="K17" s="361"/>
      <c r="L17" s="315"/>
      <c r="M17" s="316"/>
      <c r="N17" s="316"/>
      <c r="Q17" s="360"/>
    </row>
    <row r="18" spans="2:17" s="370" customFormat="1" ht="50.15" customHeight="1">
      <c r="B18" s="362"/>
      <c r="C18" s="363" t="s">
        <v>21</v>
      </c>
      <c r="D18" s="364"/>
      <c r="E18" s="365"/>
      <c r="F18" s="366"/>
      <c r="G18" s="367"/>
      <c r="H18" s="368">
        <f>SUM(H10:H17)</f>
        <v>0</v>
      </c>
      <c r="I18" s="369"/>
      <c r="K18" s="371"/>
      <c r="L18" s="372"/>
      <c r="M18" s="345"/>
      <c r="N18" s="345"/>
    </row>
    <row r="19" spans="2:17" s="357" customFormat="1" ht="50.15" customHeight="1">
      <c r="B19" s="373"/>
      <c r="C19" s="351" t="s">
        <v>22</v>
      </c>
      <c r="D19" s="352"/>
      <c r="E19" s="374" t="s">
        <v>23</v>
      </c>
      <c r="F19" s="354"/>
      <c r="G19" s="355"/>
      <c r="H19" s="329">
        <f>E19*H18</f>
        <v>0</v>
      </c>
      <c r="I19" s="330"/>
      <c r="K19" s="375"/>
      <c r="L19" s="315"/>
      <c r="M19" s="316"/>
      <c r="N19" s="376"/>
    </row>
    <row r="20" spans="2:17" s="370" customFormat="1" ht="50.15" customHeight="1">
      <c r="B20" s="377"/>
      <c r="C20" s="378" t="s">
        <v>21</v>
      </c>
      <c r="D20" s="379"/>
      <c r="E20" s="380"/>
      <c r="F20" s="381"/>
      <c r="H20" s="382">
        <f>SUM(H18:H19)</f>
        <v>0</v>
      </c>
      <c r="I20" s="383"/>
      <c r="K20" s="384"/>
      <c r="L20" s="315"/>
      <c r="M20" s="316"/>
      <c r="N20" s="385"/>
    </row>
    <row r="21" spans="2:17" s="357" customFormat="1" ht="50.15" customHeight="1">
      <c r="B21" s="386"/>
      <c r="C21" s="387"/>
      <c r="D21" s="388"/>
      <c r="E21" s="389"/>
      <c r="F21" s="390"/>
      <c r="H21" s="391"/>
      <c r="I21" s="336"/>
      <c r="K21" s="384"/>
      <c r="L21" s="315"/>
      <c r="M21" s="316"/>
      <c r="N21" s="376"/>
    </row>
    <row r="22" spans="2:17" s="370" customFormat="1" ht="50.15" customHeight="1" thickBot="1">
      <c r="B22" s="392"/>
      <c r="C22" s="393" t="s">
        <v>24</v>
      </c>
      <c r="D22" s="394"/>
      <c r="E22" s="393"/>
      <c r="F22" s="395"/>
      <c r="G22" s="396"/>
      <c r="H22" s="397">
        <f>SUM(H20:H21)</f>
        <v>0</v>
      </c>
      <c r="I22" s="398"/>
      <c r="K22" s="384"/>
      <c r="L22" s="315"/>
      <c r="M22" s="316"/>
      <c r="N22" s="385"/>
    </row>
    <row r="23" spans="2:17" ht="18" customHeight="1" thickTop="1">
      <c r="H23" s="1149" t="s">
        <v>10</v>
      </c>
      <c r="I23" s="1149"/>
      <c r="K23" s="384"/>
    </row>
    <row r="24" spans="2:17" ht="18" customHeight="1">
      <c r="K24" s="384"/>
    </row>
    <row r="25" spans="2:17" ht="18" customHeight="1">
      <c r="K25" s="384"/>
    </row>
    <row r="26" spans="2:17" ht="18" customHeight="1">
      <c r="K26" s="400"/>
    </row>
    <row r="27" spans="2:17" ht="18" customHeight="1">
      <c r="K27" s="400"/>
    </row>
    <row r="28" spans="2:17" ht="18" customHeight="1">
      <c r="K28" s="400"/>
    </row>
    <row r="29" spans="2:17" ht="18" customHeight="1">
      <c r="K29" s="400"/>
    </row>
    <row r="30" spans="2:17" ht="18" customHeight="1"/>
    <row r="31" spans="2:17" ht="18" customHeight="1"/>
    <row r="32" spans="2:17"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sheetData>
  <mergeCells count="4">
    <mergeCell ref="B3:F3"/>
    <mergeCell ref="G3:I3"/>
    <mergeCell ref="B5:I5"/>
    <mergeCell ref="H23:I23"/>
  </mergeCells>
  <pageMargins left="0.3" right="0.3" top="0.25" bottom="0.3" header="0.25" footer="0.2"/>
  <pageSetup paperSize="9" scale="95" firstPageNumber="199" orientation="portrait" useFirstPageNumber="1" r:id="rId1"/>
  <headerFooter alignWithMargins="0">
    <oddFooter xml:space="preserve">&amp;L&amp;"Garamond,Regular"&amp;F&amp;&amp;C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
  <sheetViews>
    <sheetView view="pageBreakPreview" zoomScaleNormal="100" zoomScaleSheetLayoutView="100" workbookViewId="0">
      <selection activeCell="I21" sqref="I21"/>
    </sheetView>
  </sheetViews>
  <sheetFormatPr defaultColWidth="10.453125" defaultRowHeight="15.5"/>
  <cols>
    <col min="1" max="1" width="1.81640625" style="414" customWidth="1"/>
    <col min="2" max="2" width="7.1796875" style="414" customWidth="1"/>
    <col min="3" max="3" width="0.453125" style="440" customWidth="1"/>
    <col min="4" max="4" width="9.453125" style="437" customWidth="1"/>
    <col min="5" max="5" width="43.453125" style="413" customWidth="1"/>
    <col min="6" max="6" width="2.81640625" style="439" customWidth="1"/>
    <col min="7" max="7" width="11" style="439" customWidth="1"/>
    <col min="8" max="8" width="0.453125" style="441" customWidth="1"/>
    <col min="9" max="9" width="15.1796875" style="441" customWidth="1"/>
    <col min="10" max="10" width="7.81640625" style="412" customWidth="1"/>
    <col min="11" max="16384" width="10.453125" style="439"/>
  </cols>
  <sheetData>
    <row r="1" spans="2:10" s="407" customFormat="1" ht="35.25" customHeight="1">
      <c r="B1" s="401" t="s">
        <v>25</v>
      </c>
      <c r="C1" s="402"/>
      <c r="D1" s="403"/>
      <c r="E1" s="1151" t="s">
        <v>26</v>
      </c>
      <c r="F1" s="1151"/>
      <c r="G1" s="1152"/>
      <c r="H1" s="404"/>
      <c r="I1" s="405" t="s">
        <v>27</v>
      </c>
      <c r="J1" s="406"/>
    </row>
    <row r="2" spans="2:10" s="407" customFormat="1">
      <c r="B2" s="408"/>
      <c r="C2" s="409"/>
      <c r="D2" s="410"/>
      <c r="G2" s="411"/>
      <c r="H2" s="696"/>
      <c r="I2" s="696"/>
      <c r="J2" s="697"/>
    </row>
    <row r="3" spans="2:10" s="407" customFormat="1">
      <c r="B3" s="408"/>
      <c r="C3" s="409"/>
      <c r="D3" s="410"/>
      <c r="E3" s="1153" t="s">
        <v>28</v>
      </c>
      <c r="F3" s="1154"/>
      <c r="G3" s="1155"/>
      <c r="H3" s="696"/>
      <c r="I3" s="696"/>
      <c r="J3" s="697"/>
    </row>
    <row r="4" spans="2:10" s="407" customFormat="1">
      <c r="B4" s="408"/>
      <c r="C4" s="409"/>
      <c r="D4" s="410"/>
      <c r="E4" s="415"/>
      <c r="G4" s="411"/>
      <c r="H4" s="696"/>
      <c r="I4" s="696"/>
      <c r="J4" s="697"/>
    </row>
    <row r="5" spans="2:10" s="407" customFormat="1" ht="18" customHeight="1">
      <c r="B5" s="408"/>
      <c r="C5" s="409"/>
      <c r="D5" s="410"/>
      <c r="E5" s="1153" t="s">
        <v>29</v>
      </c>
      <c r="F5" s="1156"/>
      <c r="G5" s="1157"/>
      <c r="H5" s="696"/>
      <c r="I5" s="696"/>
      <c r="J5" s="697"/>
    </row>
    <row r="6" spans="2:10" s="407" customFormat="1">
      <c r="B6" s="408"/>
      <c r="C6" s="409"/>
      <c r="D6" s="410"/>
      <c r="E6" s="415"/>
      <c r="G6" s="411"/>
      <c r="H6" s="696"/>
      <c r="I6" s="696"/>
      <c r="J6" s="697"/>
    </row>
    <row r="7" spans="2:10" s="407" customFormat="1" ht="20.25" customHeight="1">
      <c r="B7" s="408"/>
      <c r="C7" s="409"/>
      <c r="D7" s="410"/>
      <c r="E7" s="1153" t="s">
        <v>30</v>
      </c>
      <c r="F7" s="1154"/>
      <c r="G7" s="1155"/>
      <c r="H7" s="696"/>
      <c r="I7" s="696"/>
      <c r="J7" s="697"/>
    </row>
    <row r="8" spans="2:10" s="407" customFormat="1">
      <c r="B8" s="408"/>
      <c r="C8" s="409"/>
      <c r="D8" s="410"/>
      <c r="H8" s="696"/>
      <c r="I8" s="696"/>
      <c r="J8" s="697"/>
    </row>
    <row r="9" spans="2:10" s="407" customFormat="1" ht="30" customHeight="1">
      <c r="B9" s="408"/>
      <c r="C9" s="416"/>
      <c r="D9" s="417"/>
      <c r="E9" s="418" t="s">
        <v>31</v>
      </c>
      <c r="F9" s="418"/>
      <c r="G9" s="418"/>
      <c r="H9" s="698"/>
      <c r="I9" s="698">
        <f>'Bl No.1 Preliminaries. '!J26</f>
        <v>0</v>
      </c>
      <c r="J9" s="697"/>
    </row>
    <row r="10" spans="2:10" s="407" customFormat="1" ht="30" customHeight="1">
      <c r="B10" s="408"/>
      <c r="C10" s="416"/>
      <c r="D10" s="417"/>
      <c r="E10" s="418" t="s">
        <v>32</v>
      </c>
      <c r="F10" s="418"/>
      <c r="G10" s="418"/>
      <c r="H10" s="698"/>
      <c r="I10" s="699">
        <f>'Bl No.1 Preliminaries. '!J42</f>
        <v>0</v>
      </c>
      <c r="J10" s="697"/>
    </row>
    <row r="11" spans="2:10" s="407" customFormat="1" ht="30" customHeight="1">
      <c r="B11" s="408"/>
      <c r="C11" s="416"/>
      <c r="D11" s="417"/>
      <c r="E11" s="418" t="s">
        <v>33</v>
      </c>
      <c r="F11" s="418"/>
      <c r="G11" s="418"/>
      <c r="H11" s="698">
        <f>'Smry. Bl. 1 Prelims '!I31</f>
        <v>0</v>
      </c>
      <c r="I11" s="699">
        <f>'Bl No.1 Preliminaries. '!J59</f>
        <v>0</v>
      </c>
      <c r="J11" s="697"/>
    </row>
    <row r="12" spans="2:10" s="407" customFormat="1" ht="30" customHeight="1">
      <c r="B12" s="408"/>
      <c r="C12" s="416"/>
      <c r="D12" s="417"/>
      <c r="E12" s="418" t="s">
        <v>34</v>
      </c>
      <c r="F12" s="418"/>
      <c r="G12" s="418"/>
      <c r="H12" s="698"/>
      <c r="I12" s="699">
        <f>'Bl No.1 Preliminaries. '!J79</f>
        <v>0</v>
      </c>
      <c r="J12" s="697"/>
    </row>
    <row r="13" spans="2:10" s="407" customFormat="1" ht="30" customHeight="1">
      <c r="B13" s="408"/>
      <c r="C13" s="416">
        <v>6</v>
      </c>
      <c r="D13" s="417"/>
      <c r="E13" s="418" t="s">
        <v>35</v>
      </c>
      <c r="F13" s="418"/>
      <c r="G13" s="418"/>
      <c r="H13" s="698"/>
      <c r="I13" s="699">
        <f>'Bl No.1 Preliminaries. '!J100</f>
        <v>0</v>
      </c>
      <c r="J13" s="697"/>
    </row>
    <row r="14" spans="2:10" s="407" customFormat="1" ht="30" customHeight="1">
      <c r="B14" s="408"/>
      <c r="C14" s="416">
        <v>7</v>
      </c>
      <c r="D14" s="417"/>
      <c r="E14" s="418" t="s">
        <v>36</v>
      </c>
      <c r="F14" s="418"/>
      <c r="G14" s="418"/>
      <c r="H14" s="698"/>
      <c r="I14" s="699">
        <f>'Bl No.1 Preliminaries. '!J122</f>
        <v>0</v>
      </c>
      <c r="J14" s="697"/>
    </row>
    <row r="15" spans="2:10" s="407" customFormat="1" ht="30" customHeight="1">
      <c r="B15" s="408"/>
      <c r="C15" s="416">
        <v>8</v>
      </c>
      <c r="D15" s="417"/>
      <c r="E15" s="418" t="s">
        <v>37</v>
      </c>
      <c r="F15" s="418"/>
      <c r="G15" s="418"/>
      <c r="H15" s="698"/>
      <c r="I15" s="699">
        <f>'Bl No.1 Preliminaries. '!J139</f>
        <v>0</v>
      </c>
      <c r="J15" s="697"/>
    </row>
    <row r="16" spans="2:10" s="407" customFormat="1" ht="30" customHeight="1">
      <c r="B16" s="408"/>
      <c r="C16" s="416"/>
      <c r="D16" s="417"/>
      <c r="E16" s="418" t="s">
        <v>38</v>
      </c>
      <c r="F16" s="418"/>
      <c r="G16" s="418"/>
      <c r="H16" s="698"/>
      <c r="I16" s="698">
        <f>'Bl No.1 Preliminaries. '!J157</f>
        <v>0</v>
      </c>
      <c r="J16" s="697"/>
    </row>
    <row r="17" spans="2:10" s="407" customFormat="1" ht="30" customHeight="1">
      <c r="B17" s="408"/>
      <c r="C17" s="416"/>
      <c r="D17" s="417"/>
      <c r="E17" s="418" t="s">
        <v>39</v>
      </c>
      <c r="F17" s="418"/>
      <c r="G17" s="418"/>
      <c r="H17" s="698"/>
      <c r="I17" s="699">
        <f>'Bl No.1 Preliminaries. '!J175</f>
        <v>0</v>
      </c>
      <c r="J17" s="697"/>
    </row>
    <row r="18" spans="2:10" s="407" customFormat="1" ht="30" customHeight="1">
      <c r="B18" s="408"/>
      <c r="C18" s="416">
        <v>6</v>
      </c>
      <c r="D18" s="417"/>
      <c r="E18" s="418" t="s">
        <v>40</v>
      </c>
      <c r="F18" s="418"/>
      <c r="G18" s="418"/>
      <c r="H18" s="698"/>
      <c r="I18" s="699">
        <f>'Bl No.1 Preliminaries. '!J192</f>
        <v>0</v>
      </c>
      <c r="J18" s="697"/>
    </row>
    <row r="19" spans="2:10" s="407" customFormat="1" ht="30" customHeight="1">
      <c r="B19" s="408"/>
      <c r="C19" s="416">
        <v>7</v>
      </c>
      <c r="D19" s="417"/>
      <c r="E19" s="418" t="s">
        <v>41</v>
      </c>
      <c r="F19" s="418"/>
      <c r="G19" s="418"/>
      <c r="H19" s="698"/>
      <c r="I19" s="699">
        <f>'Bl No.1 Preliminaries. '!J217</f>
        <v>0</v>
      </c>
      <c r="J19" s="697"/>
    </row>
    <row r="20" spans="2:10" s="407" customFormat="1" ht="30" customHeight="1">
      <c r="B20" s="408"/>
      <c r="C20" s="416"/>
      <c r="D20" s="417"/>
      <c r="E20" s="418" t="s">
        <v>42</v>
      </c>
      <c r="F20" s="418"/>
      <c r="G20" s="418"/>
      <c r="H20" s="698"/>
      <c r="I20" s="699">
        <f>'Bl No.1 Preliminaries. '!J236</f>
        <v>0</v>
      </c>
      <c r="J20" s="697"/>
    </row>
    <row r="21" spans="2:10" s="407" customFormat="1" ht="30" customHeight="1">
      <c r="B21" s="408"/>
      <c r="C21" s="416"/>
      <c r="D21" s="417"/>
      <c r="E21" s="418"/>
      <c r="F21" s="418"/>
      <c r="G21" s="418"/>
      <c r="H21" s="698"/>
      <c r="I21" s="698"/>
      <c r="J21" s="697"/>
    </row>
    <row r="22" spans="2:10" s="407" customFormat="1" ht="23.25" customHeight="1">
      <c r="B22" s="408"/>
      <c r="C22" s="416"/>
      <c r="D22" s="417"/>
      <c r="E22" s="418"/>
      <c r="F22" s="418"/>
      <c r="G22" s="418"/>
      <c r="H22" s="698"/>
      <c r="I22" s="698"/>
      <c r="J22" s="697"/>
    </row>
    <row r="23" spans="2:10" s="407" customFormat="1" ht="15.75" customHeight="1">
      <c r="B23" s="408"/>
      <c r="C23" s="416"/>
      <c r="D23" s="417"/>
      <c r="E23" s="418"/>
      <c r="F23" s="418"/>
      <c r="G23" s="418"/>
      <c r="H23" s="698"/>
      <c r="I23" s="698"/>
      <c r="J23" s="697"/>
    </row>
    <row r="24" spans="2:10" s="407" customFormat="1" ht="15.75" customHeight="1">
      <c r="B24" s="408"/>
      <c r="C24" s="416"/>
      <c r="D24" s="417"/>
      <c r="E24" s="418"/>
      <c r="F24" s="418"/>
      <c r="G24" s="418"/>
      <c r="H24" s="698"/>
      <c r="I24" s="698"/>
      <c r="J24" s="697"/>
    </row>
    <row r="25" spans="2:10" s="407" customFormat="1" ht="30" customHeight="1">
      <c r="B25" s="408"/>
      <c r="C25" s="416"/>
      <c r="D25" s="417"/>
      <c r="E25" s="418"/>
      <c r="F25" s="418"/>
      <c r="G25" s="418"/>
      <c r="H25" s="698"/>
      <c r="I25" s="698"/>
      <c r="J25" s="697"/>
    </row>
    <row r="26" spans="2:10" s="407" customFormat="1" ht="21.75" customHeight="1">
      <c r="B26" s="408"/>
      <c r="C26" s="416">
        <v>8</v>
      </c>
      <c r="D26" s="417"/>
      <c r="E26" s="418"/>
      <c r="F26" s="418"/>
      <c r="G26" s="418"/>
      <c r="H26" s="698"/>
      <c r="I26" s="698"/>
      <c r="J26" s="697"/>
    </row>
    <row r="27" spans="2:10" s="407" customFormat="1" ht="20.149999999999999" customHeight="1">
      <c r="B27" s="408"/>
      <c r="C27" s="409"/>
      <c r="D27" s="410"/>
      <c r="G27" s="411"/>
      <c r="H27" s="698"/>
      <c r="I27" s="698"/>
      <c r="J27" s="697"/>
    </row>
    <row r="28" spans="2:10" s="407" customFormat="1" ht="20.149999999999999" customHeight="1">
      <c r="B28" s="408"/>
      <c r="C28" s="409"/>
      <c r="D28" s="410"/>
      <c r="G28" s="411"/>
      <c r="H28" s="696"/>
      <c r="I28" s="696"/>
      <c r="J28" s="697"/>
    </row>
    <row r="29" spans="2:10" s="407" customFormat="1">
      <c r="B29" s="408"/>
      <c r="C29" s="409"/>
      <c r="D29" s="410"/>
      <c r="H29" s="696"/>
      <c r="I29" s="696"/>
      <c r="J29" s="419"/>
    </row>
    <row r="30" spans="2:10" s="407" customFormat="1" ht="5.25" customHeight="1">
      <c r="B30" s="420"/>
      <c r="C30" s="421"/>
      <c r="D30" s="422"/>
      <c r="E30" s="423"/>
      <c r="F30" s="424"/>
      <c r="G30" s="424"/>
      <c r="H30" s="425"/>
      <c r="I30" s="425"/>
      <c r="J30" s="700"/>
    </row>
    <row r="31" spans="2:10" s="407" customFormat="1" ht="36" customHeight="1">
      <c r="B31" s="426"/>
      <c r="C31" s="427"/>
      <c r="D31" s="1158" t="s">
        <v>43</v>
      </c>
      <c r="E31" s="1159"/>
      <c r="F31" s="1159"/>
      <c r="G31" s="1160"/>
      <c r="H31" s="427"/>
      <c r="I31" s="428">
        <f>SUM(I9:I30)</f>
        <v>0</v>
      </c>
      <c r="J31" s="419"/>
    </row>
    <row r="32" spans="2:10" s="407" customFormat="1" ht="25" customHeight="1">
      <c r="B32" s="429"/>
      <c r="C32" s="410"/>
      <c r="D32" s="410"/>
      <c r="E32" s="430"/>
      <c r="F32" s="431"/>
      <c r="G32" s="431"/>
      <c r="H32" s="410"/>
      <c r="I32" s="410"/>
      <c r="J32" s="432"/>
    </row>
    <row r="33" spans="1:10" s="436" customFormat="1" ht="25" customHeight="1">
      <c r="A33" s="433"/>
      <c r="B33" s="1150" t="s">
        <v>29</v>
      </c>
      <c r="C33" s="1150"/>
      <c r="D33" s="1150"/>
      <c r="E33" s="1150"/>
      <c r="F33" s="1150"/>
      <c r="G33" s="1150"/>
      <c r="H33" s="434"/>
      <c r="I33" s="434"/>
      <c r="J33" s="435" t="s">
        <v>44</v>
      </c>
    </row>
    <row r="34" spans="1:10">
      <c r="A34" s="413"/>
      <c r="B34" s="413"/>
      <c r="C34" s="437"/>
      <c r="E34" s="438"/>
      <c r="H34" s="439"/>
      <c r="I34" s="439"/>
      <c r="J34" s="432"/>
    </row>
  </sheetData>
  <mergeCells count="6">
    <mergeCell ref="B33:G33"/>
    <mergeCell ref="E1:G1"/>
    <mergeCell ref="E3:G3"/>
    <mergeCell ref="E5:G5"/>
    <mergeCell ref="E7:G7"/>
    <mergeCell ref="D31:G31"/>
  </mergeCells>
  <pageMargins left="0.3" right="0.3" top="0.25" bottom="0.3" header="0.25" footer="0.2"/>
  <pageSetup paperSize="9" scale="97" firstPageNumber="22" orientation="portrait" useFirstPageNumber="1" r:id="rId1"/>
  <headerFooter alignWithMargins="0">
    <oddFooter>&amp;L&amp;"Garamond,Antiqua"&amp;F&amp;C
&amp;R&amp;"Garamond,Antiqua"&amp;11&amp;P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38"/>
  <sheetViews>
    <sheetView view="pageBreakPreview" topLeftCell="A222" zoomScale="98" zoomScaleNormal="100" zoomScaleSheetLayoutView="98" workbookViewId="0">
      <selection activeCell="M215" sqref="M215"/>
    </sheetView>
  </sheetViews>
  <sheetFormatPr defaultColWidth="9.1796875" defaultRowHeight="22" customHeight="1"/>
  <cols>
    <col min="1" max="1" width="0.453125" style="561" customWidth="1"/>
    <col min="2" max="2" width="6" style="570" customWidth="1"/>
    <col min="3" max="3" width="0.453125" style="571" customWidth="1"/>
    <col min="4" max="4" width="4.54296875" style="572" customWidth="1"/>
    <col min="5" max="5" width="14" style="567" customWidth="1"/>
    <col min="6" max="6" width="10.81640625" style="573" customWidth="1"/>
    <col min="7" max="7" width="45.453125" style="574" customWidth="1"/>
    <col min="8" max="8" width="0.54296875" style="574" customWidth="1"/>
    <col min="9" max="9" width="0.1796875" style="574" hidden="1" customWidth="1"/>
    <col min="10" max="10" width="10.453125" style="575" customWidth="1"/>
    <col min="11" max="11" width="6.1796875" style="576" customWidth="1"/>
    <col min="12" max="12" width="11.1796875" style="566" customWidth="1"/>
    <col min="13" max="23" width="9.1796875" style="566"/>
    <col min="24" max="16384" width="9.1796875" style="567"/>
  </cols>
  <sheetData>
    <row r="1" spans="1:23" s="450" customFormat="1" ht="36" customHeight="1" thickBot="1">
      <c r="A1" s="442"/>
      <c r="B1" s="443" t="s">
        <v>25</v>
      </c>
      <c r="C1" s="444"/>
      <c r="D1" s="1161" t="s">
        <v>26</v>
      </c>
      <c r="E1" s="1162"/>
      <c r="F1" s="1162"/>
      <c r="G1" s="1162"/>
      <c r="H1" s="445"/>
      <c r="I1" s="446"/>
      <c r="J1" s="447" t="s">
        <v>27</v>
      </c>
      <c r="K1" s="448"/>
      <c r="L1" s="449"/>
      <c r="M1" s="449"/>
      <c r="N1" s="449"/>
      <c r="O1" s="449"/>
      <c r="P1" s="449"/>
      <c r="Q1" s="449"/>
      <c r="R1" s="449"/>
      <c r="S1" s="449"/>
      <c r="T1" s="449"/>
      <c r="U1" s="449"/>
      <c r="V1" s="449"/>
      <c r="W1" s="449"/>
    </row>
    <row r="2" spans="1:23" s="457" customFormat="1" ht="19.5" customHeight="1">
      <c r="A2" s="451"/>
      <c r="B2" s="701"/>
      <c r="C2" s="452"/>
      <c r="D2" s="1163" t="s">
        <v>45</v>
      </c>
      <c r="E2" s="1164"/>
      <c r="F2" s="1164"/>
      <c r="G2" s="1165"/>
      <c r="H2" s="453"/>
      <c r="I2" s="454"/>
      <c r="J2" s="702"/>
      <c r="K2" s="703"/>
      <c r="L2" s="455"/>
      <c r="M2" s="456"/>
      <c r="N2" s="455"/>
      <c r="O2" s="455"/>
      <c r="P2" s="455"/>
      <c r="Q2" s="455"/>
      <c r="R2" s="455"/>
      <c r="S2" s="455"/>
      <c r="T2" s="455"/>
      <c r="U2" s="455"/>
      <c r="V2" s="455"/>
      <c r="W2" s="455"/>
    </row>
    <row r="3" spans="1:23" s="457" customFormat="1" ht="21" customHeight="1">
      <c r="A3" s="451"/>
      <c r="B3" s="701"/>
      <c r="C3" s="452"/>
      <c r="D3" s="1166" t="s">
        <v>29</v>
      </c>
      <c r="E3" s="1167"/>
      <c r="F3" s="1167"/>
      <c r="G3" s="1168"/>
      <c r="H3" s="453"/>
      <c r="I3" s="454"/>
      <c r="J3" s="702"/>
      <c r="K3" s="703"/>
      <c r="L3" s="455"/>
      <c r="M3" s="456"/>
      <c r="N3" s="455"/>
      <c r="O3" s="455"/>
      <c r="P3" s="455"/>
      <c r="Q3" s="455"/>
      <c r="R3" s="455"/>
      <c r="S3" s="455"/>
      <c r="T3" s="455"/>
      <c r="U3" s="455"/>
      <c r="V3" s="455"/>
      <c r="W3" s="455"/>
    </row>
    <row r="4" spans="1:23" s="460" customFormat="1" ht="23.25" customHeight="1">
      <c r="A4" s="458"/>
      <c r="B4" s="701" t="s">
        <v>46</v>
      </c>
      <c r="C4" s="452"/>
      <c r="D4" s="459" t="s">
        <v>47</v>
      </c>
      <c r="F4" s="461"/>
      <c r="G4" s="461"/>
      <c r="H4" s="462"/>
      <c r="I4" s="461"/>
      <c r="J4" s="704"/>
      <c r="K4" s="705"/>
      <c r="L4" s="463"/>
      <c r="M4" s="464"/>
      <c r="N4" s="463"/>
      <c r="O4" s="463"/>
      <c r="P4" s="463"/>
      <c r="Q4" s="463"/>
      <c r="R4" s="463"/>
      <c r="S4" s="463"/>
      <c r="T4" s="463"/>
      <c r="U4" s="463"/>
      <c r="V4" s="463"/>
      <c r="W4" s="463"/>
    </row>
    <row r="5" spans="1:23" s="457" customFormat="1" ht="84.75" customHeight="1">
      <c r="A5" s="451"/>
      <c r="B5" s="701"/>
      <c r="C5" s="452"/>
      <c r="D5" s="1169" t="s">
        <v>48</v>
      </c>
      <c r="E5" s="1170"/>
      <c r="F5" s="1170"/>
      <c r="G5" s="1170"/>
      <c r="H5" s="466"/>
      <c r="I5" s="465"/>
      <c r="J5" s="706" t="s">
        <v>49</v>
      </c>
      <c r="K5" s="703"/>
      <c r="L5" s="455"/>
      <c r="M5" s="456"/>
      <c r="N5" s="455"/>
      <c r="O5" s="455"/>
      <c r="P5" s="455"/>
      <c r="Q5" s="455"/>
      <c r="R5" s="455"/>
      <c r="S5" s="455"/>
      <c r="T5" s="455"/>
      <c r="U5" s="455"/>
      <c r="V5" s="455"/>
      <c r="W5" s="455"/>
    </row>
    <row r="6" spans="1:23" s="460" customFormat="1" ht="22" customHeight="1">
      <c r="A6" s="458"/>
      <c r="B6" s="701" t="s">
        <v>50</v>
      </c>
      <c r="C6" s="452"/>
      <c r="D6" s="459" t="s">
        <v>51</v>
      </c>
      <c r="E6" s="459"/>
      <c r="F6" s="461"/>
      <c r="G6" s="461"/>
      <c r="H6" s="462"/>
      <c r="I6" s="461"/>
      <c r="J6" s="704"/>
      <c r="K6" s="705"/>
      <c r="L6" s="463"/>
      <c r="M6" s="464"/>
      <c r="N6" s="463"/>
      <c r="O6" s="463"/>
      <c r="P6" s="463"/>
      <c r="Q6" s="463"/>
      <c r="R6" s="463"/>
      <c r="S6" s="463"/>
      <c r="T6" s="463"/>
      <c r="U6" s="463"/>
      <c r="V6" s="463"/>
      <c r="W6" s="463"/>
    </row>
    <row r="7" spans="1:23" s="457" customFormat="1" ht="29.25" customHeight="1">
      <c r="A7" s="451"/>
      <c r="B7" s="467"/>
      <c r="C7" s="701"/>
      <c r="D7" s="1171" t="s">
        <v>52</v>
      </c>
      <c r="E7" s="1170"/>
      <c r="F7" s="1170"/>
      <c r="G7" s="1170"/>
      <c r="H7" s="466"/>
      <c r="I7" s="465"/>
      <c r="J7" s="706"/>
      <c r="K7" s="703"/>
      <c r="L7" s="455"/>
      <c r="M7" s="456"/>
      <c r="N7" s="455"/>
      <c r="O7" s="455"/>
      <c r="P7" s="455"/>
      <c r="Q7" s="455"/>
      <c r="R7" s="455"/>
      <c r="S7" s="455"/>
      <c r="T7" s="455"/>
      <c r="U7" s="455"/>
      <c r="V7" s="455"/>
      <c r="W7" s="455"/>
    </row>
    <row r="8" spans="1:23" s="457" customFormat="1" ht="46.5" customHeight="1">
      <c r="A8" s="451"/>
      <c r="B8" s="701"/>
      <c r="C8" s="452"/>
      <c r="D8" s="468" t="s">
        <v>53</v>
      </c>
      <c r="E8" s="469"/>
      <c r="F8" s="454" t="s">
        <v>54</v>
      </c>
      <c r="G8" s="469" t="s">
        <v>55</v>
      </c>
      <c r="H8" s="470"/>
      <c r="I8" s="454"/>
      <c r="J8" s="702"/>
      <c r="K8" s="703"/>
      <c r="L8" s="455"/>
      <c r="M8" s="456"/>
      <c r="N8" s="455"/>
      <c r="O8" s="455"/>
      <c r="P8" s="455"/>
      <c r="Q8" s="455"/>
      <c r="R8" s="455"/>
      <c r="S8" s="455"/>
      <c r="T8" s="455"/>
      <c r="U8" s="455"/>
      <c r="V8" s="455"/>
      <c r="W8" s="455"/>
    </row>
    <row r="9" spans="1:23" s="457" customFormat="1" ht="22" customHeight="1">
      <c r="A9" s="451"/>
      <c r="B9" s="701"/>
      <c r="C9" s="452"/>
      <c r="D9" s="468" t="s">
        <v>56</v>
      </c>
      <c r="E9" s="469"/>
      <c r="F9" s="454" t="s">
        <v>54</v>
      </c>
      <c r="G9" s="469" t="s">
        <v>57</v>
      </c>
      <c r="H9" s="470"/>
      <c r="I9" s="454"/>
      <c r="J9" s="702"/>
      <c r="K9" s="703"/>
      <c r="L9" s="455"/>
      <c r="M9" s="456"/>
      <c r="N9" s="455"/>
      <c r="O9" s="455"/>
      <c r="P9" s="455"/>
      <c r="Q9" s="455"/>
      <c r="R9" s="455"/>
      <c r="S9" s="455"/>
      <c r="T9" s="455"/>
      <c r="U9" s="455"/>
      <c r="V9" s="455"/>
      <c r="W9" s="455"/>
    </row>
    <row r="10" spans="1:23" s="457" customFormat="1" ht="24.75" customHeight="1">
      <c r="A10" s="451"/>
      <c r="B10" s="701"/>
      <c r="C10" s="452"/>
      <c r="D10" s="471" t="s">
        <v>58</v>
      </c>
      <c r="F10" s="454" t="s">
        <v>54</v>
      </c>
      <c r="G10" s="469" t="s">
        <v>59</v>
      </c>
      <c r="H10" s="470"/>
      <c r="I10" s="454"/>
      <c r="J10" s="702"/>
      <c r="K10" s="703"/>
      <c r="L10" s="455"/>
      <c r="M10" s="456"/>
      <c r="N10" s="455"/>
      <c r="O10" s="455"/>
      <c r="P10" s="455"/>
      <c r="Q10" s="455"/>
      <c r="R10" s="455"/>
      <c r="S10" s="455"/>
      <c r="T10" s="455"/>
      <c r="U10" s="455"/>
      <c r="V10" s="455"/>
      <c r="W10" s="455"/>
    </row>
    <row r="11" spans="1:23" s="457" customFormat="1" ht="22" customHeight="1">
      <c r="A11" s="451"/>
      <c r="B11" s="701"/>
      <c r="C11" s="452"/>
      <c r="D11" s="471" t="s">
        <v>60</v>
      </c>
      <c r="F11" s="454" t="s">
        <v>54</v>
      </c>
      <c r="G11" s="454" t="s">
        <v>59</v>
      </c>
      <c r="H11" s="453"/>
      <c r="I11" s="454"/>
      <c r="J11" s="702"/>
      <c r="K11" s="703"/>
      <c r="L11" s="455"/>
      <c r="M11" s="456"/>
      <c r="N11" s="455"/>
      <c r="O11" s="455"/>
      <c r="P11" s="455"/>
      <c r="Q11" s="455"/>
      <c r="R11" s="455"/>
      <c r="S11" s="455"/>
      <c r="T11" s="455"/>
      <c r="U11" s="455"/>
      <c r="V11" s="455"/>
      <c r="W11" s="455"/>
    </row>
    <row r="12" spans="1:23" s="457" customFormat="1" ht="22" customHeight="1">
      <c r="A12" s="451"/>
      <c r="B12" s="701"/>
      <c r="C12" s="452"/>
      <c r="D12" s="471" t="s">
        <v>61</v>
      </c>
      <c r="F12" s="454" t="s">
        <v>54</v>
      </c>
      <c r="G12" s="454" t="s">
        <v>62</v>
      </c>
      <c r="H12" s="453"/>
      <c r="I12" s="454"/>
      <c r="J12" s="702"/>
      <c r="K12" s="703"/>
      <c r="L12" s="455"/>
      <c r="M12" s="456"/>
      <c r="N12" s="455"/>
      <c r="O12" s="455"/>
      <c r="P12" s="455"/>
      <c r="Q12" s="455"/>
      <c r="R12" s="455"/>
      <c r="S12" s="455"/>
      <c r="T12" s="455"/>
      <c r="U12" s="455"/>
      <c r="V12" s="455"/>
      <c r="W12" s="455"/>
    </row>
    <row r="13" spans="1:23" s="457" customFormat="1" ht="22" customHeight="1">
      <c r="A13" s="451"/>
      <c r="B13" s="701"/>
      <c r="C13" s="452"/>
      <c r="D13" s="471" t="s">
        <v>63</v>
      </c>
      <c r="F13" s="454" t="s">
        <v>54</v>
      </c>
      <c r="G13" s="454" t="s">
        <v>64</v>
      </c>
      <c r="H13" s="453"/>
      <c r="I13" s="454"/>
      <c r="J13" s="702"/>
      <c r="K13" s="703"/>
      <c r="L13" s="455"/>
      <c r="M13" s="456"/>
      <c r="N13" s="455"/>
      <c r="O13" s="455"/>
      <c r="P13" s="455"/>
      <c r="Q13" s="455"/>
      <c r="R13" s="455"/>
      <c r="S13" s="455"/>
      <c r="T13" s="455"/>
      <c r="U13" s="455"/>
      <c r="V13" s="455"/>
      <c r="W13" s="455"/>
    </row>
    <row r="14" spans="1:23" s="457" customFormat="1" ht="77.25" customHeight="1">
      <c r="A14" s="451"/>
      <c r="B14" s="701"/>
      <c r="C14" s="452"/>
      <c r="D14" s="471" t="s">
        <v>65</v>
      </c>
      <c r="F14" s="454" t="s">
        <v>54</v>
      </c>
      <c r="G14" s="454" t="s">
        <v>66</v>
      </c>
      <c r="H14" s="453"/>
      <c r="I14" s="454"/>
      <c r="J14" s="702"/>
      <c r="K14" s="703"/>
      <c r="L14" s="455"/>
      <c r="M14" s="456"/>
      <c r="N14" s="455"/>
      <c r="O14" s="455"/>
      <c r="P14" s="455"/>
      <c r="Q14" s="455"/>
      <c r="R14" s="455"/>
      <c r="S14" s="455"/>
      <c r="T14" s="455"/>
      <c r="U14" s="455"/>
      <c r="V14" s="455"/>
      <c r="W14" s="455"/>
    </row>
    <row r="15" spans="1:23" s="457" customFormat="1" ht="22" customHeight="1">
      <c r="A15" s="451"/>
      <c r="B15" s="701"/>
      <c r="C15" s="452"/>
      <c r="D15" s="471" t="s">
        <v>67</v>
      </c>
      <c r="F15" s="454" t="s">
        <v>54</v>
      </c>
      <c r="G15" s="454" t="s">
        <v>68</v>
      </c>
      <c r="H15" s="453"/>
      <c r="I15" s="454"/>
      <c r="J15" s="702"/>
      <c r="K15" s="703"/>
      <c r="L15" s="455"/>
      <c r="M15" s="456"/>
      <c r="N15" s="455"/>
      <c r="O15" s="455"/>
      <c r="P15" s="455"/>
      <c r="Q15" s="455"/>
      <c r="R15" s="455"/>
      <c r="S15" s="455"/>
      <c r="T15" s="455"/>
      <c r="U15" s="455"/>
      <c r="V15" s="455"/>
      <c r="W15" s="455"/>
    </row>
    <row r="16" spans="1:23" s="457" customFormat="1" ht="22" customHeight="1">
      <c r="A16" s="451"/>
      <c r="B16" s="701"/>
      <c r="C16" s="452"/>
      <c r="D16" s="471" t="s">
        <v>69</v>
      </c>
      <c r="F16" s="454" t="s">
        <v>54</v>
      </c>
      <c r="G16" s="454" t="s">
        <v>70</v>
      </c>
      <c r="H16" s="453"/>
      <c r="I16" s="454"/>
      <c r="J16" s="702"/>
      <c r="K16" s="703"/>
      <c r="L16" s="455"/>
      <c r="M16" s="456"/>
      <c r="N16" s="455"/>
      <c r="O16" s="455"/>
      <c r="P16" s="455"/>
      <c r="Q16" s="455"/>
      <c r="R16" s="455"/>
      <c r="S16" s="455"/>
      <c r="T16" s="455"/>
      <c r="U16" s="455"/>
      <c r="V16" s="455"/>
      <c r="W16" s="455"/>
    </row>
    <row r="17" spans="1:23" s="457" customFormat="1" ht="22" customHeight="1">
      <c r="A17" s="451"/>
      <c r="B17" s="701"/>
      <c r="C17" s="452"/>
      <c r="D17" s="471" t="s">
        <v>71</v>
      </c>
      <c r="F17" s="454" t="s">
        <v>54</v>
      </c>
      <c r="G17" s="454" t="s">
        <v>72</v>
      </c>
      <c r="H17" s="453"/>
      <c r="I17" s="454"/>
      <c r="J17" s="702"/>
      <c r="K17" s="703"/>
      <c r="L17" s="455"/>
      <c r="M17" s="456"/>
      <c r="N17" s="455"/>
      <c r="O17" s="455"/>
      <c r="P17" s="455"/>
      <c r="Q17" s="455"/>
      <c r="R17" s="455"/>
      <c r="S17" s="455"/>
      <c r="T17" s="455"/>
      <c r="U17" s="455"/>
      <c r="V17" s="455"/>
      <c r="W17" s="455"/>
    </row>
    <row r="18" spans="1:23" s="457" customFormat="1" ht="45.75" customHeight="1">
      <c r="A18" s="451"/>
      <c r="B18" s="701"/>
      <c r="C18" s="452"/>
      <c r="D18" s="471" t="s">
        <v>73</v>
      </c>
      <c r="F18" s="454" t="s">
        <v>54</v>
      </c>
      <c r="G18" s="454" t="s">
        <v>74</v>
      </c>
      <c r="H18" s="453"/>
      <c r="I18" s="454"/>
      <c r="J18" s="702"/>
      <c r="K18" s="703"/>
      <c r="L18" s="455"/>
      <c r="M18" s="456"/>
      <c r="N18" s="455"/>
      <c r="O18" s="455"/>
      <c r="P18" s="455"/>
      <c r="Q18" s="455"/>
      <c r="R18" s="455"/>
      <c r="S18" s="455"/>
      <c r="T18" s="455"/>
      <c r="U18" s="455"/>
      <c r="V18" s="455"/>
      <c r="W18" s="455"/>
    </row>
    <row r="19" spans="1:23" s="457" customFormat="1" ht="25" customHeight="1">
      <c r="A19" s="451"/>
      <c r="B19" s="701"/>
      <c r="C19" s="452"/>
      <c r="D19" s="471"/>
      <c r="F19" s="454"/>
      <c r="G19" s="454"/>
      <c r="H19" s="453"/>
      <c r="I19" s="454"/>
      <c r="J19" s="702"/>
      <c r="K19" s="703"/>
      <c r="L19" s="455"/>
      <c r="M19" s="456"/>
      <c r="N19" s="455"/>
      <c r="O19" s="455"/>
      <c r="P19" s="455"/>
      <c r="Q19" s="455"/>
      <c r="R19" s="455"/>
      <c r="S19" s="455"/>
      <c r="T19" s="455"/>
      <c r="U19" s="455"/>
      <c r="V19" s="455"/>
      <c r="W19" s="455"/>
    </row>
    <row r="20" spans="1:23" s="457" customFormat="1" ht="18" customHeight="1">
      <c r="A20" s="451"/>
      <c r="B20" s="701"/>
      <c r="C20" s="452"/>
      <c r="D20" s="471"/>
      <c r="F20" s="454"/>
      <c r="G20" s="454"/>
      <c r="H20" s="453"/>
      <c r="I20" s="454"/>
      <c r="J20" s="702"/>
      <c r="K20" s="703"/>
      <c r="L20" s="455"/>
      <c r="M20" s="456"/>
      <c r="N20" s="455"/>
      <c r="O20" s="455"/>
      <c r="P20" s="455"/>
      <c r="Q20" s="455"/>
      <c r="R20" s="455"/>
      <c r="S20" s="455"/>
      <c r="T20" s="455"/>
      <c r="U20" s="455"/>
      <c r="V20" s="455"/>
      <c r="W20" s="455"/>
    </row>
    <row r="21" spans="1:23" s="457" customFormat="1" ht="18.75" customHeight="1">
      <c r="A21" s="451"/>
      <c r="B21" s="701"/>
      <c r="C21" s="452"/>
      <c r="D21" s="471"/>
      <c r="F21" s="454"/>
      <c r="G21" s="454"/>
      <c r="H21" s="453"/>
      <c r="I21" s="454"/>
      <c r="J21" s="702"/>
      <c r="K21" s="703"/>
      <c r="L21" s="455"/>
      <c r="M21" s="456"/>
      <c r="N21" s="455"/>
      <c r="O21" s="455"/>
      <c r="P21" s="455"/>
      <c r="Q21" s="455"/>
      <c r="R21" s="455"/>
      <c r="S21" s="455"/>
      <c r="T21" s="455"/>
      <c r="U21" s="455"/>
      <c r="V21" s="455"/>
      <c r="W21" s="455"/>
    </row>
    <row r="22" spans="1:23" s="457" customFormat="1" ht="20.25" customHeight="1">
      <c r="A22" s="451"/>
      <c r="B22" s="701"/>
      <c r="C22" s="452"/>
      <c r="D22" s="471"/>
      <c r="F22" s="454"/>
      <c r="G22" s="454"/>
      <c r="H22" s="453"/>
      <c r="I22" s="454"/>
      <c r="J22" s="702"/>
      <c r="K22" s="703"/>
      <c r="L22" s="455"/>
      <c r="M22" s="456"/>
      <c r="N22" s="455"/>
      <c r="O22" s="455"/>
      <c r="P22" s="455"/>
      <c r="Q22" s="455"/>
      <c r="R22" s="455"/>
      <c r="S22" s="455"/>
      <c r="T22" s="455"/>
      <c r="U22" s="455"/>
      <c r="V22" s="455"/>
      <c r="W22" s="455"/>
    </row>
    <row r="23" spans="1:23" s="457" customFormat="1" ht="18.75" customHeight="1">
      <c r="A23" s="451"/>
      <c r="B23" s="701"/>
      <c r="C23" s="452"/>
      <c r="D23" s="471"/>
      <c r="F23" s="454"/>
      <c r="G23" s="454"/>
      <c r="H23" s="453"/>
      <c r="I23" s="454"/>
      <c r="J23" s="702"/>
      <c r="K23" s="703"/>
      <c r="L23" s="455"/>
      <c r="M23" s="456"/>
      <c r="N23" s="455"/>
      <c r="O23" s="455"/>
      <c r="P23" s="455"/>
      <c r="Q23" s="455"/>
      <c r="R23" s="455"/>
      <c r="S23" s="455"/>
      <c r="T23" s="455"/>
      <c r="U23" s="455"/>
      <c r="V23" s="455"/>
      <c r="W23" s="455"/>
    </row>
    <row r="24" spans="1:23" s="457" customFormat="1" ht="18.75" customHeight="1">
      <c r="A24" s="451"/>
      <c r="B24" s="701"/>
      <c r="C24" s="452"/>
      <c r="D24" s="471"/>
      <c r="F24" s="454"/>
      <c r="G24" s="454"/>
      <c r="H24" s="453"/>
      <c r="I24" s="454"/>
      <c r="J24" s="702"/>
      <c r="K24" s="703"/>
      <c r="L24" s="455"/>
      <c r="M24" s="456"/>
      <c r="N24" s="455"/>
      <c r="O24" s="455"/>
      <c r="P24" s="455"/>
      <c r="Q24" s="455"/>
      <c r="R24" s="455"/>
      <c r="S24" s="455"/>
      <c r="T24" s="455"/>
      <c r="U24" s="455"/>
      <c r="V24" s="455"/>
      <c r="W24" s="455"/>
    </row>
    <row r="25" spans="1:23" s="457" customFormat="1" ht="24.75" customHeight="1">
      <c r="A25" s="707"/>
      <c r="B25" s="701"/>
      <c r="C25" s="452"/>
      <c r="D25" s="471"/>
      <c r="F25" s="454"/>
      <c r="G25" s="454"/>
      <c r="H25" s="453"/>
      <c r="I25" s="454"/>
      <c r="J25" s="702"/>
      <c r="K25" s="703"/>
      <c r="L25" s="455"/>
      <c r="M25" s="456"/>
      <c r="N25" s="455"/>
      <c r="O25" s="455"/>
      <c r="P25" s="455"/>
      <c r="Q25" s="455"/>
      <c r="R25" s="455"/>
      <c r="S25" s="455"/>
      <c r="T25" s="455"/>
      <c r="U25" s="455"/>
      <c r="V25" s="455"/>
      <c r="W25" s="455"/>
    </row>
    <row r="26" spans="1:23" s="481" customFormat="1" ht="27" customHeight="1" thickBot="1">
      <c r="A26" s="472"/>
      <c r="B26" s="473"/>
      <c r="C26" s="473"/>
      <c r="D26" s="1172"/>
      <c r="E26" s="1173"/>
      <c r="F26" s="1173"/>
      <c r="G26" s="1173"/>
      <c r="H26" s="474"/>
      <c r="I26" s="475"/>
      <c r="J26" s="476"/>
      <c r="K26" s="477"/>
      <c r="L26" s="478"/>
      <c r="M26" s="479"/>
      <c r="N26" s="480"/>
      <c r="O26" s="480"/>
      <c r="P26" s="480"/>
      <c r="Q26" s="480"/>
      <c r="R26" s="480"/>
      <c r="S26" s="480"/>
      <c r="T26" s="480"/>
      <c r="U26" s="480"/>
      <c r="V26" s="480"/>
      <c r="W26" s="480"/>
    </row>
    <row r="27" spans="1:23" s="457" customFormat="1" ht="22" customHeight="1">
      <c r="B27" s="482"/>
      <c r="C27" s="482"/>
      <c r="D27" s="482"/>
      <c r="F27" s="483"/>
      <c r="G27" s="454"/>
      <c r="H27" s="454"/>
      <c r="I27" s="454"/>
      <c r="J27" s="484"/>
      <c r="K27" s="485"/>
      <c r="L27" s="455"/>
      <c r="M27" s="456"/>
      <c r="N27" s="455"/>
      <c r="O27" s="455"/>
      <c r="P27" s="455"/>
      <c r="Q27" s="455"/>
      <c r="R27" s="455"/>
      <c r="S27" s="455"/>
      <c r="T27" s="455"/>
      <c r="U27" s="455"/>
      <c r="V27" s="455"/>
      <c r="W27" s="455"/>
    </row>
    <row r="28" spans="1:23" s="486" customFormat="1" ht="22" customHeight="1">
      <c r="B28" s="487"/>
      <c r="C28" s="487"/>
      <c r="D28" s="488" t="s">
        <v>29</v>
      </c>
      <c r="E28" s="489"/>
      <c r="F28" s="489"/>
      <c r="G28" s="489"/>
      <c r="H28" s="490"/>
      <c r="I28" s="490"/>
      <c r="J28" s="491"/>
      <c r="K28" s="492" t="s">
        <v>76</v>
      </c>
      <c r="L28" s="493"/>
      <c r="M28" s="493"/>
      <c r="N28" s="493"/>
      <c r="O28" s="493"/>
      <c r="P28" s="493"/>
      <c r="Q28" s="493"/>
      <c r="R28" s="493"/>
      <c r="S28" s="493"/>
      <c r="T28" s="493"/>
      <c r="U28" s="493"/>
      <c r="V28" s="493"/>
      <c r="W28" s="493"/>
    </row>
    <row r="29" spans="1:23" s="501" customFormat="1" ht="21" customHeight="1">
      <c r="A29" s="494"/>
      <c r="B29" s="708" t="s">
        <v>46</v>
      </c>
      <c r="C29" s="495"/>
      <c r="D29" s="1177" t="s">
        <v>77</v>
      </c>
      <c r="E29" s="1178"/>
      <c r="F29" s="1178"/>
      <c r="G29" s="1178"/>
      <c r="H29" s="496"/>
      <c r="I29" s="497"/>
      <c r="J29" s="709"/>
      <c r="K29" s="705"/>
      <c r="L29" s="498"/>
      <c r="M29" s="499"/>
      <c r="N29" s="500"/>
      <c r="O29" s="500"/>
      <c r="P29" s="500"/>
      <c r="Q29" s="500"/>
      <c r="R29" s="500"/>
      <c r="S29" s="500"/>
      <c r="T29" s="500"/>
      <c r="U29" s="500"/>
      <c r="V29" s="500"/>
      <c r="W29" s="500"/>
    </row>
    <row r="30" spans="1:23" s="507" customFormat="1" ht="84" customHeight="1">
      <c r="A30" s="502"/>
      <c r="B30" s="708"/>
      <c r="C30" s="495"/>
      <c r="D30" s="1170" t="s">
        <v>78</v>
      </c>
      <c r="E30" s="1170"/>
      <c r="F30" s="1170"/>
      <c r="G30" s="1170"/>
      <c r="H30" s="466"/>
      <c r="I30" s="503"/>
      <c r="J30" s="710"/>
      <c r="K30" s="703"/>
      <c r="L30" s="504"/>
      <c r="M30" s="505"/>
      <c r="N30" s="506"/>
      <c r="O30" s="506"/>
      <c r="P30" s="506"/>
      <c r="Q30" s="506"/>
      <c r="R30" s="506"/>
      <c r="S30" s="506"/>
      <c r="T30" s="506"/>
      <c r="U30" s="506"/>
      <c r="V30" s="506"/>
      <c r="W30" s="506"/>
    </row>
    <row r="31" spans="1:23" s="507" customFormat="1" ht="50.25" customHeight="1">
      <c r="A31" s="502"/>
      <c r="B31" s="708"/>
      <c r="C31" s="495"/>
      <c r="D31" s="1170" t="s">
        <v>79</v>
      </c>
      <c r="E31" s="1170"/>
      <c r="F31" s="1170"/>
      <c r="G31" s="1170"/>
      <c r="H31" s="466"/>
      <c r="I31" s="503"/>
      <c r="J31" s="710"/>
      <c r="K31" s="703"/>
      <c r="L31" s="504"/>
      <c r="M31" s="505"/>
      <c r="N31" s="506"/>
      <c r="O31" s="506"/>
      <c r="P31" s="506"/>
      <c r="Q31" s="506"/>
      <c r="R31" s="506"/>
      <c r="S31" s="506"/>
      <c r="T31" s="506"/>
      <c r="U31" s="506"/>
      <c r="V31" s="506"/>
      <c r="W31" s="506"/>
    </row>
    <row r="32" spans="1:23" s="501" customFormat="1" ht="22" customHeight="1">
      <c r="A32" s="494"/>
      <c r="B32" s="708" t="s">
        <v>50</v>
      </c>
      <c r="C32" s="708"/>
      <c r="D32" s="1179" t="s">
        <v>80</v>
      </c>
      <c r="E32" s="1180"/>
      <c r="F32" s="1180"/>
      <c r="G32" s="1181"/>
      <c r="H32" s="508"/>
      <c r="I32" s="497"/>
      <c r="J32" s="711"/>
      <c r="K32" s="705"/>
      <c r="L32" s="498"/>
      <c r="M32" s="499"/>
      <c r="N32" s="500"/>
      <c r="O32" s="500"/>
      <c r="P32" s="500"/>
      <c r="Q32" s="500"/>
      <c r="R32" s="500"/>
      <c r="S32" s="500"/>
      <c r="T32" s="500"/>
      <c r="U32" s="500"/>
      <c r="V32" s="500"/>
      <c r="W32" s="500"/>
    </row>
    <row r="33" spans="1:23" s="507" customFormat="1" ht="48" customHeight="1">
      <c r="A33" s="502"/>
      <c r="B33" s="708"/>
      <c r="C33" s="495"/>
      <c r="D33" s="1170" t="s">
        <v>81</v>
      </c>
      <c r="E33" s="1170"/>
      <c r="F33" s="1170"/>
      <c r="G33" s="1170"/>
      <c r="H33" s="466"/>
      <c r="I33" s="503"/>
      <c r="J33" s="710"/>
      <c r="K33" s="703"/>
      <c r="L33" s="504"/>
      <c r="M33" s="505"/>
      <c r="N33" s="506"/>
      <c r="O33" s="506"/>
      <c r="P33" s="506"/>
      <c r="Q33" s="506"/>
      <c r="R33" s="506"/>
      <c r="S33" s="506"/>
      <c r="T33" s="506"/>
      <c r="U33" s="506"/>
      <c r="V33" s="506"/>
      <c r="W33" s="506"/>
    </row>
    <row r="34" spans="1:23" s="501" customFormat="1" ht="24" customHeight="1">
      <c r="A34" s="494"/>
      <c r="B34" s="708" t="s">
        <v>82</v>
      </c>
      <c r="C34" s="495"/>
      <c r="D34" s="1182" t="s">
        <v>83</v>
      </c>
      <c r="E34" s="1181"/>
      <c r="F34" s="1181"/>
      <c r="G34" s="497"/>
      <c r="H34" s="509"/>
      <c r="I34" s="497"/>
      <c r="J34" s="711"/>
      <c r="K34" s="705"/>
      <c r="L34" s="498"/>
      <c r="M34" s="499"/>
      <c r="N34" s="500"/>
      <c r="O34" s="500"/>
      <c r="P34" s="500"/>
      <c r="Q34" s="500"/>
      <c r="R34" s="500"/>
      <c r="S34" s="500"/>
      <c r="T34" s="500"/>
      <c r="U34" s="500"/>
      <c r="V34" s="500"/>
      <c r="W34" s="500"/>
    </row>
    <row r="35" spans="1:23" s="507" customFormat="1" ht="111.75" customHeight="1">
      <c r="A35" s="502"/>
      <c r="B35" s="708"/>
      <c r="C35" s="495"/>
      <c r="D35" s="1170" t="s">
        <v>84</v>
      </c>
      <c r="E35" s="1170"/>
      <c r="F35" s="1170"/>
      <c r="G35" s="1170"/>
      <c r="H35" s="466"/>
      <c r="I35" s="503"/>
      <c r="J35" s="710"/>
      <c r="K35" s="703"/>
      <c r="L35" s="504"/>
      <c r="M35" s="505"/>
      <c r="N35" s="506"/>
      <c r="O35" s="506"/>
      <c r="P35" s="506"/>
      <c r="Q35" s="506"/>
      <c r="R35" s="506"/>
      <c r="S35" s="506"/>
      <c r="T35" s="506"/>
      <c r="U35" s="506"/>
      <c r="V35" s="506"/>
      <c r="W35" s="506"/>
    </row>
    <row r="36" spans="1:23" s="507" customFormat="1" ht="120" customHeight="1">
      <c r="A36" s="502"/>
      <c r="B36" s="708"/>
      <c r="C36" s="495"/>
      <c r="D36" s="1170" t="s">
        <v>85</v>
      </c>
      <c r="E36" s="1170"/>
      <c r="F36" s="1170"/>
      <c r="G36" s="1170"/>
      <c r="H36" s="466"/>
      <c r="I36" s="503"/>
      <c r="J36" s="712"/>
      <c r="K36" s="703"/>
      <c r="L36" s="504"/>
      <c r="M36" s="505"/>
      <c r="N36" s="506"/>
      <c r="O36" s="506"/>
      <c r="P36" s="506"/>
      <c r="Q36" s="506"/>
      <c r="R36" s="506"/>
      <c r="S36" s="506"/>
      <c r="T36" s="506"/>
      <c r="U36" s="506"/>
      <c r="V36" s="506"/>
      <c r="W36" s="506"/>
    </row>
    <row r="37" spans="1:23" s="507" customFormat="1" ht="75.75" customHeight="1">
      <c r="A37" s="502"/>
      <c r="B37" s="708"/>
      <c r="C37" s="495"/>
      <c r="D37" s="1170" t="s">
        <v>86</v>
      </c>
      <c r="E37" s="1170"/>
      <c r="F37" s="1170"/>
      <c r="G37" s="1170"/>
      <c r="H37" s="466"/>
      <c r="I37" s="503"/>
      <c r="J37" s="712"/>
      <c r="K37" s="703"/>
      <c r="L37" s="504"/>
      <c r="M37" s="505"/>
      <c r="N37" s="506"/>
      <c r="O37" s="506"/>
      <c r="P37" s="506"/>
      <c r="Q37" s="506"/>
      <c r="R37" s="506"/>
      <c r="S37" s="506"/>
      <c r="T37" s="506"/>
      <c r="U37" s="506"/>
      <c r="V37" s="506"/>
      <c r="W37" s="506"/>
    </row>
    <row r="38" spans="1:23" s="507" customFormat="1" ht="26.15" customHeight="1">
      <c r="A38" s="502"/>
      <c r="B38" s="708"/>
      <c r="C38" s="495"/>
      <c r="D38" s="465"/>
      <c r="E38" s="465"/>
      <c r="F38" s="465"/>
      <c r="G38" s="465"/>
      <c r="H38" s="466"/>
      <c r="I38" s="503"/>
      <c r="J38" s="712"/>
      <c r="K38" s="703"/>
      <c r="L38" s="504"/>
      <c r="M38" s="505"/>
      <c r="N38" s="506"/>
      <c r="O38" s="506"/>
      <c r="P38" s="506"/>
      <c r="Q38" s="506"/>
      <c r="R38" s="506"/>
      <c r="S38" s="506"/>
      <c r="T38" s="506"/>
      <c r="U38" s="506"/>
      <c r="V38" s="506"/>
      <c r="W38" s="506"/>
    </row>
    <row r="39" spans="1:23" s="507" customFormat="1" ht="21.75" customHeight="1">
      <c r="A39" s="502"/>
      <c r="B39" s="708"/>
      <c r="C39" s="495"/>
      <c r="D39" s="465"/>
      <c r="E39" s="465"/>
      <c r="F39" s="465"/>
      <c r="G39" s="465"/>
      <c r="H39" s="466"/>
      <c r="I39" s="503"/>
      <c r="J39" s="712"/>
      <c r="K39" s="703"/>
      <c r="L39" s="504"/>
      <c r="M39" s="505"/>
      <c r="N39" s="506"/>
      <c r="O39" s="506"/>
      <c r="P39" s="506"/>
      <c r="Q39" s="506"/>
      <c r="R39" s="506"/>
      <c r="S39" s="506"/>
      <c r="T39" s="506"/>
      <c r="U39" s="506"/>
      <c r="V39" s="506"/>
      <c r="W39" s="506"/>
    </row>
    <row r="40" spans="1:23" s="507" customFormat="1" ht="23.25" customHeight="1">
      <c r="A40" s="502"/>
      <c r="B40" s="708"/>
      <c r="C40" s="495"/>
      <c r="D40" s="465"/>
      <c r="E40" s="465"/>
      <c r="F40" s="465"/>
      <c r="G40" s="465"/>
      <c r="H40" s="466"/>
      <c r="I40" s="503"/>
      <c r="J40" s="712"/>
      <c r="K40" s="703"/>
      <c r="L40" s="504"/>
      <c r="M40" s="505"/>
      <c r="N40" s="506"/>
      <c r="O40" s="506"/>
      <c r="P40" s="506"/>
      <c r="Q40" s="506"/>
      <c r="R40" s="506"/>
      <c r="S40" s="506"/>
      <c r="T40" s="506"/>
      <c r="U40" s="506"/>
      <c r="V40" s="506"/>
      <c r="W40" s="506"/>
    </row>
    <row r="41" spans="1:23" s="507" customFormat="1" ht="26.15" customHeight="1">
      <c r="A41" s="502"/>
      <c r="B41" s="708"/>
      <c r="C41" s="495"/>
      <c r="D41" s="465"/>
      <c r="E41" s="465"/>
      <c r="F41" s="465"/>
      <c r="G41" s="465"/>
      <c r="H41" s="466"/>
      <c r="I41" s="503"/>
      <c r="J41" s="510"/>
      <c r="K41" s="703"/>
      <c r="L41" s="504"/>
      <c r="M41" s="505"/>
      <c r="N41" s="506"/>
      <c r="O41" s="506"/>
      <c r="P41" s="506"/>
      <c r="Q41" s="506"/>
      <c r="R41" s="506"/>
      <c r="S41" s="506"/>
      <c r="T41" s="506"/>
      <c r="U41" s="506"/>
      <c r="V41" s="506"/>
      <c r="W41" s="506"/>
    </row>
    <row r="42" spans="1:23" s="481" customFormat="1" ht="27" customHeight="1" thickBot="1">
      <c r="A42" s="511"/>
      <c r="B42" s="473"/>
      <c r="C42" s="473"/>
      <c r="D42" s="512"/>
      <c r="E42" s="1172" t="s">
        <v>75</v>
      </c>
      <c r="F42" s="1173"/>
      <c r="G42" s="1174"/>
      <c r="H42" s="474"/>
      <c r="I42" s="475"/>
      <c r="J42" s="513">
        <f>SUM(J30:J37)</f>
        <v>0</v>
      </c>
      <c r="K42" s="514"/>
      <c r="L42" s="478"/>
      <c r="M42" s="479"/>
      <c r="N42" s="480"/>
      <c r="O42" s="480"/>
      <c r="P42" s="480"/>
      <c r="Q42" s="480"/>
      <c r="R42" s="480"/>
      <c r="S42" s="480"/>
      <c r="T42" s="480"/>
      <c r="U42" s="480"/>
      <c r="V42" s="480"/>
      <c r="W42" s="480"/>
    </row>
    <row r="43" spans="1:23" s="457" customFormat="1" ht="22" customHeight="1">
      <c r="B43" s="482"/>
      <c r="C43" s="482"/>
      <c r="D43" s="482"/>
      <c r="F43" s="454"/>
      <c r="G43" s="454"/>
      <c r="H43" s="454"/>
      <c r="I43" s="454"/>
      <c r="J43" s="484"/>
      <c r="K43" s="485"/>
      <c r="L43" s="455"/>
      <c r="M43" s="456"/>
      <c r="N43" s="455"/>
      <c r="O43" s="455"/>
      <c r="P43" s="455"/>
      <c r="Q43" s="455"/>
      <c r="R43" s="455"/>
      <c r="S43" s="455"/>
      <c r="T43" s="455"/>
      <c r="U43" s="455"/>
      <c r="V43" s="455"/>
      <c r="W43" s="455"/>
    </row>
    <row r="44" spans="1:23" s="486" customFormat="1" ht="25.5" customHeight="1">
      <c r="B44" s="487"/>
      <c r="C44" s="487"/>
      <c r="D44" s="1175" t="s">
        <v>29</v>
      </c>
      <c r="E44" s="1176"/>
      <c r="F44" s="1176"/>
      <c r="G44" s="1176"/>
      <c r="H44" s="490"/>
      <c r="I44" s="490"/>
      <c r="J44" s="491"/>
      <c r="K44" s="492" t="s">
        <v>87</v>
      </c>
      <c r="L44" s="493"/>
      <c r="M44" s="493"/>
      <c r="N44" s="493"/>
      <c r="O44" s="493"/>
      <c r="P44" s="493"/>
      <c r="Q44" s="493"/>
      <c r="R44" s="493"/>
      <c r="S44" s="493"/>
      <c r="T44" s="493"/>
      <c r="U44" s="493"/>
      <c r="V44" s="493"/>
      <c r="W44" s="493"/>
    </row>
    <row r="45" spans="1:23" s="501" customFormat="1" ht="22" customHeight="1">
      <c r="A45" s="494"/>
      <c r="B45" s="708" t="s">
        <v>46</v>
      </c>
      <c r="C45" s="495"/>
      <c r="D45" s="459" t="s">
        <v>88</v>
      </c>
      <c r="E45" s="515"/>
      <c r="F45" s="515"/>
      <c r="G45" s="497"/>
      <c r="H45" s="509"/>
      <c r="I45" s="497"/>
      <c r="J45" s="709"/>
      <c r="K45" s="705"/>
      <c r="L45" s="498"/>
      <c r="M45" s="499"/>
      <c r="N45" s="500"/>
      <c r="O45" s="500"/>
      <c r="P45" s="500"/>
      <c r="Q45" s="500"/>
      <c r="R45" s="500"/>
      <c r="S45" s="500"/>
      <c r="T45" s="500"/>
      <c r="U45" s="500"/>
      <c r="V45" s="500"/>
      <c r="W45" s="500"/>
    </row>
    <row r="46" spans="1:23" s="507" customFormat="1" ht="117" customHeight="1">
      <c r="A46" s="502"/>
      <c r="B46" s="708"/>
      <c r="C46" s="495"/>
      <c r="D46" s="1170" t="s">
        <v>89</v>
      </c>
      <c r="E46" s="1170"/>
      <c r="F46" s="1170"/>
      <c r="G46" s="1170"/>
      <c r="H46" s="466"/>
      <c r="I46" s="503"/>
      <c r="J46" s="710"/>
      <c r="K46" s="703"/>
      <c r="L46" s="504"/>
      <c r="M46" s="505"/>
      <c r="N46" s="506"/>
      <c r="O46" s="506"/>
      <c r="P46" s="506"/>
      <c r="Q46" s="506"/>
      <c r="R46" s="506"/>
      <c r="S46" s="506"/>
      <c r="T46" s="506"/>
      <c r="U46" s="506"/>
      <c r="V46" s="506"/>
      <c r="W46" s="506"/>
    </row>
    <row r="47" spans="1:23" s="501" customFormat="1" ht="21" customHeight="1">
      <c r="A47" s="494"/>
      <c r="B47" s="708" t="s">
        <v>50</v>
      </c>
      <c r="C47" s="495"/>
      <c r="D47" s="459" t="s">
        <v>90</v>
      </c>
      <c r="E47" s="515"/>
      <c r="F47" s="515"/>
      <c r="G47" s="497"/>
      <c r="H47" s="509"/>
      <c r="I47" s="497"/>
      <c r="J47" s="711"/>
      <c r="K47" s="705"/>
      <c r="L47" s="498"/>
      <c r="M47" s="499"/>
      <c r="N47" s="500"/>
      <c r="O47" s="500"/>
      <c r="P47" s="500"/>
      <c r="Q47" s="500"/>
      <c r="R47" s="500"/>
      <c r="S47" s="500"/>
      <c r="T47" s="500"/>
      <c r="U47" s="500"/>
      <c r="V47" s="500"/>
      <c r="W47" s="500"/>
    </row>
    <row r="48" spans="1:23" s="507" customFormat="1" ht="52.5" customHeight="1">
      <c r="A48" s="502"/>
      <c r="B48" s="708"/>
      <c r="C48" s="495"/>
      <c r="D48" s="1170" t="s">
        <v>91</v>
      </c>
      <c r="E48" s="1170"/>
      <c r="F48" s="1170"/>
      <c r="G48" s="1170"/>
      <c r="H48" s="466"/>
      <c r="I48" s="503"/>
      <c r="J48" s="710"/>
      <c r="K48" s="703"/>
      <c r="L48" s="504"/>
      <c r="M48" s="505"/>
      <c r="N48" s="506"/>
      <c r="O48" s="506"/>
      <c r="P48" s="506"/>
      <c r="Q48" s="506"/>
      <c r="R48" s="506"/>
      <c r="S48" s="506"/>
      <c r="T48" s="506"/>
      <c r="U48" s="506"/>
      <c r="V48" s="506"/>
      <c r="W48" s="506"/>
    </row>
    <row r="49" spans="1:23" s="501" customFormat="1" ht="22" customHeight="1">
      <c r="A49" s="494"/>
      <c r="B49" s="708" t="s">
        <v>82</v>
      </c>
      <c r="C49" s="495"/>
      <c r="D49" s="459" t="s">
        <v>92</v>
      </c>
      <c r="E49" s="515"/>
      <c r="F49" s="515"/>
      <c r="G49" s="516"/>
      <c r="H49" s="509"/>
      <c r="I49" s="497"/>
      <c r="J49" s="711"/>
      <c r="K49" s="705"/>
      <c r="L49" s="498"/>
      <c r="M49" s="499"/>
      <c r="N49" s="500"/>
      <c r="O49" s="500"/>
      <c r="P49" s="500"/>
      <c r="Q49" s="500"/>
      <c r="R49" s="500"/>
      <c r="S49" s="500"/>
      <c r="T49" s="500"/>
      <c r="U49" s="500"/>
      <c r="V49" s="500"/>
      <c r="W49" s="500"/>
    </row>
    <row r="50" spans="1:23" s="507" customFormat="1" ht="100.5" customHeight="1">
      <c r="A50" s="502"/>
      <c r="B50" s="708"/>
      <c r="C50" s="495"/>
      <c r="D50" s="1170" t="s">
        <v>93</v>
      </c>
      <c r="E50" s="1170"/>
      <c r="F50" s="1170"/>
      <c r="G50" s="1170"/>
      <c r="H50" s="466"/>
      <c r="I50" s="503"/>
      <c r="J50" s="710"/>
      <c r="K50" s="703"/>
      <c r="L50" s="504"/>
      <c r="M50" s="505"/>
      <c r="N50" s="506"/>
      <c r="O50" s="506"/>
      <c r="P50" s="506"/>
      <c r="Q50" s="506"/>
      <c r="R50" s="506"/>
      <c r="S50" s="506"/>
      <c r="T50" s="506"/>
      <c r="U50" s="506"/>
      <c r="V50" s="506"/>
      <c r="W50" s="506"/>
    </row>
    <row r="51" spans="1:23" s="460" customFormat="1" ht="22" customHeight="1">
      <c r="A51" s="458"/>
      <c r="B51" s="701" t="s">
        <v>94</v>
      </c>
      <c r="C51" s="452"/>
      <c r="D51" s="459" t="s">
        <v>95</v>
      </c>
      <c r="E51" s="515"/>
      <c r="F51" s="515"/>
      <c r="G51" s="461"/>
      <c r="H51" s="462"/>
      <c r="I51" s="461"/>
      <c r="J51" s="713"/>
      <c r="K51" s="705"/>
      <c r="L51" s="517"/>
      <c r="M51" s="499"/>
      <c r="N51" s="463"/>
      <c r="O51" s="463"/>
      <c r="P51" s="463"/>
      <c r="Q51" s="463"/>
      <c r="R51" s="463"/>
      <c r="S51" s="463"/>
      <c r="T51" s="463"/>
      <c r="U51" s="463"/>
      <c r="V51" s="463"/>
      <c r="W51" s="463"/>
    </row>
    <row r="52" spans="1:23" s="457" customFormat="1" ht="69.75" customHeight="1">
      <c r="A52" s="451"/>
      <c r="B52" s="701"/>
      <c r="C52" s="452"/>
      <c r="D52" s="1170" t="s">
        <v>96</v>
      </c>
      <c r="E52" s="1170"/>
      <c r="F52" s="1170"/>
      <c r="G52" s="1170"/>
      <c r="H52" s="466"/>
      <c r="I52" s="454"/>
      <c r="J52" s="714"/>
      <c r="K52" s="703"/>
      <c r="L52" s="518"/>
      <c r="M52" s="505"/>
      <c r="N52" s="455"/>
      <c r="O52" s="455"/>
      <c r="P52" s="455"/>
      <c r="Q52" s="455"/>
      <c r="R52" s="455"/>
      <c r="S52" s="455"/>
      <c r="T52" s="455"/>
      <c r="U52" s="455"/>
      <c r="V52" s="455"/>
      <c r="W52" s="455"/>
    </row>
    <row r="53" spans="1:23" s="460" customFormat="1" ht="22" customHeight="1">
      <c r="A53" s="458"/>
      <c r="B53" s="701" t="s">
        <v>97</v>
      </c>
      <c r="C53" s="452"/>
      <c r="D53" s="459" t="s">
        <v>98</v>
      </c>
      <c r="E53" s="515"/>
      <c r="F53" s="515"/>
      <c r="G53" s="461"/>
      <c r="H53" s="462"/>
      <c r="I53" s="461"/>
      <c r="J53" s="713"/>
      <c r="K53" s="705"/>
      <c r="L53" s="517"/>
      <c r="M53" s="499"/>
      <c r="N53" s="463"/>
      <c r="O53" s="463"/>
      <c r="P53" s="463"/>
      <c r="Q53" s="463"/>
      <c r="R53" s="463"/>
      <c r="S53" s="463"/>
      <c r="T53" s="463"/>
      <c r="U53" s="463"/>
      <c r="V53" s="463"/>
      <c r="W53" s="463"/>
    </row>
    <row r="54" spans="1:23" s="457" customFormat="1" ht="102" customHeight="1">
      <c r="A54" s="451"/>
      <c r="B54" s="701"/>
      <c r="C54" s="452"/>
      <c r="D54" s="1170" t="s">
        <v>99</v>
      </c>
      <c r="E54" s="1170"/>
      <c r="F54" s="1170"/>
      <c r="G54" s="1170"/>
      <c r="H54" s="466"/>
      <c r="I54" s="454"/>
      <c r="J54" s="714"/>
      <c r="K54" s="703"/>
      <c r="L54" s="518"/>
      <c r="M54" s="505"/>
      <c r="N54" s="455"/>
      <c r="O54" s="455"/>
      <c r="P54" s="455"/>
      <c r="Q54" s="455"/>
      <c r="R54" s="455"/>
      <c r="S54" s="455"/>
      <c r="T54" s="455"/>
      <c r="U54" s="455"/>
      <c r="V54" s="455"/>
      <c r="W54" s="455"/>
    </row>
    <row r="55" spans="1:23" s="457" customFormat="1" ht="34.5" customHeight="1">
      <c r="A55" s="451"/>
      <c r="B55" s="701"/>
      <c r="C55" s="452"/>
      <c r="D55" s="1170" t="s">
        <v>100</v>
      </c>
      <c r="E55" s="1170"/>
      <c r="F55" s="1170"/>
      <c r="G55" s="1170"/>
      <c r="H55" s="466"/>
      <c r="I55" s="454"/>
      <c r="J55" s="702"/>
      <c r="K55" s="703"/>
      <c r="L55" s="518"/>
      <c r="M55" s="505"/>
      <c r="N55" s="455"/>
      <c r="O55" s="455"/>
      <c r="P55" s="455"/>
      <c r="Q55" s="455"/>
      <c r="R55" s="455"/>
      <c r="S55" s="455"/>
      <c r="T55" s="455"/>
      <c r="U55" s="455"/>
      <c r="V55" s="455"/>
      <c r="W55" s="455"/>
    </row>
    <row r="56" spans="1:23" s="457" customFormat="1" ht="42" customHeight="1">
      <c r="A56" s="451"/>
      <c r="B56" s="701"/>
      <c r="C56" s="452"/>
      <c r="D56" s="465"/>
      <c r="E56" s="465"/>
      <c r="F56" s="465"/>
      <c r="G56" s="465"/>
      <c r="H56" s="466"/>
      <c r="I56" s="454"/>
      <c r="J56" s="702"/>
      <c r="K56" s="703"/>
      <c r="L56" s="518"/>
      <c r="M56" s="505"/>
      <c r="N56" s="455"/>
      <c r="O56" s="455"/>
      <c r="P56" s="455"/>
      <c r="Q56" s="455"/>
      <c r="R56" s="455"/>
      <c r="S56" s="455"/>
      <c r="T56" s="455"/>
      <c r="U56" s="455"/>
      <c r="V56" s="455"/>
      <c r="W56" s="455"/>
    </row>
    <row r="57" spans="1:23" s="457" customFormat="1" ht="23.25" customHeight="1">
      <c r="A57" s="451"/>
      <c r="B57" s="701"/>
      <c r="C57" s="452"/>
      <c r="D57" s="465"/>
      <c r="E57" s="465"/>
      <c r="F57" s="465"/>
      <c r="G57" s="465"/>
      <c r="H57" s="466"/>
      <c r="I57" s="454"/>
      <c r="J57" s="702"/>
      <c r="K57" s="703"/>
      <c r="L57" s="518"/>
      <c r="M57" s="505"/>
      <c r="N57" s="455"/>
      <c r="O57" s="455"/>
      <c r="P57" s="455"/>
      <c r="Q57" s="455"/>
      <c r="R57" s="455"/>
      <c r="S57" s="455"/>
      <c r="T57" s="455"/>
      <c r="U57" s="455"/>
      <c r="V57" s="455"/>
      <c r="W57" s="455"/>
    </row>
    <row r="58" spans="1:23" s="457" customFormat="1" ht="5.15" customHeight="1">
      <c r="A58" s="451"/>
      <c r="B58" s="701"/>
      <c r="C58" s="452"/>
      <c r="D58" s="482"/>
      <c r="F58" s="454"/>
      <c r="G58" s="454"/>
      <c r="H58" s="453"/>
      <c r="I58" s="454"/>
      <c r="J58" s="702"/>
      <c r="K58" s="703"/>
      <c r="L58" s="518"/>
      <c r="M58" s="505"/>
      <c r="N58" s="455"/>
      <c r="O58" s="455"/>
      <c r="P58" s="455"/>
      <c r="Q58" s="455"/>
      <c r="R58" s="455"/>
      <c r="S58" s="455"/>
      <c r="T58" s="455"/>
      <c r="U58" s="455"/>
      <c r="V58" s="455"/>
      <c r="W58" s="455"/>
    </row>
    <row r="59" spans="1:23" s="481" customFormat="1" ht="27" customHeight="1" thickBot="1">
      <c r="A59" s="511"/>
      <c r="B59" s="473"/>
      <c r="C59" s="473"/>
      <c r="D59" s="1186" t="s">
        <v>75</v>
      </c>
      <c r="E59" s="1173"/>
      <c r="F59" s="1173"/>
      <c r="G59" s="1174"/>
      <c r="H59" s="474"/>
      <c r="I59" s="475"/>
      <c r="J59" s="513">
        <f>SUM(J46:J55)</f>
        <v>0</v>
      </c>
      <c r="K59" s="514"/>
      <c r="L59" s="478"/>
      <c r="M59" s="479"/>
      <c r="N59" s="480"/>
      <c r="O59" s="480"/>
      <c r="P59" s="480"/>
      <c r="Q59" s="480"/>
      <c r="R59" s="480"/>
      <c r="S59" s="480"/>
      <c r="T59" s="480"/>
      <c r="U59" s="480"/>
      <c r="V59" s="480"/>
      <c r="W59" s="480"/>
    </row>
    <row r="60" spans="1:23" s="457" customFormat="1" ht="22" customHeight="1">
      <c r="B60" s="482"/>
      <c r="C60" s="482"/>
      <c r="D60" s="482"/>
      <c r="F60" s="454"/>
      <c r="G60" s="454"/>
      <c r="H60" s="454"/>
      <c r="I60" s="454"/>
      <c r="J60" s="484"/>
      <c r="K60" s="485"/>
      <c r="L60" s="455"/>
      <c r="M60" s="456"/>
      <c r="N60" s="455"/>
      <c r="O60" s="455"/>
      <c r="P60" s="455"/>
      <c r="Q60" s="455"/>
      <c r="R60" s="455"/>
      <c r="S60" s="455"/>
      <c r="T60" s="455"/>
      <c r="U60" s="455"/>
      <c r="V60" s="455"/>
      <c r="W60" s="455"/>
    </row>
    <row r="61" spans="1:23" s="486" customFormat="1" ht="22" customHeight="1">
      <c r="B61" s="487"/>
      <c r="C61" s="487"/>
      <c r="D61" s="488" t="s">
        <v>29</v>
      </c>
      <c r="E61" s="489"/>
      <c r="F61" s="489"/>
      <c r="G61" s="489"/>
      <c r="H61" s="490"/>
      <c r="I61" s="490"/>
      <c r="J61" s="491"/>
      <c r="K61" s="492" t="s">
        <v>101</v>
      </c>
      <c r="L61" s="493"/>
      <c r="M61" s="493"/>
      <c r="N61" s="493"/>
      <c r="O61" s="493"/>
      <c r="P61" s="493"/>
      <c r="Q61" s="493"/>
      <c r="R61" s="493"/>
      <c r="S61" s="493"/>
      <c r="T61" s="493"/>
      <c r="U61" s="493"/>
      <c r="V61" s="493"/>
      <c r="W61" s="493"/>
    </row>
    <row r="62" spans="1:23" s="460" customFormat="1" ht="22" customHeight="1">
      <c r="A62" s="458"/>
      <c r="B62" s="701" t="s">
        <v>46</v>
      </c>
      <c r="C62" s="452"/>
      <c r="D62" s="459" t="s">
        <v>102</v>
      </c>
      <c r="E62" s="515"/>
      <c r="G62" s="461"/>
      <c r="H62" s="462"/>
      <c r="I62" s="461"/>
      <c r="J62" s="704"/>
      <c r="K62" s="705"/>
      <c r="L62" s="517"/>
      <c r="M62" s="499"/>
      <c r="N62" s="463"/>
      <c r="O62" s="463"/>
      <c r="P62" s="463"/>
      <c r="Q62" s="463"/>
      <c r="R62" s="463"/>
      <c r="S62" s="463"/>
      <c r="T62" s="463"/>
      <c r="U62" s="463"/>
      <c r="V62" s="463"/>
      <c r="W62" s="463"/>
    </row>
    <row r="63" spans="1:23" s="457" customFormat="1" ht="79.5" customHeight="1">
      <c r="A63" s="451"/>
      <c r="B63" s="701"/>
      <c r="C63" s="452"/>
      <c r="D63" s="1170" t="s">
        <v>103</v>
      </c>
      <c r="E63" s="1170"/>
      <c r="F63" s="1170"/>
      <c r="G63" s="1170"/>
      <c r="H63" s="466"/>
      <c r="I63" s="454"/>
      <c r="J63" s="714"/>
      <c r="K63" s="703"/>
      <c r="L63" s="518"/>
      <c r="M63" s="505"/>
      <c r="N63" s="455"/>
      <c r="O63" s="455"/>
      <c r="P63" s="455"/>
      <c r="Q63" s="455"/>
      <c r="R63" s="455"/>
      <c r="S63" s="455"/>
      <c r="T63" s="455"/>
      <c r="U63" s="455"/>
      <c r="V63" s="455"/>
      <c r="W63" s="455"/>
    </row>
    <row r="64" spans="1:23" s="457" customFormat="1" ht="20.25" customHeight="1">
      <c r="A64" s="451"/>
      <c r="B64" s="701"/>
      <c r="C64" s="452"/>
      <c r="D64" s="1170" t="s">
        <v>104</v>
      </c>
      <c r="E64" s="1170"/>
      <c r="F64" s="1170"/>
      <c r="G64" s="1170"/>
      <c r="H64" s="466"/>
      <c r="I64" s="454"/>
      <c r="J64" s="714"/>
      <c r="K64" s="703"/>
      <c r="L64" s="518"/>
      <c r="M64" s="505"/>
      <c r="N64" s="455"/>
      <c r="O64" s="455"/>
      <c r="P64" s="455"/>
      <c r="Q64" s="455"/>
      <c r="R64" s="455"/>
      <c r="S64" s="455"/>
      <c r="T64" s="455"/>
      <c r="U64" s="455"/>
      <c r="V64" s="455"/>
      <c r="W64" s="455"/>
    </row>
    <row r="65" spans="1:23" s="460" customFormat="1" ht="22" customHeight="1">
      <c r="A65" s="458"/>
      <c r="B65" s="701" t="s">
        <v>50</v>
      </c>
      <c r="C65" s="452"/>
      <c r="D65" s="459" t="s">
        <v>105</v>
      </c>
      <c r="E65" s="515"/>
      <c r="G65" s="461"/>
      <c r="H65" s="462"/>
      <c r="I65" s="461"/>
      <c r="J65" s="713"/>
      <c r="K65" s="705"/>
      <c r="L65" s="517"/>
      <c r="M65" s="499"/>
      <c r="N65" s="463"/>
      <c r="O65" s="463"/>
      <c r="P65" s="463"/>
      <c r="Q65" s="463"/>
      <c r="R65" s="463"/>
      <c r="S65" s="463"/>
      <c r="T65" s="463"/>
      <c r="U65" s="463"/>
      <c r="V65" s="463"/>
      <c r="W65" s="463"/>
    </row>
    <row r="66" spans="1:23" s="457" customFormat="1" ht="48" customHeight="1">
      <c r="A66" s="451"/>
      <c r="B66" s="701"/>
      <c r="C66" s="452"/>
      <c r="D66" s="1170" t="s">
        <v>106</v>
      </c>
      <c r="E66" s="1170"/>
      <c r="F66" s="1170"/>
      <c r="G66" s="1170"/>
      <c r="H66" s="466"/>
      <c r="I66" s="454"/>
      <c r="J66" s="714" t="s">
        <v>107</v>
      </c>
      <c r="K66" s="519"/>
      <c r="L66" s="518"/>
      <c r="M66" s="505"/>
      <c r="N66" s="455"/>
      <c r="O66" s="455"/>
      <c r="P66" s="455"/>
      <c r="Q66" s="455"/>
      <c r="R66" s="455"/>
      <c r="S66" s="455"/>
      <c r="T66" s="455"/>
      <c r="U66" s="455"/>
      <c r="V66" s="455"/>
      <c r="W66" s="455"/>
    </row>
    <row r="67" spans="1:23" s="460" customFormat="1" ht="17.25" customHeight="1">
      <c r="A67" s="458"/>
      <c r="B67" s="701" t="s">
        <v>82</v>
      </c>
      <c r="C67" s="452"/>
      <c r="D67" s="459" t="s">
        <v>108</v>
      </c>
      <c r="E67" s="515"/>
      <c r="G67" s="461"/>
      <c r="H67" s="462"/>
      <c r="I67" s="461"/>
      <c r="J67" s="715"/>
      <c r="K67" s="520"/>
      <c r="L67" s="517"/>
      <c r="M67" s="499"/>
      <c r="N67" s="463"/>
      <c r="O67" s="463"/>
      <c r="P67" s="463"/>
      <c r="Q67" s="463"/>
      <c r="R67" s="463"/>
      <c r="S67" s="463"/>
      <c r="T67" s="463"/>
      <c r="U67" s="463"/>
      <c r="V67" s="463"/>
      <c r="W67" s="463"/>
    </row>
    <row r="68" spans="1:23" s="457" customFormat="1" ht="78" customHeight="1">
      <c r="A68" s="451"/>
      <c r="B68" s="701"/>
      <c r="C68" s="452"/>
      <c r="D68" s="1170" t="s">
        <v>109</v>
      </c>
      <c r="E68" s="1170"/>
      <c r="F68" s="1170"/>
      <c r="G68" s="1170"/>
      <c r="H68" s="466"/>
      <c r="I68" s="454"/>
      <c r="J68" s="715" t="s">
        <v>107</v>
      </c>
      <c r="K68" s="520"/>
      <c r="L68" s="518"/>
      <c r="M68" s="505"/>
      <c r="N68" s="455"/>
      <c r="O68" s="455"/>
      <c r="P68" s="455"/>
      <c r="Q68" s="455"/>
      <c r="R68" s="455"/>
      <c r="S68" s="455"/>
      <c r="T68" s="455"/>
      <c r="U68" s="455"/>
      <c r="V68" s="455"/>
      <c r="W68" s="455"/>
    </row>
    <row r="69" spans="1:23" s="460" customFormat="1" ht="16.5" customHeight="1">
      <c r="A69" s="458"/>
      <c r="B69" s="701" t="s">
        <v>94</v>
      </c>
      <c r="C69" s="452"/>
      <c r="D69" s="459" t="s">
        <v>110</v>
      </c>
      <c r="E69" s="515"/>
      <c r="G69" s="461"/>
      <c r="H69" s="462"/>
      <c r="I69" s="461"/>
      <c r="J69" s="715"/>
      <c r="K69" s="520"/>
      <c r="L69" s="517"/>
      <c r="M69" s="499"/>
      <c r="N69" s="463"/>
      <c r="O69" s="463"/>
      <c r="P69" s="463"/>
      <c r="Q69" s="463"/>
      <c r="R69" s="463"/>
      <c r="S69" s="463"/>
      <c r="T69" s="463"/>
      <c r="U69" s="463"/>
      <c r="V69" s="463"/>
      <c r="W69" s="463"/>
    </row>
    <row r="70" spans="1:23" s="457" customFormat="1" ht="50.25" customHeight="1">
      <c r="A70" s="451"/>
      <c r="B70" s="701"/>
      <c r="C70" s="452"/>
      <c r="D70" s="1170" t="s">
        <v>111</v>
      </c>
      <c r="E70" s="1170"/>
      <c r="F70" s="1170"/>
      <c r="G70" s="1170"/>
      <c r="H70" s="466"/>
      <c r="I70" s="454"/>
      <c r="J70" s="715"/>
      <c r="K70" s="520"/>
      <c r="L70" s="518"/>
      <c r="M70" s="505"/>
      <c r="N70" s="455"/>
      <c r="O70" s="455"/>
      <c r="P70" s="455"/>
      <c r="Q70" s="455"/>
      <c r="R70" s="455"/>
      <c r="S70" s="455"/>
      <c r="T70" s="455"/>
      <c r="U70" s="455"/>
      <c r="V70" s="455"/>
      <c r="W70" s="455"/>
    </row>
    <row r="71" spans="1:23" s="460" customFormat="1" ht="17.25" customHeight="1">
      <c r="A71" s="458"/>
      <c r="B71" s="701" t="s">
        <v>97</v>
      </c>
      <c r="C71" s="452"/>
      <c r="D71" s="459" t="s">
        <v>112</v>
      </c>
      <c r="E71" s="515"/>
      <c r="G71" s="461"/>
      <c r="H71" s="462"/>
      <c r="I71" s="461"/>
      <c r="J71" s="715"/>
      <c r="K71" s="520"/>
      <c r="L71" s="463"/>
      <c r="M71" s="464"/>
      <c r="N71" s="463"/>
      <c r="O71" s="463"/>
      <c r="P71" s="463"/>
      <c r="Q71" s="463"/>
      <c r="R71" s="463"/>
      <c r="S71" s="463"/>
      <c r="T71" s="463"/>
      <c r="U71" s="463"/>
      <c r="V71" s="463"/>
      <c r="W71" s="463"/>
    </row>
    <row r="72" spans="1:23" s="457" customFormat="1" ht="124.5" customHeight="1">
      <c r="A72" s="451"/>
      <c r="B72" s="701"/>
      <c r="C72" s="452"/>
      <c r="D72" s="521" t="s">
        <v>113</v>
      </c>
      <c r="E72" s="1183" t="s">
        <v>114</v>
      </c>
      <c r="F72" s="1184"/>
      <c r="G72" s="1185"/>
      <c r="H72" s="466"/>
      <c r="I72" s="454"/>
      <c r="J72" s="715" t="s">
        <v>107</v>
      </c>
      <c r="K72" s="520"/>
      <c r="L72" s="455"/>
      <c r="M72" s="456"/>
      <c r="N72" s="455"/>
      <c r="O72" s="455"/>
      <c r="P72" s="455"/>
      <c r="Q72" s="455"/>
      <c r="R72" s="455"/>
      <c r="S72" s="455"/>
      <c r="T72" s="455"/>
      <c r="U72" s="455"/>
      <c r="V72" s="455"/>
      <c r="W72" s="455"/>
    </row>
    <row r="73" spans="1:23" s="457" customFormat="1" ht="18" customHeight="1">
      <c r="A73" s="451"/>
      <c r="B73" s="701"/>
      <c r="C73" s="452"/>
      <c r="D73" s="524" t="s">
        <v>115</v>
      </c>
      <c r="E73" s="1188" t="s">
        <v>116</v>
      </c>
      <c r="F73" s="1184"/>
      <c r="G73" s="1185"/>
      <c r="H73" s="466"/>
      <c r="I73" s="454"/>
      <c r="J73" s="715"/>
      <c r="K73" s="520"/>
      <c r="L73" s="455"/>
      <c r="M73" s="456"/>
      <c r="N73" s="455"/>
      <c r="O73" s="455"/>
      <c r="P73" s="455"/>
      <c r="Q73" s="455"/>
      <c r="R73" s="455"/>
      <c r="S73" s="455"/>
      <c r="T73" s="455"/>
      <c r="U73" s="455"/>
      <c r="V73" s="455"/>
      <c r="W73" s="455"/>
    </row>
    <row r="74" spans="1:23" s="457" customFormat="1" ht="18" customHeight="1">
      <c r="A74" s="451"/>
      <c r="B74" s="701"/>
      <c r="C74" s="452"/>
      <c r="D74" s="524" t="s">
        <v>117</v>
      </c>
      <c r="E74" s="1188" t="s">
        <v>118</v>
      </c>
      <c r="F74" s="1184"/>
      <c r="G74" s="1185"/>
      <c r="H74" s="466"/>
      <c r="I74" s="454"/>
      <c r="J74" s="715"/>
      <c r="K74" s="520"/>
      <c r="L74" s="455"/>
      <c r="M74" s="456"/>
      <c r="N74" s="455"/>
      <c r="O74" s="455"/>
      <c r="P74" s="455"/>
      <c r="Q74" s="455"/>
      <c r="R74" s="455"/>
      <c r="S74" s="455"/>
      <c r="T74" s="455"/>
      <c r="U74" s="455"/>
      <c r="V74" s="455"/>
      <c r="W74" s="455"/>
    </row>
    <row r="75" spans="1:23" s="457" customFormat="1" ht="18" customHeight="1">
      <c r="A75" s="451"/>
      <c r="B75" s="701"/>
      <c r="C75" s="452"/>
      <c r="D75" s="524" t="s">
        <v>119</v>
      </c>
      <c r="E75" s="1188" t="s">
        <v>120</v>
      </c>
      <c r="F75" s="1184"/>
      <c r="G75" s="1185"/>
      <c r="H75" s="466"/>
      <c r="I75" s="454"/>
      <c r="J75" s="715"/>
      <c r="K75" s="520"/>
      <c r="L75" s="455"/>
      <c r="M75" s="456"/>
      <c r="N75" s="455"/>
      <c r="O75" s="455"/>
      <c r="P75" s="455"/>
      <c r="Q75" s="455"/>
      <c r="R75" s="455"/>
      <c r="S75" s="455"/>
      <c r="T75" s="455"/>
      <c r="U75" s="455"/>
      <c r="V75" s="455"/>
      <c r="W75" s="455"/>
    </row>
    <row r="76" spans="1:23" s="457" customFormat="1" ht="64.5" customHeight="1">
      <c r="A76" s="451"/>
      <c r="B76" s="701"/>
      <c r="C76" s="452"/>
      <c r="D76" s="521" t="s">
        <v>121</v>
      </c>
      <c r="E76" s="1170" t="s">
        <v>122</v>
      </c>
      <c r="F76" s="1170"/>
      <c r="G76" s="1170"/>
      <c r="H76" s="466"/>
      <c r="I76" s="454"/>
      <c r="J76" s="715"/>
      <c r="K76" s="520"/>
      <c r="L76" s="455"/>
      <c r="M76" s="456"/>
      <c r="N76" s="455"/>
      <c r="O76" s="455"/>
      <c r="P76" s="455"/>
      <c r="Q76" s="455"/>
      <c r="R76" s="455"/>
      <c r="S76" s="455"/>
      <c r="T76" s="455"/>
      <c r="U76" s="455"/>
      <c r="V76" s="455"/>
      <c r="W76" s="455"/>
    </row>
    <row r="77" spans="1:23" s="457" customFormat="1" ht="48" customHeight="1">
      <c r="A77" s="451"/>
      <c r="B77" s="701"/>
      <c r="C77" s="452"/>
      <c r="D77" s="521" t="s">
        <v>123</v>
      </c>
      <c r="E77" s="1170" t="s">
        <v>124</v>
      </c>
      <c r="F77" s="1170"/>
      <c r="G77" s="1170"/>
      <c r="H77" s="466"/>
      <c r="I77" s="454"/>
      <c r="J77" s="716"/>
      <c r="K77" s="520"/>
      <c r="L77" s="455"/>
      <c r="M77" s="456"/>
      <c r="N77" s="455"/>
      <c r="O77" s="455"/>
      <c r="P77" s="455"/>
      <c r="Q77" s="455"/>
      <c r="R77" s="455"/>
      <c r="S77" s="455"/>
      <c r="T77" s="455"/>
      <c r="U77" s="455"/>
      <c r="V77" s="455"/>
      <c r="W77" s="455"/>
    </row>
    <row r="78" spans="1:23" s="457" customFormat="1" ht="1.5" customHeight="1">
      <c r="A78" s="451"/>
      <c r="B78" s="701"/>
      <c r="C78" s="452"/>
      <c r="D78" s="482"/>
      <c r="F78" s="454"/>
      <c r="G78" s="454"/>
      <c r="H78" s="453"/>
      <c r="I78" s="454"/>
      <c r="J78" s="526"/>
      <c r="K78" s="519"/>
      <c r="L78" s="518"/>
      <c r="M78" s="505"/>
      <c r="N78" s="455"/>
      <c r="O78" s="455"/>
      <c r="P78" s="455"/>
      <c r="Q78" s="455"/>
      <c r="R78" s="455"/>
      <c r="S78" s="455"/>
      <c r="T78" s="455"/>
      <c r="U78" s="455"/>
      <c r="V78" s="455"/>
      <c r="W78" s="455"/>
    </row>
    <row r="79" spans="1:23" s="481" customFormat="1" ht="27" customHeight="1" thickBot="1">
      <c r="A79" s="511"/>
      <c r="B79" s="473"/>
      <c r="C79" s="473"/>
      <c r="D79" s="512"/>
      <c r="E79" s="1172" t="s">
        <v>125</v>
      </c>
      <c r="F79" s="1173"/>
      <c r="G79" s="1173"/>
      <c r="H79" s="474"/>
      <c r="I79" s="475"/>
      <c r="J79" s="513">
        <f>SUM(J63:J77)</f>
        <v>0</v>
      </c>
      <c r="K79" s="514"/>
      <c r="L79" s="478"/>
      <c r="M79" s="479"/>
      <c r="N79" s="480"/>
      <c r="O79" s="480"/>
      <c r="P79" s="480"/>
      <c r="Q79" s="480"/>
      <c r="R79" s="480"/>
      <c r="S79" s="480"/>
      <c r="T79" s="480"/>
      <c r="U79" s="480"/>
      <c r="V79" s="480"/>
      <c r="W79" s="480"/>
    </row>
    <row r="80" spans="1:23" s="486" customFormat="1" ht="22" customHeight="1">
      <c r="B80" s="527"/>
      <c r="C80" s="527"/>
      <c r="D80" s="528" t="s">
        <v>29</v>
      </c>
      <c r="E80" s="529"/>
      <c r="F80" s="529"/>
      <c r="G80" s="529"/>
      <c r="H80" s="530"/>
      <c r="I80" s="530"/>
      <c r="J80" s="531"/>
      <c r="K80" s="532" t="s">
        <v>126</v>
      </c>
      <c r="L80" s="493"/>
      <c r="M80" s="493"/>
      <c r="N80" s="493"/>
      <c r="O80" s="493"/>
      <c r="P80" s="493"/>
      <c r="Q80" s="493"/>
      <c r="R80" s="493"/>
      <c r="S80" s="493"/>
      <c r="T80" s="493"/>
      <c r="U80" s="493"/>
      <c r="V80" s="493"/>
      <c r="W80" s="493"/>
    </row>
    <row r="81" spans="1:23" s="457" customFormat="1" ht="108.75" customHeight="1">
      <c r="A81" s="451"/>
      <c r="B81" s="701"/>
      <c r="C81" s="452"/>
      <c r="D81" s="471" t="s">
        <v>127</v>
      </c>
      <c r="E81" s="1170" t="s">
        <v>128</v>
      </c>
      <c r="F81" s="1170"/>
      <c r="G81" s="1170"/>
      <c r="H81" s="466"/>
      <c r="I81" s="454"/>
      <c r="J81" s="715"/>
      <c r="K81" s="520"/>
      <c r="L81" s="455"/>
      <c r="M81" s="456"/>
      <c r="N81" s="455"/>
      <c r="O81" s="455"/>
      <c r="P81" s="455"/>
      <c r="Q81" s="455"/>
      <c r="R81" s="455"/>
      <c r="S81" s="455"/>
      <c r="T81" s="455"/>
      <c r="U81" s="455"/>
      <c r="V81" s="455"/>
      <c r="W81" s="455"/>
    </row>
    <row r="82" spans="1:23" s="457" customFormat="1" ht="31.5" customHeight="1">
      <c r="A82" s="451"/>
      <c r="B82" s="701"/>
      <c r="C82" s="452"/>
      <c r="D82" s="471" t="s">
        <v>129</v>
      </c>
      <c r="E82" s="1170" t="s">
        <v>130</v>
      </c>
      <c r="F82" s="1170"/>
      <c r="G82" s="1170"/>
      <c r="H82" s="466"/>
      <c r="I82" s="454"/>
      <c r="J82" s="715"/>
      <c r="K82" s="520"/>
      <c r="L82" s="455"/>
      <c r="M82" s="456"/>
      <c r="N82" s="455"/>
      <c r="O82" s="455"/>
      <c r="P82" s="455"/>
      <c r="Q82" s="455"/>
      <c r="R82" s="455"/>
      <c r="S82" s="455"/>
      <c r="T82" s="455"/>
      <c r="U82" s="455"/>
      <c r="V82" s="455"/>
      <c r="W82" s="455"/>
    </row>
    <row r="83" spans="1:23" s="460" customFormat="1" ht="18" customHeight="1">
      <c r="A83" s="458"/>
      <c r="B83" s="701" t="s">
        <v>46</v>
      </c>
      <c r="C83" s="452"/>
      <c r="D83" s="459" t="s">
        <v>131</v>
      </c>
      <c r="E83" s="515"/>
      <c r="G83" s="461"/>
      <c r="H83" s="462"/>
      <c r="I83" s="461"/>
      <c r="J83" s="715"/>
      <c r="K83" s="520"/>
      <c r="L83" s="463"/>
      <c r="M83" s="464"/>
      <c r="N83" s="463"/>
      <c r="O83" s="463"/>
      <c r="P83" s="463"/>
      <c r="Q83" s="463"/>
      <c r="R83" s="463"/>
      <c r="S83" s="463"/>
      <c r="T83" s="463"/>
      <c r="U83" s="463"/>
      <c r="V83" s="463"/>
      <c r="W83" s="463"/>
    </row>
    <row r="84" spans="1:23" s="457" customFormat="1" ht="79.5" customHeight="1">
      <c r="A84" s="451"/>
      <c r="B84" s="701"/>
      <c r="C84" s="452"/>
      <c r="D84" s="1187" t="s">
        <v>132</v>
      </c>
      <c r="E84" s="1184"/>
      <c r="F84" s="1184"/>
      <c r="G84" s="1185"/>
      <c r="H84" s="466"/>
      <c r="I84" s="454"/>
      <c r="J84" s="715" t="s">
        <v>107</v>
      </c>
      <c r="K84" s="520"/>
      <c r="L84" s="455"/>
      <c r="M84" s="533"/>
      <c r="N84" s="455"/>
      <c r="O84" s="455"/>
      <c r="P84" s="455"/>
      <c r="Q84" s="455"/>
      <c r="R84" s="455"/>
      <c r="S84" s="455"/>
      <c r="T84" s="455"/>
      <c r="U84" s="455"/>
      <c r="V84" s="455"/>
      <c r="W84" s="455"/>
    </row>
    <row r="85" spans="1:23" s="457" customFormat="1" ht="32.25" customHeight="1">
      <c r="A85" s="451"/>
      <c r="B85" s="701"/>
      <c r="C85" s="452"/>
      <c r="D85" s="534" t="s">
        <v>115</v>
      </c>
      <c r="E85" s="1188" t="s">
        <v>133</v>
      </c>
      <c r="F85" s="1184"/>
      <c r="G85" s="1185"/>
      <c r="H85" s="453"/>
      <c r="I85" s="454"/>
      <c r="J85" s="715"/>
      <c r="K85" s="520"/>
      <c r="L85" s="455"/>
      <c r="M85" s="533"/>
      <c r="N85" s="455"/>
      <c r="O85" s="455"/>
      <c r="P85" s="455"/>
      <c r="Q85" s="455"/>
      <c r="R85" s="455"/>
      <c r="S85" s="455"/>
      <c r="T85" s="455"/>
      <c r="U85" s="455"/>
      <c r="V85" s="455"/>
      <c r="W85" s="455"/>
    </row>
    <row r="86" spans="1:23" s="457" customFormat="1" ht="18" customHeight="1">
      <c r="A86" s="451"/>
      <c r="B86" s="701"/>
      <c r="C86" s="452"/>
      <c r="D86" s="534" t="s">
        <v>117</v>
      </c>
      <c r="E86" s="1188" t="s">
        <v>120</v>
      </c>
      <c r="F86" s="1184"/>
      <c r="G86" s="1185"/>
      <c r="H86" s="453"/>
      <c r="I86" s="454"/>
      <c r="J86" s="715"/>
      <c r="K86" s="520"/>
      <c r="L86" s="455"/>
      <c r="M86" s="533"/>
      <c r="N86" s="455"/>
      <c r="O86" s="455"/>
      <c r="P86" s="455"/>
      <c r="Q86" s="455"/>
      <c r="R86" s="455"/>
      <c r="S86" s="455"/>
      <c r="T86" s="455"/>
      <c r="U86" s="455"/>
      <c r="V86" s="455"/>
      <c r="W86" s="455"/>
    </row>
    <row r="87" spans="1:23" s="457" customFormat="1" ht="18" customHeight="1">
      <c r="A87" s="451"/>
      <c r="B87" s="701"/>
      <c r="C87" s="452"/>
      <c r="D87" s="534" t="s">
        <v>119</v>
      </c>
      <c r="E87" s="1188" t="s">
        <v>134</v>
      </c>
      <c r="F87" s="1184"/>
      <c r="G87" s="1185"/>
      <c r="H87" s="453"/>
      <c r="I87" s="454"/>
      <c r="J87" s="715"/>
      <c r="K87" s="520"/>
      <c r="L87" s="455"/>
      <c r="M87" s="533"/>
      <c r="N87" s="455"/>
      <c r="O87" s="455"/>
      <c r="P87" s="455"/>
      <c r="Q87" s="455"/>
      <c r="R87" s="455"/>
      <c r="S87" s="455"/>
      <c r="T87" s="455"/>
      <c r="U87" s="455"/>
      <c r="V87" s="455"/>
      <c r="W87" s="455"/>
    </row>
    <row r="88" spans="1:23" s="457" customFormat="1" ht="18" customHeight="1">
      <c r="A88" s="451"/>
      <c r="B88" s="701"/>
      <c r="C88" s="452"/>
      <c r="D88" s="534" t="s">
        <v>135</v>
      </c>
      <c r="E88" s="1188" t="s">
        <v>136</v>
      </c>
      <c r="F88" s="1184"/>
      <c r="G88" s="1185"/>
      <c r="H88" s="453"/>
      <c r="I88" s="454"/>
      <c r="J88" s="715"/>
      <c r="K88" s="520"/>
      <c r="L88" s="455"/>
      <c r="M88" s="533"/>
      <c r="N88" s="455"/>
      <c r="O88" s="455"/>
      <c r="P88" s="455"/>
      <c r="Q88" s="455"/>
      <c r="R88" s="455"/>
      <c r="S88" s="455"/>
      <c r="T88" s="455"/>
      <c r="U88" s="455"/>
      <c r="V88" s="455"/>
      <c r="W88" s="455"/>
    </row>
    <row r="89" spans="1:23" s="457" customFormat="1" ht="18" customHeight="1">
      <c r="A89" s="451"/>
      <c r="B89" s="701"/>
      <c r="C89" s="452"/>
      <c r="D89" s="534" t="s">
        <v>137</v>
      </c>
      <c r="E89" s="1188" t="s">
        <v>138</v>
      </c>
      <c r="F89" s="1184"/>
      <c r="G89" s="1185"/>
      <c r="H89" s="453"/>
      <c r="I89" s="454"/>
      <c r="J89" s="715"/>
      <c r="K89" s="520"/>
      <c r="L89" s="455"/>
      <c r="M89" s="533"/>
      <c r="N89" s="455"/>
      <c r="O89" s="455"/>
      <c r="P89" s="455"/>
      <c r="Q89" s="455"/>
      <c r="R89" s="455"/>
      <c r="S89" s="455"/>
      <c r="T89" s="455"/>
      <c r="U89" s="455"/>
      <c r="V89" s="455"/>
      <c r="W89" s="455"/>
    </row>
    <row r="90" spans="1:23" s="457" customFormat="1" ht="18" customHeight="1">
      <c r="A90" s="451"/>
      <c r="B90" s="701"/>
      <c r="C90" s="452"/>
      <c r="D90" s="534" t="s">
        <v>139</v>
      </c>
      <c r="E90" s="1188" t="s">
        <v>140</v>
      </c>
      <c r="F90" s="1184"/>
      <c r="G90" s="1185"/>
      <c r="H90" s="453"/>
      <c r="I90" s="454"/>
      <c r="J90" s="715"/>
      <c r="K90" s="520"/>
      <c r="L90" s="455"/>
      <c r="M90" s="533"/>
      <c r="N90" s="455"/>
      <c r="O90" s="455"/>
      <c r="P90" s="455"/>
      <c r="Q90" s="455"/>
      <c r="R90" s="455"/>
      <c r="S90" s="455"/>
      <c r="T90" s="455"/>
      <c r="U90" s="455"/>
      <c r="V90" s="455"/>
      <c r="W90" s="455"/>
    </row>
    <row r="91" spans="1:23" s="457" customFormat="1" ht="18" customHeight="1">
      <c r="A91" s="451"/>
      <c r="B91" s="701"/>
      <c r="C91" s="452"/>
      <c r="D91" s="534" t="s">
        <v>141</v>
      </c>
      <c r="E91" s="1188" t="s">
        <v>142</v>
      </c>
      <c r="F91" s="1184"/>
      <c r="G91" s="1185"/>
      <c r="H91" s="453"/>
      <c r="I91" s="454"/>
      <c r="J91" s="715"/>
      <c r="K91" s="520"/>
      <c r="L91" s="455"/>
      <c r="M91" s="533"/>
      <c r="N91" s="455"/>
      <c r="O91" s="455"/>
      <c r="P91" s="455"/>
      <c r="Q91" s="455"/>
      <c r="R91" s="455"/>
      <c r="S91" s="455"/>
      <c r="T91" s="455"/>
      <c r="U91" s="455"/>
      <c r="V91" s="455"/>
      <c r="W91" s="455"/>
    </row>
    <row r="92" spans="1:23" s="457" customFormat="1" ht="50.25" customHeight="1">
      <c r="A92" s="451"/>
      <c r="B92" s="701"/>
      <c r="C92" s="452"/>
      <c r="D92" s="1187" t="s">
        <v>143</v>
      </c>
      <c r="E92" s="1183"/>
      <c r="F92" s="1183"/>
      <c r="G92" s="1189"/>
      <c r="H92" s="466"/>
      <c r="I92" s="454"/>
      <c r="J92" s="715"/>
      <c r="K92" s="520"/>
      <c r="L92" s="455"/>
      <c r="M92" s="533"/>
      <c r="N92" s="455"/>
      <c r="O92" s="455"/>
      <c r="P92" s="455"/>
      <c r="Q92" s="455"/>
      <c r="R92" s="455"/>
      <c r="S92" s="455"/>
      <c r="T92" s="455"/>
      <c r="U92" s="455"/>
      <c r="V92" s="455"/>
      <c r="W92" s="455"/>
    </row>
    <row r="93" spans="1:23" s="457" customFormat="1" ht="122.25" customHeight="1">
      <c r="A93" s="451"/>
      <c r="B93" s="701"/>
      <c r="C93" s="452"/>
      <c r="D93" s="534" t="s">
        <v>115</v>
      </c>
      <c r="E93" s="1188" t="s">
        <v>144</v>
      </c>
      <c r="F93" s="1188"/>
      <c r="G93" s="1190"/>
      <c r="H93" s="453"/>
      <c r="I93" s="454"/>
      <c r="J93" s="715" t="s">
        <v>107</v>
      </c>
      <c r="K93" s="520"/>
      <c r="L93" s="455"/>
      <c r="M93" s="533"/>
      <c r="N93" s="455"/>
      <c r="O93" s="455"/>
      <c r="P93" s="455"/>
      <c r="Q93" s="455"/>
      <c r="R93" s="455"/>
      <c r="S93" s="455"/>
      <c r="T93" s="455"/>
      <c r="U93" s="455"/>
      <c r="V93" s="455"/>
      <c r="W93" s="455"/>
    </row>
    <row r="94" spans="1:23" s="457" customFormat="1" ht="48" customHeight="1">
      <c r="A94" s="451"/>
      <c r="B94" s="701"/>
      <c r="C94" s="452"/>
      <c r="D94" s="534" t="s">
        <v>117</v>
      </c>
      <c r="E94" s="1188" t="s">
        <v>145</v>
      </c>
      <c r="F94" s="1184"/>
      <c r="G94" s="1185"/>
      <c r="H94" s="453"/>
      <c r="I94" s="454"/>
      <c r="J94" s="715" t="s">
        <v>107</v>
      </c>
      <c r="K94" s="520"/>
      <c r="L94" s="455"/>
      <c r="M94" s="533"/>
      <c r="N94" s="455"/>
      <c r="O94" s="455"/>
      <c r="P94" s="455"/>
      <c r="Q94" s="455"/>
      <c r="R94" s="455"/>
      <c r="S94" s="455"/>
      <c r="T94" s="455"/>
      <c r="U94" s="455"/>
      <c r="V94" s="455"/>
      <c r="W94" s="455"/>
    </row>
    <row r="95" spans="1:23" s="457" customFormat="1" ht="18" customHeight="1">
      <c r="A95" s="451"/>
      <c r="B95" s="701"/>
      <c r="C95" s="452"/>
      <c r="D95" s="534" t="s">
        <v>119</v>
      </c>
      <c r="E95" s="1188" t="s">
        <v>146</v>
      </c>
      <c r="F95" s="1184"/>
      <c r="G95" s="1185"/>
      <c r="H95" s="453"/>
      <c r="I95" s="454"/>
      <c r="J95" s="715"/>
      <c r="K95" s="520"/>
      <c r="L95" s="455"/>
      <c r="M95" s="533"/>
      <c r="N95" s="455"/>
      <c r="O95" s="455"/>
      <c r="P95" s="455"/>
      <c r="Q95" s="455"/>
      <c r="R95" s="455"/>
      <c r="S95" s="455"/>
      <c r="T95" s="455"/>
      <c r="U95" s="455"/>
      <c r="V95" s="455"/>
      <c r="W95" s="455"/>
    </row>
    <row r="96" spans="1:23" s="457" customFormat="1" ht="12" customHeight="1">
      <c r="A96" s="451"/>
      <c r="B96" s="701"/>
      <c r="C96" s="452"/>
      <c r="D96" s="534"/>
      <c r="E96" s="525"/>
      <c r="F96" s="522"/>
      <c r="G96" s="523"/>
      <c r="H96" s="453"/>
      <c r="I96" s="454"/>
      <c r="J96" s="716"/>
      <c r="K96" s="520"/>
      <c r="L96" s="455"/>
      <c r="M96" s="533"/>
      <c r="N96" s="455"/>
      <c r="O96" s="455"/>
      <c r="P96" s="455"/>
      <c r="Q96" s="455"/>
      <c r="R96" s="455"/>
      <c r="S96" s="455"/>
      <c r="T96" s="455"/>
      <c r="U96" s="455"/>
      <c r="V96" s="455"/>
      <c r="W96" s="455"/>
    </row>
    <row r="97" spans="1:23" s="457" customFormat="1" ht="18" customHeight="1">
      <c r="A97" s="451"/>
      <c r="B97" s="701"/>
      <c r="C97" s="452"/>
      <c r="D97" s="534"/>
      <c r="E97" s="525"/>
      <c r="F97" s="522"/>
      <c r="G97" s="523"/>
      <c r="H97" s="453"/>
      <c r="I97" s="454"/>
      <c r="J97" s="716"/>
      <c r="K97" s="520"/>
      <c r="L97" s="455"/>
      <c r="M97" s="533"/>
      <c r="N97" s="455"/>
      <c r="O97" s="455"/>
      <c r="P97" s="455"/>
      <c r="Q97" s="455"/>
      <c r="R97" s="455"/>
      <c r="S97" s="455"/>
      <c r="T97" s="455"/>
      <c r="U97" s="455"/>
      <c r="V97" s="455"/>
      <c r="W97" s="455"/>
    </row>
    <row r="98" spans="1:23" s="457" customFormat="1" ht="15.75" customHeight="1">
      <c r="A98" s="451"/>
      <c r="B98" s="701"/>
      <c r="C98" s="452"/>
      <c r="D98" s="534"/>
      <c r="E98" s="1188"/>
      <c r="F98" s="1184"/>
      <c r="G98" s="1185"/>
      <c r="H98" s="453"/>
      <c r="I98" s="454"/>
      <c r="J98" s="716"/>
      <c r="K98" s="520"/>
      <c r="L98" s="455"/>
      <c r="M98" s="533"/>
      <c r="N98" s="455"/>
      <c r="O98" s="455"/>
      <c r="P98" s="455"/>
      <c r="Q98" s="455"/>
      <c r="R98" s="455"/>
      <c r="S98" s="455"/>
      <c r="T98" s="455"/>
      <c r="U98" s="455"/>
      <c r="V98" s="455"/>
      <c r="W98" s="455"/>
    </row>
    <row r="99" spans="1:23" s="457" customFormat="1" ht="5.25" customHeight="1">
      <c r="A99" s="707"/>
      <c r="B99" s="482"/>
      <c r="C99" s="701"/>
      <c r="D99" s="465"/>
      <c r="E99" s="465"/>
      <c r="F99" s="465"/>
      <c r="G99" s="465"/>
      <c r="H99" s="717"/>
      <c r="I99" s="454"/>
      <c r="J99" s="526"/>
      <c r="K99" s="519"/>
      <c r="L99" s="455"/>
      <c r="M99" s="456"/>
      <c r="N99" s="455"/>
      <c r="O99" s="455"/>
      <c r="P99" s="455"/>
      <c r="Q99" s="455"/>
      <c r="R99" s="455"/>
      <c r="S99" s="455"/>
      <c r="T99" s="455"/>
      <c r="U99" s="455"/>
      <c r="V99" s="455"/>
      <c r="W99" s="455"/>
    </row>
    <row r="100" spans="1:23" s="481" customFormat="1" ht="27" customHeight="1" thickBot="1">
      <c r="A100" s="511"/>
      <c r="B100" s="512"/>
      <c r="C100" s="473"/>
      <c r="D100" s="1172" t="s">
        <v>125</v>
      </c>
      <c r="E100" s="1173"/>
      <c r="F100" s="1173"/>
      <c r="G100" s="1173"/>
      <c r="H100" s="474"/>
      <c r="I100" s="475"/>
      <c r="J100" s="513">
        <f>SUM(J81:J95)</f>
        <v>0</v>
      </c>
      <c r="K100" s="514"/>
      <c r="L100" s="478"/>
      <c r="M100" s="479"/>
      <c r="N100" s="480"/>
      <c r="O100" s="480"/>
      <c r="P100" s="480"/>
      <c r="Q100" s="480"/>
      <c r="R100" s="480"/>
      <c r="S100" s="480"/>
      <c r="T100" s="480"/>
      <c r="U100" s="480"/>
      <c r="V100" s="480"/>
      <c r="W100" s="480"/>
    </row>
    <row r="101" spans="1:23" s="457" customFormat="1" ht="7.5" customHeight="1">
      <c r="B101" s="482"/>
      <c r="C101" s="482"/>
      <c r="D101" s="482"/>
      <c r="F101" s="454"/>
      <c r="G101" s="454"/>
      <c r="H101" s="454"/>
      <c r="I101" s="454"/>
      <c r="J101" s="484"/>
      <c r="K101" s="485"/>
      <c r="L101" s="455"/>
      <c r="M101" s="456"/>
      <c r="N101" s="455"/>
      <c r="O101" s="455"/>
      <c r="P101" s="455"/>
      <c r="Q101" s="455"/>
      <c r="R101" s="455"/>
      <c r="S101" s="455"/>
      <c r="T101" s="455"/>
      <c r="U101" s="455"/>
      <c r="V101" s="455"/>
      <c r="W101" s="455"/>
    </row>
    <row r="102" spans="1:23" s="457" customFormat="1" ht="6.75" customHeight="1">
      <c r="B102" s="482"/>
      <c r="C102" s="482"/>
      <c r="D102" s="482"/>
      <c r="F102" s="454"/>
      <c r="G102" s="454"/>
      <c r="H102" s="454"/>
      <c r="I102" s="454"/>
      <c r="J102" s="484"/>
      <c r="K102" s="485"/>
      <c r="L102" s="455"/>
      <c r="M102" s="456"/>
      <c r="N102" s="455"/>
      <c r="O102" s="455"/>
      <c r="P102" s="455"/>
      <c r="Q102" s="455"/>
      <c r="R102" s="455"/>
      <c r="S102" s="455"/>
      <c r="T102" s="455"/>
      <c r="U102" s="455"/>
      <c r="V102" s="455"/>
      <c r="W102" s="455"/>
    </row>
    <row r="103" spans="1:23" s="486" customFormat="1" ht="22" customHeight="1">
      <c r="B103" s="487"/>
      <c r="C103" s="487"/>
      <c r="D103" s="488" t="s">
        <v>29</v>
      </c>
      <c r="E103" s="489"/>
      <c r="F103" s="489"/>
      <c r="G103" s="489"/>
      <c r="H103" s="489"/>
      <c r="I103" s="489"/>
      <c r="J103" s="535"/>
      <c r="K103" s="492" t="s">
        <v>147</v>
      </c>
      <c r="L103" s="493"/>
      <c r="M103" s="493"/>
      <c r="N103" s="493"/>
      <c r="O103" s="493"/>
      <c r="P103" s="493"/>
      <c r="Q103" s="493"/>
      <c r="R103" s="493"/>
      <c r="S103" s="493"/>
      <c r="T103" s="493"/>
      <c r="U103" s="493"/>
      <c r="V103" s="493"/>
      <c r="W103" s="493"/>
    </row>
    <row r="104" spans="1:23" s="457" customFormat="1" ht="15" customHeight="1">
      <c r="A104" s="451"/>
      <c r="B104" s="701"/>
      <c r="C104" s="452"/>
      <c r="D104" s="534" t="s">
        <v>135</v>
      </c>
      <c r="E104" s="1188" t="s">
        <v>148</v>
      </c>
      <c r="F104" s="1184"/>
      <c r="G104" s="1185"/>
      <c r="H104" s="453"/>
      <c r="I104" s="454"/>
      <c r="J104" s="715" t="s">
        <v>107</v>
      </c>
      <c r="K104" s="520"/>
      <c r="L104" s="455"/>
      <c r="M104" s="533"/>
      <c r="N104" s="455"/>
      <c r="O104" s="455"/>
      <c r="P104" s="455"/>
      <c r="Q104" s="455"/>
      <c r="R104" s="455"/>
      <c r="S104" s="455"/>
      <c r="T104" s="455"/>
      <c r="U104" s="455"/>
      <c r="V104" s="455"/>
      <c r="W104" s="455"/>
    </row>
    <row r="105" spans="1:23" s="457" customFormat="1" ht="30.75" customHeight="1">
      <c r="A105" s="451"/>
      <c r="B105" s="701"/>
      <c r="C105" s="452"/>
      <c r="D105" s="534" t="s">
        <v>137</v>
      </c>
      <c r="E105" s="1188" t="s">
        <v>149</v>
      </c>
      <c r="F105" s="1184"/>
      <c r="G105" s="1185"/>
      <c r="H105" s="453"/>
      <c r="I105" s="454"/>
      <c r="J105" s="715" t="s">
        <v>107</v>
      </c>
      <c r="K105" s="520"/>
      <c r="L105" s="455"/>
      <c r="M105" s="533"/>
      <c r="N105" s="455"/>
      <c r="O105" s="455"/>
      <c r="P105" s="455"/>
      <c r="Q105" s="455"/>
      <c r="R105" s="455"/>
      <c r="S105" s="455"/>
      <c r="T105" s="455"/>
      <c r="U105" s="455"/>
      <c r="V105" s="455"/>
      <c r="W105" s="455"/>
    </row>
    <row r="106" spans="1:23" s="457" customFormat="1" ht="15.75" customHeight="1">
      <c r="A106" s="451"/>
      <c r="B106" s="701"/>
      <c r="C106" s="452"/>
      <c r="D106" s="534" t="s">
        <v>139</v>
      </c>
      <c r="E106" s="1188" t="s">
        <v>150</v>
      </c>
      <c r="F106" s="1184"/>
      <c r="G106" s="1185"/>
      <c r="H106" s="453"/>
      <c r="I106" s="454"/>
      <c r="J106" s="715" t="s">
        <v>107</v>
      </c>
      <c r="K106" s="520"/>
      <c r="L106" s="455"/>
      <c r="M106" s="533"/>
      <c r="N106" s="455"/>
      <c r="O106" s="455"/>
      <c r="P106" s="455"/>
      <c r="Q106" s="455"/>
      <c r="R106" s="455"/>
      <c r="S106" s="455"/>
      <c r="T106" s="455"/>
      <c r="U106" s="455"/>
      <c r="V106" s="455"/>
      <c r="W106" s="455"/>
    </row>
    <row r="107" spans="1:23" s="457" customFormat="1" ht="15.75" customHeight="1">
      <c r="A107" s="451"/>
      <c r="B107" s="701"/>
      <c r="C107" s="452"/>
      <c r="D107" s="1194" t="s">
        <v>151</v>
      </c>
      <c r="E107" s="1195"/>
      <c r="F107" s="1195"/>
      <c r="G107" s="1196"/>
      <c r="H107" s="466"/>
      <c r="I107" s="454"/>
      <c r="J107" s="714"/>
      <c r="K107" s="536"/>
      <c r="L107" s="455"/>
      <c r="M107" s="537"/>
      <c r="N107" s="455"/>
      <c r="O107" s="455"/>
      <c r="P107" s="455"/>
      <c r="Q107" s="455"/>
      <c r="R107" s="455"/>
      <c r="S107" s="455"/>
      <c r="T107" s="455"/>
      <c r="U107" s="455"/>
      <c r="V107" s="455"/>
      <c r="W107" s="455"/>
    </row>
    <row r="108" spans="1:23" s="460" customFormat="1" ht="18" customHeight="1">
      <c r="A108" s="458"/>
      <c r="B108" s="701" t="s">
        <v>46</v>
      </c>
      <c r="C108" s="452"/>
      <c r="D108" s="459" t="s">
        <v>152</v>
      </c>
      <c r="E108" s="515"/>
      <c r="G108" s="461"/>
      <c r="H108" s="462"/>
      <c r="I108" s="461"/>
      <c r="J108" s="713"/>
      <c r="K108" s="718"/>
      <c r="L108" s="463"/>
      <c r="M108" s="538"/>
      <c r="N108" s="463"/>
      <c r="O108" s="463"/>
      <c r="P108" s="463"/>
      <c r="Q108" s="463"/>
      <c r="R108" s="463"/>
      <c r="S108" s="463"/>
      <c r="T108" s="463"/>
      <c r="U108" s="463"/>
      <c r="V108" s="463"/>
      <c r="W108" s="463"/>
    </row>
    <row r="109" spans="1:23" s="457" customFormat="1" ht="122.25" customHeight="1">
      <c r="A109" s="451"/>
      <c r="B109" s="701"/>
      <c r="C109" s="452"/>
      <c r="D109" s="1197" t="s">
        <v>153</v>
      </c>
      <c r="E109" s="1197"/>
      <c r="F109" s="1197"/>
      <c r="G109" s="1197"/>
      <c r="H109" s="466"/>
      <c r="I109" s="454"/>
      <c r="J109" s="714"/>
      <c r="K109" s="719"/>
      <c r="L109" s="455"/>
      <c r="M109" s="537"/>
      <c r="N109" s="455"/>
      <c r="O109" s="455"/>
      <c r="P109" s="455"/>
      <c r="Q109" s="455"/>
      <c r="R109" s="455"/>
      <c r="S109" s="455"/>
      <c r="T109" s="455"/>
      <c r="U109" s="455"/>
      <c r="V109" s="455"/>
      <c r="W109" s="455"/>
    </row>
    <row r="110" spans="1:23" s="460" customFormat="1" ht="20.149999999999999" customHeight="1">
      <c r="A110" s="458"/>
      <c r="B110" s="701" t="s">
        <v>50</v>
      </c>
      <c r="C110" s="452"/>
      <c r="D110" s="459" t="s">
        <v>154</v>
      </c>
      <c r="E110" s="515"/>
      <c r="G110" s="461"/>
      <c r="H110" s="462"/>
      <c r="I110" s="461"/>
      <c r="J110" s="713"/>
      <c r="K110" s="705"/>
      <c r="L110" s="463"/>
      <c r="M110" s="464"/>
      <c r="N110" s="463"/>
      <c r="O110" s="463"/>
      <c r="P110" s="463"/>
      <c r="Q110" s="463"/>
      <c r="R110" s="463"/>
      <c r="S110" s="463"/>
      <c r="T110" s="463"/>
      <c r="U110" s="463"/>
      <c r="V110" s="463"/>
      <c r="W110" s="463"/>
    </row>
    <row r="111" spans="1:23" s="457" customFormat="1" ht="46.5" customHeight="1">
      <c r="A111" s="451"/>
      <c r="B111" s="701"/>
      <c r="C111" s="452"/>
      <c r="D111" s="1170" t="s">
        <v>155</v>
      </c>
      <c r="E111" s="1170"/>
      <c r="F111" s="1170"/>
      <c r="G111" s="1170"/>
      <c r="H111" s="466"/>
      <c r="I111" s="454"/>
      <c r="J111" s="714"/>
      <c r="K111" s="703"/>
      <c r="L111" s="455"/>
      <c r="M111" s="456"/>
      <c r="N111" s="455"/>
      <c r="O111" s="455"/>
      <c r="P111" s="455"/>
      <c r="Q111" s="455"/>
      <c r="R111" s="455"/>
      <c r="S111" s="455"/>
      <c r="T111" s="455"/>
      <c r="U111" s="455"/>
      <c r="V111" s="455"/>
      <c r="W111" s="455"/>
    </row>
    <row r="112" spans="1:23" s="460" customFormat="1" ht="20.149999999999999" customHeight="1">
      <c r="A112" s="458"/>
      <c r="B112" s="701" t="s">
        <v>82</v>
      </c>
      <c r="C112" s="452"/>
      <c r="D112" s="459" t="s">
        <v>156</v>
      </c>
      <c r="E112" s="515"/>
      <c r="G112" s="461"/>
      <c r="H112" s="462"/>
      <c r="I112" s="461"/>
      <c r="J112" s="713"/>
      <c r="K112" s="705"/>
      <c r="L112" s="463"/>
      <c r="M112" s="464"/>
      <c r="N112" s="463"/>
      <c r="O112" s="463"/>
      <c r="P112" s="463"/>
      <c r="Q112" s="463"/>
      <c r="R112" s="463"/>
      <c r="S112" s="463"/>
      <c r="T112" s="463"/>
      <c r="U112" s="463"/>
      <c r="V112" s="463"/>
      <c r="W112" s="463"/>
    </row>
    <row r="113" spans="1:23" s="457" customFormat="1" ht="48" customHeight="1">
      <c r="A113" s="451"/>
      <c r="B113" s="701"/>
      <c r="C113" s="452"/>
      <c r="D113" s="1170" t="s">
        <v>157</v>
      </c>
      <c r="E113" s="1170"/>
      <c r="F113" s="1170"/>
      <c r="G113" s="1170"/>
      <c r="H113" s="466"/>
      <c r="I113" s="454"/>
      <c r="J113" s="714"/>
      <c r="K113" s="703"/>
      <c r="L113" s="455"/>
      <c r="M113" s="456"/>
      <c r="N113" s="455"/>
      <c r="O113" s="455"/>
      <c r="P113" s="455"/>
      <c r="Q113" s="455"/>
      <c r="R113" s="455"/>
      <c r="S113" s="455"/>
      <c r="T113" s="455"/>
      <c r="U113" s="455"/>
      <c r="V113" s="455"/>
      <c r="W113" s="455"/>
    </row>
    <row r="114" spans="1:23" s="457" customFormat="1" ht="74.25" customHeight="1">
      <c r="A114" s="451"/>
      <c r="B114" s="701"/>
      <c r="C114" s="452"/>
      <c r="D114" s="1170" t="s">
        <v>158</v>
      </c>
      <c r="E114" s="1170"/>
      <c r="F114" s="1170"/>
      <c r="G114" s="1170"/>
      <c r="H114" s="466"/>
      <c r="I114" s="454"/>
      <c r="J114" s="714"/>
      <c r="K114" s="703"/>
      <c r="L114" s="455"/>
      <c r="M114" s="456"/>
      <c r="N114" s="455"/>
      <c r="O114" s="455"/>
      <c r="P114" s="455"/>
      <c r="Q114" s="455"/>
      <c r="R114" s="455"/>
      <c r="S114" s="455"/>
      <c r="T114" s="455"/>
      <c r="U114" s="455"/>
      <c r="V114" s="455"/>
      <c r="W114" s="455"/>
    </row>
    <row r="115" spans="1:23" s="457" customFormat="1" ht="31.5" customHeight="1">
      <c r="A115" s="451"/>
      <c r="B115" s="701"/>
      <c r="C115" s="452"/>
      <c r="D115" s="1170" t="s">
        <v>159</v>
      </c>
      <c r="E115" s="1170"/>
      <c r="F115" s="1170"/>
      <c r="G115" s="1170"/>
      <c r="H115" s="466"/>
      <c r="I115" s="454"/>
      <c r="J115" s="714"/>
      <c r="K115" s="703"/>
      <c r="L115" s="455"/>
      <c r="M115" s="456"/>
      <c r="N115" s="455"/>
      <c r="O115" s="455"/>
      <c r="P115" s="455"/>
      <c r="Q115" s="455"/>
      <c r="R115" s="455"/>
      <c r="S115" s="455"/>
      <c r="T115" s="455"/>
      <c r="U115" s="455"/>
      <c r="V115" s="455"/>
      <c r="W115" s="455"/>
    </row>
    <row r="116" spans="1:23" s="457" customFormat="1" ht="61.5" customHeight="1">
      <c r="A116" s="451"/>
      <c r="B116" s="701"/>
      <c r="C116" s="452"/>
      <c r="D116" s="1170" t="s">
        <v>160</v>
      </c>
      <c r="E116" s="1170"/>
      <c r="F116" s="1170"/>
      <c r="G116" s="1170"/>
      <c r="H116" s="466"/>
      <c r="I116" s="454"/>
      <c r="J116" s="714"/>
      <c r="K116" s="703"/>
      <c r="L116" s="455"/>
      <c r="M116" s="456"/>
      <c r="N116" s="455"/>
      <c r="O116" s="455"/>
      <c r="P116" s="455"/>
      <c r="Q116" s="455"/>
      <c r="R116" s="455"/>
      <c r="S116" s="455"/>
      <c r="T116" s="455"/>
      <c r="U116" s="455"/>
      <c r="V116" s="455"/>
      <c r="W116" s="455"/>
    </row>
    <row r="117" spans="1:23" s="460" customFormat="1" ht="16.5" customHeight="1">
      <c r="A117" s="458"/>
      <c r="B117" s="701" t="s">
        <v>94</v>
      </c>
      <c r="C117" s="452"/>
      <c r="D117" s="459" t="s">
        <v>161</v>
      </c>
      <c r="E117" s="515"/>
      <c r="G117" s="461"/>
      <c r="H117" s="462"/>
      <c r="I117" s="461"/>
      <c r="J117" s="713"/>
      <c r="K117" s="705"/>
      <c r="L117" s="463"/>
      <c r="M117" s="464"/>
      <c r="N117" s="463"/>
      <c r="O117" s="463"/>
      <c r="P117" s="463"/>
      <c r="Q117" s="463"/>
      <c r="R117" s="463"/>
      <c r="S117" s="463"/>
      <c r="T117" s="463"/>
      <c r="U117" s="463"/>
      <c r="V117" s="463"/>
      <c r="W117" s="463"/>
    </row>
    <row r="118" spans="1:23" s="457" customFormat="1" ht="63.75" customHeight="1">
      <c r="A118" s="451"/>
      <c r="B118" s="701"/>
      <c r="C118" s="452"/>
      <c r="D118" s="1170" t="s">
        <v>162</v>
      </c>
      <c r="E118" s="1170"/>
      <c r="F118" s="1170"/>
      <c r="G118" s="1170"/>
      <c r="H118" s="466"/>
      <c r="I118" s="454"/>
      <c r="J118" s="714"/>
      <c r="K118" s="703"/>
      <c r="L118" s="455"/>
      <c r="M118" s="456"/>
      <c r="N118" s="455"/>
      <c r="O118" s="455"/>
      <c r="P118" s="455"/>
      <c r="Q118" s="455"/>
      <c r="R118" s="455"/>
      <c r="S118" s="455"/>
      <c r="T118" s="455"/>
      <c r="U118" s="455"/>
      <c r="V118" s="455"/>
      <c r="W118" s="455"/>
    </row>
    <row r="119" spans="1:23" s="457" customFormat="1" ht="48" customHeight="1">
      <c r="A119" s="451"/>
      <c r="B119" s="701"/>
      <c r="C119" s="452"/>
      <c r="D119" s="1170" t="s">
        <v>163</v>
      </c>
      <c r="E119" s="1170"/>
      <c r="F119" s="1170"/>
      <c r="G119" s="1170"/>
      <c r="H119" s="466"/>
      <c r="I119" s="454"/>
      <c r="J119" s="714"/>
      <c r="K119" s="703"/>
      <c r="L119" s="455"/>
      <c r="M119" s="456"/>
      <c r="N119" s="455"/>
      <c r="O119" s="455"/>
      <c r="P119" s="455"/>
      <c r="Q119" s="455"/>
      <c r="R119" s="455"/>
      <c r="S119" s="455"/>
      <c r="T119" s="455"/>
      <c r="U119" s="455"/>
      <c r="V119" s="455"/>
      <c r="W119" s="455"/>
    </row>
    <row r="120" spans="1:23" s="457" customFormat="1" ht="33" customHeight="1">
      <c r="A120" s="451"/>
      <c r="B120" s="701"/>
      <c r="C120" s="452"/>
      <c r="D120" s="1170" t="s">
        <v>164</v>
      </c>
      <c r="E120" s="1170"/>
      <c r="F120" s="1170"/>
      <c r="G120" s="1170"/>
      <c r="H120" s="466"/>
      <c r="I120" s="454"/>
      <c r="J120" s="702"/>
      <c r="K120" s="703"/>
      <c r="L120" s="455"/>
      <c r="M120" s="456"/>
      <c r="N120" s="455"/>
      <c r="O120" s="455"/>
      <c r="P120" s="455"/>
      <c r="Q120" s="455"/>
      <c r="R120" s="455"/>
      <c r="S120" s="455"/>
      <c r="T120" s="455"/>
      <c r="U120" s="455"/>
      <c r="V120" s="455"/>
      <c r="W120" s="455"/>
    </row>
    <row r="121" spans="1:23" s="457" customFormat="1" ht="2.25" customHeight="1">
      <c r="A121" s="451"/>
      <c r="B121" s="701"/>
      <c r="C121" s="452"/>
      <c r="D121" s="465"/>
      <c r="E121" s="465"/>
      <c r="F121" s="465"/>
      <c r="G121" s="465"/>
      <c r="H121" s="466"/>
      <c r="I121" s="454"/>
      <c r="J121" s="702"/>
      <c r="K121" s="703"/>
      <c r="L121" s="455"/>
      <c r="M121" s="456"/>
      <c r="N121" s="455"/>
      <c r="O121" s="455"/>
      <c r="P121" s="455"/>
      <c r="Q121" s="455"/>
      <c r="R121" s="455"/>
      <c r="S121" s="455"/>
      <c r="T121" s="455"/>
      <c r="U121" s="455"/>
      <c r="V121" s="455"/>
      <c r="W121" s="455"/>
    </row>
    <row r="122" spans="1:23" s="481" customFormat="1" ht="22.5" customHeight="1" thickBot="1">
      <c r="A122" s="472"/>
      <c r="B122" s="473"/>
      <c r="C122" s="539"/>
      <c r="D122" s="1191" t="s">
        <v>125</v>
      </c>
      <c r="E122" s="1192"/>
      <c r="F122" s="1192"/>
      <c r="G122" s="1193"/>
      <c r="H122" s="540"/>
      <c r="I122" s="475"/>
      <c r="J122" s="541">
        <f>SUM(J107:J120)</f>
        <v>0</v>
      </c>
      <c r="K122" s="477"/>
      <c r="L122" s="480"/>
      <c r="M122" s="542"/>
      <c r="N122" s="480"/>
      <c r="O122" s="480"/>
      <c r="P122" s="480"/>
      <c r="Q122" s="480"/>
      <c r="R122" s="480"/>
      <c r="S122" s="480"/>
      <c r="T122" s="480"/>
      <c r="U122" s="480"/>
      <c r="V122" s="480"/>
      <c r="W122" s="480"/>
    </row>
    <row r="123" spans="1:23" s="486" customFormat="1" ht="21" customHeight="1">
      <c r="B123" s="527"/>
      <c r="C123" s="527"/>
      <c r="D123" s="528" t="s">
        <v>29</v>
      </c>
      <c r="E123" s="529"/>
      <c r="F123" s="529"/>
      <c r="G123" s="529"/>
      <c r="H123" s="543"/>
      <c r="I123" s="543"/>
      <c r="J123" s="544"/>
      <c r="K123" s="532" t="s">
        <v>165</v>
      </c>
      <c r="L123" s="493"/>
      <c r="M123" s="493"/>
      <c r="N123" s="493"/>
      <c r="O123" s="493"/>
      <c r="P123" s="493"/>
      <c r="Q123" s="493"/>
      <c r="R123" s="493"/>
      <c r="S123" s="493"/>
      <c r="T123" s="493"/>
      <c r="U123" s="493"/>
      <c r="V123" s="493"/>
      <c r="W123" s="493"/>
    </row>
    <row r="124" spans="1:23" s="460" customFormat="1" ht="20.149999999999999" customHeight="1">
      <c r="A124" s="458"/>
      <c r="B124" s="701" t="s">
        <v>46</v>
      </c>
      <c r="C124" s="452"/>
      <c r="D124" s="459" t="s">
        <v>166</v>
      </c>
      <c r="E124" s="515"/>
      <c r="G124" s="461"/>
      <c r="H124" s="462"/>
      <c r="I124" s="461"/>
      <c r="J124" s="704"/>
      <c r="K124" s="705"/>
      <c r="L124" s="463"/>
      <c r="M124" s="464"/>
      <c r="N124" s="463"/>
      <c r="O124" s="463"/>
      <c r="P124" s="463"/>
      <c r="Q124" s="463"/>
      <c r="R124" s="463"/>
      <c r="S124" s="463"/>
      <c r="T124" s="463"/>
      <c r="U124" s="463"/>
      <c r="V124" s="463"/>
      <c r="W124" s="463"/>
    </row>
    <row r="125" spans="1:23" s="457" customFormat="1" ht="75.75" customHeight="1">
      <c r="A125" s="451"/>
      <c r="B125" s="701"/>
      <c r="C125" s="452"/>
      <c r="D125" s="1170" t="s">
        <v>167</v>
      </c>
      <c r="E125" s="1170"/>
      <c r="F125" s="1170"/>
      <c r="G125" s="1170"/>
      <c r="H125" s="466"/>
      <c r="I125" s="454"/>
      <c r="J125" s="714" t="s">
        <v>107</v>
      </c>
      <c r="K125" s="703"/>
      <c r="L125" s="455"/>
      <c r="M125" s="456"/>
      <c r="N125" s="455"/>
      <c r="O125" s="455"/>
      <c r="P125" s="455"/>
      <c r="Q125" s="455"/>
      <c r="R125" s="455"/>
      <c r="S125" s="455"/>
      <c r="T125" s="455"/>
      <c r="U125" s="455"/>
      <c r="V125" s="455"/>
      <c r="W125" s="455"/>
    </row>
    <row r="126" spans="1:23" s="460" customFormat="1" ht="22" customHeight="1">
      <c r="A126" s="458"/>
      <c r="B126" s="701" t="s">
        <v>50</v>
      </c>
      <c r="C126" s="452"/>
      <c r="D126" s="459" t="s">
        <v>168</v>
      </c>
      <c r="E126" s="515"/>
      <c r="G126" s="461"/>
      <c r="H126" s="462"/>
      <c r="I126" s="461"/>
      <c r="J126" s="713"/>
      <c r="K126" s="705"/>
      <c r="L126" s="463"/>
      <c r="M126" s="464"/>
      <c r="N126" s="463"/>
      <c r="O126" s="463"/>
      <c r="P126" s="463"/>
      <c r="Q126" s="463"/>
      <c r="R126" s="463"/>
      <c r="S126" s="463"/>
      <c r="T126" s="463"/>
      <c r="U126" s="463"/>
      <c r="V126" s="463"/>
      <c r="W126" s="463"/>
    </row>
    <row r="127" spans="1:23" s="457" customFormat="1" ht="54" customHeight="1">
      <c r="A127" s="451"/>
      <c r="B127" s="701"/>
      <c r="C127" s="452"/>
      <c r="D127" s="1170" t="s">
        <v>169</v>
      </c>
      <c r="E127" s="1170"/>
      <c r="F127" s="1170"/>
      <c r="G127" s="1170"/>
      <c r="H127" s="466"/>
      <c r="I127" s="454"/>
      <c r="J127" s="714" t="s">
        <v>107</v>
      </c>
      <c r="K127" s="703"/>
      <c r="L127" s="455"/>
      <c r="M127" s="456"/>
      <c r="N127" s="455"/>
      <c r="O127" s="455"/>
      <c r="P127" s="455"/>
      <c r="Q127" s="455"/>
      <c r="R127" s="455"/>
      <c r="S127" s="455"/>
      <c r="T127" s="455"/>
      <c r="U127" s="455"/>
      <c r="V127" s="455"/>
      <c r="W127" s="455"/>
    </row>
    <row r="128" spans="1:23" s="460" customFormat="1" ht="22" customHeight="1">
      <c r="A128" s="458"/>
      <c r="B128" s="701" t="s">
        <v>82</v>
      </c>
      <c r="C128" s="452"/>
      <c r="D128" s="459" t="s">
        <v>170</v>
      </c>
      <c r="E128" s="515"/>
      <c r="G128" s="461"/>
      <c r="H128" s="462"/>
      <c r="I128" s="461"/>
      <c r="J128" s="713"/>
      <c r="K128" s="705"/>
      <c r="L128" s="463"/>
      <c r="M128" s="464"/>
      <c r="N128" s="463"/>
      <c r="O128" s="463"/>
      <c r="P128" s="463"/>
      <c r="Q128" s="463"/>
      <c r="R128" s="463"/>
      <c r="S128" s="463"/>
      <c r="T128" s="463"/>
      <c r="U128" s="463"/>
      <c r="V128" s="463"/>
      <c r="W128" s="463"/>
    </row>
    <row r="129" spans="1:23" s="457" customFormat="1" ht="76.5" customHeight="1">
      <c r="A129" s="451"/>
      <c r="B129" s="701"/>
      <c r="C129" s="452"/>
      <c r="D129" s="1170" t="s">
        <v>171</v>
      </c>
      <c r="E129" s="1170"/>
      <c r="F129" s="1170"/>
      <c r="G129" s="1170"/>
      <c r="H129" s="466"/>
      <c r="I129" s="454"/>
      <c r="J129" s="714" t="s">
        <v>107</v>
      </c>
      <c r="K129" s="703"/>
      <c r="L129" s="455"/>
      <c r="M129" s="456"/>
      <c r="N129" s="455"/>
      <c r="O129" s="455"/>
      <c r="P129" s="455"/>
      <c r="Q129" s="455"/>
      <c r="R129" s="455"/>
      <c r="S129" s="455"/>
      <c r="T129" s="455"/>
      <c r="U129" s="455"/>
      <c r="V129" s="455"/>
      <c r="W129" s="455"/>
    </row>
    <row r="130" spans="1:23" s="460" customFormat="1" ht="22" customHeight="1">
      <c r="A130" s="458"/>
      <c r="B130" s="701" t="s">
        <v>94</v>
      </c>
      <c r="C130" s="452"/>
      <c r="D130" s="459" t="s">
        <v>172</v>
      </c>
      <c r="E130" s="459"/>
      <c r="G130" s="461"/>
      <c r="H130" s="462"/>
      <c r="I130" s="461"/>
      <c r="J130" s="713"/>
      <c r="K130" s="705"/>
      <c r="L130" s="463"/>
      <c r="M130" s="464"/>
      <c r="N130" s="463"/>
      <c r="O130" s="463"/>
      <c r="P130" s="463"/>
      <c r="Q130" s="463"/>
      <c r="R130" s="463"/>
      <c r="S130" s="463"/>
      <c r="T130" s="463"/>
      <c r="U130" s="463"/>
      <c r="V130" s="463"/>
      <c r="W130" s="463"/>
    </row>
    <row r="131" spans="1:23" s="457" customFormat="1" ht="69.75" customHeight="1">
      <c r="A131" s="451"/>
      <c r="B131" s="701"/>
      <c r="C131" s="452"/>
      <c r="D131" s="1170" t="s">
        <v>173</v>
      </c>
      <c r="E131" s="1170"/>
      <c r="F131" s="1170"/>
      <c r="G131" s="1170"/>
      <c r="H131" s="466"/>
      <c r="I131" s="454"/>
      <c r="J131" s="714" t="s">
        <v>107</v>
      </c>
      <c r="K131" s="703"/>
      <c r="L131" s="455"/>
      <c r="M131" s="456"/>
      <c r="N131" s="455"/>
      <c r="O131" s="455"/>
      <c r="P131" s="455"/>
      <c r="Q131" s="455"/>
      <c r="R131" s="455"/>
      <c r="S131" s="455"/>
      <c r="T131" s="455"/>
      <c r="U131" s="455"/>
      <c r="V131" s="455"/>
      <c r="W131" s="455"/>
    </row>
    <row r="132" spans="1:23" s="460" customFormat="1" ht="22" customHeight="1">
      <c r="A132" s="458"/>
      <c r="B132" s="701" t="s">
        <v>97</v>
      </c>
      <c r="C132" s="452"/>
      <c r="D132" s="459" t="s">
        <v>174</v>
      </c>
      <c r="E132" s="459"/>
      <c r="G132" s="461"/>
      <c r="H132" s="462"/>
      <c r="I132" s="461"/>
      <c r="J132" s="713"/>
      <c r="K132" s="705"/>
      <c r="L132" s="463"/>
      <c r="M132" s="464"/>
      <c r="N132" s="463"/>
      <c r="O132" s="463"/>
      <c r="P132" s="463"/>
      <c r="Q132" s="463"/>
      <c r="R132" s="463"/>
      <c r="S132" s="463"/>
      <c r="T132" s="463"/>
      <c r="U132" s="463"/>
      <c r="V132" s="463"/>
      <c r="W132" s="463"/>
    </row>
    <row r="133" spans="1:23" s="457" customFormat="1" ht="43.5" customHeight="1">
      <c r="A133" s="451"/>
      <c r="B133" s="701"/>
      <c r="C133" s="452"/>
      <c r="D133" s="1170" t="s">
        <v>175</v>
      </c>
      <c r="E133" s="1170"/>
      <c r="F133" s="1170"/>
      <c r="G133" s="1170"/>
      <c r="H133" s="466"/>
      <c r="I133" s="454"/>
      <c r="J133" s="714"/>
      <c r="K133" s="703"/>
      <c r="L133" s="455"/>
      <c r="M133" s="456"/>
      <c r="N133" s="455"/>
      <c r="O133" s="455"/>
      <c r="P133" s="455"/>
      <c r="Q133" s="455"/>
      <c r="R133" s="455"/>
      <c r="S133" s="455"/>
      <c r="T133" s="455"/>
      <c r="U133" s="455"/>
      <c r="V133" s="455"/>
      <c r="W133" s="455"/>
    </row>
    <row r="134" spans="1:23" s="457" customFormat="1" ht="90.75" customHeight="1">
      <c r="A134" s="451"/>
      <c r="B134" s="701"/>
      <c r="C134" s="452"/>
      <c r="D134" s="1170" t="s">
        <v>176</v>
      </c>
      <c r="E134" s="1170"/>
      <c r="F134" s="1170"/>
      <c r="G134" s="1170"/>
      <c r="H134" s="466"/>
      <c r="I134" s="454"/>
      <c r="J134" s="714"/>
      <c r="K134" s="703"/>
      <c r="L134" s="455"/>
      <c r="M134" s="456"/>
      <c r="N134" s="455"/>
      <c r="O134" s="455"/>
      <c r="P134" s="455"/>
      <c r="Q134" s="455"/>
      <c r="R134" s="455"/>
      <c r="S134" s="455"/>
      <c r="T134" s="455"/>
      <c r="U134" s="455"/>
      <c r="V134" s="455"/>
      <c r="W134" s="455"/>
    </row>
    <row r="135" spans="1:23" s="460" customFormat="1" ht="25" customHeight="1">
      <c r="A135" s="458"/>
      <c r="B135" s="701" t="s">
        <v>177</v>
      </c>
      <c r="C135" s="452"/>
      <c r="D135" s="459" t="s">
        <v>178</v>
      </c>
      <c r="E135" s="545"/>
      <c r="F135" s="545"/>
      <c r="G135" s="545"/>
      <c r="H135" s="508"/>
      <c r="I135" s="461"/>
      <c r="J135" s="713"/>
      <c r="K135" s="705"/>
      <c r="L135" s="463"/>
      <c r="M135" s="464"/>
      <c r="N135" s="463"/>
      <c r="O135" s="463"/>
      <c r="P135" s="463"/>
      <c r="Q135" s="463"/>
      <c r="R135" s="463"/>
      <c r="S135" s="463"/>
      <c r="T135" s="463"/>
      <c r="U135" s="463"/>
      <c r="V135" s="463"/>
      <c r="W135" s="463"/>
    </row>
    <row r="136" spans="1:23" s="457" customFormat="1" ht="32.25" customHeight="1">
      <c r="A136" s="451"/>
      <c r="B136" s="701"/>
      <c r="C136" s="452"/>
      <c r="D136" s="1170" t="s">
        <v>179</v>
      </c>
      <c r="E136" s="1170"/>
      <c r="F136" s="1170"/>
      <c r="G136" s="1170"/>
      <c r="H136" s="466"/>
      <c r="I136" s="454"/>
      <c r="J136" s="714"/>
      <c r="K136" s="703"/>
      <c r="L136" s="455"/>
      <c r="M136" s="456"/>
      <c r="N136" s="455"/>
      <c r="O136" s="455"/>
      <c r="P136" s="455"/>
      <c r="Q136" s="455"/>
      <c r="R136" s="455"/>
      <c r="S136" s="455"/>
      <c r="T136" s="455"/>
      <c r="U136" s="455"/>
      <c r="V136" s="455"/>
      <c r="W136" s="455"/>
    </row>
    <row r="137" spans="1:23" s="460" customFormat="1" ht="25" customHeight="1">
      <c r="A137" s="458"/>
      <c r="B137" s="701" t="s">
        <v>180</v>
      </c>
      <c r="C137" s="452"/>
      <c r="D137" s="459" t="s">
        <v>181</v>
      </c>
      <c r="E137" s="545"/>
      <c r="F137" s="545"/>
      <c r="G137" s="545"/>
      <c r="H137" s="508"/>
      <c r="I137" s="461"/>
      <c r="J137" s="704"/>
      <c r="K137" s="705"/>
      <c r="L137" s="463"/>
      <c r="M137" s="464"/>
      <c r="N137" s="463"/>
      <c r="O137" s="463"/>
      <c r="P137" s="463"/>
      <c r="Q137" s="463"/>
      <c r="R137" s="463"/>
      <c r="S137" s="463"/>
      <c r="T137" s="463"/>
      <c r="U137" s="463"/>
      <c r="V137" s="463"/>
      <c r="W137" s="463"/>
    </row>
    <row r="138" spans="1:23" s="457" customFormat="1" ht="63" customHeight="1">
      <c r="A138" s="451"/>
      <c r="B138" s="701"/>
      <c r="C138" s="452"/>
      <c r="D138" s="1170" t="s">
        <v>182</v>
      </c>
      <c r="E138" s="1170"/>
      <c r="F138" s="1170"/>
      <c r="G138" s="1170"/>
      <c r="H138" s="466"/>
      <c r="I138" s="454"/>
      <c r="J138" s="702"/>
      <c r="K138" s="703"/>
      <c r="L138" s="455"/>
      <c r="M138" s="456"/>
      <c r="N138" s="455"/>
      <c r="O138" s="455"/>
      <c r="P138" s="455"/>
      <c r="Q138" s="455"/>
      <c r="R138" s="455"/>
      <c r="S138" s="455"/>
      <c r="T138" s="455"/>
      <c r="U138" s="455"/>
      <c r="V138" s="455"/>
      <c r="W138" s="455"/>
    </row>
    <row r="139" spans="1:23" s="481" customFormat="1" ht="27" customHeight="1" thickBot="1">
      <c r="A139" s="511"/>
      <c r="B139" s="512"/>
      <c r="C139" s="473"/>
      <c r="D139" s="1172" t="s">
        <v>125</v>
      </c>
      <c r="E139" s="1173"/>
      <c r="F139" s="1173"/>
      <c r="G139" s="1173"/>
      <c r="H139" s="474"/>
      <c r="I139" s="475"/>
      <c r="J139" s="513">
        <f>SUM(J125:J138)</f>
        <v>0</v>
      </c>
      <c r="K139" s="514"/>
      <c r="L139" s="478"/>
      <c r="M139" s="479"/>
      <c r="N139" s="480"/>
      <c r="O139" s="480"/>
      <c r="P139" s="480"/>
      <c r="Q139" s="480"/>
      <c r="R139" s="480"/>
      <c r="S139" s="480"/>
      <c r="T139" s="480"/>
      <c r="U139" s="480"/>
      <c r="V139" s="480"/>
      <c r="W139" s="480"/>
    </row>
    <row r="140" spans="1:23" s="457" customFormat="1" ht="9" customHeight="1">
      <c r="B140" s="482"/>
      <c r="C140" s="482"/>
      <c r="D140" s="482"/>
      <c r="E140" s="515"/>
      <c r="F140" s="454"/>
      <c r="G140" s="454"/>
      <c r="H140" s="454"/>
      <c r="I140" s="454"/>
      <c r="J140" s="484"/>
      <c r="K140" s="546"/>
      <c r="L140" s="518"/>
      <c r="M140" s="505"/>
      <c r="N140" s="455"/>
      <c r="O140" s="455"/>
      <c r="P140" s="455"/>
      <c r="Q140" s="455"/>
      <c r="R140" s="455"/>
      <c r="S140" s="455"/>
      <c r="T140" s="455"/>
      <c r="U140" s="455"/>
      <c r="V140" s="455"/>
      <c r="W140" s="455"/>
    </row>
    <row r="141" spans="1:23" s="486" customFormat="1" ht="22" customHeight="1">
      <c r="B141" s="487"/>
      <c r="C141" s="487"/>
      <c r="D141" s="488" t="s">
        <v>29</v>
      </c>
      <c r="E141" s="489"/>
      <c r="F141" s="489"/>
      <c r="G141" s="489"/>
      <c r="H141" s="490"/>
      <c r="I141" s="490"/>
      <c r="J141" s="491"/>
      <c r="K141" s="492" t="s">
        <v>183</v>
      </c>
      <c r="L141" s="493"/>
      <c r="M141" s="493"/>
      <c r="N141" s="493"/>
      <c r="O141" s="493"/>
      <c r="P141" s="493"/>
      <c r="Q141" s="493"/>
      <c r="R141" s="493"/>
      <c r="S141" s="493"/>
      <c r="T141" s="493"/>
      <c r="U141" s="493"/>
      <c r="V141" s="493"/>
      <c r="W141" s="493"/>
    </row>
    <row r="142" spans="1:23" s="457" customFormat="1" ht="80.25" customHeight="1">
      <c r="A142" s="451"/>
      <c r="B142" s="701"/>
      <c r="C142" s="452"/>
      <c r="D142" s="1170" t="s">
        <v>184</v>
      </c>
      <c r="E142" s="1170"/>
      <c r="F142" s="1170"/>
      <c r="G142" s="1170"/>
      <c r="H142" s="466"/>
      <c r="I142" s="454"/>
      <c r="J142" s="702"/>
      <c r="K142" s="703"/>
      <c r="L142" s="455"/>
      <c r="M142" s="456"/>
      <c r="N142" s="455"/>
      <c r="O142" s="455"/>
      <c r="P142" s="455"/>
      <c r="Q142" s="455"/>
      <c r="R142" s="455"/>
      <c r="S142" s="455"/>
      <c r="T142" s="455"/>
      <c r="U142" s="455"/>
      <c r="V142" s="455"/>
      <c r="W142" s="455"/>
    </row>
    <row r="143" spans="1:23" s="457" customFormat="1" ht="86.25" customHeight="1">
      <c r="A143" s="451"/>
      <c r="B143" s="701"/>
      <c r="C143" s="452"/>
      <c r="D143" s="1170" t="s">
        <v>185</v>
      </c>
      <c r="E143" s="1170"/>
      <c r="F143" s="1170"/>
      <c r="G143" s="1170"/>
      <c r="H143" s="466"/>
      <c r="I143" s="454"/>
      <c r="J143" s="702"/>
      <c r="K143" s="703"/>
      <c r="L143" s="455"/>
      <c r="M143" s="456"/>
      <c r="N143" s="455"/>
      <c r="O143" s="455"/>
      <c r="P143" s="455"/>
      <c r="Q143" s="455"/>
      <c r="R143" s="455"/>
      <c r="S143" s="455"/>
      <c r="T143" s="455"/>
      <c r="U143" s="455"/>
      <c r="V143" s="455"/>
      <c r="W143" s="455"/>
    </row>
    <row r="144" spans="1:23" s="457" customFormat="1" ht="105" customHeight="1">
      <c r="A144" s="451"/>
      <c r="B144" s="701"/>
      <c r="C144" s="452"/>
      <c r="D144" s="1170" t="s">
        <v>186</v>
      </c>
      <c r="E144" s="1170"/>
      <c r="F144" s="1170"/>
      <c r="G144" s="1170"/>
      <c r="H144" s="466"/>
      <c r="I144" s="454"/>
      <c r="J144" s="702"/>
      <c r="K144" s="703"/>
      <c r="L144" s="455"/>
      <c r="M144" s="456"/>
      <c r="N144" s="455"/>
      <c r="O144" s="455"/>
      <c r="P144" s="455"/>
      <c r="Q144" s="455"/>
      <c r="R144" s="455"/>
      <c r="S144" s="455"/>
      <c r="T144" s="455"/>
      <c r="U144" s="455"/>
      <c r="V144" s="455"/>
      <c r="W144" s="455"/>
    </row>
    <row r="145" spans="1:23" s="457" customFormat="1" ht="70.5" customHeight="1">
      <c r="A145" s="451"/>
      <c r="B145" s="701"/>
      <c r="C145" s="452"/>
      <c r="D145" s="1170" t="s">
        <v>187</v>
      </c>
      <c r="E145" s="1170"/>
      <c r="F145" s="1170"/>
      <c r="G145" s="1170"/>
      <c r="H145" s="466"/>
      <c r="I145" s="454"/>
      <c r="J145" s="702"/>
      <c r="K145" s="703"/>
      <c r="L145" s="455"/>
      <c r="M145" s="456"/>
      <c r="N145" s="455"/>
      <c r="O145" s="455"/>
      <c r="P145" s="455"/>
      <c r="Q145" s="455"/>
      <c r="R145" s="455"/>
      <c r="S145" s="455"/>
      <c r="T145" s="455"/>
      <c r="U145" s="455"/>
      <c r="V145" s="455"/>
      <c r="W145" s="455"/>
    </row>
    <row r="146" spans="1:23" s="457" customFormat="1" ht="53.25" customHeight="1">
      <c r="A146" s="451"/>
      <c r="B146" s="701"/>
      <c r="C146" s="452"/>
      <c r="D146" s="1170" t="s">
        <v>188</v>
      </c>
      <c r="E146" s="1170"/>
      <c r="F146" s="1170"/>
      <c r="G146" s="1170"/>
      <c r="H146" s="466"/>
      <c r="I146" s="454"/>
      <c r="J146" s="702"/>
      <c r="K146" s="703"/>
      <c r="L146" s="455"/>
      <c r="M146" s="456"/>
      <c r="N146" s="455"/>
      <c r="O146" s="455"/>
      <c r="P146" s="455"/>
      <c r="Q146" s="455"/>
      <c r="R146" s="455"/>
      <c r="S146" s="455"/>
      <c r="T146" s="455"/>
      <c r="U146" s="455"/>
      <c r="V146" s="455"/>
      <c r="W146" s="455"/>
    </row>
    <row r="147" spans="1:23" s="457" customFormat="1" ht="25" customHeight="1">
      <c r="A147" s="451"/>
      <c r="B147" s="701"/>
      <c r="C147" s="452"/>
      <c r="D147" s="1198"/>
      <c r="E147" s="1198"/>
      <c r="F147" s="1198"/>
      <c r="G147" s="1198"/>
      <c r="H147" s="466"/>
      <c r="I147" s="454"/>
      <c r="J147" s="702"/>
      <c r="K147" s="519"/>
      <c r="L147" s="455"/>
      <c r="M147" s="456"/>
      <c r="N147" s="455"/>
      <c r="O147" s="455"/>
      <c r="P147" s="455"/>
      <c r="Q147" s="455"/>
      <c r="R147" s="455"/>
      <c r="S147" s="455"/>
      <c r="T147" s="455"/>
      <c r="U147" s="455"/>
      <c r="V147" s="455"/>
      <c r="W147" s="455"/>
    </row>
    <row r="148" spans="1:23" s="457" customFormat="1" ht="25" customHeight="1">
      <c r="A148" s="451"/>
      <c r="B148" s="701"/>
      <c r="C148" s="452"/>
      <c r="D148" s="465"/>
      <c r="E148" s="465"/>
      <c r="F148" s="465"/>
      <c r="G148" s="465"/>
      <c r="H148" s="466"/>
      <c r="I148" s="454"/>
      <c r="J148" s="702"/>
      <c r="K148" s="703"/>
      <c r="L148" s="455"/>
      <c r="M148" s="456"/>
      <c r="N148" s="455"/>
      <c r="O148" s="455"/>
      <c r="P148" s="455"/>
      <c r="Q148" s="455"/>
      <c r="R148" s="455"/>
      <c r="S148" s="455"/>
      <c r="T148" s="455"/>
      <c r="U148" s="455"/>
      <c r="V148" s="455"/>
      <c r="W148" s="455"/>
    </row>
    <row r="149" spans="1:23" s="457" customFormat="1" ht="25" customHeight="1">
      <c r="A149" s="451"/>
      <c r="B149" s="701"/>
      <c r="C149" s="452"/>
      <c r="D149" s="465"/>
      <c r="E149" s="465"/>
      <c r="F149" s="465"/>
      <c r="G149" s="465"/>
      <c r="H149" s="466"/>
      <c r="I149" s="454"/>
      <c r="J149" s="702"/>
      <c r="K149" s="703"/>
      <c r="L149" s="455"/>
      <c r="M149" s="456"/>
      <c r="N149" s="455"/>
      <c r="O149" s="455"/>
      <c r="P149" s="455"/>
      <c r="Q149" s="455"/>
      <c r="R149" s="455"/>
      <c r="S149" s="455"/>
      <c r="T149" s="455"/>
      <c r="U149" s="455"/>
      <c r="V149" s="455"/>
      <c r="W149" s="455"/>
    </row>
    <row r="150" spans="1:23" s="457" customFormat="1" ht="25" customHeight="1">
      <c r="A150" s="451"/>
      <c r="B150" s="701"/>
      <c r="C150" s="452"/>
      <c r="D150" s="465"/>
      <c r="E150" s="465"/>
      <c r="F150" s="465"/>
      <c r="G150" s="465"/>
      <c r="H150" s="466"/>
      <c r="I150" s="454"/>
      <c r="J150" s="702"/>
      <c r="K150" s="703"/>
      <c r="L150" s="455"/>
      <c r="M150" s="456"/>
      <c r="N150" s="455"/>
      <c r="O150" s="455"/>
      <c r="P150" s="455"/>
      <c r="Q150" s="455"/>
      <c r="R150" s="455"/>
      <c r="S150" s="455"/>
      <c r="T150" s="455"/>
      <c r="U150" s="455"/>
      <c r="V150" s="455"/>
      <c r="W150" s="455"/>
    </row>
    <row r="151" spans="1:23" s="457" customFormat="1" ht="25" customHeight="1">
      <c r="A151" s="451"/>
      <c r="B151" s="701"/>
      <c r="C151" s="452"/>
      <c r="D151" s="465"/>
      <c r="E151" s="465"/>
      <c r="F151" s="465"/>
      <c r="G151" s="465"/>
      <c r="H151" s="466"/>
      <c r="I151" s="454"/>
      <c r="J151" s="702"/>
      <c r="K151" s="703"/>
      <c r="L151" s="455"/>
      <c r="M151" s="456"/>
      <c r="N151" s="455"/>
      <c r="O151" s="455"/>
      <c r="P151" s="455"/>
      <c r="Q151" s="455"/>
      <c r="R151" s="455"/>
      <c r="S151" s="455"/>
      <c r="T151" s="455"/>
      <c r="U151" s="455"/>
      <c r="V151" s="455"/>
      <c r="W151" s="455"/>
    </row>
    <row r="152" spans="1:23" s="457" customFormat="1" ht="25" customHeight="1">
      <c r="A152" s="451"/>
      <c r="B152" s="701"/>
      <c r="C152" s="452"/>
      <c r="D152" s="465"/>
      <c r="E152" s="465"/>
      <c r="F152" s="465"/>
      <c r="G152" s="465"/>
      <c r="H152" s="466"/>
      <c r="I152" s="454"/>
      <c r="J152" s="702"/>
      <c r="K152" s="703"/>
      <c r="L152" s="455"/>
      <c r="M152" s="456"/>
      <c r="N152" s="455"/>
      <c r="O152" s="455"/>
      <c r="P152" s="455"/>
      <c r="Q152" s="455"/>
      <c r="R152" s="455"/>
      <c r="S152" s="455"/>
      <c r="T152" s="455"/>
      <c r="U152" s="455"/>
      <c r="V152" s="455"/>
      <c r="W152" s="455"/>
    </row>
    <row r="153" spans="1:23" s="457" customFormat="1" ht="25" customHeight="1">
      <c r="A153" s="451"/>
      <c r="B153" s="701"/>
      <c r="C153" s="452"/>
      <c r="D153" s="465"/>
      <c r="E153" s="465"/>
      <c r="F153" s="465"/>
      <c r="G153" s="465"/>
      <c r="H153" s="466"/>
      <c r="I153" s="454"/>
      <c r="J153" s="702"/>
      <c r="K153" s="703"/>
      <c r="L153" s="455"/>
      <c r="M153" s="456"/>
      <c r="N153" s="455"/>
      <c r="O153" s="455"/>
      <c r="P153" s="455"/>
      <c r="Q153" s="455"/>
      <c r="R153" s="455"/>
      <c r="S153" s="455"/>
      <c r="T153" s="455"/>
      <c r="U153" s="455"/>
      <c r="V153" s="455"/>
      <c r="W153" s="455"/>
    </row>
    <row r="154" spans="1:23" s="457" customFormat="1" ht="25" customHeight="1">
      <c r="A154" s="451"/>
      <c r="B154" s="701"/>
      <c r="C154" s="452"/>
      <c r="D154" s="465"/>
      <c r="E154" s="465"/>
      <c r="F154" s="465"/>
      <c r="G154" s="465"/>
      <c r="H154" s="466"/>
      <c r="I154" s="454"/>
      <c r="J154" s="702"/>
      <c r="K154" s="703"/>
      <c r="L154" s="455"/>
      <c r="M154" s="456"/>
      <c r="N154" s="455"/>
      <c r="O154" s="455"/>
      <c r="P154" s="455"/>
      <c r="Q154" s="455"/>
      <c r="R154" s="455"/>
      <c r="S154" s="455"/>
      <c r="T154" s="455"/>
      <c r="U154" s="455"/>
      <c r="V154" s="455"/>
      <c r="W154" s="455"/>
    </row>
    <row r="155" spans="1:23" s="457" customFormat="1" ht="25" customHeight="1">
      <c r="A155" s="451"/>
      <c r="B155" s="701"/>
      <c r="C155" s="452"/>
      <c r="D155" s="465"/>
      <c r="E155" s="465"/>
      <c r="F155" s="465"/>
      <c r="G155" s="465"/>
      <c r="H155" s="466"/>
      <c r="I155" s="454"/>
      <c r="J155" s="702"/>
      <c r="K155" s="703"/>
      <c r="L155" s="455"/>
      <c r="M155" s="456"/>
      <c r="N155" s="455"/>
      <c r="O155" s="455"/>
      <c r="P155" s="455"/>
      <c r="Q155" s="455"/>
      <c r="R155" s="455"/>
      <c r="S155" s="455"/>
      <c r="T155" s="455"/>
      <c r="U155" s="455"/>
      <c r="V155" s="455"/>
      <c r="W155" s="455"/>
    </row>
    <row r="156" spans="1:23" s="457" customFormat="1" ht="25" customHeight="1">
      <c r="A156" s="451"/>
      <c r="B156" s="701"/>
      <c r="C156" s="452"/>
      <c r="D156" s="465"/>
      <c r="E156" s="465"/>
      <c r="F156" s="465"/>
      <c r="G156" s="465"/>
      <c r="H156" s="466"/>
      <c r="I156" s="454"/>
      <c r="J156" s="702"/>
      <c r="K156" s="703"/>
      <c r="L156" s="455"/>
      <c r="M156" s="456"/>
      <c r="N156" s="455"/>
      <c r="O156" s="455"/>
      <c r="P156" s="455"/>
      <c r="Q156" s="455"/>
      <c r="R156" s="455"/>
      <c r="S156" s="455"/>
      <c r="T156" s="455"/>
      <c r="U156" s="455"/>
      <c r="V156" s="455"/>
      <c r="W156" s="455"/>
    </row>
    <row r="157" spans="1:23" s="481" customFormat="1" ht="27" customHeight="1" thickBot="1">
      <c r="A157" s="511"/>
      <c r="B157" s="473"/>
      <c r="C157" s="473"/>
      <c r="D157" s="1172" t="s">
        <v>125</v>
      </c>
      <c r="E157" s="1199"/>
      <c r="F157" s="1199"/>
      <c r="G157" s="1199"/>
      <c r="H157" s="547"/>
      <c r="I157" s="548"/>
      <c r="J157" s="549">
        <f>SUM(J142:J155)</f>
        <v>0</v>
      </c>
      <c r="K157" s="514"/>
      <c r="L157" s="478"/>
      <c r="M157" s="479"/>
      <c r="N157" s="480"/>
      <c r="O157" s="480"/>
      <c r="P157" s="480"/>
      <c r="Q157" s="480"/>
      <c r="R157" s="480"/>
      <c r="S157" s="480"/>
      <c r="T157" s="480"/>
      <c r="U157" s="480"/>
      <c r="V157" s="480"/>
      <c r="W157" s="480"/>
    </row>
    <row r="158" spans="1:23" s="457" customFormat="1" ht="22" customHeight="1">
      <c r="B158" s="482"/>
      <c r="C158" s="482"/>
      <c r="D158" s="482"/>
      <c r="F158" s="454"/>
      <c r="G158" s="454"/>
      <c r="H158" s="454"/>
      <c r="I158" s="454"/>
      <c r="J158" s="484"/>
      <c r="K158" s="485"/>
      <c r="L158" s="455"/>
      <c r="M158" s="456"/>
      <c r="N158" s="455"/>
      <c r="O158" s="455"/>
      <c r="P158" s="455"/>
      <c r="Q158" s="455"/>
      <c r="R158" s="455"/>
      <c r="S158" s="455"/>
      <c r="T158" s="455"/>
      <c r="U158" s="455"/>
      <c r="V158" s="455"/>
      <c r="W158" s="455"/>
    </row>
    <row r="159" spans="1:23" s="486" customFormat="1" ht="22" customHeight="1">
      <c r="B159" s="487"/>
      <c r="C159" s="487"/>
      <c r="D159" s="488" t="s">
        <v>29</v>
      </c>
      <c r="E159" s="489"/>
      <c r="F159" s="489"/>
      <c r="G159" s="489"/>
      <c r="H159" s="490"/>
      <c r="I159" s="490"/>
      <c r="J159" s="491"/>
      <c r="K159" s="492" t="s">
        <v>189</v>
      </c>
      <c r="L159" s="493"/>
      <c r="M159" s="493"/>
      <c r="N159" s="493"/>
      <c r="O159" s="493"/>
      <c r="P159" s="493"/>
      <c r="Q159" s="493"/>
      <c r="R159" s="493"/>
      <c r="S159" s="493"/>
      <c r="T159" s="493"/>
      <c r="U159" s="493"/>
      <c r="V159" s="493"/>
      <c r="W159" s="493"/>
    </row>
    <row r="160" spans="1:23" s="460" customFormat="1" ht="22" customHeight="1">
      <c r="A160" s="458"/>
      <c r="B160" s="701" t="s">
        <v>46</v>
      </c>
      <c r="C160" s="452"/>
      <c r="D160" s="459" t="s">
        <v>190</v>
      </c>
      <c r="E160" s="515"/>
      <c r="G160" s="461"/>
      <c r="H160" s="462"/>
      <c r="I160" s="461"/>
      <c r="J160" s="704"/>
      <c r="K160" s="705"/>
      <c r="L160" s="463"/>
      <c r="M160" s="464"/>
      <c r="N160" s="463"/>
      <c r="O160" s="463"/>
      <c r="P160" s="463"/>
      <c r="Q160" s="463"/>
      <c r="R160" s="463"/>
      <c r="S160" s="463"/>
      <c r="T160" s="463"/>
      <c r="U160" s="463"/>
      <c r="V160" s="463"/>
      <c r="W160" s="463"/>
    </row>
    <row r="161" spans="1:23" s="457" customFormat="1" ht="48.75" customHeight="1">
      <c r="A161" s="451"/>
      <c r="B161" s="701"/>
      <c r="C161" s="452"/>
      <c r="D161" s="1170" t="s">
        <v>191</v>
      </c>
      <c r="E161" s="1170"/>
      <c r="F161" s="1170"/>
      <c r="G161" s="1170"/>
      <c r="H161" s="466"/>
      <c r="I161" s="454"/>
      <c r="J161" s="714"/>
      <c r="K161" s="703"/>
      <c r="L161" s="455"/>
      <c r="M161" s="456"/>
      <c r="N161" s="455"/>
      <c r="O161" s="455"/>
      <c r="P161" s="455"/>
      <c r="Q161" s="455"/>
      <c r="R161" s="455"/>
      <c r="S161" s="455"/>
      <c r="T161" s="455"/>
      <c r="U161" s="455"/>
      <c r="V161" s="455"/>
      <c r="W161" s="455"/>
    </row>
    <row r="162" spans="1:23" s="460" customFormat="1" ht="22" customHeight="1">
      <c r="A162" s="458"/>
      <c r="B162" s="701" t="s">
        <v>50</v>
      </c>
      <c r="C162" s="452"/>
      <c r="D162" s="459" t="s">
        <v>192</v>
      </c>
      <c r="E162" s="459"/>
      <c r="G162" s="461"/>
      <c r="H162" s="462"/>
      <c r="I162" s="461"/>
      <c r="J162" s="713"/>
      <c r="K162" s="705"/>
      <c r="L162" s="463"/>
      <c r="M162" s="464"/>
      <c r="N162" s="463"/>
      <c r="O162" s="463"/>
      <c r="P162" s="463"/>
      <c r="Q162" s="463"/>
      <c r="R162" s="463"/>
      <c r="S162" s="463"/>
      <c r="T162" s="463"/>
      <c r="U162" s="463"/>
      <c r="V162" s="463"/>
      <c r="W162" s="463"/>
    </row>
    <row r="163" spans="1:23" s="457" customFormat="1" ht="80.25" customHeight="1">
      <c r="A163" s="451"/>
      <c r="B163" s="701"/>
      <c r="C163" s="452"/>
      <c r="D163" s="471" t="s">
        <v>113</v>
      </c>
      <c r="E163" s="1170" t="s">
        <v>193</v>
      </c>
      <c r="F163" s="1170"/>
      <c r="G163" s="1170"/>
      <c r="H163" s="466"/>
      <c r="I163" s="454"/>
      <c r="J163" s="714"/>
      <c r="K163" s="703"/>
      <c r="L163" s="455"/>
      <c r="M163" s="456"/>
      <c r="N163" s="455"/>
      <c r="O163" s="455"/>
      <c r="P163" s="455"/>
      <c r="Q163" s="455"/>
      <c r="R163" s="455"/>
      <c r="S163" s="455"/>
      <c r="T163" s="455"/>
      <c r="U163" s="455"/>
      <c r="V163" s="455"/>
      <c r="W163" s="455"/>
    </row>
    <row r="164" spans="1:23" s="457" customFormat="1" ht="92.25" customHeight="1">
      <c r="A164" s="451"/>
      <c r="B164" s="701"/>
      <c r="C164" s="452"/>
      <c r="D164" s="471" t="s">
        <v>121</v>
      </c>
      <c r="E164" s="1170" t="s">
        <v>194</v>
      </c>
      <c r="F164" s="1170"/>
      <c r="G164" s="1170"/>
      <c r="H164" s="466"/>
      <c r="I164" s="454"/>
      <c r="J164" s="714"/>
      <c r="K164" s="703"/>
      <c r="L164" s="455"/>
      <c r="M164" s="456"/>
      <c r="N164" s="455"/>
      <c r="O164" s="455"/>
      <c r="P164" s="455"/>
      <c r="Q164" s="455"/>
      <c r="R164" s="455"/>
      <c r="S164" s="455"/>
      <c r="T164" s="455"/>
      <c r="U164" s="455"/>
      <c r="V164" s="455"/>
      <c r="W164" s="455"/>
    </row>
    <row r="165" spans="1:23" s="457" customFormat="1" ht="81.75" customHeight="1">
      <c r="A165" s="451"/>
      <c r="B165" s="701"/>
      <c r="C165" s="452"/>
      <c r="D165" s="471" t="s">
        <v>123</v>
      </c>
      <c r="E165" s="1170" t="s">
        <v>195</v>
      </c>
      <c r="F165" s="1170"/>
      <c r="G165" s="1170"/>
      <c r="H165" s="466"/>
      <c r="I165" s="454"/>
      <c r="J165" s="714"/>
      <c r="K165" s="703"/>
      <c r="L165" s="455"/>
      <c r="M165" s="456"/>
      <c r="N165" s="455"/>
      <c r="O165" s="455"/>
      <c r="P165" s="455"/>
      <c r="Q165" s="455"/>
      <c r="R165" s="455"/>
      <c r="S165" s="455"/>
      <c r="T165" s="455"/>
      <c r="U165" s="455"/>
      <c r="V165" s="455"/>
      <c r="W165" s="455"/>
    </row>
    <row r="166" spans="1:23" s="460" customFormat="1" ht="22" customHeight="1">
      <c r="A166" s="458"/>
      <c r="B166" s="701" t="s">
        <v>82</v>
      </c>
      <c r="C166" s="452"/>
      <c r="D166" s="459" t="s">
        <v>196</v>
      </c>
      <c r="E166" s="515"/>
      <c r="G166" s="461"/>
      <c r="H166" s="462"/>
      <c r="I166" s="461"/>
      <c r="J166" s="713"/>
      <c r="K166" s="705"/>
      <c r="L166" s="463"/>
      <c r="M166" s="464"/>
      <c r="N166" s="463"/>
      <c r="O166" s="463"/>
      <c r="P166" s="463"/>
      <c r="Q166" s="463"/>
      <c r="R166" s="463"/>
      <c r="S166" s="463"/>
      <c r="T166" s="463"/>
      <c r="U166" s="463"/>
      <c r="V166" s="463"/>
      <c r="W166" s="463"/>
    </row>
    <row r="167" spans="1:23" s="457" customFormat="1" ht="95.25" customHeight="1">
      <c r="A167" s="451"/>
      <c r="B167" s="701"/>
      <c r="C167" s="452"/>
      <c r="D167" s="1170" t="s">
        <v>197</v>
      </c>
      <c r="E167" s="1170"/>
      <c r="F167" s="1170"/>
      <c r="G167" s="1170"/>
      <c r="H167" s="466"/>
      <c r="I167" s="454"/>
      <c r="J167" s="714"/>
      <c r="K167" s="703"/>
      <c r="L167" s="455"/>
      <c r="M167" s="456"/>
      <c r="N167" s="455"/>
      <c r="O167" s="455"/>
      <c r="P167" s="455"/>
      <c r="Q167" s="455"/>
      <c r="R167" s="455"/>
      <c r="S167" s="455"/>
      <c r="T167" s="455"/>
      <c r="U167" s="455"/>
      <c r="V167" s="455"/>
      <c r="W167" s="455"/>
    </row>
    <row r="168" spans="1:23" s="460" customFormat="1" ht="22" customHeight="1">
      <c r="A168" s="458"/>
      <c r="B168" s="701" t="s">
        <v>94</v>
      </c>
      <c r="C168" s="452"/>
      <c r="D168" s="459" t="s">
        <v>198</v>
      </c>
      <c r="E168" s="515"/>
      <c r="G168" s="461"/>
      <c r="H168" s="462"/>
      <c r="I168" s="461"/>
      <c r="J168" s="704"/>
      <c r="K168" s="705"/>
      <c r="L168" s="463"/>
      <c r="M168" s="464"/>
      <c r="N168" s="463"/>
      <c r="O168" s="463"/>
      <c r="P168" s="463"/>
      <c r="Q168" s="463"/>
      <c r="R168" s="463"/>
      <c r="S168" s="463"/>
      <c r="T168" s="463"/>
      <c r="U168" s="463"/>
      <c r="V168" s="463"/>
      <c r="W168" s="463"/>
    </row>
    <row r="169" spans="1:23" s="457" customFormat="1" ht="57" customHeight="1">
      <c r="A169" s="451"/>
      <c r="B169" s="701"/>
      <c r="C169" s="452"/>
      <c r="D169" s="1170" t="s">
        <v>199</v>
      </c>
      <c r="E169" s="1170"/>
      <c r="F169" s="1170"/>
      <c r="G169" s="1170"/>
      <c r="H169" s="466"/>
      <c r="I169" s="550"/>
      <c r="J169" s="702"/>
      <c r="K169" s="703"/>
      <c r="L169" s="455"/>
      <c r="M169" s="456"/>
      <c r="N169" s="455"/>
      <c r="O169" s="455"/>
      <c r="P169" s="455"/>
      <c r="Q169" s="455"/>
      <c r="R169" s="455"/>
      <c r="S169" s="455"/>
      <c r="T169" s="455"/>
      <c r="U169" s="455"/>
      <c r="V169" s="455"/>
      <c r="W169" s="455"/>
    </row>
    <row r="170" spans="1:23" s="457" customFormat="1" ht="25" customHeight="1">
      <c r="A170" s="451"/>
      <c r="B170" s="701"/>
      <c r="C170" s="452"/>
      <c r="D170" s="465"/>
      <c r="E170" s="465"/>
      <c r="F170" s="465"/>
      <c r="G170" s="465"/>
      <c r="H170" s="466"/>
      <c r="I170" s="454"/>
      <c r="J170" s="702"/>
      <c r="K170" s="703"/>
      <c r="L170" s="455"/>
      <c r="M170" s="456"/>
      <c r="N170" s="455"/>
      <c r="O170" s="455"/>
      <c r="P170" s="455"/>
      <c r="Q170" s="455"/>
      <c r="R170" s="455"/>
      <c r="S170" s="455"/>
      <c r="T170" s="455"/>
      <c r="U170" s="455"/>
      <c r="V170" s="455"/>
      <c r="W170" s="455"/>
    </row>
    <row r="171" spans="1:23" s="457" customFormat="1" ht="25" customHeight="1">
      <c r="A171" s="451"/>
      <c r="B171" s="701"/>
      <c r="C171" s="452"/>
      <c r="D171" s="465"/>
      <c r="E171" s="465"/>
      <c r="F171" s="465"/>
      <c r="G171" s="465"/>
      <c r="H171" s="466"/>
      <c r="I171" s="454"/>
      <c r="J171" s="702"/>
      <c r="K171" s="703"/>
      <c r="L171" s="455"/>
      <c r="M171" s="456"/>
      <c r="N171" s="455"/>
      <c r="O171" s="455"/>
      <c r="P171" s="455"/>
      <c r="Q171" s="455"/>
      <c r="R171" s="455"/>
      <c r="S171" s="455"/>
      <c r="T171" s="455"/>
      <c r="U171" s="455"/>
      <c r="V171" s="455"/>
      <c r="W171" s="455"/>
    </row>
    <row r="172" spans="1:23" s="457" customFormat="1" ht="25" customHeight="1">
      <c r="A172" s="451"/>
      <c r="B172" s="701"/>
      <c r="C172" s="452"/>
      <c r="D172" s="465"/>
      <c r="E172" s="465"/>
      <c r="F172" s="465"/>
      <c r="G172" s="465"/>
      <c r="H172" s="466"/>
      <c r="I172" s="454"/>
      <c r="J172" s="702"/>
      <c r="K172" s="703"/>
      <c r="L172" s="455"/>
      <c r="M172" s="456"/>
      <c r="N172" s="455"/>
      <c r="O172" s="455"/>
      <c r="P172" s="455"/>
      <c r="Q172" s="455"/>
      <c r="R172" s="455"/>
      <c r="S172" s="455"/>
      <c r="T172" s="455"/>
      <c r="U172" s="455"/>
      <c r="V172" s="455"/>
      <c r="W172" s="455"/>
    </row>
    <row r="173" spans="1:23" s="457" customFormat="1" ht="18" customHeight="1">
      <c r="A173" s="451"/>
      <c r="B173" s="701"/>
      <c r="C173" s="452"/>
      <c r="D173" s="465"/>
      <c r="E173" s="465"/>
      <c r="F173" s="465"/>
      <c r="G173" s="465"/>
      <c r="H173" s="466"/>
      <c r="I173" s="454"/>
      <c r="J173" s="702"/>
      <c r="K173" s="703"/>
      <c r="L173" s="455"/>
      <c r="M173" s="456"/>
      <c r="N173" s="455"/>
      <c r="O173" s="455"/>
      <c r="P173" s="455"/>
      <c r="Q173" s="455"/>
      <c r="R173" s="455"/>
      <c r="S173" s="455"/>
      <c r="T173" s="455"/>
      <c r="U173" s="455"/>
      <c r="V173" s="455"/>
      <c r="W173" s="455"/>
    </row>
    <row r="174" spans="1:23" s="457" customFormat="1" ht="22.5" customHeight="1">
      <c r="A174" s="451"/>
      <c r="B174" s="701"/>
      <c r="C174" s="452"/>
      <c r="D174" s="465"/>
      <c r="E174" s="465"/>
      <c r="F174" s="465"/>
      <c r="G174" s="465"/>
      <c r="H174" s="466"/>
      <c r="I174" s="454"/>
      <c r="J174" s="526"/>
      <c r="K174" s="551"/>
      <c r="L174" s="455"/>
      <c r="M174" s="456"/>
      <c r="N174" s="455"/>
      <c r="O174" s="455"/>
      <c r="P174" s="455"/>
      <c r="Q174" s="455"/>
      <c r="R174" s="455"/>
      <c r="S174" s="455"/>
      <c r="T174" s="455"/>
      <c r="U174" s="455"/>
      <c r="V174" s="455"/>
      <c r="W174" s="455"/>
    </row>
    <row r="175" spans="1:23" s="481" customFormat="1" ht="27" customHeight="1" thickBot="1">
      <c r="A175" s="511"/>
      <c r="B175" s="552"/>
      <c r="C175" s="473"/>
      <c r="D175" s="512"/>
      <c r="E175" s="1172" t="s">
        <v>125</v>
      </c>
      <c r="F175" s="1173"/>
      <c r="G175" s="1173"/>
      <c r="H175" s="474"/>
      <c r="I175" s="475"/>
      <c r="J175" s="513">
        <f>SUM(J161:J169)</f>
        <v>0</v>
      </c>
      <c r="K175" s="514"/>
      <c r="L175" s="478"/>
      <c r="M175" s="479"/>
      <c r="N175" s="480"/>
      <c r="O175" s="480"/>
      <c r="P175" s="480"/>
      <c r="Q175" s="480"/>
      <c r="R175" s="480"/>
      <c r="S175" s="480"/>
      <c r="T175" s="480"/>
      <c r="U175" s="480"/>
      <c r="V175" s="480"/>
      <c r="W175" s="480"/>
    </row>
    <row r="176" spans="1:23" s="457" customFormat="1" ht="12.75" customHeight="1">
      <c r="B176" s="482"/>
      <c r="C176" s="482"/>
      <c r="D176" s="482"/>
      <c r="F176" s="454"/>
      <c r="G176" s="454"/>
      <c r="H176" s="454"/>
      <c r="I176" s="454"/>
      <c r="J176" s="484"/>
      <c r="K176" s="485"/>
      <c r="L176" s="455"/>
      <c r="M176" s="456"/>
      <c r="N176" s="455"/>
      <c r="O176" s="455"/>
      <c r="P176" s="455"/>
      <c r="Q176" s="455"/>
      <c r="R176" s="455"/>
      <c r="S176" s="455"/>
      <c r="T176" s="455"/>
      <c r="U176" s="455"/>
      <c r="V176" s="455"/>
      <c r="W176" s="455"/>
    </row>
    <row r="177" spans="1:23" s="486" customFormat="1" ht="22" customHeight="1">
      <c r="B177" s="487"/>
      <c r="C177" s="487"/>
      <c r="D177" s="488" t="s">
        <v>29</v>
      </c>
      <c r="E177" s="489"/>
      <c r="F177" s="489"/>
      <c r="G177" s="489"/>
      <c r="H177" s="489"/>
      <c r="I177" s="489"/>
      <c r="J177" s="535"/>
      <c r="K177" s="553" t="s">
        <v>200</v>
      </c>
      <c r="L177" s="493"/>
      <c r="M177" s="493"/>
      <c r="N177" s="493"/>
      <c r="O177" s="493"/>
      <c r="P177" s="493"/>
      <c r="Q177" s="493"/>
      <c r="R177" s="493"/>
      <c r="S177" s="493"/>
      <c r="T177" s="493"/>
      <c r="U177" s="493"/>
      <c r="V177" s="493"/>
      <c r="W177" s="493"/>
    </row>
    <row r="178" spans="1:23" s="460" customFormat="1" ht="22" customHeight="1">
      <c r="A178" s="458"/>
      <c r="B178" s="701" t="s">
        <v>46</v>
      </c>
      <c r="C178" s="452"/>
      <c r="D178" s="459" t="s">
        <v>201</v>
      </c>
      <c r="E178" s="515"/>
      <c r="G178" s="461"/>
      <c r="H178" s="462"/>
      <c r="I178" s="461"/>
      <c r="J178" s="704"/>
      <c r="K178" s="705"/>
      <c r="L178" s="463"/>
      <c r="M178" s="464"/>
      <c r="N178" s="463"/>
      <c r="O178" s="463"/>
      <c r="P178" s="463"/>
      <c r="Q178" s="463"/>
      <c r="R178" s="463"/>
      <c r="S178" s="463"/>
      <c r="T178" s="463"/>
      <c r="U178" s="463"/>
      <c r="V178" s="463"/>
      <c r="W178" s="463"/>
    </row>
    <row r="179" spans="1:23" s="457" customFormat="1" ht="67.5" customHeight="1">
      <c r="A179" s="451"/>
      <c r="B179" s="701"/>
      <c r="C179" s="452"/>
      <c r="D179" s="1170" t="s">
        <v>202</v>
      </c>
      <c r="E179" s="1170"/>
      <c r="F179" s="1170"/>
      <c r="G179" s="1170"/>
      <c r="H179" s="466"/>
      <c r="I179" s="454"/>
      <c r="J179" s="714"/>
      <c r="K179" s="703"/>
      <c r="L179" s="455"/>
      <c r="M179" s="456"/>
      <c r="N179" s="455"/>
      <c r="O179" s="455"/>
      <c r="P179" s="455"/>
      <c r="Q179" s="455"/>
      <c r="R179" s="455"/>
      <c r="S179" s="455"/>
      <c r="T179" s="455"/>
      <c r="U179" s="455"/>
      <c r="V179" s="455"/>
      <c r="W179" s="455"/>
    </row>
    <row r="180" spans="1:23" s="460" customFormat="1" ht="22" customHeight="1">
      <c r="A180" s="458"/>
      <c r="B180" s="701" t="s">
        <v>50</v>
      </c>
      <c r="C180" s="452"/>
      <c r="D180" s="459" t="s">
        <v>203</v>
      </c>
      <c r="E180" s="515"/>
      <c r="G180" s="461"/>
      <c r="H180" s="462"/>
      <c r="I180" s="461"/>
      <c r="J180" s="713"/>
      <c r="K180" s="720"/>
      <c r="L180" s="463"/>
      <c r="M180" s="464"/>
      <c r="N180" s="463"/>
      <c r="O180" s="463"/>
      <c r="P180" s="463"/>
      <c r="Q180" s="463"/>
      <c r="R180" s="463"/>
      <c r="S180" s="463"/>
      <c r="T180" s="463"/>
      <c r="U180" s="463"/>
      <c r="V180" s="463"/>
      <c r="W180" s="463"/>
    </row>
    <row r="181" spans="1:23" s="457" customFormat="1" ht="82.5" customHeight="1">
      <c r="A181" s="451"/>
      <c r="B181" s="701"/>
      <c r="C181" s="452"/>
      <c r="D181" s="1170" t="s">
        <v>204</v>
      </c>
      <c r="E181" s="1170"/>
      <c r="F181" s="1170"/>
      <c r="G181" s="1170"/>
      <c r="H181" s="466"/>
      <c r="I181" s="454"/>
      <c r="J181" s="714"/>
      <c r="K181" s="703"/>
      <c r="L181" s="455"/>
      <c r="M181" s="456"/>
      <c r="N181" s="455"/>
      <c r="O181" s="455"/>
      <c r="P181" s="455"/>
      <c r="Q181" s="455"/>
      <c r="R181" s="455"/>
      <c r="S181" s="455"/>
      <c r="T181" s="455"/>
      <c r="U181" s="455"/>
      <c r="V181" s="455"/>
      <c r="W181" s="455"/>
    </row>
    <row r="182" spans="1:23" s="457" customFormat="1" ht="38.25" customHeight="1">
      <c r="A182" s="451"/>
      <c r="B182" s="701"/>
      <c r="C182" s="452"/>
      <c r="D182" s="1170" t="s">
        <v>205</v>
      </c>
      <c r="E182" s="1170"/>
      <c r="F182" s="1170"/>
      <c r="G182" s="1170"/>
      <c r="H182" s="466"/>
      <c r="I182" s="454"/>
      <c r="J182" s="714"/>
      <c r="K182" s="703"/>
      <c r="L182" s="455"/>
      <c r="M182" s="456"/>
      <c r="N182" s="455"/>
      <c r="O182" s="455"/>
      <c r="P182" s="455"/>
      <c r="Q182" s="455"/>
      <c r="R182" s="455"/>
      <c r="S182" s="455"/>
      <c r="T182" s="455"/>
      <c r="U182" s="455"/>
      <c r="V182" s="455"/>
      <c r="W182" s="455"/>
    </row>
    <row r="183" spans="1:23" s="460" customFormat="1" ht="22" customHeight="1">
      <c r="A183" s="458"/>
      <c r="B183" s="701" t="s">
        <v>82</v>
      </c>
      <c r="C183" s="452"/>
      <c r="D183" s="459" t="s">
        <v>206</v>
      </c>
      <c r="F183" s="461"/>
      <c r="G183" s="461"/>
      <c r="H183" s="462"/>
      <c r="I183" s="461"/>
      <c r="J183" s="713"/>
      <c r="K183" s="705"/>
      <c r="L183" s="463"/>
      <c r="M183" s="464"/>
      <c r="N183" s="463"/>
      <c r="O183" s="463"/>
      <c r="P183" s="463"/>
      <c r="Q183" s="463"/>
      <c r="R183" s="463"/>
      <c r="S183" s="463"/>
      <c r="T183" s="463"/>
      <c r="U183" s="463"/>
      <c r="V183" s="463"/>
      <c r="W183" s="463"/>
    </row>
    <row r="184" spans="1:23" s="457" customFormat="1" ht="114.75" customHeight="1">
      <c r="A184" s="451"/>
      <c r="B184" s="701"/>
      <c r="C184" s="452"/>
      <c r="D184" s="1170" t="s">
        <v>207</v>
      </c>
      <c r="E184" s="1170"/>
      <c r="F184" s="1170"/>
      <c r="G184" s="1170"/>
      <c r="H184" s="466"/>
      <c r="I184" s="454"/>
      <c r="J184" s="714"/>
      <c r="K184" s="703"/>
      <c r="L184" s="455"/>
      <c r="M184" s="456"/>
      <c r="N184" s="455"/>
      <c r="O184" s="455"/>
      <c r="P184" s="455"/>
      <c r="Q184" s="455"/>
      <c r="R184" s="455"/>
      <c r="S184" s="455"/>
      <c r="T184" s="455"/>
      <c r="U184" s="455"/>
      <c r="V184" s="455"/>
      <c r="W184" s="455"/>
    </row>
    <row r="185" spans="1:23" s="460" customFormat="1" ht="22" customHeight="1">
      <c r="A185" s="458"/>
      <c r="B185" s="701" t="s">
        <v>94</v>
      </c>
      <c r="C185" s="452"/>
      <c r="D185" s="459" t="s">
        <v>208</v>
      </c>
      <c r="F185" s="461"/>
      <c r="G185" s="461"/>
      <c r="H185" s="462"/>
      <c r="I185" s="461"/>
      <c r="J185" s="713"/>
      <c r="K185" s="705"/>
      <c r="L185" s="463"/>
      <c r="M185" s="464"/>
      <c r="N185" s="463"/>
      <c r="O185" s="463"/>
      <c r="P185" s="463"/>
      <c r="Q185" s="463"/>
      <c r="R185" s="463"/>
      <c r="S185" s="463"/>
      <c r="T185" s="463"/>
      <c r="U185" s="463"/>
      <c r="V185" s="463"/>
      <c r="W185" s="463"/>
    </row>
    <row r="186" spans="1:23" s="457" customFormat="1" ht="53.25" customHeight="1">
      <c r="A186" s="451"/>
      <c r="B186" s="701"/>
      <c r="C186" s="452"/>
      <c r="D186" s="1170" t="s">
        <v>209</v>
      </c>
      <c r="E186" s="1170"/>
      <c r="F186" s="1170"/>
      <c r="G186" s="1170"/>
      <c r="H186" s="466"/>
      <c r="I186" s="454"/>
      <c r="J186" s="714"/>
      <c r="K186" s="703"/>
      <c r="L186" s="455"/>
      <c r="M186" s="456"/>
      <c r="N186" s="455"/>
      <c r="O186" s="455"/>
      <c r="P186" s="455"/>
      <c r="Q186" s="455"/>
      <c r="R186" s="455"/>
      <c r="S186" s="455"/>
      <c r="T186" s="455"/>
      <c r="U186" s="455"/>
      <c r="V186" s="455"/>
      <c r="W186" s="455"/>
    </row>
    <row r="187" spans="1:23" s="460" customFormat="1" ht="22" customHeight="1">
      <c r="A187" s="458"/>
      <c r="B187" s="701"/>
      <c r="C187" s="452"/>
      <c r="D187" s="459"/>
      <c r="F187" s="461"/>
      <c r="G187" s="461"/>
      <c r="H187" s="462"/>
      <c r="I187" s="461"/>
      <c r="J187" s="713"/>
      <c r="K187" s="705"/>
      <c r="L187" s="463"/>
      <c r="M187" s="464"/>
      <c r="N187" s="463"/>
      <c r="O187" s="463"/>
      <c r="P187" s="463"/>
      <c r="Q187" s="463"/>
      <c r="R187" s="463"/>
      <c r="S187" s="463"/>
      <c r="T187" s="463"/>
      <c r="U187" s="463"/>
      <c r="V187" s="463"/>
      <c r="W187" s="463"/>
    </row>
    <row r="188" spans="1:23" s="457" customFormat="1" ht="57.75" customHeight="1">
      <c r="A188" s="451"/>
      <c r="B188" s="701"/>
      <c r="C188" s="452"/>
      <c r="D188" s="1170"/>
      <c r="E188" s="1170"/>
      <c r="F188" s="1170"/>
      <c r="G188" s="1170"/>
      <c r="H188" s="466"/>
      <c r="I188" s="454"/>
      <c r="J188" s="702"/>
      <c r="K188" s="703"/>
      <c r="L188" s="455"/>
      <c r="M188" s="456"/>
      <c r="N188" s="455"/>
      <c r="O188" s="455"/>
      <c r="P188" s="455"/>
      <c r="Q188" s="455"/>
      <c r="R188" s="455"/>
      <c r="S188" s="455"/>
      <c r="T188" s="455"/>
      <c r="U188" s="455"/>
      <c r="V188" s="455"/>
      <c r="W188" s="455"/>
    </row>
    <row r="189" spans="1:23" s="457" customFormat="1" ht="22" customHeight="1">
      <c r="A189" s="451"/>
      <c r="B189" s="701"/>
      <c r="C189" s="452"/>
      <c r="D189" s="465"/>
      <c r="E189" s="465"/>
      <c r="F189" s="465"/>
      <c r="G189" s="465"/>
      <c r="H189" s="466"/>
      <c r="I189" s="454"/>
      <c r="J189" s="702"/>
      <c r="K189" s="703"/>
      <c r="L189" s="455"/>
      <c r="M189" s="456"/>
      <c r="N189" s="455"/>
      <c r="O189" s="455"/>
      <c r="P189" s="455"/>
      <c r="Q189" s="455"/>
      <c r="R189" s="455"/>
      <c r="S189" s="455"/>
      <c r="T189" s="455"/>
      <c r="U189" s="455"/>
      <c r="V189" s="455"/>
      <c r="W189" s="455"/>
    </row>
    <row r="190" spans="1:23" s="457" customFormat="1" ht="81.75" customHeight="1">
      <c r="A190" s="451"/>
      <c r="B190" s="701"/>
      <c r="C190" s="452"/>
      <c r="D190" s="465"/>
      <c r="E190" s="465"/>
      <c r="F190" s="465"/>
      <c r="G190" s="465"/>
      <c r="H190" s="466"/>
      <c r="I190" s="454"/>
      <c r="J190" s="702"/>
      <c r="K190" s="703"/>
      <c r="L190" s="455"/>
      <c r="M190" s="456"/>
      <c r="N190" s="455"/>
      <c r="O190" s="455"/>
      <c r="P190" s="455"/>
      <c r="Q190" s="455"/>
      <c r="R190" s="455"/>
      <c r="S190" s="455"/>
      <c r="T190" s="455"/>
      <c r="U190" s="455"/>
      <c r="V190" s="455"/>
      <c r="W190" s="455"/>
    </row>
    <row r="191" spans="1:23" s="457" customFormat="1" ht="33.75" customHeight="1">
      <c r="A191" s="451"/>
      <c r="B191" s="701"/>
      <c r="C191" s="452"/>
      <c r="D191" s="465"/>
      <c r="E191" s="465"/>
      <c r="F191" s="465"/>
      <c r="G191" s="465"/>
      <c r="H191" s="466"/>
      <c r="I191" s="454"/>
      <c r="J191" s="702"/>
      <c r="K191" s="703"/>
      <c r="L191" s="455"/>
      <c r="M191" s="456"/>
      <c r="N191" s="455"/>
      <c r="O191" s="455"/>
      <c r="P191" s="455"/>
      <c r="Q191" s="455"/>
      <c r="R191" s="455"/>
      <c r="S191" s="455"/>
      <c r="T191" s="455"/>
      <c r="U191" s="455"/>
      <c r="V191" s="455"/>
      <c r="W191" s="455"/>
    </row>
    <row r="192" spans="1:23" s="481" customFormat="1" ht="27" customHeight="1" thickBot="1">
      <c r="A192" s="511"/>
      <c r="B192" s="512"/>
      <c r="C192" s="473"/>
      <c r="D192" s="512"/>
      <c r="E192" s="1172" t="s">
        <v>125</v>
      </c>
      <c r="F192" s="1173"/>
      <c r="G192" s="1173"/>
      <c r="H192" s="474"/>
      <c r="I192" s="475"/>
      <c r="J192" s="513">
        <f>SUM(J179:J186)</f>
        <v>0</v>
      </c>
      <c r="K192" s="514"/>
      <c r="L192" s="478"/>
      <c r="M192" s="479"/>
      <c r="N192" s="480"/>
      <c r="O192" s="480"/>
      <c r="P192" s="480"/>
      <c r="Q192" s="480"/>
      <c r="R192" s="480"/>
      <c r="S192" s="480"/>
      <c r="T192" s="480"/>
      <c r="U192" s="480"/>
      <c r="V192" s="480"/>
      <c r="W192" s="480"/>
    </row>
    <row r="193" spans="1:23" s="457" customFormat="1" ht="15" customHeight="1">
      <c r="B193" s="482"/>
      <c r="C193" s="482"/>
      <c r="D193" s="482"/>
      <c r="F193" s="454"/>
      <c r="G193" s="454"/>
      <c r="H193" s="454"/>
      <c r="I193" s="454"/>
      <c r="J193" s="484"/>
      <c r="K193" s="485"/>
      <c r="L193" s="455"/>
      <c r="M193" s="456"/>
      <c r="N193" s="455"/>
      <c r="O193" s="455"/>
      <c r="P193" s="455"/>
      <c r="Q193" s="455"/>
      <c r="R193" s="455"/>
      <c r="S193" s="455"/>
      <c r="T193" s="455"/>
      <c r="U193" s="455"/>
      <c r="V193" s="455"/>
      <c r="W193" s="455"/>
    </row>
    <row r="194" spans="1:23" s="486" customFormat="1" ht="22" customHeight="1">
      <c r="B194" s="487"/>
      <c r="C194" s="487"/>
      <c r="D194" s="488" t="s">
        <v>29</v>
      </c>
      <c r="E194" s="489"/>
      <c r="F194" s="489"/>
      <c r="G194" s="489"/>
      <c r="H194" s="490"/>
      <c r="I194" s="490"/>
      <c r="J194" s="491"/>
      <c r="K194" s="492" t="s">
        <v>210</v>
      </c>
      <c r="L194" s="493"/>
      <c r="M194" s="493"/>
      <c r="N194" s="493"/>
      <c r="O194" s="493"/>
      <c r="P194" s="493"/>
      <c r="Q194" s="493"/>
      <c r="R194" s="493"/>
      <c r="S194" s="493"/>
      <c r="T194" s="493"/>
      <c r="U194" s="493"/>
      <c r="V194" s="493"/>
      <c r="W194" s="493"/>
    </row>
    <row r="195" spans="1:23" s="460" customFormat="1" ht="22" customHeight="1">
      <c r="A195" s="458"/>
      <c r="B195" s="701" t="s">
        <v>46</v>
      </c>
      <c r="C195" s="452"/>
      <c r="D195" s="459" t="s">
        <v>211</v>
      </c>
      <c r="F195" s="461"/>
      <c r="G195" s="461"/>
      <c r="H195" s="462"/>
      <c r="I195" s="461"/>
      <c r="J195" s="704"/>
      <c r="K195" s="705"/>
      <c r="L195" s="463"/>
      <c r="M195" s="464"/>
      <c r="N195" s="463"/>
      <c r="O195" s="463"/>
      <c r="P195" s="463"/>
      <c r="Q195" s="463"/>
      <c r="R195" s="463"/>
      <c r="S195" s="463"/>
      <c r="T195" s="463"/>
      <c r="U195" s="463"/>
      <c r="V195" s="463"/>
      <c r="W195" s="463"/>
    </row>
    <row r="196" spans="1:23" s="457" customFormat="1" ht="64.5" customHeight="1">
      <c r="A196" s="451"/>
      <c r="B196" s="701"/>
      <c r="C196" s="452"/>
      <c r="D196" s="1170" t="s">
        <v>212</v>
      </c>
      <c r="E196" s="1170"/>
      <c r="F196" s="1170"/>
      <c r="G196" s="1170"/>
      <c r="H196" s="466"/>
      <c r="I196" s="454"/>
      <c r="J196" s="714"/>
      <c r="K196" s="703"/>
      <c r="L196" s="455"/>
      <c r="M196" s="456"/>
      <c r="N196" s="455"/>
      <c r="O196" s="455"/>
      <c r="P196" s="455"/>
      <c r="Q196" s="455"/>
      <c r="R196" s="455"/>
      <c r="S196" s="455"/>
      <c r="T196" s="455"/>
      <c r="U196" s="455"/>
      <c r="V196" s="455"/>
      <c r="W196" s="455"/>
    </row>
    <row r="197" spans="1:23" s="457" customFormat="1" ht="47.25" customHeight="1">
      <c r="A197" s="451"/>
      <c r="B197" s="701"/>
      <c r="C197" s="452"/>
      <c r="D197" s="1170" t="s">
        <v>213</v>
      </c>
      <c r="E197" s="1170"/>
      <c r="F197" s="1170"/>
      <c r="G197" s="1170"/>
      <c r="H197" s="466"/>
      <c r="I197" s="454"/>
      <c r="J197" s="714"/>
      <c r="K197" s="703"/>
      <c r="L197" s="455"/>
      <c r="M197" s="456"/>
      <c r="N197" s="455"/>
      <c r="O197" s="455"/>
      <c r="P197" s="455"/>
      <c r="Q197" s="455"/>
      <c r="R197" s="455"/>
      <c r="S197" s="455"/>
      <c r="T197" s="455"/>
      <c r="U197" s="455"/>
      <c r="V197" s="455"/>
      <c r="W197" s="455"/>
    </row>
    <row r="198" spans="1:23" s="457" customFormat="1" ht="19.5" customHeight="1">
      <c r="A198" s="451"/>
      <c r="B198" s="701"/>
      <c r="C198" s="452"/>
      <c r="D198" s="1170" t="s">
        <v>214</v>
      </c>
      <c r="E198" s="1170"/>
      <c r="F198" s="1170"/>
      <c r="G198" s="1170"/>
      <c r="H198" s="466"/>
      <c r="I198" s="454"/>
      <c r="J198" s="714"/>
      <c r="K198" s="703"/>
      <c r="L198" s="455"/>
      <c r="M198" s="456"/>
      <c r="N198" s="455"/>
      <c r="O198" s="455"/>
      <c r="P198" s="455"/>
      <c r="Q198" s="455"/>
      <c r="R198" s="455"/>
      <c r="S198" s="455"/>
      <c r="T198" s="455"/>
      <c r="U198" s="455"/>
      <c r="V198" s="455"/>
      <c r="W198" s="455"/>
    </row>
    <row r="199" spans="1:23" s="457" customFormat="1" ht="33.75" customHeight="1">
      <c r="A199" s="451"/>
      <c r="B199" s="701"/>
      <c r="C199" s="452"/>
      <c r="D199" s="534" t="s">
        <v>115</v>
      </c>
      <c r="E199" s="1170" t="s">
        <v>215</v>
      </c>
      <c r="F199" s="1170"/>
      <c r="G199" s="1200"/>
      <c r="H199" s="453"/>
      <c r="I199" s="454"/>
      <c r="J199" s="721"/>
      <c r="K199" s="722"/>
      <c r="L199" s="455"/>
      <c r="M199" s="533"/>
      <c r="N199" s="455"/>
      <c r="O199" s="455"/>
      <c r="P199" s="455"/>
      <c r="Q199" s="455"/>
      <c r="R199" s="455"/>
      <c r="S199" s="455"/>
      <c r="T199" s="455"/>
      <c r="U199" s="455"/>
      <c r="V199" s="455"/>
      <c r="W199" s="455"/>
    </row>
    <row r="200" spans="1:23" s="457" customFormat="1" ht="18" customHeight="1">
      <c r="A200" s="451"/>
      <c r="B200" s="701"/>
      <c r="C200" s="452"/>
      <c r="D200" s="534" t="s">
        <v>117</v>
      </c>
      <c r="E200" s="1170" t="s">
        <v>216</v>
      </c>
      <c r="F200" s="1170"/>
      <c r="G200" s="1200"/>
      <c r="H200" s="453"/>
      <c r="I200" s="454"/>
      <c r="J200" s="721"/>
      <c r="K200" s="722"/>
      <c r="L200" s="455"/>
      <c r="M200" s="533"/>
      <c r="N200" s="455"/>
      <c r="O200" s="455"/>
      <c r="P200" s="455"/>
      <c r="Q200" s="455"/>
      <c r="R200" s="455"/>
      <c r="S200" s="455"/>
      <c r="T200" s="455"/>
      <c r="U200" s="455"/>
      <c r="V200" s="455"/>
      <c r="W200" s="455"/>
    </row>
    <row r="201" spans="1:23" s="457" customFormat="1" ht="18" customHeight="1">
      <c r="A201" s="451"/>
      <c r="B201" s="701"/>
      <c r="C201" s="452"/>
      <c r="D201" s="534" t="s">
        <v>119</v>
      </c>
      <c r="E201" s="1170" t="s">
        <v>217</v>
      </c>
      <c r="F201" s="1170"/>
      <c r="G201" s="1200"/>
      <c r="H201" s="453"/>
      <c r="I201" s="454"/>
      <c r="J201" s="721"/>
      <c r="K201" s="722"/>
      <c r="L201" s="455"/>
      <c r="M201" s="533"/>
      <c r="N201" s="455"/>
      <c r="O201" s="455"/>
      <c r="P201" s="455"/>
      <c r="Q201" s="455"/>
      <c r="R201" s="455"/>
      <c r="S201" s="455"/>
      <c r="T201" s="455"/>
      <c r="U201" s="455"/>
      <c r="V201" s="455"/>
      <c r="W201" s="455"/>
    </row>
    <row r="202" spans="1:23" s="457" customFormat="1" ht="18" customHeight="1">
      <c r="A202" s="451"/>
      <c r="B202" s="701"/>
      <c r="C202" s="452"/>
      <c r="D202" s="534" t="s">
        <v>135</v>
      </c>
      <c r="E202" s="1170" t="s">
        <v>218</v>
      </c>
      <c r="F202" s="1170"/>
      <c r="G202" s="1200"/>
      <c r="H202" s="453"/>
      <c r="I202" s="454"/>
      <c r="J202" s="721"/>
      <c r="K202" s="722"/>
      <c r="L202" s="455"/>
      <c r="M202" s="533"/>
      <c r="N202" s="455"/>
      <c r="O202" s="455"/>
      <c r="P202" s="455"/>
      <c r="Q202" s="455"/>
      <c r="R202" s="455"/>
      <c r="S202" s="455"/>
      <c r="T202" s="455"/>
      <c r="U202" s="455"/>
      <c r="V202" s="455"/>
      <c r="W202" s="455"/>
    </row>
    <row r="203" spans="1:23" s="457" customFormat="1" ht="18" customHeight="1">
      <c r="A203" s="451"/>
      <c r="B203" s="701"/>
      <c r="C203" s="452"/>
      <c r="D203" s="534" t="s">
        <v>137</v>
      </c>
      <c r="E203" s="1170" t="s">
        <v>219</v>
      </c>
      <c r="F203" s="1170"/>
      <c r="G203" s="1200"/>
      <c r="H203" s="453"/>
      <c r="I203" s="454"/>
      <c r="J203" s="721"/>
      <c r="K203" s="722"/>
      <c r="L203" s="455"/>
      <c r="M203" s="533"/>
      <c r="N203" s="455"/>
      <c r="O203" s="455"/>
      <c r="P203" s="455"/>
      <c r="Q203" s="455"/>
      <c r="R203" s="455"/>
      <c r="S203" s="455"/>
      <c r="T203" s="455"/>
      <c r="U203" s="455"/>
      <c r="V203" s="455"/>
      <c r="W203" s="455"/>
    </row>
    <row r="204" spans="1:23" s="457" customFormat="1" ht="18" customHeight="1">
      <c r="A204" s="451"/>
      <c r="B204" s="701"/>
      <c r="C204" s="452"/>
      <c r="D204" s="534" t="s">
        <v>139</v>
      </c>
      <c r="E204" s="1170" t="s">
        <v>220</v>
      </c>
      <c r="F204" s="1170"/>
      <c r="G204" s="1200"/>
      <c r="H204" s="453"/>
      <c r="I204" s="454"/>
      <c r="J204" s="721"/>
      <c r="K204" s="722"/>
      <c r="L204" s="455"/>
      <c r="M204" s="533"/>
      <c r="N204" s="455"/>
      <c r="O204" s="455"/>
      <c r="P204" s="455"/>
      <c r="Q204" s="455"/>
      <c r="R204" s="455"/>
      <c r="S204" s="455"/>
      <c r="T204" s="455"/>
      <c r="U204" s="455"/>
      <c r="V204" s="455"/>
      <c r="W204" s="455"/>
    </row>
    <row r="205" spans="1:23" s="457" customFormat="1" ht="18" customHeight="1">
      <c r="A205" s="451"/>
      <c r="B205" s="701"/>
      <c r="C205" s="452"/>
      <c r="D205" s="534" t="s">
        <v>141</v>
      </c>
      <c r="E205" s="1170" t="s">
        <v>221</v>
      </c>
      <c r="F205" s="1170"/>
      <c r="G205" s="1200"/>
      <c r="H205" s="453"/>
      <c r="I205" s="454"/>
      <c r="J205" s="721"/>
      <c r="K205" s="722"/>
      <c r="L205" s="455"/>
      <c r="M205" s="533"/>
      <c r="N205" s="455"/>
      <c r="O205" s="455"/>
      <c r="P205" s="455"/>
      <c r="Q205" s="455"/>
      <c r="R205" s="455"/>
      <c r="S205" s="455"/>
      <c r="T205" s="455"/>
      <c r="U205" s="455"/>
      <c r="V205" s="455"/>
      <c r="W205" s="455"/>
    </row>
    <row r="206" spans="1:23" s="457" customFormat="1" ht="18" customHeight="1">
      <c r="A206" s="451"/>
      <c r="B206" s="701"/>
      <c r="C206" s="452"/>
      <c r="D206" s="534" t="s">
        <v>222</v>
      </c>
      <c r="E206" s="1170" t="s">
        <v>223</v>
      </c>
      <c r="F206" s="1170"/>
      <c r="G206" s="1200"/>
      <c r="H206" s="453"/>
      <c r="I206" s="454"/>
      <c r="J206" s="721"/>
      <c r="K206" s="722"/>
      <c r="L206" s="455"/>
      <c r="M206" s="533"/>
      <c r="N206" s="455"/>
      <c r="O206" s="455"/>
      <c r="P206" s="455"/>
      <c r="Q206" s="455"/>
      <c r="R206" s="455"/>
      <c r="S206" s="455"/>
      <c r="T206" s="455"/>
      <c r="U206" s="455"/>
      <c r="V206" s="455"/>
      <c r="W206" s="455"/>
    </row>
    <row r="207" spans="1:23" s="457" customFormat="1" ht="51.75" customHeight="1">
      <c r="A207" s="451"/>
      <c r="B207" s="701"/>
      <c r="C207" s="452"/>
      <c r="D207" s="534" t="s">
        <v>113</v>
      </c>
      <c r="E207" s="1170" t="s">
        <v>224</v>
      </c>
      <c r="F207" s="1170"/>
      <c r="G207" s="1200"/>
      <c r="H207" s="453"/>
      <c r="I207" s="454"/>
      <c r="J207" s="721"/>
      <c r="K207" s="722"/>
      <c r="L207" s="455"/>
      <c r="M207" s="533"/>
      <c r="N207" s="455"/>
      <c r="O207" s="455"/>
      <c r="P207" s="455"/>
      <c r="Q207" s="455"/>
      <c r="R207" s="455"/>
      <c r="S207" s="455"/>
      <c r="T207" s="455"/>
      <c r="U207" s="455"/>
      <c r="V207" s="455"/>
      <c r="W207" s="455"/>
    </row>
    <row r="208" spans="1:23" s="457" customFormat="1" ht="69" customHeight="1">
      <c r="A208" s="451"/>
      <c r="B208" s="701"/>
      <c r="C208" s="452"/>
      <c r="D208" s="1170" t="s">
        <v>225</v>
      </c>
      <c r="E208" s="1170"/>
      <c r="F208" s="1170"/>
      <c r="G208" s="1170"/>
      <c r="H208" s="466"/>
      <c r="I208" s="454"/>
      <c r="J208" s="714"/>
      <c r="K208" s="703"/>
      <c r="L208" s="455"/>
      <c r="M208" s="456"/>
      <c r="N208" s="455"/>
      <c r="O208" s="455"/>
      <c r="P208" s="455"/>
      <c r="Q208" s="455"/>
      <c r="R208" s="455"/>
      <c r="S208" s="455"/>
      <c r="T208" s="455"/>
      <c r="U208" s="455"/>
      <c r="V208" s="455"/>
      <c r="W208" s="455"/>
    </row>
    <row r="209" spans="1:23" s="460" customFormat="1" ht="22" customHeight="1">
      <c r="A209" s="458"/>
      <c r="B209" s="701" t="s">
        <v>50</v>
      </c>
      <c r="C209" s="452"/>
      <c r="D209" s="459" t="s">
        <v>226</v>
      </c>
      <c r="E209" s="555"/>
      <c r="F209" s="461"/>
      <c r="G209" s="461"/>
      <c r="H209" s="462"/>
      <c r="I209" s="461"/>
      <c r="J209" s="713"/>
      <c r="K209" s="705"/>
      <c r="L209" s="463"/>
      <c r="M209" s="464"/>
      <c r="N209" s="463"/>
      <c r="O209" s="463"/>
      <c r="P209" s="463"/>
      <c r="Q209" s="463"/>
      <c r="R209" s="463"/>
      <c r="S209" s="463"/>
      <c r="T209" s="463"/>
      <c r="U209" s="463"/>
      <c r="V209" s="463"/>
      <c r="W209" s="463"/>
    </row>
    <row r="210" spans="1:23" s="457" customFormat="1" ht="37.5" customHeight="1">
      <c r="A210" s="451"/>
      <c r="B210" s="701"/>
      <c r="C210" s="452"/>
      <c r="D210" s="1170" t="s">
        <v>227</v>
      </c>
      <c r="E210" s="1170"/>
      <c r="F210" s="1170"/>
      <c r="G210" s="1170"/>
      <c r="H210" s="466"/>
      <c r="I210" s="454"/>
      <c r="J210" s="714"/>
      <c r="K210" s="703"/>
      <c r="L210" s="455"/>
      <c r="M210" s="456"/>
      <c r="N210" s="455"/>
      <c r="O210" s="455"/>
      <c r="P210" s="455"/>
      <c r="Q210" s="455"/>
      <c r="R210" s="455"/>
      <c r="S210" s="455"/>
      <c r="T210" s="455"/>
      <c r="U210" s="455"/>
      <c r="V210" s="455"/>
      <c r="W210" s="455"/>
    </row>
    <row r="211" spans="1:23" s="457" customFormat="1" ht="18" customHeight="1">
      <c r="A211" s="451"/>
      <c r="B211" s="701"/>
      <c r="C211" s="452"/>
      <c r="D211" s="534" t="s">
        <v>115</v>
      </c>
      <c r="E211" s="1170" t="s">
        <v>228</v>
      </c>
      <c r="F211" s="1170"/>
      <c r="G211" s="1200"/>
      <c r="H211" s="453"/>
      <c r="I211" s="454"/>
      <c r="J211" s="721"/>
      <c r="K211" s="722"/>
      <c r="L211" s="455"/>
      <c r="M211" s="533"/>
      <c r="N211" s="455"/>
      <c r="O211" s="455"/>
      <c r="P211" s="455"/>
      <c r="Q211" s="455"/>
      <c r="R211" s="455"/>
      <c r="S211" s="455"/>
      <c r="T211" s="455"/>
      <c r="U211" s="455"/>
      <c r="V211" s="455"/>
      <c r="W211" s="455"/>
    </row>
    <row r="212" spans="1:23" s="457" customFormat="1" ht="18" customHeight="1">
      <c r="A212" s="451"/>
      <c r="B212" s="701"/>
      <c r="C212" s="452"/>
      <c r="D212" s="534" t="s">
        <v>117</v>
      </c>
      <c r="E212" s="1170" t="s">
        <v>229</v>
      </c>
      <c r="F212" s="1170"/>
      <c r="G212" s="1200"/>
      <c r="H212" s="453"/>
      <c r="I212" s="454"/>
      <c r="J212" s="721"/>
      <c r="K212" s="722"/>
      <c r="L212" s="455"/>
      <c r="M212" s="533"/>
      <c r="N212" s="455"/>
      <c r="O212" s="455"/>
      <c r="P212" s="455"/>
      <c r="Q212" s="455"/>
      <c r="R212" s="455"/>
      <c r="S212" s="455"/>
      <c r="T212" s="455"/>
      <c r="U212" s="455"/>
      <c r="V212" s="455"/>
      <c r="W212" s="455"/>
    </row>
    <row r="213" spans="1:23" s="457" customFormat="1" ht="18" customHeight="1">
      <c r="A213" s="451"/>
      <c r="B213" s="701"/>
      <c r="C213" s="452"/>
      <c r="D213" s="534" t="s">
        <v>119</v>
      </c>
      <c r="E213" s="1170" t="s">
        <v>230</v>
      </c>
      <c r="F213" s="1170"/>
      <c r="G213" s="1200"/>
      <c r="H213" s="453"/>
      <c r="I213" s="454"/>
      <c r="J213" s="721"/>
      <c r="K213" s="722"/>
      <c r="L213" s="455"/>
      <c r="M213" s="533"/>
      <c r="N213" s="455"/>
      <c r="O213" s="455"/>
      <c r="P213" s="455"/>
      <c r="Q213" s="455"/>
      <c r="R213" s="455"/>
      <c r="S213" s="455"/>
      <c r="T213" s="455"/>
      <c r="U213" s="455"/>
      <c r="V213" s="455"/>
      <c r="W213" s="455"/>
    </row>
    <row r="214" spans="1:23" s="460" customFormat="1" ht="22" customHeight="1">
      <c r="A214" s="458"/>
      <c r="B214" s="701" t="s">
        <v>82</v>
      </c>
      <c r="C214" s="452"/>
      <c r="D214" s="459" t="s">
        <v>231</v>
      </c>
      <c r="E214" s="555"/>
      <c r="F214" s="461"/>
      <c r="G214" s="461"/>
      <c r="H214" s="462"/>
      <c r="I214" s="461"/>
      <c r="J214" s="713"/>
      <c r="K214" s="705"/>
      <c r="L214" s="463"/>
      <c r="M214" s="464"/>
      <c r="N214" s="463"/>
      <c r="O214" s="463"/>
      <c r="P214" s="463"/>
      <c r="Q214" s="463"/>
      <c r="R214" s="463"/>
      <c r="S214" s="463"/>
      <c r="T214" s="463"/>
      <c r="U214" s="463"/>
      <c r="V214" s="463"/>
      <c r="W214" s="463"/>
    </row>
    <row r="215" spans="1:23" s="457" customFormat="1" ht="66" customHeight="1">
      <c r="A215" s="451"/>
      <c r="B215" s="701"/>
      <c r="C215" s="452"/>
      <c r="D215" s="1170" t="s">
        <v>232</v>
      </c>
      <c r="E215" s="1170"/>
      <c r="F215" s="1170"/>
      <c r="G215" s="1170"/>
      <c r="H215" s="466"/>
      <c r="I215" s="454"/>
      <c r="J215" s="714"/>
      <c r="K215" s="703"/>
      <c r="L215" s="455"/>
      <c r="M215" s="456"/>
      <c r="N215" s="455"/>
      <c r="O215" s="455"/>
      <c r="P215" s="455"/>
      <c r="Q215" s="455"/>
      <c r="R215" s="455"/>
      <c r="S215" s="455"/>
      <c r="T215" s="455"/>
      <c r="U215" s="455"/>
      <c r="V215" s="455"/>
      <c r="W215" s="455"/>
    </row>
    <row r="216" spans="1:23" s="457" customFormat="1" ht="9" customHeight="1">
      <c r="A216" s="451"/>
      <c r="B216" s="701"/>
      <c r="C216" s="452"/>
      <c r="D216" s="471"/>
      <c r="F216" s="454"/>
      <c r="G216" s="454"/>
      <c r="H216" s="453"/>
      <c r="I216" s="454"/>
      <c r="J216" s="702"/>
      <c r="K216" s="703"/>
      <c r="L216" s="455"/>
      <c r="M216" s="456"/>
      <c r="N216" s="455"/>
      <c r="O216" s="455"/>
      <c r="P216" s="455"/>
      <c r="Q216" s="455"/>
      <c r="R216" s="455"/>
      <c r="S216" s="455"/>
      <c r="T216" s="455"/>
      <c r="U216" s="455"/>
      <c r="V216" s="455"/>
      <c r="W216" s="455"/>
    </row>
    <row r="217" spans="1:23" s="481" customFormat="1" ht="27" customHeight="1" thickBot="1">
      <c r="A217" s="511"/>
      <c r="B217" s="556"/>
      <c r="C217" s="557"/>
      <c r="D217" s="1203" t="s">
        <v>125</v>
      </c>
      <c r="E217" s="1173"/>
      <c r="F217" s="1173"/>
      <c r="G217" s="1174"/>
      <c r="H217" s="558"/>
      <c r="I217" s="559"/>
      <c r="J217" s="560">
        <f>SUM(J196:J215)</f>
        <v>0</v>
      </c>
      <c r="K217" s="477"/>
      <c r="L217" s="480"/>
      <c r="M217" s="542"/>
      <c r="N217" s="480"/>
      <c r="O217" s="480"/>
      <c r="P217" s="480"/>
      <c r="Q217" s="480"/>
      <c r="R217" s="480"/>
      <c r="S217" s="480"/>
      <c r="T217" s="480"/>
      <c r="U217" s="480"/>
      <c r="V217" s="480"/>
      <c r="W217" s="480"/>
    </row>
    <row r="218" spans="1:23" s="457" customFormat="1" ht="22" customHeight="1">
      <c r="B218" s="482"/>
      <c r="C218" s="482"/>
      <c r="D218" s="482"/>
      <c r="F218" s="454"/>
      <c r="G218" s="454"/>
      <c r="H218" s="454"/>
      <c r="I218" s="454"/>
      <c r="J218" s="484"/>
      <c r="K218" s="485"/>
      <c r="L218" s="455"/>
      <c r="M218" s="456"/>
      <c r="N218" s="455"/>
      <c r="O218" s="455"/>
      <c r="P218" s="455"/>
      <c r="Q218" s="455"/>
      <c r="R218" s="455"/>
      <c r="S218" s="455"/>
      <c r="T218" s="455"/>
      <c r="U218" s="455"/>
      <c r="V218" s="455"/>
      <c r="W218" s="455"/>
    </row>
    <row r="219" spans="1:23" s="486" customFormat="1" ht="25" customHeight="1">
      <c r="B219" s="487"/>
      <c r="C219" s="487"/>
      <c r="D219" s="488" t="s">
        <v>29</v>
      </c>
      <c r="E219" s="489"/>
      <c r="F219" s="489"/>
      <c r="G219" s="489"/>
      <c r="H219" s="489"/>
      <c r="I219" s="489"/>
      <c r="J219" s="535"/>
      <c r="K219" s="492" t="s">
        <v>233</v>
      </c>
      <c r="L219" s="493"/>
      <c r="M219" s="493"/>
      <c r="N219" s="493"/>
      <c r="O219" s="493"/>
      <c r="P219" s="493"/>
      <c r="Q219" s="493"/>
      <c r="R219" s="493"/>
      <c r="S219" s="493"/>
      <c r="T219" s="493"/>
      <c r="U219" s="493"/>
      <c r="V219" s="493"/>
      <c r="W219" s="493"/>
    </row>
    <row r="220" spans="1:23" s="457" customFormat="1" ht="18" hidden="1" customHeight="1">
      <c r="A220" s="561"/>
      <c r="B220" s="701"/>
      <c r="C220" s="452"/>
      <c r="D220" s="562"/>
      <c r="E220" s="563"/>
      <c r="F220" s="564"/>
      <c r="G220" s="565"/>
      <c r="H220" s="453"/>
      <c r="I220" s="565"/>
      <c r="J220" s="702"/>
      <c r="K220" s="703"/>
      <c r="L220" s="455"/>
      <c r="M220" s="456"/>
      <c r="N220" s="455"/>
      <c r="O220" s="455"/>
      <c r="P220" s="455"/>
      <c r="Q220" s="455"/>
      <c r="R220" s="455"/>
      <c r="S220" s="455"/>
      <c r="T220" s="455"/>
      <c r="U220" s="455"/>
      <c r="V220" s="455"/>
      <c r="W220" s="455"/>
    </row>
    <row r="221" spans="1:23" ht="22" customHeight="1">
      <c r="B221" s="701" t="s">
        <v>46</v>
      </c>
      <c r="C221" s="452"/>
      <c r="D221" s="459" t="s">
        <v>234</v>
      </c>
      <c r="E221" s="460"/>
      <c r="F221" s="461"/>
      <c r="G221" s="461"/>
      <c r="H221" s="462"/>
      <c r="I221" s="461"/>
      <c r="J221" s="704"/>
      <c r="K221" s="705"/>
    </row>
    <row r="222" spans="1:23" ht="129.75" customHeight="1">
      <c r="B222" s="701"/>
      <c r="C222" s="452"/>
      <c r="D222" s="1170" t="s">
        <v>235</v>
      </c>
      <c r="E222" s="1170"/>
      <c r="F222" s="1170"/>
      <c r="G222" s="1170"/>
      <c r="H222" s="466"/>
      <c r="I222" s="454"/>
      <c r="J222" s="714"/>
      <c r="K222" s="703"/>
      <c r="O222" s="568"/>
    </row>
    <row r="223" spans="1:23" ht="140.25" customHeight="1">
      <c r="B223" s="701"/>
      <c r="C223" s="452"/>
      <c r="D223" s="1170" t="s">
        <v>236</v>
      </c>
      <c r="E223" s="1170"/>
      <c r="F223" s="1170"/>
      <c r="G223" s="1170"/>
      <c r="H223" s="466"/>
      <c r="I223" s="454"/>
      <c r="J223" s="714"/>
      <c r="K223" s="703"/>
    </row>
    <row r="224" spans="1:23" ht="36" customHeight="1">
      <c r="B224" s="701" t="s">
        <v>50</v>
      </c>
      <c r="C224" s="452"/>
      <c r="D224" s="1201" t="s">
        <v>237</v>
      </c>
      <c r="E224" s="1179"/>
      <c r="F224" s="1179"/>
      <c r="G224" s="1202"/>
      <c r="H224" s="462"/>
      <c r="I224" s="461"/>
      <c r="J224" s="713"/>
      <c r="K224" s="705"/>
    </row>
    <row r="225" spans="1:11" ht="60.75" customHeight="1">
      <c r="B225" s="701"/>
      <c r="C225" s="452"/>
      <c r="D225" s="1170" t="s">
        <v>238</v>
      </c>
      <c r="E225" s="1170"/>
      <c r="F225" s="1170"/>
      <c r="G225" s="1170"/>
      <c r="H225" s="466"/>
      <c r="I225" s="454"/>
      <c r="J225" s="714" t="s">
        <v>107</v>
      </c>
      <c r="K225" s="703"/>
    </row>
    <row r="226" spans="1:11" ht="24" customHeight="1">
      <c r="B226" s="701" t="s">
        <v>82</v>
      </c>
      <c r="C226" s="452"/>
      <c r="D226" s="1201" t="s">
        <v>239</v>
      </c>
      <c r="E226" s="1179"/>
      <c r="F226" s="1179"/>
      <c r="G226" s="1202"/>
      <c r="H226" s="462"/>
      <c r="I226" s="461"/>
      <c r="J226" s="713"/>
      <c r="K226" s="705"/>
    </row>
    <row r="227" spans="1:11" ht="34.5" customHeight="1">
      <c r="B227" s="701"/>
      <c r="C227" s="452"/>
      <c r="D227" s="1170" t="s">
        <v>240</v>
      </c>
      <c r="E227" s="1170"/>
      <c r="F227" s="1170"/>
      <c r="G227" s="1170"/>
      <c r="H227" s="466"/>
      <c r="I227" s="454"/>
      <c r="J227" s="714"/>
      <c r="K227" s="703"/>
    </row>
    <row r="228" spans="1:11" ht="24" customHeight="1">
      <c r="B228" s="701" t="s">
        <v>94</v>
      </c>
      <c r="C228" s="452"/>
      <c r="D228" s="1201" t="s">
        <v>241</v>
      </c>
      <c r="E228" s="1179"/>
      <c r="F228" s="1179"/>
      <c r="G228" s="1202"/>
      <c r="H228" s="462"/>
      <c r="I228" s="461"/>
      <c r="J228" s="713"/>
      <c r="K228" s="705"/>
    </row>
    <row r="229" spans="1:11" ht="76.5" customHeight="1">
      <c r="B229" s="701"/>
      <c r="C229" s="452"/>
      <c r="D229" s="1170" t="s">
        <v>242</v>
      </c>
      <c r="E229" s="1170"/>
      <c r="F229" s="1170"/>
      <c r="G229" s="1170"/>
      <c r="H229" s="466"/>
      <c r="I229" s="454"/>
      <c r="J229" s="714"/>
      <c r="K229" s="703"/>
    </row>
    <row r="230" spans="1:11" ht="22" customHeight="1">
      <c r="B230" s="701"/>
      <c r="C230" s="452"/>
      <c r="D230" s="534"/>
      <c r="E230" s="465"/>
      <c r="F230" s="465"/>
      <c r="G230" s="554"/>
      <c r="H230" s="453"/>
      <c r="I230" s="454"/>
      <c r="J230" s="723"/>
      <c r="K230" s="722"/>
    </row>
    <row r="231" spans="1:11" ht="22" customHeight="1">
      <c r="B231" s="701"/>
      <c r="C231" s="452"/>
      <c r="D231" s="534"/>
      <c r="E231" s="465"/>
      <c r="F231" s="465"/>
      <c r="G231" s="554"/>
      <c r="H231" s="453"/>
      <c r="I231" s="454"/>
      <c r="J231" s="723"/>
      <c r="K231" s="722"/>
    </row>
    <row r="232" spans="1:11" ht="22" customHeight="1">
      <c r="B232" s="701"/>
      <c r="C232" s="452"/>
      <c r="D232" s="534"/>
      <c r="E232" s="465"/>
      <c r="F232" s="465"/>
      <c r="G232" s="554"/>
      <c r="H232" s="453"/>
      <c r="I232" s="454"/>
      <c r="J232" s="723"/>
      <c r="K232" s="722"/>
    </row>
    <row r="233" spans="1:11" ht="13.5" customHeight="1">
      <c r="B233" s="701"/>
      <c r="C233" s="452"/>
      <c r="D233" s="534"/>
      <c r="E233" s="465"/>
      <c r="F233" s="465"/>
      <c r="G233" s="554"/>
      <c r="H233" s="453"/>
      <c r="I233" s="454"/>
      <c r="J233" s="723"/>
      <c r="K233" s="722"/>
    </row>
    <row r="234" spans="1:11" ht="22" customHeight="1">
      <c r="B234" s="701"/>
      <c r="C234" s="452"/>
      <c r="D234" s="459"/>
      <c r="E234" s="555"/>
      <c r="F234" s="461"/>
      <c r="G234" s="461"/>
      <c r="H234" s="462"/>
      <c r="I234" s="461"/>
      <c r="J234" s="704"/>
      <c r="K234" s="705"/>
    </row>
    <row r="235" spans="1:11" ht="12.75" customHeight="1">
      <c r="B235" s="701"/>
      <c r="C235" s="452"/>
      <c r="D235" s="471"/>
      <c r="E235" s="457"/>
      <c r="F235" s="454"/>
      <c r="G235" s="454"/>
      <c r="H235" s="453"/>
      <c r="I235" s="454"/>
      <c r="J235" s="702"/>
      <c r="K235" s="703"/>
    </row>
    <row r="236" spans="1:11" ht="22" customHeight="1" thickBot="1">
      <c r="B236" s="556"/>
      <c r="C236" s="557"/>
      <c r="D236" s="1203" t="s">
        <v>125</v>
      </c>
      <c r="E236" s="1173"/>
      <c r="F236" s="1173"/>
      <c r="G236" s="1174"/>
      <c r="H236" s="558"/>
      <c r="I236" s="559"/>
      <c r="J236" s="569">
        <f>SUM(J222:J229)</f>
        <v>0</v>
      </c>
      <c r="K236" s="477"/>
    </row>
    <row r="237" spans="1:11" ht="22" customHeight="1">
      <c r="A237" s="567"/>
      <c r="B237" s="482"/>
      <c r="C237" s="482"/>
      <c r="D237" s="482"/>
      <c r="E237" s="457"/>
      <c r="F237" s="454"/>
      <c r="G237" s="454"/>
      <c r="H237" s="454"/>
      <c r="I237" s="454"/>
      <c r="J237" s="484"/>
      <c r="K237" s="485"/>
    </row>
    <row r="238" spans="1:11" ht="22" customHeight="1">
      <c r="A238" s="567"/>
      <c r="B238" s="487"/>
      <c r="C238" s="487"/>
      <c r="D238" s="488" t="s">
        <v>29</v>
      </c>
      <c r="E238" s="489"/>
      <c r="F238" s="489"/>
      <c r="G238" s="489"/>
      <c r="H238" s="489"/>
      <c r="I238" s="489"/>
      <c r="J238" s="535"/>
      <c r="K238" s="492" t="s">
        <v>243</v>
      </c>
    </row>
  </sheetData>
  <mergeCells count="124">
    <mergeCell ref="D227:G227"/>
    <mergeCell ref="D228:G228"/>
    <mergeCell ref="D229:G229"/>
    <mergeCell ref="D236:G236"/>
    <mergeCell ref="D217:G217"/>
    <mergeCell ref="D222:G222"/>
    <mergeCell ref="D223:G223"/>
    <mergeCell ref="D224:G224"/>
    <mergeCell ref="D225:G225"/>
    <mergeCell ref="D226:G226"/>
    <mergeCell ref="D208:G208"/>
    <mergeCell ref="D210:G210"/>
    <mergeCell ref="E211:G211"/>
    <mergeCell ref="E212:G212"/>
    <mergeCell ref="E213:G213"/>
    <mergeCell ref="D215:G215"/>
    <mergeCell ref="E202:G202"/>
    <mergeCell ref="E203:G203"/>
    <mergeCell ref="E204:G204"/>
    <mergeCell ref="E205:G205"/>
    <mergeCell ref="E206:G206"/>
    <mergeCell ref="E207:G207"/>
    <mergeCell ref="D196:G196"/>
    <mergeCell ref="D197:G197"/>
    <mergeCell ref="D198:G198"/>
    <mergeCell ref="E199:G199"/>
    <mergeCell ref="E200:G200"/>
    <mergeCell ref="E201:G201"/>
    <mergeCell ref="D181:G181"/>
    <mergeCell ref="D182:G182"/>
    <mergeCell ref="D184:G184"/>
    <mergeCell ref="D186:G186"/>
    <mergeCell ref="D188:G188"/>
    <mergeCell ref="E192:G192"/>
    <mergeCell ref="E164:G164"/>
    <mergeCell ref="E165:G165"/>
    <mergeCell ref="D167:G167"/>
    <mergeCell ref="D169:G169"/>
    <mergeCell ref="E175:G175"/>
    <mergeCell ref="D179:G179"/>
    <mergeCell ref="D145:G145"/>
    <mergeCell ref="D146:G146"/>
    <mergeCell ref="D147:G147"/>
    <mergeCell ref="D157:G157"/>
    <mergeCell ref="D161:G161"/>
    <mergeCell ref="E163:G163"/>
    <mergeCell ref="D136:G136"/>
    <mergeCell ref="D138:G138"/>
    <mergeCell ref="D139:G139"/>
    <mergeCell ref="D142:G142"/>
    <mergeCell ref="D143:G143"/>
    <mergeCell ref="D144:G144"/>
    <mergeCell ref="D125:G125"/>
    <mergeCell ref="D127:G127"/>
    <mergeCell ref="D129:G129"/>
    <mergeCell ref="D131:G131"/>
    <mergeCell ref="D133:G133"/>
    <mergeCell ref="D134:G134"/>
    <mergeCell ref="D115:G115"/>
    <mergeCell ref="D116:G116"/>
    <mergeCell ref="D118:G118"/>
    <mergeCell ref="D119:G119"/>
    <mergeCell ref="D120:G120"/>
    <mergeCell ref="D122:G122"/>
    <mergeCell ref="E106:G106"/>
    <mergeCell ref="D107:G107"/>
    <mergeCell ref="D109:G109"/>
    <mergeCell ref="D111:G111"/>
    <mergeCell ref="D113:G113"/>
    <mergeCell ref="D114:G114"/>
    <mergeCell ref="E94:G94"/>
    <mergeCell ref="E95:G95"/>
    <mergeCell ref="E98:G98"/>
    <mergeCell ref="D100:G100"/>
    <mergeCell ref="E104:G104"/>
    <mergeCell ref="E105:G105"/>
    <mergeCell ref="E88:G88"/>
    <mergeCell ref="E89:G89"/>
    <mergeCell ref="E90:G90"/>
    <mergeCell ref="E91:G91"/>
    <mergeCell ref="D92:G92"/>
    <mergeCell ref="E93:G93"/>
    <mergeCell ref="E81:G81"/>
    <mergeCell ref="E82:G82"/>
    <mergeCell ref="D84:G84"/>
    <mergeCell ref="E85:G85"/>
    <mergeCell ref="E86:G86"/>
    <mergeCell ref="E87:G87"/>
    <mergeCell ref="E73:G73"/>
    <mergeCell ref="E74:G74"/>
    <mergeCell ref="E75:G75"/>
    <mergeCell ref="E76:G76"/>
    <mergeCell ref="E77:G77"/>
    <mergeCell ref="E79:G79"/>
    <mergeCell ref="D63:G63"/>
    <mergeCell ref="D64:G64"/>
    <mergeCell ref="D66:G66"/>
    <mergeCell ref="D68:G68"/>
    <mergeCell ref="D70:G70"/>
    <mergeCell ref="E72:G72"/>
    <mergeCell ref="D48:G48"/>
    <mergeCell ref="D50:G50"/>
    <mergeCell ref="D52:G52"/>
    <mergeCell ref="D54:G54"/>
    <mergeCell ref="D55:G55"/>
    <mergeCell ref="D59:G59"/>
    <mergeCell ref="E42:G42"/>
    <mergeCell ref="D44:G44"/>
    <mergeCell ref="D46:G46"/>
    <mergeCell ref="D29:G29"/>
    <mergeCell ref="D30:G30"/>
    <mergeCell ref="D31:G31"/>
    <mergeCell ref="D32:G32"/>
    <mergeCell ref="D33:G33"/>
    <mergeCell ref="D34:F34"/>
    <mergeCell ref="D1:G1"/>
    <mergeCell ref="D2:G2"/>
    <mergeCell ref="D3:G3"/>
    <mergeCell ref="D5:G5"/>
    <mergeCell ref="D7:G7"/>
    <mergeCell ref="D26:G26"/>
    <mergeCell ref="D35:G35"/>
    <mergeCell ref="D36:G36"/>
    <mergeCell ref="D37:G37"/>
  </mergeCells>
  <printOptions horizontalCentered="1"/>
  <pageMargins left="0.25" right="0.25" top="0.25" bottom="0.5" header="0.31" footer="0.25"/>
  <pageSetup paperSize="9" scale="93" firstPageNumber="10" orientation="portrait" useFirstPageNumber="1" r:id="rId1"/>
  <headerFooter alignWithMargins="0">
    <oddFooter>&amp;L&amp;"Garamond,Regular"&amp;9&amp;F&amp;R&amp;"Garamond,Regular"&amp;9&amp;P</oddFooter>
  </headerFooter>
  <rowBreaks count="11" manualBreakCount="11">
    <brk id="28" max="16383" man="1"/>
    <brk id="44" max="16383" man="1"/>
    <brk id="61" max="16383" man="1"/>
    <brk id="80" max="16383" man="1"/>
    <brk id="103" max="16383" man="1"/>
    <brk id="123" max="16383" man="1"/>
    <brk id="141" max="16383" man="1"/>
    <brk id="159" max="16383" man="1"/>
    <brk id="177" max="16383" man="1"/>
    <brk id="194" max="16383" man="1"/>
    <brk id="217"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J394"/>
  <sheetViews>
    <sheetView tabSelected="1" view="pageBreakPreview" topLeftCell="A358" zoomScaleNormal="100" zoomScaleSheetLayoutView="100" workbookViewId="0">
      <selection activeCell="E363" sqref="E363"/>
    </sheetView>
  </sheetViews>
  <sheetFormatPr defaultColWidth="10.453125" defaultRowHeight="22" customHeight="1"/>
  <cols>
    <col min="1" max="1" width="1.54296875" style="6" customWidth="1"/>
    <col min="2" max="2" width="5.54296875" style="97" customWidth="1"/>
    <col min="3" max="3" width="58.1796875" style="6" customWidth="1"/>
    <col min="4" max="4" width="7.453125" style="98" customWidth="1"/>
    <col min="5" max="5" width="9" style="672" customWidth="1"/>
    <col min="6" max="6" width="10.54296875" style="43" customWidth="1"/>
    <col min="7" max="7" width="13.453125" style="99" customWidth="1"/>
    <col min="8" max="8" width="31.7265625" style="845" customWidth="1"/>
    <col min="9" max="11" width="10.453125" style="16"/>
    <col min="12" max="16384" width="10.453125" style="6"/>
  </cols>
  <sheetData>
    <row r="1" spans="2:11" ht="6.75" customHeight="1" thickBot="1">
      <c r="B1" s="1"/>
      <c r="C1" s="2"/>
      <c r="D1" s="3"/>
      <c r="E1" s="671"/>
      <c r="F1" s="4"/>
      <c r="G1" s="4"/>
      <c r="I1" s="5"/>
      <c r="J1" s="5"/>
      <c r="K1" s="5"/>
    </row>
    <row r="2" spans="2:11" ht="30" customHeight="1" thickBot="1">
      <c r="B2" s="7"/>
      <c r="C2" s="8" t="s">
        <v>698</v>
      </c>
      <c r="D2" s="9"/>
      <c r="E2" s="687"/>
      <c r="F2" s="10"/>
      <c r="G2" s="11"/>
      <c r="I2" s="5"/>
      <c r="J2" s="5"/>
      <c r="K2" s="5"/>
    </row>
    <row r="3" spans="2:11" ht="5.15" customHeight="1">
      <c r="B3" s="12"/>
      <c r="C3" s="13"/>
      <c r="D3" s="724"/>
      <c r="E3" s="725"/>
      <c r="F3" s="14"/>
      <c r="G3" s="15"/>
    </row>
    <row r="4" spans="2:11" s="21" customFormat="1" ht="30.75" customHeight="1">
      <c r="B4" s="17" t="s">
        <v>25</v>
      </c>
      <c r="C4" s="18" t="s">
        <v>26</v>
      </c>
      <c r="D4" s="726" t="s">
        <v>244</v>
      </c>
      <c r="E4" s="669" t="s">
        <v>245</v>
      </c>
      <c r="F4" s="19" t="s">
        <v>246</v>
      </c>
      <c r="G4" s="20" t="s">
        <v>247</v>
      </c>
      <c r="H4" s="845"/>
      <c r="I4" s="19"/>
      <c r="J4" s="16"/>
      <c r="K4" s="16"/>
    </row>
    <row r="5" spans="2:11" ht="3.75" customHeight="1" thickBot="1">
      <c r="B5" s="22"/>
      <c r="C5" s="23"/>
      <c r="D5" s="24"/>
      <c r="E5" s="664"/>
      <c r="F5" s="25"/>
      <c r="G5" s="26"/>
    </row>
    <row r="6" spans="2:11" s="33" customFormat="1" ht="20.149999999999999" customHeight="1">
      <c r="B6" s="27"/>
      <c r="C6" s="28"/>
      <c r="D6" s="29"/>
      <c r="E6" s="674"/>
      <c r="F6" s="30"/>
      <c r="G6" s="31"/>
      <c r="H6" s="846"/>
      <c r="I6" s="32"/>
      <c r="J6" s="32"/>
      <c r="K6" s="32"/>
    </row>
    <row r="7" spans="2:11" s="33" customFormat="1" ht="20.149999999999999" customHeight="1">
      <c r="B7" s="17"/>
      <c r="C7" s="652" t="s">
        <v>248</v>
      </c>
      <c r="D7" s="727"/>
      <c r="E7" s="680"/>
      <c r="F7" s="728"/>
      <c r="G7" s="34"/>
      <c r="H7" s="846"/>
      <c r="I7" s="32"/>
      <c r="J7" s="32"/>
      <c r="K7" s="32"/>
    </row>
    <row r="8" spans="2:11" s="33" customFormat="1" ht="20.149999999999999" customHeight="1">
      <c r="B8" s="17"/>
      <c r="C8" s="652" t="s">
        <v>249</v>
      </c>
      <c r="D8" s="727"/>
      <c r="E8" s="680"/>
      <c r="F8" s="728"/>
      <c r="G8" s="34"/>
      <c r="H8" s="846"/>
      <c r="I8" s="32"/>
      <c r="J8" s="32"/>
      <c r="K8" s="32"/>
    </row>
    <row r="9" spans="2:11" s="33" customFormat="1" ht="20.149999999999999" customHeight="1">
      <c r="B9" s="35"/>
      <c r="C9" s="729"/>
      <c r="D9" s="727"/>
      <c r="E9" s="680"/>
      <c r="F9" s="728"/>
      <c r="G9" s="34"/>
      <c r="H9" s="846"/>
      <c r="I9" s="32"/>
      <c r="J9" s="32"/>
      <c r="K9" s="32"/>
    </row>
    <row r="10" spans="2:11" s="33" customFormat="1" ht="32.15" customHeight="1">
      <c r="B10" s="35"/>
      <c r="C10" s="730" t="s">
        <v>599</v>
      </c>
      <c r="D10" s="727"/>
      <c r="E10" s="680"/>
      <c r="F10" s="728"/>
      <c r="G10" s="34"/>
      <c r="H10" s="846"/>
      <c r="I10" s="32"/>
      <c r="J10" s="32"/>
      <c r="K10" s="32"/>
    </row>
    <row r="11" spans="2:11" s="33" customFormat="1" ht="20.149999999999999" customHeight="1">
      <c r="B11" s="35"/>
      <c r="C11" s="729"/>
      <c r="D11" s="727"/>
      <c r="E11" s="680"/>
      <c r="F11" s="728"/>
      <c r="G11" s="34"/>
      <c r="H11" s="846"/>
      <c r="I11" s="32"/>
      <c r="J11" s="32"/>
      <c r="K11" s="32"/>
    </row>
    <row r="12" spans="2:11" s="33" customFormat="1" ht="20.149999999999999" customHeight="1">
      <c r="B12" s="35" t="s">
        <v>46</v>
      </c>
      <c r="C12" s="731" t="s">
        <v>703</v>
      </c>
      <c r="D12" s="727" t="s">
        <v>251</v>
      </c>
      <c r="E12" s="680">
        <v>1</v>
      </c>
      <c r="F12" s="728"/>
      <c r="G12" s="34">
        <f>F12*E12</f>
        <v>0</v>
      </c>
      <c r="H12" s="846"/>
      <c r="I12" s="32"/>
      <c r="J12" s="32"/>
      <c r="K12" s="32"/>
    </row>
    <row r="13" spans="2:11" s="33" customFormat="1" ht="20.149999999999999" customHeight="1">
      <c r="B13" s="35" t="s">
        <v>50</v>
      </c>
      <c r="C13" s="731" t="s">
        <v>252</v>
      </c>
      <c r="D13" s="727" t="s">
        <v>251</v>
      </c>
      <c r="E13" s="680">
        <v>1</v>
      </c>
      <c r="F13" s="728"/>
      <c r="G13" s="34">
        <f t="shared" ref="G13:G21" si="0">F13*E13</f>
        <v>0</v>
      </c>
      <c r="H13" s="846"/>
      <c r="I13" s="32"/>
      <c r="J13" s="32"/>
      <c r="K13" s="32"/>
    </row>
    <row r="14" spans="2:11" s="33" customFormat="1" ht="20.149999999999999" customHeight="1">
      <c r="B14" s="35" t="s">
        <v>82</v>
      </c>
      <c r="C14" s="731" t="s">
        <v>253</v>
      </c>
      <c r="D14" s="727" t="s">
        <v>254</v>
      </c>
      <c r="E14" s="680">
        <v>1</v>
      </c>
      <c r="F14" s="728"/>
      <c r="G14" s="34">
        <f t="shared" si="0"/>
        <v>0</v>
      </c>
      <c r="H14" s="846"/>
      <c r="I14" s="32"/>
      <c r="J14" s="32"/>
      <c r="K14" s="32"/>
    </row>
    <row r="15" spans="2:11" s="33" customFormat="1" ht="20.149999999999999" customHeight="1">
      <c r="B15" s="35" t="s">
        <v>94</v>
      </c>
      <c r="C15" s="731" t="s">
        <v>255</v>
      </c>
      <c r="D15" s="727" t="s">
        <v>254</v>
      </c>
      <c r="E15" s="680">
        <v>1</v>
      </c>
      <c r="F15" s="728"/>
      <c r="G15" s="34">
        <f t="shared" si="0"/>
        <v>0</v>
      </c>
      <c r="H15" s="846"/>
      <c r="I15" s="32"/>
      <c r="J15" s="32"/>
      <c r="K15" s="32"/>
    </row>
    <row r="16" spans="2:11" s="33" customFormat="1" ht="20.149999999999999" customHeight="1">
      <c r="B16" s="35"/>
      <c r="C16" s="732"/>
      <c r="D16" s="727"/>
      <c r="E16" s="680"/>
      <c r="F16" s="728"/>
      <c r="G16" s="34"/>
      <c r="H16" s="846"/>
      <c r="I16" s="32"/>
      <c r="J16" s="32"/>
      <c r="K16" s="32"/>
    </row>
    <row r="17" spans="2:11" s="33" customFormat="1" ht="54" customHeight="1">
      <c r="B17" s="35"/>
      <c r="C17" s="730" t="s">
        <v>699</v>
      </c>
      <c r="D17" s="727"/>
      <c r="E17" s="680"/>
      <c r="F17" s="728"/>
      <c r="G17" s="34"/>
      <c r="H17" s="846"/>
      <c r="I17" s="32"/>
      <c r="J17" s="32"/>
      <c r="K17" s="32"/>
    </row>
    <row r="18" spans="2:11" s="33" customFormat="1" ht="20.149999999999999" customHeight="1">
      <c r="B18" s="35"/>
      <c r="C18" s="731"/>
      <c r="D18" s="727"/>
      <c r="E18" s="680"/>
      <c r="F18" s="728"/>
      <c r="G18" s="34"/>
      <c r="H18" s="846"/>
      <c r="I18" s="32"/>
      <c r="J18" s="32"/>
      <c r="K18" s="32"/>
    </row>
    <row r="19" spans="2:11" s="33" customFormat="1" ht="20.149999999999999" customHeight="1">
      <c r="B19" s="35" t="s">
        <v>97</v>
      </c>
      <c r="C19" s="731" t="s">
        <v>256</v>
      </c>
      <c r="D19" s="727" t="s">
        <v>251</v>
      </c>
      <c r="E19" s="680">
        <v>1</v>
      </c>
      <c r="F19" s="728"/>
      <c r="G19" s="34">
        <f t="shared" si="0"/>
        <v>0</v>
      </c>
      <c r="H19" s="846"/>
      <c r="I19" s="32"/>
      <c r="J19" s="32"/>
      <c r="K19" s="32"/>
    </row>
    <row r="20" spans="2:11" s="33" customFormat="1" ht="20.149999999999999" customHeight="1">
      <c r="B20" s="35"/>
      <c r="C20" s="732"/>
      <c r="D20" s="727"/>
      <c r="E20" s="680"/>
      <c r="F20" s="728"/>
      <c r="G20" s="34"/>
      <c r="H20" s="846"/>
      <c r="I20" s="32"/>
      <c r="J20" s="32"/>
      <c r="K20" s="32"/>
    </row>
    <row r="21" spans="2:11" s="33" customFormat="1" ht="39" customHeight="1">
      <c r="B21" s="35" t="s">
        <v>177</v>
      </c>
      <c r="C21" s="731" t="s">
        <v>257</v>
      </c>
      <c r="D21" s="727" t="s">
        <v>251</v>
      </c>
      <c r="E21" s="680">
        <v>1</v>
      </c>
      <c r="F21" s="728"/>
      <c r="G21" s="34">
        <f t="shared" si="0"/>
        <v>0</v>
      </c>
      <c r="H21" s="846"/>
      <c r="I21" s="32"/>
      <c r="J21" s="32"/>
      <c r="K21" s="32"/>
    </row>
    <row r="22" spans="2:11" s="33" customFormat="1" ht="29">
      <c r="B22" s="35" t="s">
        <v>180</v>
      </c>
      <c r="C22" s="985" t="s">
        <v>702</v>
      </c>
      <c r="D22" s="727" t="s">
        <v>251</v>
      </c>
      <c r="E22" s="680">
        <v>1</v>
      </c>
      <c r="F22" s="728"/>
      <c r="G22" s="34">
        <f>F22*E22</f>
        <v>0</v>
      </c>
      <c r="H22" s="846"/>
      <c r="I22" s="32"/>
      <c r="J22" s="32"/>
      <c r="K22" s="32"/>
    </row>
    <row r="23" spans="2:11" s="33" customFormat="1" ht="20.149999999999999" customHeight="1">
      <c r="B23" s="35"/>
      <c r="C23" s="732"/>
      <c r="D23" s="727"/>
      <c r="E23" s="680"/>
      <c r="F23" s="728"/>
      <c r="G23" s="34"/>
      <c r="H23" s="846"/>
      <c r="I23" s="32"/>
      <c r="J23" s="32"/>
      <c r="K23" s="32"/>
    </row>
    <row r="24" spans="2:11" s="33" customFormat="1" ht="20.149999999999999" customHeight="1">
      <c r="B24" s="35"/>
      <c r="C24" s="729"/>
      <c r="D24" s="727"/>
      <c r="E24" s="680"/>
      <c r="F24" s="728"/>
      <c r="G24" s="34"/>
      <c r="H24" s="846"/>
      <c r="I24" s="32"/>
      <c r="J24" s="32"/>
      <c r="K24" s="32"/>
    </row>
    <row r="25" spans="2:11" s="33" customFormat="1" ht="20.149999999999999" customHeight="1">
      <c r="B25" s="35"/>
      <c r="C25" s="729"/>
      <c r="D25" s="727"/>
      <c r="E25" s="680"/>
      <c r="F25" s="728"/>
      <c r="G25" s="34"/>
      <c r="H25" s="846"/>
      <c r="I25" s="32"/>
      <c r="J25" s="32"/>
      <c r="K25" s="32"/>
    </row>
    <row r="26" spans="2:11" s="33" customFormat="1" ht="20.149999999999999" customHeight="1">
      <c r="B26" s="35"/>
      <c r="C26" s="729"/>
      <c r="D26" s="727"/>
      <c r="E26" s="680"/>
      <c r="F26" s="728"/>
      <c r="G26" s="34"/>
      <c r="H26" s="846"/>
      <c r="I26" s="32"/>
      <c r="J26" s="32"/>
      <c r="K26" s="32"/>
    </row>
    <row r="27" spans="2:11" s="33" customFormat="1" ht="20.149999999999999" customHeight="1">
      <c r="B27" s="35"/>
      <c r="C27" s="729"/>
      <c r="D27" s="727"/>
      <c r="E27" s="680"/>
      <c r="F27" s="728"/>
      <c r="G27" s="34"/>
      <c r="H27" s="846"/>
      <c r="I27" s="32"/>
      <c r="J27" s="32"/>
      <c r="K27" s="32"/>
    </row>
    <row r="28" spans="2:11" s="33" customFormat="1" ht="20.149999999999999" customHeight="1">
      <c r="B28" s="35"/>
      <c r="C28" s="729"/>
      <c r="D28" s="727"/>
      <c r="E28" s="680"/>
      <c r="F28" s="728"/>
      <c r="G28" s="34"/>
      <c r="H28" s="846"/>
      <c r="I28" s="32"/>
      <c r="J28" s="32"/>
      <c r="K28" s="32"/>
    </row>
    <row r="29" spans="2:11" s="33" customFormat="1" ht="20.149999999999999" customHeight="1">
      <c r="B29" s="35"/>
      <c r="C29" s="729"/>
      <c r="D29" s="727"/>
      <c r="E29" s="680"/>
      <c r="F29" s="728"/>
      <c r="G29" s="34"/>
      <c r="H29" s="846"/>
      <c r="I29" s="32"/>
      <c r="J29" s="32"/>
      <c r="K29" s="32"/>
    </row>
    <row r="30" spans="2:11" s="33" customFormat="1" ht="20.149999999999999" customHeight="1">
      <c r="B30" s="35"/>
      <c r="C30" s="729"/>
      <c r="D30" s="727"/>
      <c r="E30" s="680"/>
      <c r="F30" s="728"/>
      <c r="G30" s="34"/>
      <c r="H30" s="846"/>
      <c r="I30" s="32"/>
      <c r="J30" s="32"/>
      <c r="K30" s="32"/>
    </row>
    <row r="31" spans="2:11" s="33" customFormat="1" ht="20.149999999999999" customHeight="1">
      <c r="B31" s="35"/>
      <c r="C31" s="729"/>
      <c r="D31" s="727"/>
      <c r="E31" s="680"/>
      <c r="F31" s="728"/>
      <c r="G31" s="34"/>
      <c r="H31" s="846"/>
      <c r="I31" s="32"/>
      <c r="J31" s="32"/>
      <c r="K31" s="32"/>
    </row>
    <row r="32" spans="2:11" s="33" customFormat="1" ht="20.149999999999999" customHeight="1">
      <c r="B32" s="35"/>
      <c r="C32" s="729"/>
      <c r="D32" s="727"/>
      <c r="E32" s="680"/>
      <c r="F32" s="728"/>
      <c r="G32" s="34"/>
      <c r="H32" s="846"/>
      <c r="I32" s="32"/>
      <c r="J32" s="32"/>
      <c r="K32" s="32"/>
    </row>
    <row r="33" spans="2:11" s="33" customFormat="1" ht="20.149999999999999" customHeight="1">
      <c r="B33" s="35"/>
      <c r="C33" s="729"/>
      <c r="D33" s="727"/>
      <c r="E33" s="680"/>
      <c r="F33" s="728"/>
      <c r="G33" s="34"/>
      <c r="H33" s="846"/>
      <c r="I33" s="32"/>
      <c r="J33" s="32"/>
      <c r="K33" s="32"/>
    </row>
    <row r="34" spans="2:11" s="33" customFormat="1" ht="20.149999999999999" customHeight="1">
      <c r="B34" s="35"/>
      <c r="C34" s="729"/>
      <c r="D34" s="727"/>
      <c r="E34" s="680"/>
      <c r="F34" s="728"/>
      <c r="G34" s="34"/>
      <c r="H34" s="846"/>
      <c r="I34" s="32"/>
      <c r="J34" s="32"/>
      <c r="K34" s="32"/>
    </row>
    <row r="35" spans="2:11" s="33" customFormat="1" ht="20.149999999999999" customHeight="1">
      <c r="B35" s="35"/>
      <c r="C35" s="729"/>
      <c r="D35" s="727"/>
      <c r="E35" s="680"/>
      <c r="F35" s="728"/>
      <c r="G35" s="34"/>
      <c r="H35" s="846"/>
      <c r="I35" s="32"/>
      <c r="J35" s="32"/>
      <c r="K35" s="32"/>
    </row>
    <row r="36" spans="2:11" s="33" customFormat="1" ht="20.149999999999999" customHeight="1">
      <c r="B36" s="35"/>
      <c r="C36" s="729"/>
      <c r="D36" s="727"/>
      <c r="E36" s="680"/>
      <c r="F36" s="728"/>
      <c r="G36" s="34"/>
      <c r="H36" s="846"/>
      <c r="I36" s="32"/>
      <c r="J36" s="32"/>
      <c r="K36" s="32"/>
    </row>
    <row r="37" spans="2:11" s="21" customFormat="1" ht="21.75" customHeight="1" thickBot="1">
      <c r="B37" s="36"/>
      <c r="C37" s="37" t="s">
        <v>258</v>
      </c>
      <c r="D37" s="38"/>
      <c r="E37" s="694"/>
      <c r="F37" s="39"/>
      <c r="G37" s="40">
        <f>SUM(G12:G36)</f>
        <v>0</v>
      </c>
      <c r="H37" s="845"/>
      <c r="I37" s="16"/>
      <c r="J37" s="16"/>
      <c r="K37" s="16"/>
    </row>
    <row r="38" spans="2:11" ht="3" customHeight="1" thickTop="1">
      <c r="B38" s="41"/>
      <c r="D38" s="42"/>
      <c r="E38" s="677"/>
      <c r="G38" s="44"/>
      <c r="I38" s="5"/>
      <c r="J38" s="5"/>
      <c r="K38" s="5"/>
    </row>
    <row r="39" spans="2:11" ht="12" customHeight="1">
      <c r="B39" s="41"/>
      <c r="D39" s="42"/>
      <c r="E39" s="677"/>
      <c r="G39" s="44"/>
      <c r="I39" s="5"/>
      <c r="J39" s="5"/>
      <c r="K39" s="5"/>
    </row>
    <row r="40" spans="2:11" ht="22" customHeight="1" thickBot="1">
      <c r="B40" s="41"/>
      <c r="D40" s="42"/>
      <c r="E40" s="677"/>
      <c r="G40" s="44" t="s">
        <v>259</v>
      </c>
      <c r="I40" s="5"/>
      <c r="J40" s="5"/>
      <c r="K40" s="5"/>
    </row>
    <row r="41" spans="2:11" s="33" customFormat="1" ht="20.149999999999999" customHeight="1">
      <c r="B41" s="27"/>
      <c r="C41" s="28"/>
      <c r="D41" s="29"/>
      <c r="E41" s="674"/>
      <c r="F41" s="30"/>
      <c r="G41" s="31"/>
      <c r="H41" s="846"/>
      <c r="I41" s="32"/>
      <c r="J41" s="32"/>
      <c r="K41" s="32"/>
    </row>
    <row r="42" spans="2:11" ht="22" customHeight="1">
      <c r="B42" s="17"/>
      <c r="C42" s="733" t="s">
        <v>260</v>
      </c>
      <c r="D42" s="653"/>
      <c r="E42" s="680"/>
      <c r="F42" s="655"/>
      <c r="G42" s="34"/>
    </row>
    <row r="43" spans="2:11" ht="11.5" customHeight="1">
      <c r="B43" s="17"/>
      <c r="C43" s="733"/>
      <c r="D43" s="653"/>
      <c r="E43" s="680"/>
      <c r="F43" s="655"/>
      <c r="G43" s="34"/>
    </row>
    <row r="44" spans="2:11" ht="22" customHeight="1">
      <c r="B44" s="17"/>
      <c r="C44" s="733" t="s">
        <v>261</v>
      </c>
      <c r="D44" s="653"/>
      <c r="E44" s="680"/>
      <c r="F44" s="45"/>
      <c r="G44" s="142"/>
    </row>
    <row r="45" spans="2:11" ht="47.25" customHeight="1">
      <c r="B45" s="17"/>
      <c r="C45" s="629" t="s">
        <v>262</v>
      </c>
      <c r="D45" s="653"/>
      <c r="E45" s="680"/>
      <c r="F45" s="45"/>
      <c r="G45" s="142"/>
    </row>
    <row r="46" spans="2:11" ht="24" customHeight="1">
      <c r="B46" s="17" t="s">
        <v>46</v>
      </c>
      <c r="C46" s="656" t="s">
        <v>263</v>
      </c>
      <c r="D46" s="653" t="s">
        <v>264</v>
      </c>
      <c r="E46" s="680">
        <v>20</v>
      </c>
      <c r="F46" s="45"/>
      <c r="G46" s="142">
        <f>F46*E46</f>
        <v>0</v>
      </c>
    </row>
    <row r="47" spans="2:11" ht="24" customHeight="1">
      <c r="B47" s="17"/>
      <c r="C47" s="656"/>
      <c r="D47" s="653"/>
      <c r="E47" s="680"/>
      <c r="F47" s="45"/>
      <c r="G47" s="142"/>
    </row>
    <row r="48" spans="2:11" ht="24" customHeight="1">
      <c r="B48" s="17" t="s">
        <v>50</v>
      </c>
      <c r="C48" s="656" t="s">
        <v>265</v>
      </c>
      <c r="D48" s="653" t="s">
        <v>25</v>
      </c>
      <c r="E48" s="680">
        <v>1</v>
      </c>
      <c r="F48" s="45"/>
      <c r="G48" s="142">
        <f t="shared" ref="G48:G53" si="1">F48*E48</f>
        <v>0</v>
      </c>
    </row>
    <row r="49" spans="2:11" ht="32.5" customHeight="1">
      <c r="B49" s="17"/>
      <c r="C49" s="656"/>
      <c r="D49" s="653"/>
      <c r="E49" s="680"/>
      <c r="F49" s="45"/>
      <c r="G49" s="142"/>
    </row>
    <row r="50" spans="2:11" ht="32.5" customHeight="1">
      <c r="B50" s="17" t="s">
        <v>82</v>
      </c>
      <c r="C50" s="610" t="s">
        <v>266</v>
      </c>
      <c r="D50" s="653" t="s">
        <v>25</v>
      </c>
      <c r="E50" s="680">
        <v>1</v>
      </c>
      <c r="F50" s="45"/>
      <c r="G50" s="142">
        <f t="shared" si="1"/>
        <v>0</v>
      </c>
    </row>
    <row r="51" spans="2:11" ht="12.65" customHeight="1">
      <c r="B51" s="17"/>
      <c r="C51" s="630"/>
      <c r="D51" s="653"/>
      <c r="E51" s="680"/>
      <c r="F51" s="45"/>
      <c r="G51" s="142"/>
    </row>
    <row r="52" spans="2:11" ht="18" customHeight="1">
      <c r="B52" s="631"/>
      <c r="C52" s="628"/>
      <c r="D52" s="653"/>
      <c r="E52" s="684"/>
      <c r="F52" s="45"/>
      <c r="G52" s="142"/>
    </row>
    <row r="53" spans="2:11" ht="41.5" customHeight="1">
      <c r="B53" s="631" t="s">
        <v>94</v>
      </c>
      <c r="C53" s="734" t="s">
        <v>598</v>
      </c>
      <c r="D53" s="653" t="s">
        <v>251</v>
      </c>
      <c r="E53" s="684">
        <v>1</v>
      </c>
      <c r="F53" s="45"/>
      <c r="G53" s="142">
        <f t="shared" si="1"/>
        <v>0</v>
      </c>
    </row>
    <row r="54" spans="2:11" ht="60" customHeight="1">
      <c r="B54" s="631"/>
      <c r="C54" s="734"/>
      <c r="D54" s="735"/>
      <c r="E54" s="689"/>
      <c r="F54" s="736"/>
      <c r="G54" s="142"/>
    </row>
    <row r="55" spans="2:11" ht="32.5" customHeight="1">
      <c r="B55" s="17"/>
      <c r="C55" s="610"/>
      <c r="D55" s="735"/>
      <c r="E55" s="689"/>
      <c r="F55" s="736"/>
      <c r="G55" s="142"/>
    </row>
    <row r="56" spans="2:11" ht="14.5" customHeight="1">
      <c r="B56" s="17"/>
      <c r="C56" s="610"/>
      <c r="D56" s="653"/>
      <c r="E56" s="677"/>
      <c r="F56" s="737"/>
      <c r="G56" s="142"/>
    </row>
    <row r="57" spans="2:11" ht="18" customHeight="1">
      <c r="B57" s="17"/>
      <c r="C57" s="610"/>
      <c r="D57" s="735"/>
      <c r="E57" s="689"/>
      <c r="F57" s="736"/>
      <c r="G57" s="142"/>
    </row>
    <row r="58" spans="2:11" ht="18" customHeight="1">
      <c r="B58" s="17"/>
      <c r="C58" s="610"/>
      <c r="D58" s="653"/>
      <c r="E58" s="666"/>
      <c r="F58" s="737"/>
      <c r="G58" s="188"/>
    </row>
    <row r="59" spans="2:11" s="47" customFormat="1" ht="20.149999999999999" customHeight="1">
      <c r="B59" s="632"/>
      <c r="C59" s="46"/>
      <c r="D59" s="738"/>
      <c r="E59" s="739"/>
      <c r="F59" s="728"/>
      <c r="G59" s="34"/>
      <c r="H59" s="845"/>
      <c r="I59" s="5"/>
      <c r="J59" s="5"/>
      <c r="K59" s="5"/>
    </row>
    <row r="60" spans="2:11" ht="22.5" customHeight="1">
      <c r="B60" s="17"/>
      <c r="C60" s="656"/>
      <c r="D60" s="653"/>
      <c r="E60" s="680"/>
      <c r="F60" s="728"/>
      <c r="G60" s="34"/>
      <c r="H60" s="847"/>
    </row>
    <row r="61" spans="2:11" ht="25.5" customHeight="1">
      <c r="B61" s="17"/>
      <c r="C61" s="656"/>
      <c r="D61" s="653"/>
      <c r="E61" s="680"/>
      <c r="F61" s="728"/>
      <c r="G61" s="34"/>
      <c r="H61" s="847"/>
    </row>
    <row r="62" spans="2:11" ht="25.5" customHeight="1">
      <c r="B62" s="17"/>
      <c r="C62" s="656"/>
      <c r="D62" s="653"/>
      <c r="E62" s="680"/>
      <c r="F62" s="728"/>
      <c r="G62" s="34"/>
      <c r="H62" s="847"/>
    </row>
    <row r="63" spans="2:11" ht="20.149999999999999" customHeight="1">
      <c r="B63" s="17"/>
      <c r="C63" s="652"/>
      <c r="D63" s="653"/>
      <c r="E63" s="680"/>
      <c r="F63" s="728"/>
      <c r="G63" s="34"/>
      <c r="H63" s="847"/>
    </row>
    <row r="64" spans="2:11" ht="24" customHeight="1">
      <c r="B64" s="17"/>
      <c r="C64" s="733"/>
      <c r="D64" s="653"/>
      <c r="E64" s="680"/>
      <c r="F64" s="728"/>
      <c r="G64" s="34"/>
      <c r="H64" s="847"/>
    </row>
    <row r="65" spans="1:11" ht="20.149999999999999" customHeight="1">
      <c r="B65" s="17"/>
      <c r="C65" s="656"/>
      <c r="D65" s="653"/>
      <c r="E65" s="680"/>
      <c r="F65" s="728"/>
      <c r="G65" s="34"/>
      <c r="H65" s="847"/>
    </row>
    <row r="66" spans="1:11" ht="25" customHeight="1">
      <c r="B66" s="17"/>
      <c r="C66" s="656"/>
      <c r="D66" s="653"/>
      <c r="E66" s="680"/>
      <c r="F66" s="655"/>
      <c r="G66" s="34"/>
      <c r="H66" s="847"/>
    </row>
    <row r="67" spans="1:11" ht="25" customHeight="1">
      <c r="B67" s="17"/>
      <c r="C67" s="656"/>
      <c r="D67" s="653"/>
      <c r="E67" s="680"/>
      <c r="F67" s="655"/>
      <c r="G67" s="34"/>
      <c r="H67" s="847"/>
    </row>
    <row r="68" spans="1:11" ht="5.25" customHeight="1">
      <c r="B68" s="17"/>
      <c r="C68" s="656"/>
      <c r="D68" s="653"/>
      <c r="E68" s="680"/>
      <c r="F68" s="655"/>
      <c r="G68" s="34"/>
      <c r="H68" s="847"/>
    </row>
    <row r="69" spans="1:11" s="21" customFormat="1" ht="21.75" customHeight="1" thickBot="1">
      <c r="B69" s="36"/>
      <c r="C69" s="37" t="s">
        <v>258</v>
      </c>
      <c r="D69" s="38"/>
      <c r="E69" s="694"/>
      <c r="F69" s="39"/>
      <c r="G69" s="40">
        <f>SUM(G46:G68)</f>
        <v>0</v>
      </c>
      <c r="H69" s="845"/>
      <c r="I69" s="16"/>
      <c r="J69" s="16"/>
      <c r="K69" s="16"/>
    </row>
    <row r="70" spans="1:11" ht="3" customHeight="1" thickTop="1">
      <c r="B70" s="41"/>
      <c r="D70" s="42"/>
      <c r="E70" s="677"/>
      <c r="G70" s="44"/>
      <c r="I70" s="5"/>
      <c r="J70" s="5"/>
      <c r="K70" s="5"/>
    </row>
    <row r="71" spans="1:11" ht="12" customHeight="1">
      <c r="B71" s="41"/>
      <c r="D71" s="42"/>
      <c r="E71" s="677"/>
      <c r="G71" s="44"/>
      <c r="I71" s="5"/>
      <c r="J71" s="5"/>
      <c r="K71" s="5"/>
    </row>
    <row r="72" spans="1:11" ht="22" customHeight="1" thickBot="1">
      <c r="B72" s="41"/>
      <c r="D72" s="42"/>
      <c r="E72" s="677"/>
      <c r="G72" s="44" t="s">
        <v>267</v>
      </c>
      <c r="I72" s="5"/>
      <c r="J72" s="5"/>
      <c r="K72" s="5"/>
    </row>
    <row r="73" spans="1:11" s="56" customFormat="1" ht="22" customHeight="1">
      <c r="A73" s="6"/>
      <c r="B73" s="620"/>
      <c r="C73" s="208"/>
      <c r="D73" s="209"/>
      <c r="E73" s="676"/>
      <c r="F73" s="101"/>
      <c r="G73" s="211"/>
      <c r="H73" s="847"/>
      <c r="I73" s="16"/>
      <c r="J73" s="16"/>
      <c r="K73" s="16"/>
    </row>
    <row r="74" spans="1:11" s="56" customFormat="1" ht="22" customHeight="1">
      <c r="A74" s="6"/>
      <c r="B74" s="621"/>
      <c r="C74" s="733" t="s">
        <v>268</v>
      </c>
      <c r="D74" s="740"/>
      <c r="E74" s="741"/>
      <c r="F74" s="655"/>
      <c r="G74" s="144"/>
      <c r="H74" s="847"/>
      <c r="I74" s="16"/>
      <c r="J74" s="16"/>
      <c r="K74" s="16"/>
    </row>
    <row r="75" spans="1:11" s="56" customFormat="1" ht="15" customHeight="1">
      <c r="A75" s="6"/>
      <c r="B75" s="621"/>
      <c r="C75" s="58"/>
      <c r="D75" s="740"/>
      <c r="E75" s="741"/>
      <c r="F75" s="655"/>
      <c r="G75" s="144"/>
      <c r="H75" s="847"/>
      <c r="I75" s="16"/>
      <c r="J75" s="16"/>
      <c r="K75" s="16"/>
    </row>
    <row r="76" spans="1:11" s="56" customFormat="1" ht="22" customHeight="1">
      <c r="A76" s="6"/>
      <c r="B76" s="621"/>
      <c r="C76" s="58" t="s">
        <v>269</v>
      </c>
      <c r="D76" s="740"/>
      <c r="E76" s="741"/>
      <c r="F76" s="655"/>
      <c r="G76" s="144"/>
      <c r="H76" s="847"/>
      <c r="I76" s="16"/>
      <c r="J76" s="16"/>
      <c r="K76" s="16"/>
    </row>
    <row r="77" spans="1:11" s="56" customFormat="1" ht="35.25" customHeight="1">
      <c r="A77" s="6"/>
      <c r="B77" s="621"/>
      <c r="C77" s="622" t="s">
        <v>270</v>
      </c>
      <c r="D77" s="740"/>
      <c r="E77" s="741"/>
      <c r="F77" s="655"/>
      <c r="G77" s="144"/>
      <c r="H77" s="847"/>
      <c r="I77" s="16"/>
      <c r="J77" s="16"/>
      <c r="K77" s="16"/>
    </row>
    <row r="78" spans="1:11" s="56" customFormat="1" ht="32.15" customHeight="1">
      <c r="A78" s="6"/>
      <c r="B78" s="621" t="s">
        <v>46</v>
      </c>
      <c r="C78" s="59" t="s">
        <v>271</v>
      </c>
      <c r="D78" s="742" t="s">
        <v>272</v>
      </c>
      <c r="E78" s="741">
        <v>10</v>
      </c>
      <c r="F78" s="728"/>
      <c r="G78" s="144">
        <f>F78*E78</f>
        <v>0</v>
      </c>
      <c r="H78" s="847"/>
      <c r="I78" s="16"/>
      <c r="J78" s="16"/>
      <c r="K78" s="16"/>
    </row>
    <row r="79" spans="1:11" s="56" customFormat="1" ht="22" customHeight="1">
      <c r="A79" s="6"/>
      <c r="B79" s="621" t="s">
        <v>50</v>
      </c>
      <c r="C79" s="59" t="s">
        <v>273</v>
      </c>
      <c r="D79" s="742" t="s">
        <v>274</v>
      </c>
      <c r="E79" s="741">
        <v>2</v>
      </c>
      <c r="F79" s="728"/>
      <c r="G79" s="144">
        <f t="shared" ref="G79:G94" si="2">F79*E79</f>
        <v>0</v>
      </c>
      <c r="H79" s="847"/>
      <c r="I79" s="16"/>
      <c r="J79" s="16"/>
      <c r="K79" s="16"/>
    </row>
    <row r="80" spans="1:11" s="56" customFormat="1" ht="22" customHeight="1">
      <c r="A80" s="6"/>
      <c r="B80" s="621" t="s">
        <v>82</v>
      </c>
      <c r="C80" s="59" t="s">
        <v>275</v>
      </c>
      <c r="D80" s="742" t="s">
        <v>274</v>
      </c>
      <c r="E80" s="741">
        <v>2</v>
      </c>
      <c r="F80" s="728"/>
      <c r="G80" s="144">
        <f t="shared" si="2"/>
        <v>0</v>
      </c>
      <c r="H80" s="847"/>
      <c r="I80" s="16"/>
      <c r="J80" s="16"/>
      <c r="K80" s="16"/>
    </row>
    <row r="81" spans="1:16" s="60" customFormat="1" ht="21" customHeight="1">
      <c r="A81" s="51"/>
      <c r="B81" s="623" t="s">
        <v>94</v>
      </c>
      <c r="C81" s="624" t="s">
        <v>276</v>
      </c>
      <c r="D81" s="743" t="s">
        <v>274</v>
      </c>
      <c r="E81" s="744">
        <v>2</v>
      </c>
      <c r="F81" s="728"/>
      <c r="G81" s="144">
        <f t="shared" si="2"/>
        <v>0</v>
      </c>
      <c r="H81" s="848"/>
      <c r="I81" s="6"/>
      <c r="J81" s="55"/>
      <c r="K81" s="745"/>
      <c r="L81" s="746"/>
      <c r="M81" s="746"/>
      <c r="N81" s="746"/>
      <c r="O81" s="746"/>
      <c r="P81" s="746"/>
    </row>
    <row r="82" spans="1:16" s="56" customFormat="1" ht="22" customHeight="1">
      <c r="A82" s="6"/>
      <c r="B82" s="621" t="s">
        <v>97</v>
      </c>
      <c r="C82" s="625" t="s">
        <v>277</v>
      </c>
      <c r="D82" s="742" t="s">
        <v>272</v>
      </c>
      <c r="E82" s="741">
        <v>20</v>
      </c>
      <c r="F82" s="728"/>
      <c r="G82" s="144">
        <f t="shared" si="2"/>
        <v>0</v>
      </c>
      <c r="H82" s="847"/>
      <c r="I82" s="16"/>
      <c r="J82" s="16"/>
      <c r="K82" s="16"/>
    </row>
    <row r="83" spans="1:16" s="56" customFormat="1" ht="22" customHeight="1">
      <c r="A83" s="6"/>
      <c r="B83" s="621" t="s">
        <v>177</v>
      </c>
      <c r="C83" s="626" t="s">
        <v>278</v>
      </c>
      <c r="D83" s="742" t="s">
        <v>274</v>
      </c>
      <c r="E83" s="741">
        <v>2</v>
      </c>
      <c r="F83" s="728"/>
      <c r="G83" s="144">
        <f t="shared" si="2"/>
        <v>0</v>
      </c>
      <c r="H83" s="847"/>
      <c r="I83" s="16"/>
      <c r="J83" s="16"/>
      <c r="K83" s="16"/>
    </row>
    <row r="84" spans="1:16" s="56" customFormat="1" ht="22" customHeight="1">
      <c r="A84" s="6"/>
      <c r="B84" s="621" t="s">
        <v>180</v>
      </c>
      <c r="C84" s="59" t="s">
        <v>279</v>
      </c>
      <c r="D84" s="742" t="s">
        <v>274</v>
      </c>
      <c r="E84" s="741">
        <v>2</v>
      </c>
      <c r="F84" s="728"/>
      <c r="G84" s="144">
        <f t="shared" si="2"/>
        <v>0</v>
      </c>
      <c r="H84" s="847"/>
      <c r="I84" s="16"/>
      <c r="J84" s="16"/>
      <c r="K84" s="16"/>
    </row>
    <row r="85" spans="1:16" s="56" customFormat="1" ht="22" customHeight="1">
      <c r="A85" s="61"/>
      <c r="B85" s="621" t="s">
        <v>280</v>
      </c>
      <c r="C85" s="59" t="s">
        <v>281</v>
      </c>
      <c r="D85" s="742" t="s">
        <v>274</v>
      </c>
      <c r="E85" s="741">
        <v>2</v>
      </c>
      <c r="F85" s="728"/>
      <c r="G85" s="144">
        <f t="shared" si="2"/>
        <v>0</v>
      </c>
      <c r="H85" s="847"/>
      <c r="I85" s="16"/>
      <c r="J85" s="16"/>
      <c r="K85" s="16"/>
    </row>
    <row r="86" spans="1:16" s="56" customFormat="1" ht="22" customHeight="1">
      <c r="A86" s="61"/>
      <c r="B86" s="145" t="s">
        <v>282</v>
      </c>
      <c r="C86" s="62" t="s">
        <v>283</v>
      </c>
      <c r="D86" s="747" t="s">
        <v>274</v>
      </c>
      <c r="E86" s="748">
        <v>10</v>
      </c>
      <c r="F86" s="63"/>
      <c r="G86" s="144">
        <f t="shared" si="2"/>
        <v>0</v>
      </c>
      <c r="H86" s="847"/>
      <c r="I86" s="55"/>
      <c r="J86" s="16"/>
      <c r="K86" s="16"/>
    </row>
    <row r="87" spans="1:16" s="56" customFormat="1" ht="38.5" customHeight="1">
      <c r="A87" s="61"/>
      <c r="B87" s="146" t="s">
        <v>284</v>
      </c>
      <c r="C87" s="749" t="s">
        <v>285</v>
      </c>
      <c r="D87" s="747" t="s">
        <v>274</v>
      </c>
      <c r="E87" s="750">
        <v>1</v>
      </c>
      <c r="F87" s="751"/>
      <c r="G87" s="144">
        <f t="shared" si="2"/>
        <v>0</v>
      </c>
      <c r="H87" s="847"/>
      <c r="I87" s="55"/>
      <c r="J87" s="16"/>
      <c r="K87" s="16"/>
    </row>
    <row r="88" spans="1:16" s="56" customFormat="1" ht="33" customHeight="1">
      <c r="A88" s="61"/>
      <c r="B88" s="146" t="s">
        <v>286</v>
      </c>
      <c r="C88" s="749" t="s">
        <v>287</v>
      </c>
      <c r="D88" s="747" t="s">
        <v>274</v>
      </c>
      <c r="E88" s="750">
        <v>1</v>
      </c>
      <c r="F88" s="751"/>
      <c r="G88" s="144">
        <f t="shared" si="2"/>
        <v>0</v>
      </c>
      <c r="H88" s="847"/>
      <c r="I88" s="55"/>
      <c r="J88" s="16"/>
      <c r="K88" s="16"/>
    </row>
    <row r="89" spans="1:16" s="56" customFormat="1" ht="22" customHeight="1">
      <c r="A89" s="61"/>
      <c r="B89" s="146" t="s">
        <v>288</v>
      </c>
      <c r="C89" s="749" t="s">
        <v>289</v>
      </c>
      <c r="D89" s="747" t="s">
        <v>272</v>
      </c>
      <c r="E89" s="750">
        <v>20</v>
      </c>
      <c r="F89" s="751"/>
      <c r="G89" s="144">
        <f t="shared" si="2"/>
        <v>0</v>
      </c>
      <c r="H89" s="847"/>
      <c r="I89" s="55"/>
      <c r="J89" s="16"/>
      <c r="K89" s="16"/>
    </row>
    <row r="90" spans="1:16" s="56" customFormat="1" ht="37" customHeight="1">
      <c r="A90" s="61"/>
      <c r="B90" s="146" t="s">
        <v>290</v>
      </c>
      <c r="C90" s="749" t="s">
        <v>291</v>
      </c>
      <c r="D90" s="747" t="s">
        <v>251</v>
      </c>
      <c r="E90" s="750">
        <v>1</v>
      </c>
      <c r="F90" s="751"/>
      <c r="G90" s="144">
        <f t="shared" si="2"/>
        <v>0</v>
      </c>
      <c r="H90" s="847"/>
      <c r="I90" s="55"/>
      <c r="J90" s="16"/>
      <c r="K90" s="16"/>
    </row>
    <row r="91" spans="1:16" s="56" customFormat="1" ht="22" customHeight="1">
      <c r="A91" s="61"/>
      <c r="B91" s="146" t="s">
        <v>292</v>
      </c>
      <c r="C91" s="749" t="s">
        <v>293</v>
      </c>
      <c r="D91" s="747" t="s">
        <v>25</v>
      </c>
      <c r="E91" s="750">
        <v>1</v>
      </c>
      <c r="F91" s="751"/>
      <c r="G91" s="144">
        <f t="shared" si="2"/>
        <v>0</v>
      </c>
      <c r="H91" s="847"/>
      <c r="I91" s="55"/>
      <c r="J91" s="16"/>
      <c r="K91" s="16"/>
    </row>
    <row r="92" spans="1:16" s="56" customFormat="1" ht="22" customHeight="1">
      <c r="A92" s="61"/>
      <c r="B92" s="145"/>
      <c r="C92" s="752" t="s">
        <v>294</v>
      </c>
      <c r="D92" s="747"/>
      <c r="E92" s="750"/>
      <c r="F92" s="751"/>
      <c r="G92" s="144"/>
      <c r="H92" s="847"/>
      <c r="I92" s="55"/>
      <c r="J92" s="16"/>
      <c r="K92" s="16"/>
    </row>
    <row r="93" spans="1:16" s="56" customFormat="1" ht="37" customHeight="1">
      <c r="A93" s="61"/>
      <c r="B93" s="145" t="s">
        <v>295</v>
      </c>
      <c r="C93" s="749" t="s">
        <v>296</v>
      </c>
      <c r="D93" s="747" t="s">
        <v>274</v>
      </c>
      <c r="E93" s="750">
        <v>1</v>
      </c>
      <c r="F93" s="751"/>
      <c r="G93" s="144">
        <f t="shared" si="2"/>
        <v>0</v>
      </c>
      <c r="H93" s="847"/>
      <c r="I93" s="55"/>
      <c r="J93" s="16"/>
      <c r="K93" s="16"/>
    </row>
    <row r="94" spans="1:16" s="56" customFormat="1" ht="30" customHeight="1">
      <c r="A94" s="61"/>
      <c r="B94" s="145" t="s">
        <v>297</v>
      </c>
      <c r="C94" s="749" t="s">
        <v>298</v>
      </c>
      <c r="D94" s="747" t="s">
        <v>274</v>
      </c>
      <c r="E94" s="750">
        <v>1</v>
      </c>
      <c r="F94" s="751"/>
      <c r="G94" s="144">
        <f t="shared" si="2"/>
        <v>0</v>
      </c>
      <c r="H94" s="847"/>
      <c r="I94" s="55"/>
      <c r="J94" s="16"/>
      <c r="K94" s="16"/>
    </row>
    <row r="95" spans="1:16" s="56" customFormat="1" ht="15.65" customHeight="1">
      <c r="A95" s="61"/>
      <c r="B95" s="145"/>
      <c r="C95" s="64"/>
      <c r="D95" s="747"/>
      <c r="E95" s="750"/>
      <c r="F95" s="63"/>
      <c r="G95" s="147"/>
      <c r="H95" s="847"/>
      <c r="I95" s="55"/>
      <c r="J95" s="16"/>
      <c r="K95" s="16"/>
    </row>
    <row r="96" spans="1:16" s="56" customFormat="1" ht="21" customHeight="1">
      <c r="A96" s="61"/>
      <c r="B96" s="145"/>
      <c r="C96" s="64"/>
      <c r="D96" s="747"/>
      <c r="E96" s="750"/>
      <c r="F96" s="63"/>
      <c r="G96" s="147"/>
      <c r="H96" s="847"/>
      <c r="I96" s="55"/>
      <c r="J96" s="16"/>
      <c r="K96" s="16"/>
    </row>
    <row r="97" spans="1:11" s="56" customFormat="1" ht="22.5" customHeight="1">
      <c r="A97" s="61"/>
      <c r="B97" s="145"/>
      <c r="C97" s="64"/>
      <c r="D97" s="747"/>
      <c r="E97" s="750"/>
      <c r="F97" s="63"/>
      <c r="G97" s="147"/>
      <c r="H97" s="847"/>
      <c r="I97" s="55"/>
      <c r="J97" s="16"/>
      <c r="K97" s="16"/>
    </row>
    <row r="98" spans="1:11" s="56" customFormat="1" ht="21.65" customHeight="1">
      <c r="A98" s="61"/>
      <c r="B98" s="145"/>
      <c r="C98" s="64"/>
      <c r="D98" s="747"/>
      <c r="E98" s="750"/>
      <c r="F98" s="63"/>
      <c r="G98" s="147"/>
      <c r="H98" s="847"/>
      <c r="I98" s="55"/>
      <c r="J98" s="16"/>
      <c r="K98" s="16"/>
    </row>
    <row r="99" spans="1:11" s="51" customFormat="1" ht="22" customHeight="1">
      <c r="B99" s="627"/>
      <c r="D99" s="753"/>
      <c r="E99" s="754"/>
      <c r="F99" s="65"/>
      <c r="G99" s="144"/>
      <c r="H99" s="845"/>
      <c r="I99" s="5"/>
      <c r="J99" s="5"/>
      <c r="K99" s="5"/>
    </row>
    <row r="100" spans="1:11" s="56" customFormat="1" ht="20.25" customHeight="1">
      <c r="A100" s="6"/>
      <c r="B100" s="621"/>
      <c r="C100" s="619"/>
      <c r="D100" s="740"/>
      <c r="E100" s="741"/>
      <c r="F100" s="66"/>
      <c r="G100" s="34"/>
      <c r="H100" s="847"/>
      <c r="I100" s="16"/>
      <c r="J100" s="16"/>
      <c r="K100" s="16"/>
    </row>
    <row r="101" spans="1:11" s="21" customFormat="1" ht="30" customHeight="1" thickBot="1">
      <c r="B101" s="36"/>
      <c r="C101" s="37" t="s">
        <v>299</v>
      </c>
      <c r="D101" s="38"/>
      <c r="E101" s="694"/>
      <c r="F101" s="39"/>
      <c r="G101" s="40">
        <f>SUM(G78:G100)</f>
        <v>0</v>
      </c>
      <c r="H101" s="845"/>
      <c r="I101" s="16"/>
      <c r="J101" s="16"/>
      <c r="K101" s="16"/>
    </row>
    <row r="102" spans="1:11" s="56" customFormat="1" ht="12" customHeight="1" thickTop="1">
      <c r="A102" s="6"/>
      <c r="B102" s="18"/>
      <c r="C102" s="6"/>
      <c r="D102" s="67"/>
      <c r="E102" s="673"/>
      <c r="F102" s="43"/>
      <c r="G102" s="44"/>
      <c r="H102" s="847"/>
      <c r="I102" s="16"/>
      <c r="J102" s="16"/>
      <c r="K102" s="16"/>
    </row>
    <row r="103" spans="1:11" s="56" customFormat="1" ht="12" customHeight="1">
      <c r="A103" s="6"/>
      <c r="B103" s="18"/>
      <c r="C103" s="6"/>
      <c r="D103" s="67"/>
      <c r="E103" s="673"/>
      <c r="F103" s="43"/>
      <c r="G103" s="44"/>
      <c r="H103" s="847"/>
      <c r="I103" s="16"/>
      <c r="J103" s="16"/>
      <c r="K103" s="16"/>
    </row>
    <row r="104" spans="1:11" s="56" customFormat="1" ht="22" customHeight="1" thickBot="1">
      <c r="A104" s="6"/>
      <c r="B104" s="18"/>
      <c r="C104" s="6"/>
      <c r="D104" s="67"/>
      <c r="E104" s="673"/>
      <c r="F104" s="43"/>
      <c r="G104" s="44" t="s">
        <v>300</v>
      </c>
      <c r="H104" s="847"/>
      <c r="I104" s="16"/>
      <c r="J104" s="16"/>
      <c r="K104" s="16"/>
    </row>
    <row r="105" spans="1:11" ht="22" customHeight="1">
      <c r="B105" s="612"/>
      <c r="C105" s="212"/>
      <c r="D105" s="197"/>
      <c r="E105" s="674"/>
      <c r="F105" s="101"/>
      <c r="G105" s="31"/>
    </row>
    <row r="106" spans="1:11" ht="22" customHeight="1">
      <c r="B106" s="17"/>
      <c r="C106" s="652" t="s">
        <v>301</v>
      </c>
      <c r="D106" s="653"/>
      <c r="E106" s="680"/>
      <c r="F106" s="655"/>
      <c r="G106" s="34"/>
    </row>
    <row r="107" spans="1:11" ht="22" customHeight="1">
      <c r="B107" s="17"/>
      <c r="C107" s="652" t="s">
        <v>302</v>
      </c>
      <c r="D107" s="653"/>
      <c r="E107" s="680"/>
      <c r="F107" s="655"/>
      <c r="G107" s="34"/>
    </row>
    <row r="108" spans="1:11" ht="22" customHeight="1">
      <c r="B108" s="17"/>
      <c r="C108" s="652" t="s">
        <v>303</v>
      </c>
      <c r="D108" s="653"/>
      <c r="E108" s="680"/>
      <c r="F108" s="655"/>
      <c r="G108" s="34"/>
    </row>
    <row r="109" spans="1:11" ht="48" customHeight="1">
      <c r="B109" s="17"/>
      <c r="C109" s="733" t="s">
        <v>304</v>
      </c>
      <c r="D109" s="653"/>
      <c r="E109" s="680"/>
      <c r="F109" s="655"/>
      <c r="G109" s="34"/>
    </row>
    <row r="110" spans="1:11" ht="37.75" customHeight="1">
      <c r="B110" s="17" t="s">
        <v>46</v>
      </c>
      <c r="C110" s="656" t="s">
        <v>305</v>
      </c>
      <c r="D110" s="653" t="s">
        <v>274</v>
      </c>
      <c r="E110" s="680">
        <v>1</v>
      </c>
      <c r="F110" s="728"/>
      <c r="G110" s="34">
        <f>F110*E110</f>
        <v>0</v>
      </c>
      <c r="H110" s="859"/>
      <c r="I110" s="55"/>
    </row>
    <row r="111" spans="1:11" ht="25" customHeight="1">
      <c r="B111" s="17" t="s">
        <v>50</v>
      </c>
      <c r="C111" s="656" t="s">
        <v>306</v>
      </c>
      <c r="D111" s="653" t="s">
        <v>274</v>
      </c>
      <c r="E111" s="680">
        <v>1</v>
      </c>
      <c r="F111" s="728"/>
      <c r="G111" s="34">
        <f t="shared" ref="G111" si="3">F111*E111</f>
        <v>0</v>
      </c>
      <c r="I111" s="55"/>
    </row>
    <row r="112" spans="1:11" ht="20.149999999999999" customHeight="1">
      <c r="B112" s="17"/>
      <c r="C112" s="656"/>
      <c r="D112" s="653"/>
      <c r="E112" s="680"/>
      <c r="F112" s="728"/>
      <c r="G112" s="34"/>
      <c r="I112" s="55"/>
    </row>
    <row r="113" spans="1:11" ht="8.5" customHeight="1">
      <c r="B113" s="17"/>
      <c r="C113" s="656"/>
      <c r="D113" s="653"/>
      <c r="E113" s="680"/>
      <c r="F113" s="728"/>
      <c r="G113" s="34"/>
      <c r="I113" s="55"/>
      <c r="J113" s="55"/>
    </row>
    <row r="114" spans="1:11" s="69" customFormat="1" ht="21.75" customHeight="1">
      <c r="A114" s="68"/>
      <c r="B114" s="613"/>
      <c r="C114" s="755" t="s">
        <v>307</v>
      </c>
      <c r="D114" s="958"/>
      <c r="E114" s="959"/>
      <c r="F114" s="960"/>
      <c r="G114" s="34"/>
      <c r="H114" s="849"/>
    </row>
    <row r="115" spans="1:11" s="69" customFormat="1" ht="64" customHeight="1">
      <c r="A115" s="68"/>
      <c r="B115" s="613"/>
      <c r="C115" s="755" t="s">
        <v>308</v>
      </c>
      <c r="D115" s="756"/>
      <c r="E115" s="680"/>
      <c r="F115" s="757"/>
      <c r="G115" s="34"/>
      <c r="H115" s="849"/>
    </row>
    <row r="116" spans="1:11" s="70" customFormat="1" ht="23.15" customHeight="1">
      <c r="B116" s="614" t="s">
        <v>82</v>
      </c>
      <c r="C116" s="615" t="s">
        <v>309</v>
      </c>
      <c r="D116" s="758" t="s">
        <v>272</v>
      </c>
      <c r="E116" s="680">
        <v>6</v>
      </c>
      <c r="F116" s="728"/>
      <c r="G116" s="34">
        <f>F116*E116</f>
        <v>0</v>
      </c>
      <c r="H116" s="850"/>
      <c r="I116" s="71"/>
    </row>
    <row r="117" spans="1:11" s="70" customFormat="1" ht="23.15" customHeight="1">
      <c r="B117" s="614" t="s">
        <v>94</v>
      </c>
      <c r="C117" s="759" t="s">
        <v>310</v>
      </c>
      <c r="D117" s="758" t="s">
        <v>272</v>
      </c>
      <c r="E117" s="680">
        <v>2</v>
      </c>
      <c r="F117" s="728"/>
      <c r="G117" s="34">
        <f t="shared" ref="G117:G130" si="4">F117*E117</f>
        <v>0</v>
      </c>
      <c r="H117" s="850"/>
      <c r="I117" s="71"/>
    </row>
    <row r="118" spans="1:11" ht="33.75" customHeight="1">
      <c r="B118" s="17"/>
      <c r="C118" s="733" t="s">
        <v>311</v>
      </c>
      <c r="D118" s="653"/>
      <c r="E118" s="680"/>
      <c r="F118" s="728"/>
      <c r="G118" s="34"/>
    </row>
    <row r="119" spans="1:11" ht="23.15" customHeight="1">
      <c r="B119" s="17" t="s">
        <v>97</v>
      </c>
      <c r="C119" s="656" t="s">
        <v>312</v>
      </c>
      <c r="D119" s="653" t="s">
        <v>272</v>
      </c>
      <c r="E119" s="680">
        <v>16</v>
      </c>
      <c r="F119" s="728"/>
      <c r="G119" s="34">
        <f t="shared" si="4"/>
        <v>0</v>
      </c>
    </row>
    <row r="120" spans="1:11" s="59" customFormat="1" ht="18" customHeight="1">
      <c r="B120" s="616"/>
      <c r="C120" s="607" t="s">
        <v>313</v>
      </c>
      <c r="D120" s="742"/>
      <c r="E120" s="760"/>
      <c r="F120" s="728"/>
      <c r="G120" s="34"/>
      <c r="H120" s="845"/>
      <c r="I120" s="5"/>
      <c r="J120" s="5"/>
      <c r="K120" s="5"/>
    </row>
    <row r="121" spans="1:11" s="59" customFormat="1" ht="23.15" customHeight="1">
      <c r="B121" s="616" t="s">
        <v>177</v>
      </c>
      <c r="C121" s="59" t="s">
        <v>314</v>
      </c>
      <c r="D121" s="742" t="s">
        <v>264</v>
      </c>
      <c r="E121" s="760">
        <v>2</v>
      </c>
      <c r="F121" s="728"/>
      <c r="G121" s="34">
        <f t="shared" si="4"/>
        <v>0</v>
      </c>
      <c r="H121" s="845"/>
      <c r="I121" s="5"/>
      <c r="J121" s="5"/>
      <c r="K121" s="5"/>
    </row>
    <row r="122" spans="1:11" s="72" customFormat="1" ht="47.25" customHeight="1">
      <c r="A122" s="49"/>
      <c r="B122" s="617"/>
      <c r="C122" s="608" t="s">
        <v>315</v>
      </c>
      <c r="D122" s="761"/>
      <c r="E122" s="760"/>
      <c r="F122" s="50"/>
      <c r="G122" s="34"/>
      <c r="H122" s="851"/>
      <c r="I122" s="16"/>
      <c r="J122" s="16"/>
      <c r="K122" s="16"/>
    </row>
    <row r="123" spans="1:11" s="72" customFormat="1" ht="22" customHeight="1">
      <c r="A123" s="49"/>
      <c r="B123" s="617" t="s">
        <v>180</v>
      </c>
      <c r="C123" s="49" t="s">
        <v>316</v>
      </c>
      <c r="D123" s="761" t="s">
        <v>317</v>
      </c>
      <c r="E123" s="762">
        <v>4</v>
      </c>
      <c r="F123" s="50"/>
      <c r="G123" s="34">
        <f t="shared" si="4"/>
        <v>0</v>
      </c>
      <c r="H123" s="851"/>
      <c r="I123" s="16"/>
      <c r="J123" s="16"/>
      <c r="K123" s="16"/>
    </row>
    <row r="124" spans="1:11" s="72" customFormat="1" ht="18" customHeight="1">
      <c r="A124" s="49"/>
      <c r="B124" s="617" t="s">
        <v>280</v>
      </c>
      <c r="C124" s="49" t="s">
        <v>318</v>
      </c>
      <c r="D124" s="761" t="s">
        <v>274</v>
      </c>
      <c r="E124" s="762">
        <v>2</v>
      </c>
      <c r="F124" s="50"/>
      <c r="G124" s="34">
        <f t="shared" si="4"/>
        <v>0</v>
      </c>
      <c r="H124" s="851"/>
      <c r="I124" s="16"/>
      <c r="J124" s="16"/>
      <c r="K124" s="16"/>
    </row>
    <row r="125" spans="1:11" s="72" customFormat="1" ht="15.65" customHeight="1">
      <c r="A125" s="49"/>
      <c r="B125" s="617" t="s">
        <v>282</v>
      </c>
      <c r="C125" s="49" t="s">
        <v>319</v>
      </c>
      <c r="D125" s="761" t="s">
        <v>317</v>
      </c>
      <c r="E125" s="762">
        <v>2</v>
      </c>
      <c r="F125" s="50"/>
      <c r="G125" s="34">
        <f t="shared" si="4"/>
        <v>0</v>
      </c>
      <c r="H125" s="851"/>
      <c r="I125" s="16"/>
      <c r="J125" s="16"/>
      <c r="K125" s="16"/>
    </row>
    <row r="126" spans="1:11" s="72" customFormat="1" ht="16.5" customHeight="1">
      <c r="A126" s="49"/>
      <c r="B126" s="617" t="s">
        <v>284</v>
      </c>
      <c r="C126" s="49" t="s">
        <v>320</v>
      </c>
      <c r="D126" s="761" t="s">
        <v>317</v>
      </c>
      <c r="E126" s="762">
        <v>5</v>
      </c>
      <c r="F126" s="50"/>
      <c r="G126" s="34">
        <f t="shared" si="4"/>
        <v>0</v>
      </c>
      <c r="H126" s="851"/>
      <c r="I126" s="16"/>
      <c r="J126" s="16"/>
      <c r="K126" s="16"/>
    </row>
    <row r="127" spans="1:11" s="72" customFormat="1" ht="18" customHeight="1">
      <c r="A127" s="49"/>
      <c r="B127" s="617" t="s">
        <v>286</v>
      </c>
      <c r="C127" s="49" t="s">
        <v>321</v>
      </c>
      <c r="D127" s="761" t="s">
        <v>274</v>
      </c>
      <c r="E127" s="762">
        <v>3</v>
      </c>
      <c r="F127" s="50"/>
      <c r="G127" s="34">
        <f t="shared" si="4"/>
        <v>0</v>
      </c>
      <c r="H127" s="851"/>
      <c r="I127" s="16"/>
      <c r="J127" s="16"/>
      <c r="K127" s="16"/>
    </row>
    <row r="128" spans="1:11" ht="18.75" customHeight="1">
      <c r="B128" s="618" t="s">
        <v>288</v>
      </c>
      <c r="C128" s="609" t="s">
        <v>322</v>
      </c>
      <c r="D128" s="763" t="s">
        <v>274</v>
      </c>
      <c r="E128" s="764">
        <v>1</v>
      </c>
      <c r="F128" s="50"/>
      <c r="G128" s="34">
        <f t="shared" si="4"/>
        <v>0</v>
      </c>
      <c r="H128" s="848"/>
      <c r="I128" s="6"/>
      <c r="J128" s="6"/>
      <c r="K128" s="6"/>
    </row>
    <row r="129" spans="1:11" ht="18" customHeight="1">
      <c r="B129" s="618" t="s">
        <v>290</v>
      </c>
      <c r="C129" s="609" t="s">
        <v>323</v>
      </c>
      <c r="D129" s="765" t="s">
        <v>274</v>
      </c>
      <c r="E129" s="764">
        <v>4</v>
      </c>
      <c r="F129" s="50"/>
      <c r="G129" s="34">
        <f t="shared" si="4"/>
        <v>0</v>
      </c>
      <c r="H129" s="848"/>
      <c r="I129" s="6"/>
      <c r="J129" s="6"/>
      <c r="K129" s="6"/>
    </row>
    <row r="130" spans="1:11" ht="21" customHeight="1">
      <c r="B130" s="618" t="s">
        <v>292</v>
      </c>
      <c r="C130" s="74" t="s">
        <v>324</v>
      </c>
      <c r="D130" s="766" t="s">
        <v>274</v>
      </c>
      <c r="E130" s="767">
        <v>4</v>
      </c>
      <c r="F130" s="50"/>
      <c r="G130" s="34">
        <f t="shared" si="4"/>
        <v>0</v>
      </c>
      <c r="H130" s="848"/>
      <c r="I130" s="6"/>
      <c r="J130" s="6"/>
      <c r="K130" s="6"/>
    </row>
    <row r="131" spans="1:11" ht="21" customHeight="1">
      <c r="B131" s="618"/>
      <c r="C131" s="611"/>
      <c r="D131" s="766"/>
      <c r="E131" s="767"/>
      <c r="F131" s="50"/>
      <c r="G131" s="34"/>
      <c r="H131" s="848"/>
      <c r="I131" s="6"/>
      <c r="J131" s="6"/>
      <c r="K131" s="6"/>
    </row>
    <row r="132" spans="1:11" ht="21" customHeight="1">
      <c r="B132" s="618"/>
      <c r="C132" s="611"/>
      <c r="D132" s="766"/>
      <c r="E132" s="767"/>
      <c r="F132" s="50"/>
      <c r="G132" s="34"/>
      <c r="H132" s="848"/>
      <c r="I132" s="6"/>
      <c r="J132" s="6"/>
      <c r="K132" s="6"/>
    </row>
    <row r="133" spans="1:11" s="72" customFormat="1" ht="12.75" customHeight="1">
      <c r="A133" s="49"/>
      <c r="B133" s="617"/>
      <c r="C133" s="49"/>
      <c r="D133" s="761"/>
      <c r="E133" s="762"/>
      <c r="F133" s="75"/>
      <c r="G133" s="34"/>
      <c r="H133" s="851"/>
      <c r="I133" s="16"/>
      <c r="J133" s="16"/>
      <c r="K133" s="16"/>
    </row>
    <row r="134" spans="1:11" ht="6.75" customHeight="1">
      <c r="B134" s="17"/>
      <c r="C134" s="619"/>
      <c r="D134" s="653"/>
      <c r="E134" s="680"/>
      <c r="F134" s="655"/>
      <c r="G134" s="34"/>
    </row>
    <row r="135" spans="1:11" s="21" customFormat="1" ht="25" customHeight="1" thickBot="1">
      <c r="B135" s="36"/>
      <c r="C135" s="37" t="s">
        <v>299</v>
      </c>
      <c r="D135" s="38"/>
      <c r="E135" s="694"/>
      <c r="F135" s="39"/>
      <c r="G135" s="40">
        <f>SUM(G110:G134)</f>
        <v>0</v>
      </c>
      <c r="H135" s="845"/>
      <c r="I135" s="16"/>
      <c r="J135" s="16"/>
      <c r="K135" s="16"/>
    </row>
    <row r="136" spans="1:11" s="21" customFormat="1" ht="8.25" customHeight="1" thickTop="1">
      <c r="B136" s="41"/>
      <c r="C136" s="76"/>
      <c r="D136" s="77"/>
      <c r="E136" s="685"/>
      <c r="F136" s="78"/>
      <c r="G136" s="79"/>
      <c r="H136" s="845"/>
      <c r="I136" s="16"/>
      <c r="J136" s="16"/>
      <c r="K136" s="16"/>
    </row>
    <row r="137" spans="1:11" ht="16.5" customHeight="1" thickBot="1">
      <c r="B137" s="41"/>
      <c r="D137" s="42"/>
      <c r="E137" s="677"/>
      <c r="G137" s="44" t="s">
        <v>325</v>
      </c>
      <c r="I137" s="5"/>
      <c r="J137" s="5"/>
      <c r="K137" s="5"/>
    </row>
    <row r="138" spans="1:11" ht="25" customHeight="1">
      <c r="B138" s="612"/>
      <c r="C138" s="213"/>
      <c r="D138" s="197"/>
      <c r="E138" s="674"/>
      <c r="F138" s="101"/>
      <c r="G138" s="31"/>
    </row>
    <row r="139" spans="1:11" ht="25" customHeight="1">
      <c r="B139" s="17"/>
      <c r="C139" s="733" t="s">
        <v>326</v>
      </c>
      <c r="D139" s="653"/>
      <c r="E139" s="680"/>
      <c r="F139" s="655"/>
      <c r="G139" s="34"/>
    </row>
    <row r="140" spans="1:11" ht="25" customHeight="1">
      <c r="B140" s="17"/>
      <c r="C140" s="733" t="s">
        <v>327</v>
      </c>
      <c r="D140" s="653"/>
      <c r="E140" s="680"/>
      <c r="F140" s="655"/>
      <c r="G140" s="34"/>
    </row>
    <row r="141" spans="1:11" ht="25" customHeight="1">
      <c r="B141" s="17"/>
      <c r="C141" s="733" t="s">
        <v>328</v>
      </c>
      <c r="D141" s="653"/>
      <c r="E141" s="680"/>
      <c r="F141" s="655"/>
      <c r="G141" s="34"/>
    </row>
    <row r="142" spans="1:11" ht="48.75" customHeight="1">
      <c r="B142" s="17" t="s">
        <v>46</v>
      </c>
      <c r="C142" s="656" t="s">
        <v>329</v>
      </c>
      <c r="D142" s="653" t="s">
        <v>272</v>
      </c>
      <c r="E142" s="680">
        <v>17</v>
      </c>
      <c r="F142" s="728"/>
      <c r="G142" s="34">
        <f>E142*F142</f>
        <v>0</v>
      </c>
    </row>
    <row r="143" spans="1:11" ht="25" customHeight="1">
      <c r="B143" s="621"/>
      <c r="C143" s="633" t="s">
        <v>330</v>
      </c>
      <c r="D143" s="659"/>
      <c r="E143" s="768"/>
      <c r="F143" s="728"/>
      <c r="G143" s="34"/>
    </row>
    <row r="144" spans="1:11" ht="126" customHeight="1">
      <c r="B144" s="621"/>
      <c r="C144" s="633" t="s">
        <v>331</v>
      </c>
      <c r="D144" s="659"/>
      <c r="E144" s="768"/>
      <c r="F144" s="728"/>
      <c r="G144" s="34"/>
    </row>
    <row r="145" spans="2:12" s="33" customFormat="1" ht="25" customHeight="1">
      <c r="B145" s="634"/>
      <c r="C145" s="769"/>
      <c r="D145" s="770"/>
      <c r="E145" s="771"/>
      <c r="F145" s="772"/>
      <c r="G145" s="635"/>
      <c r="H145" s="852"/>
      <c r="I145" s="80"/>
      <c r="J145" s="81"/>
      <c r="K145" s="32"/>
      <c r="L145" s="32"/>
    </row>
    <row r="146" spans="2:12" s="33" customFormat="1" ht="25" customHeight="1">
      <c r="B146" s="634" t="s">
        <v>50</v>
      </c>
      <c r="C146" s="769" t="s">
        <v>332</v>
      </c>
      <c r="D146" s="770" t="s">
        <v>274</v>
      </c>
      <c r="E146" s="771">
        <v>2</v>
      </c>
      <c r="F146" s="772"/>
      <c r="G146" s="635">
        <f>F146*E146</f>
        <v>0</v>
      </c>
      <c r="H146" s="852"/>
      <c r="I146" s="80"/>
      <c r="J146" s="81"/>
      <c r="K146" s="32"/>
      <c r="L146" s="32"/>
    </row>
    <row r="147" spans="2:12" s="33" customFormat="1" ht="25" customHeight="1">
      <c r="B147" s="634"/>
      <c r="C147" s="769"/>
      <c r="D147" s="770"/>
      <c r="E147" s="771"/>
      <c r="F147" s="772"/>
      <c r="G147" s="635"/>
      <c r="H147" s="852"/>
      <c r="I147" s="80"/>
      <c r="J147" s="81"/>
      <c r="K147" s="32"/>
      <c r="L147" s="32"/>
    </row>
    <row r="148" spans="2:12" ht="64.5" customHeight="1">
      <c r="B148" s="621"/>
      <c r="C148" s="633" t="s">
        <v>333</v>
      </c>
      <c r="D148" s="659"/>
      <c r="E148" s="768"/>
      <c r="F148" s="728"/>
      <c r="G148" s="635"/>
    </row>
    <row r="149" spans="2:12" s="33" customFormat="1" ht="25" customHeight="1">
      <c r="B149" s="634"/>
      <c r="C149" s="769"/>
      <c r="D149" s="770"/>
      <c r="E149" s="771"/>
      <c r="F149" s="772"/>
      <c r="G149" s="635"/>
      <c r="H149" s="852"/>
      <c r="J149" s="55"/>
      <c r="K149" s="32"/>
      <c r="L149" s="32"/>
    </row>
    <row r="150" spans="2:12" s="33" customFormat="1" ht="25" customHeight="1">
      <c r="B150" s="634" t="s">
        <v>82</v>
      </c>
      <c r="C150" s="769" t="s">
        <v>332</v>
      </c>
      <c r="D150" s="770" t="s">
        <v>274</v>
      </c>
      <c r="E150" s="771">
        <v>2</v>
      </c>
      <c r="F150" s="772"/>
      <c r="G150" s="635">
        <f t="shared" ref="G150:G154" si="5">F150*E150</f>
        <v>0</v>
      </c>
      <c r="H150" s="852"/>
      <c r="J150" s="55"/>
      <c r="K150" s="32"/>
      <c r="L150" s="32"/>
    </row>
    <row r="151" spans="2:12" s="33" customFormat="1" ht="25" customHeight="1">
      <c r="B151" s="634"/>
      <c r="C151" s="769"/>
      <c r="D151" s="770"/>
      <c r="E151" s="771"/>
      <c r="F151" s="772"/>
      <c r="G151" s="635"/>
      <c r="H151" s="852"/>
      <c r="J151" s="55"/>
      <c r="K151" s="32"/>
      <c r="L151" s="32"/>
    </row>
    <row r="152" spans="2:12" s="33" customFormat="1" ht="25" customHeight="1">
      <c r="B152" s="616" t="s">
        <v>94</v>
      </c>
      <c r="C152" s="59" t="s">
        <v>334</v>
      </c>
      <c r="D152" s="742" t="s">
        <v>264</v>
      </c>
      <c r="E152" s="760">
        <v>4</v>
      </c>
      <c r="F152" s="50"/>
      <c r="G152" s="635">
        <f t="shared" si="5"/>
        <v>0</v>
      </c>
      <c r="H152" s="852"/>
      <c r="J152" s="55"/>
      <c r="K152" s="32"/>
      <c r="L152" s="32"/>
    </row>
    <row r="153" spans="2:12" s="59" customFormat="1" ht="50.5" customHeight="1">
      <c r="B153" s="636"/>
      <c r="C153" s="773" t="s">
        <v>335</v>
      </c>
      <c r="D153" s="774"/>
      <c r="E153" s="775"/>
      <c r="F153" s="776"/>
      <c r="G153" s="635"/>
      <c r="H153" s="845"/>
      <c r="I153" s="5"/>
      <c r="J153" s="5"/>
      <c r="K153" s="5"/>
    </row>
    <row r="154" spans="2:12" s="59" customFormat="1" ht="25" customHeight="1">
      <c r="B154" s="636" t="s">
        <v>97</v>
      </c>
      <c r="C154" s="759" t="s">
        <v>336</v>
      </c>
      <c r="D154" s="774" t="s">
        <v>264</v>
      </c>
      <c r="E154" s="775">
        <v>4</v>
      </c>
      <c r="F154" s="728"/>
      <c r="G154" s="635">
        <f t="shared" si="5"/>
        <v>0</v>
      </c>
      <c r="H154" s="845"/>
      <c r="I154" s="5"/>
      <c r="J154" s="5"/>
      <c r="K154" s="5"/>
    </row>
    <row r="155" spans="2:12" s="59" customFormat="1" ht="25" customHeight="1">
      <c r="B155" s="636"/>
      <c r="C155" s="759"/>
      <c r="D155" s="774"/>
      <c r="E155" s="775"/>
      <c r="F155" s="728"/>
      <c r="G155" s="635"/>
      <c r="H155" s="845"/>
      <c r="I155" s="5"/>
      <c r="J155" s="5"/>
      <c r="K155" s="5"/>
    </row>
    <row r="156" spans="2:12" s="59" customFormat="1" ht="25" customHeight="1">
      <c r="B156" s="636"/>
      <c r="C156" s="73"/>
      <c r="D156" s="774"/>
      <c r="E156" s="775"/>
      <c r="F156" s="82"/>
      <c r="G156" s="34"/>
      <c r="H156" s="845"/>
      <c r="I156" s="5"/>
      <c r="J156" s="5"/>
      <c r="K156" s="5"/>
    </row>
    <row r="157" spans="2:12" s="59" customFormat="1" ht="25" customHeight="1">
      <c r="B157" s="616"/>
      <c r="D157" s="742"/>
      <c r="E157" s="760"/>
      <c r="F157" s="75"/>
      <c r="G157" s="637"/>
      <c r="H157" s="845"/>
      <c r="I157" s="5"/>
      <c r="J157" s="5"/>
      <c r="K157" s="5"/>
    </row>
    <row r="158" spans="2:12" ht="12.75" customHeight="1">
      <c r="B158" s="17"/>
      <c r="C158" s="619"/>
      <c r="D158" s="653"/>
      <c r="E158" s="680"/>
      <c r="F158" s="655"/>
      <c r="G158" s="34"/>
    </row>
    <row r="159" spans="2:12" s="21" customFormat="1" ht="25" customHeight="1" thickBot="1">
      <c r="B159" s="36"/>
      <c r="C159" s="83" t="s">
        <v>299</v>
      </c>
      <c r="D159" s="38"/>
      <c r="E159" s="694"/>
      <c r="F159" s="39"/>
      <c r="G159" s="40">
        <f>SUM(G142:G158)</f>
        <v>0</v>
      </c>
      <c r="H159" s="845"/>
      <c r="I159" s="16"/>
      <c r="J159" s="16"/>
      <c r="K159" s="16"/>
    </row>
    <row r="160" spans="2:12" s="21" customFormat="1" ht="15" customHeight="1" thickTop="1">
      <c r="B160" s="41"/>
      <c r="C160" s="76"/>
      <c r="D160" s="77"/>
      <c r="E160" s="685"/>
      <c r="F160" s="78"/>
      <c r="G160" s="79"/>
      <c r="H160" s="845"/>
      <c r="I160" s="16"/>
      <c r="J160" s="16"/>
      <c r="K160" s="16"/>
    </row>
    <row r="161" spans="2:11" ht="17.25" customHeight="1" thickBot="1">
      <c r="B161" s="41"/>
      <c r="D161" s="42"/>
      <c r="E161" s="677"/>
      <c r="G161" s="44" t="s">
        <v>337</v>
      </c>
      <c r="I161" s="5"/>
      <c r="J161" s="5"/>
      <c r="K161" s="5"/>
    </row>
    <row r="162" spans="2:11" ht="22" customHeight="1">
      <c r="B162" s="612"/>
      <c r="C162" s="213"/>
      <c r="D162" s="197"/>
      <c r="E162" s="674"/>
      <c r="F162" s="101"/>
      <c r="G162" s="31"/>
      <c r="H162" s="847"/>
    </row>
    <row r="163" spans="2:11" ht="22" customHeight="1">
      <c r="B163" s="17"/>
      <c r="C163" s="652" t="s">
        <v>338</v>
      </c>
      <c r="D163" s="653"/>
      <c r="E163" s="680"/>
      <c r="F163" s="655"/>
      <c r="G163" s="34"/>
      <c r="H163" s="847"/>
    </row>
    <row r="164" spans="2:11" ht="22" customHeight="1">
      <c r="B164" s="17"/>
      <c r="C164" s="652" t="s">
        <v>339</v>
      </c>
      <c r="D164" s="653"/>
      <c r="E164" s="680"/>
      <c r="F164" s="655"/>
      <c r="G164" s="34"/>
      <c r="H164" s="847"/>
    </row>
    <row r="165" spans="2:11" ht="22" customHeight="1">
      <c r="B165" s="17"/>
      <c r="C165" s="652" t="s">
        <v>340</v>
      </c>
      <c r="D165" s="653"/>
      <c r="E165" s="680"/>
      <c r="F165" s="655"/>
      <c r="G165" s="34"/>
      <c r="H165" s="847"/>
    </row>
    <row r="166" spans="2:11" ht="51" customHeight="1">
      <c r="B166" s="17"/>
      <c r="C166" s="733" t="s">
        <v>341</v>
      </c>
      <c r="D166" s="653"/>
      <c r="E166" s="680"/>
      <c r="F166" s="655"/>
      <c r="G166" s="34"/>
      <c r="H166" s="847"/>
    </row>
    <row r="167" spans="2:11" ht="21.75" customHeight="1">
      <c r="B167" s="17" t="s">
        <v>46</v>
      </c>
      <c r="C167" s="656" t="s">
        <v>342</v>
      </c>
      <c r="D167" s="653" t="s">
        <v>264</v>
      </c>
      <c r="E167" s="680">
        <v>30</v>
      </c>
      <c r="F167" s="728"/>
      <c r="G167" s="34">
        <f>F167*E167</f>
        <v>0</v>
      </c>
      <c r="H167" s="847"/>
    </row>
    <row r="168" spans="2:11" ht="83.25" customHeight="1">
      <c r="B168" s="17"/>
      <c r="C168" s="733" t="s">
        <v>343</v>
      </c>
      <c r="D168" s="653"/>
      <c r="E168" s="680"/>
      <c r="F168" s="728"/>
      <c r="G168" s="34"/>
      <c r="H168" s="858"/>
    </row>
    <row r="169" spans="2:11" ht="22" customHeight="1">
      <c r="B169" s="17" t="s">
        <v>50</v>
      </c>
      <c r="C169" s="656" t="s">
        <v>344</v>
      </c>
      <c r="D169" s="653" t="s">
        <v>264</v>
      </c>
      <c r="E169" s="680">
        <v>15</v>
      </c>
      <c r="F169" s="728"/>
      <c r="G169" s="34">
        <f t="shared" ref="G169:G182" si="6">F169*E169</f>
        <v>0</v>
      </c>
      <c r="H169" s="847"/>
    </row>
    <row r="170" spans="2:11" ht="22" customHeight="1">
      <c r="B170" s="17" t="s">
        <v>82</v>
      </c>
      <c r="C170" s="656" t="s">
        <v>345</v>
      </c>
      <c r="D170" s="653" t="s">
        <v>264</v>
      </c>
      <c r="E170" s="680">
        <v>65</v>
      </c>
      <c r="F170" s="728"/>
      <c r="G170" s="34">
        <f t="shared" si="6"/>
        <v>0</v>
      </c>
      <c r="H170" s="847"/>
    </row>
    <row r="171" spans="2:11" ht="22" customHeight="1">
      <c r="B171" s="17" t="s">
        <v>94</v>
      </c>
      <c r="C171" s="656" t="s">
        <v>346</v>
      </c>
      <c r="D171" s="653" t="s">
        <v>264</v>
      </c>
      <c r="E171" s="680">
        <v>12</v>
      </c>
      <c r="F171" s="728"/>
      <c r="G171" s="34">
        <f t="shared" si="6"/>
        <v>0</v>
      </c>
      <c r="H171" s="847"/>
    </row>
    <row r="172" spans="2:11" ht="6" customHeight="1">
      <c r="B172" s="17"/>
      <c r="C172" s="656"/>
      <c r="D172" s="653"/>
      <c r="E172" s="680"/>
      <c r="F172" s="728"/>
      <c r="G172" s="34"/>
      <c r="H172" s="847"/>
    </row>
    <row r="173" spans="2:11" ht="34" customHeight="1">
      <c r="B173" s="17" t="s">
        <v>97</v>
      </c>
      <c r="C173" s="656" t="s">
        <v>347</v>
      </c>
      <c r="D173" s="653" t="s">
        <v>264</v>
      </c>
      <c r="E173" s="680">
        <v>20</v>
      </c>
      <c r="F173" s="728"/>
      <c r="G173" s="34">
        <f t="shared" si="6"/>
        <v>0</v>
      </c>
      <c r="H173" s="847"/>
    </row>
    <row r="174" spans="2:11" ht="11.15" customHeight="1">
      <c r="B174" s="17"/>
      <c r="C174" s="656"/>
      <c r="D174" s="653"/>
      <c r="E174" s="680"/>
      <c r="F174" s="728"/>
      <c r="G174" s="34"/>
      <c r="H174" s="847"/>
    </row>
    <row r="175" spans="2:11" ht="22" customHeight="1">
      <c r="B175" s="17"/>
      <c r="C175" s="652" t="s">
        <v>348</v>
      </c>
      <c r="D175" s="653"/>
      <c r="E175" s="680"/>
      <c r="F175" s="728"/>
      <c r="G175" s="34"/>
      <c r="H175" s="847"/>
    </row>
    <row r="176" spans="2:11" ht="33.75" customHeight="1">
      <c r="B176" s="17"/>
      <c r="C176" s="733" t="s">
        <v>349</v>
      </c>
      <c r="D176" s="653"/>
      <c r="E176" s="680"/>
      <c r="F176" s="728"/>
      <c r="G176" s="34"/>
      <c r="H176" s="847"/>
    </row>
    <row r="177" spans="1:114" ht="22" customHeight="1">
      <c r="B177" s="17" t="s">
        <v>177</v>
      </c>
      <c r="C177" s="656" t="s">
        <v>350</v>
      </c>
      <c r="D177" s="653" t="s">
        <v>264</v>
      </c>
      <c r="E177" s="680">
        <v>170</v>
      </c>
      <c r="F177" s="728"/>
      <c r="G177" s="34">
        <f t="shared" si="6"/>
        <v>0</v>
      </c>
      <c r="H177" s="847"/>
    </row>
    <row r="178" spans="1:114" ht="22" customHeight="1">
      <c r="B178" s="17" t="s">
        <v>180</v>
      </c>
      <c r="C178" s="731" t="s">
        <v>351</v>
      </c>
      <c r="D178" s="770" t="s">
        <v>264</v>
      </c>
      <c r="E178" s="771">
        <v>80</v>
      </c>
      <c r="F178" s="777"/>
      <c r="G178" s="34">
        <f t="shared" si="6"/>
        <v>0</v>
      </c>
      <c r="H178" s="847"/>
    </row>
    <row r="179" spans="1:114" ht="31" customHeight="1">
      <c r="B179" s="150"/>
      <c r="C179" s="733" t="s">
        <v>352</v>
      </c>
      <c r="D179" s="653"/>
      <c r="E179" s="680"/>
      <c r="F179" s="728"/>
      <c r="G179" s="34">
        <f t="shared" si="6"/>
        <v>0</v>
      </c>
      <c r="H179" s="847"/>
    </row>
    <row r="180" spans="1:114" ht="22" customHeight="1">
      <c r="B180" s="150" t="s">
        <v>280</v>
      </c>
      <c r="C180" s="656" t="s">
        <v>353</v>
      </c>
      <c r="D180" s="653" t="s">
        <v>264</v>
      </c>
      <c r="E180" s="680">
        <v>150</v>
      </c>
      <c r="F180" s="728"/>
      <c r="G180" s="34">
        <f t="shared" si="6"/>
        <v>0</v>
      </c>
      <c r="H180" s="847"/>
    </row>
    <row r="181" spans="1:114" s="84" customFormat="1" ht="33.65" customHeight="1">
      <c r="B181" s="150" t="s">
        <v>282</v>
      </c>
      <c r="C181" s="656" t="s">
        <v>354</v>
      </c>
      <c r="D181" s="653" t="s">
        <v>264</v>
      </c>
      <c r="E181" s="680">
        <v>30</v>
      </c>
      <c r="F181" s="728"/>
      <c r="G181" s="34">
        <f t="shared" si="6"/>
        <v>0</v>
      </c>
      <c r="H181" s="845"/>
      <c r="I181" s="85"/>
      <c r="J181" s="85"/>
      <c r="K181" s="85"/>
    </row>
    <row r="182" spans="1:114" s="84" customFormat="1" ht="22" customHeight="1">
      <c r="B182" s="634" t="s">
        <v>284</v>
      </c>
      <c r="C182" s="731" t="s">
        <v>355</v>
      </c>
      <c r="D182" s="653" t="s">
        <v>264</v>
      </c>
      <c r="E182" s="680">
        <v>10</v>
      </c>
      <c r="F182" s="728"/>
      <c r="G182" s="34">
        <f t="shared" si="6"/>
        <v>0</v>
      </c>
      <c r="H182" s="845"/>
      <c r="I182" s="85"/>
      <c r="J182" s="85"/>
      <c r="K182" s="85"/>
    </row>
    <row r="183" spans="1:114" s="84" customFormat="1" ht="22" customHeight="1">
      <c r="B183" s="634"/>
      <c r="C183" s="70"/>
      <c r="D183" s="653"/>
      <c r="E183" s="680"/>
      <c r="F183" s="728"/>
      <c r="G183" s="34"/>
      <c r="H183" s="845"/>
      <c r="I183" s="85"/>
      <c r="J183" s="85"/>
      <c r="K183" s="85"/>
    </row>
    <row r="184" spans="1:114" s="84" customFormat="1" ht="22" customHeight="1">
      <c r="B184" s="634"/>
      <c r="C184" s="70"/>
      <c r="D184" s="653"/>
      <c r="E184" s="680"/>
      <c r="F184" s="728"/>
      <c r="G184" s="34"/>
      <c r="H184" s="845"/>
      <c r="I184" s="85"/>
      <c r="J184" s="85"/>
      <c r="K184" s="85"/>
    </row>
    <row r="185" spans="1:114" s="84" customFormat="1" ht="28.5" customHeight="1">
      <c r="B185" s="634"/>
      <c r="C185" s="70"/>
      <c r="D185" s="653"/>
      <c r="E185" s="680"/>
      <c r="F185" s="728"/>
      <c r="G185" s="34"/>
      <c r="H185" s="845"/>
      <c r="I185" s="85"/>
      <c r="J185" s="85"/>
      <c r="K185" s="85"/>
    </row>
    <row r="186" spans="1:114" s="84" customFormat="1" ht="22" customHeight="1">
      <c r="B186" s="634"/>
      <c r="C186" s="70"/>
      <c r="D186" s="653"/>
      <c r="E186" s="680"/>
      <c r="F186" s="728"/>
      <c r="G186" s="34"/>
      <c r="H186" s="845"/>
      <c r="I186" s="85"/>
      <c r="J186" s="85"/>
      <c r="K186" s="85"/>
    </row>
    <row r="187" spans="1:114" ht="9.75" customHeight="1">
      <c r="B187" s="17"/>
      <c r="C187" s="59"/>
      <c r="D187" s="653"/>
      <c r="E187" s="680"/>
      <c r="F187" s="655"/>
      <c r="G187" s="34"/>
      <c r="H187" s="847"/>
    </row>
    <row r="188" spans="1:114" s="21" customFormat="1" ht="28.5" customHeight="1" thickBot="1">
      <c r="B188" s="36"/>
      <c r="C188" s="37" t="s">
        <v>299</v>
      </c>
      <c r="D188" s="37"/>
      <c r="E188" s="695"/>
      <c r="F188" s="86"/>
      <c r="G188" s="40">
        <f>SUM(G167:G187)</f>
        <v>0</v>
      </c>
      <c r="H188" s="845"/>
      <c r="I188" s="16"/>
      <c r="J188" s="16"/>
      <c r="K188" s="16"/>
    </row>
    <row r="189" spans="1:114" s="21" customFormat="1" ht="28.5" customHeight="1" thickTop="1">
      <c r="B189" s="41"/>
      <c r="C189" s="76"/>
      <c r="D189" s="76"/>
      <c r="E189" s="682"/>
      <c r="F189" s="87"/>
      <c r="G189" s="43"/>
      <c r="H189" s="845"/>
      <c r="I189" s="16"/>
      <c r="J189" s="16"/>
      <c r="K189" s="16"/>
    </row>
    <row r="190" spans="1:114" ht="26.25" customHeight="1" thickBot="1">
      <c r="B190" s="41"/>
      <c r="D190" s="42"/>
      <c r="E190" s="677"/>
      <c r="G190" s="44" t="s">
        <v>356</v>
      </c>
      <c r="I190" s="5"/>
      <c r="J190" s="5"/>
      <c r="K190" s="5"/>
    </row>
    <row r="191" spans="1:114" s="16" customFormat="1" ht="36" customHeight="1">
      <c r="A191" s="6"/>
      <c r="B191" s="214"/>
      <c r="C191" s="864"/>
      <c r="D191" s="865"/>
      <c r="E191" s="860"/>
      <c r="F191" s="861"/>
      <c r="G191" s="862"/>
      <c r="H191" s="847"/>
      <c r="I191" s="88"/>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row>
    <row r="192" spans="1:114" s="16" customFormat="1" ht="15.65" customHeight="1">
      <c r="A192" s="6"/>
      <c r="B192" s="189"/>
      <c r="C192" s="6"/>
      <c r="D192" s="653"/>
      <c r="E192" s="680"/>
      <c r="F192" s="655"/>
      <c r="G192" s="34"/>
      <c r="H192" s="847"/>
      <c r="I192" s="88"/>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row>
    <row r="193" spans="1:11" ht="20.149999999999999" customHeight="1">
      <c r="B193" s="17"/>
      <c r="C193" s="652" t="s">
        <v>357</v>
      </c>
      <c r="D193" s="653"/>
      <c r="E193" s="680"/>
      <c r="F193" s="655"/>
      <c r="G193" s="34"/>
      <c r="I193" s="88"/>
    </row>
    <row r="194" spans="1:11" ht="20.149999999999999" customHeight="1">
      <c r="B194" s="17"/>
      <c r="C194" s="652" t="s">
        <v>358</v>
      </c>
      <c r="D194" s="653"/>
      <c r="E194" s="680"/>
      <c r="F194" s="655"/>
      <c r="G194" s="34"/>
      <c r="I194" s="88"/>
    </row>
    <row r="195" spans="1:11" s="89" customFormat="1" ht="43.5">
      <c r="B195" s="639"/>
      <c r="C195" s="778" t="s">
        <v>359</v>
      </c>
      <c r="D195" s="779"/>
      <c r="E195" s="762"/>
      <c r="F195" s="780"/>
      <c r="G195" s="190"/>
      <c r="H195" s="853"/>
      <c r="I195" s="88"/>
      <c r="K195" s="90"/>
    </row>
    <row r="196" spans="1:11" s="91" customFormat="1" ht="29">
      <c r="B196" s="640"/>
      <c r="C196" s="778" t="s">
        <v>360</v>
      </c>
      <c r="D196" s="779"/>
      <c r="E196" s="762"/>
      <c r="F196" s="780"/>
      <c r="G196" s="190"/>
      <c r="H196" s="853"/>
      <c r="I196" s="88"/>
      <c r="K196" s="90"/>
    </row>
    <row r="197" spans="1:11" s="89" customFormat="1" ht="14.5">
      <c r="B197" s="641"/>
      <c r="C197" s="778" t="s">
        <v>361</v>
      </c>
      <c r="D197" s="779"/>
      <c r="E197" s="762"/>
      <c r="F197" s="781"/>
      <c r="G197" s="191"/>
      <c r="H197" s="853"/>
      <c r="I197" s="88"/>
      <c r="K197" s="90"/>
    </row>
    <row r="198" spans="1:11" s="89" customFormat="1" ht="58">
      <c r="B198" s="641"/>
      <c r="C198" s="778" t="s">
        <v>362</v>
      </c>
      <c r="D198" s="779"/>
      <c r="E198" s="762"/>
      <c r="F198" s="781"/>
      <c r="G198" s="191"/>
      <c r="H198" s="853"/>
      <c r="I198" s="88"/>
      <c r="K198" s="90"/>
    </row>
    <row r="199" spans="1:11" s="92" customFormat="1" ht="14.5">
      <c r="A199" s="638"/>
      <c r="B199" s="642"/>
      <c r="C199" s="782" t="s">
        <v>363</v>
      </c>
      <c r="D199" s="783"/>
      <c r="E199" s="762"/>
      <c r="F199" s="784"/>
      <c r="G199" s="192"/>
      <c r="H199" s="854"/>
      <c r="I199" s="88"/>
      <c r="J199" s="93"/>
      <c r="K199" s="90"/>
    </row>
    <row r="200" spans="1:11" s="92" customFormat="1" ht="72.5">
      <c r="B200" s="642" t="s">
        <v>46</v>
      </c>
      <c r="C200" s="785" t="s">
        <v>364</v>
      </c>
      <c r="D200" s="786" t="s">
        <v>274</v>
      </c>
      <c r="E200" s="786">
        <v>0</v>
      </c>
      <c r="F200" s="787"/>
      <c r="G200" s="193">
        <f>F200*E200</f>
        <v>0</v>
      </c>
      <c r="H200" s="855"/>
      <c r="I200" s="88"/>
      <c r="J200" s="93"/>
      <c r="K200" s="90"/>
    </row>
    <row r="201" spans="1:11" s="89" customFormat="1" ht="14.5">
      <c r="B201" s="643" t="s">
        <v>50</v>
      </c>
      <c r="C201" s="788" t="s">
        <v>365</v>
      </c>
      <c r="D201" s="789" t="s">
        <v>274</v>
      </c>
      <c r="E201" s="762">
        <v>4</v>
      </c>
      <c r="F201" s="790"/>
      <c r="G201" s="193">
        <f t="shared" ref="G201:G216" si="7">F201*E201</f>
        <v>0</v>
      </c>
      <c r="H201" s="853"/>
      <c r="I201" s="88"/>
      <c r="J201" s="55"/>
      <c r="K201" s="90"/>
    </row>
    <row r="202" spans="1:11" s="89" customFormat="1" ht="7.5" customHeight="1">
      <c r="B202" s="643"/>
      <c r="C202" s="788"/>
      <c r="D202" s="789"/>
      <c r="E202" s="762"/>
      <c r="F202" s="790"/>
      <c r="G202" s="193">
        <f t="shared" si="7"/>
        <v>0</v>
      </c>
      <c r="H202" s="853"/>
      <c r="I202" s="88"/>
      <c r="J202" s="55"/>
      <c r="K202" s="90"/>
    </row>
    <row r="203" spans="1:11" s="89" customFormat="1" ht="14.5">
      <c r="B203" s="643" t="s">
        <v>82</v>
      </c>
      <c r="C203" s="788" t="s">
        <v>366</v>
      </c>
      <c r="D203" s="789"/>
      <c r="E203" s="762"/>
      <c r="F203" s="790"/>
      <c r="G203" s="193"/>
      <c r="H203" s="853"/>
      <c r="I203" s="88"/>
      <c r="J203" s="55"/>
      <c r="K203" s="90"/>
    </row>
    <row r="204" spans="1:11" s="89" customFormat="1" ht="58">
      <c r="B204" s="643"/>
      <c r="C204" s="788" t="s">
        <v>367</v>
      </c>
      <c r="D204" s="789" t="s">
        <v>251</v>
      </c>
      <c r="E204" s="762">
        <v>1</v>
      </c>
      <c r="F204" s="790"/>
      <c r="G204" s="193">
        <f t="shared" si="7"/>
        <v>0</v>
      </c>
      <c r="H204" s="853"/>
      <c r="I204" s="88"/>
      <c r="J204" s="55"/>
      <c r="K204" s="90"/>
    </row>
    <row r="205" spans="1:11" s="89" customFormat="1" ht="8.15" customHeight="1">
      <c r="B205" s="643"/>
      <c r="C205" s="788"/>
      <c r="D205" s="789"/>
      <c r="E205" s="762"/>
      <c r="F205" s="790"/>
      <c r="G205" s="193">
        <f t="shared" si="7"/>
        <v>0</v>
      </c>
      <c r="H205" s="853"/>
      <c r="I205" s="88"/>
      <c r="J205" s="55"/>
      <c r="K205" s="90"/>
    </row>
    <row r="206" spans="1:11" s="89" customFormat="1" ht="14.5">
      <c r="B206" s="643" t="s">
        <v>94</v>
      </c>
      <c r="C206" s="788" t="s">
        <v>368</v>
      </c>
      <c r="D206" s="789"/>
      <c r="E206" s="762"/>
      <c r="F206" s="790"/>
      <c r="G206" s="193"/>
      <c r="H206" s="853"/>
      <c r="I206" s="88"/>
      <c r="J206" s="55"/>
      <c r="K206" s="90"/>
    </row>
    <row r="207" spans="1:11" s="89" customFormat="1" ht="43.5">
      <c r="B207" s="643"/>
      <c r="C207" s="788" t="s">
        <v>369</v>
      </c>
      <c r="D207" s="789" t="s">
        <v>251</v>
      </c>
      <c r="E207" s="762">
        <v>2</v>
      </c>
      <c r="F207" s="790"/>
      <c r="G207" s="193">
        <f t="shared" si="7"/>
        <v>0</v>
      </c>
      <c r="H207" s="853"/>
      <c r="I207" s="88"/>
      <c r="J207" s="55"/>
      <c r="K207" s="90"/>
    </row>
    <row r="208" spans="1:11" s="89" customFormat="1" ht="10" customHeight="1">
      <c r="B208" s="643"/>
      <c r="C208" s="788"/>
      <c r="D208" s="789"/>
      <c r="E208" s="762"/>
      <c r="F208" s="790"/>
      <c r="G208" s="193"/>
      <c r="H208" s="853"/>
      <c r="I208" s="88"/>
      <c r="J208" s="55"/>
      <c r="K208" s="90"/>
    </row>
    <row r="209" spans="2:11" s="89" customFormat="1" ht="14.5">
      <c r="B209" s="643"/>
      <c r="C209" s="788" t="s">
        <v>370</v>
      </c>
      <c r="D209" s="789"/>
      <c r="E209" s="762"/>
      <c r="F209" s="790"/>
      <c r="G209" s="193"/>
      <c r="H209" s="853"/>
      <c r="I209" s="88"/>
      <c r="J209" s="55"/>
      <c r="K209" s="90"/>
    </row>
    <row r="210" spans="2:11" s="89" customFormat="1" ht="29">
      <c r="B210" s="643" t="s">
        <v>97</v>
      </c>
      <c r="C210" s="788" t="s">
        <v>371</v>
      </c>
      <c r="D210" s="789" t="s">
        <v>251</v>
      </c>
      <c r="E210" s="762">
        <v>2</v>
      </c>
      <c r="F210" s="790"/>
      <c r="G210" s="193">
        <f t="shared" si="7"/>
        <v>0</v>
      </c>
      <c r="H210" s="853"/>
      <c r="I210" s="88"/>
      <c r="J210" s="55"/>
      <c r="K210" s="90"/>
    </row>
    <row r="211" spans="2:11" s="89" customFormat="1" ht="5.5" customHeight="1">
      <c r="B211" s="643"/>
      <c r="C211" s="788"/>
      <c r="D211" s="789"/>
      <c r="E211" s="762"/>
      <c r="F211" s="790"/>
      <c r="G211" s="193">
        <f t="shared" si="7"/>
        <v>0</v>
      </c>
      <c r="H211" s="853"/>
      <c r="I211" s="88"/>
      <c r="J211" s="55"/>
      <c r="K211" s="90"/>
    </row>
    <row r="212" spans="2:11" s="89" customFormat="1" ht="14.5">
      <c r="B212" s="643"/>
      <c r="C212" s="788" t="s">
        <v>372</v>
      </c>
      <c r="D212" s="789"/>
      <c r="E212" s="762"/>
      <c r="F212" s="790"/>
      <c r="G212" s="193"/>
      <c r="H212" s="853"/>
      <c r="I212" s="88"/>
      <c r="J212" s="55"/>
      <c r="K212" s="90"/>
    </row>
    <row r="213" spans="2:11" s="89" customFormat="1" ht="14.5">
      <c r="B213" s="643" t="s">
        <v>177</v>
      </c>
      <c r="C213" s="788" t="s">
        <v>373</v>
      </c>
      <c r="D213" s="789" t="s">
        <v>251</v>
      </c>
      <c r="E213" s="762">
        <v>2</v>
      </c>
      <c r="F213" s="790"/>
      <c r="G213" s="193">
        <f t="shared" si="7"/>
        <v>0</v>
      </c>
      <c r="H213" s="853"/>
      <c r="I213" s="88"/>
      <c r="J213" s="55"/>
      <c r="K213" s="90"/>
    </row>
    <row r="214" spans="2:11" s="89" customFormat="1" ht="8.5" customHeight="1">
      <c r="B214" s="643"/>
      <c r="C214" s="788"/>
      <c r="D214" s="789"/>
      <c r="E214" s="762"/>
      <c r="F214" s="790"/>
      <c r="G214" s="193">
        <f t="shared" si="7"/>
        <v>0</v>
      </c>
      <c r="H214" s="853"/>
      <c r="I214" s="88"/>
      <c r="J214" s="55"/>
      <c r="K214" s="90"/>
    </row>
    <row r="215" spans="2:11" s="89" customFormat="1" ht="14.5">
      <c r="B215" s="643" t="s">
        <v>180</v>
      </c>
      <c r="C215" s="788" t="s">
        <v>374</v>
      </c>
      <c r="D215" s="789" t="s">
        <v>251</v>
      </c>
      <c r="E215" s="762">
        <v>2</v>
      </c>
      <c r="F215" s="790"/>
      <c r="G215" s="193">
        <f t="shared" si="7"/>
        <v>0</v>
      </c>
      <c r="H215" s="853"/>
      <c r="I215" s="88"/>
      <c r="J215" s="55"/>
      <c r="K215" s="90"/>
    </row>
    <row r="216" spans="2:11" s="89" customFormat="1" ht="7.5" customHeight="1">
      <c r="B216" s="643"/>
      <c r="C216" s="788"/>
      <c r="D216" s="789"/>
      <c r="E216" s="762"/>
      <c r="F216" s="790"/>
      <c r="G216" s="193">
        <f t="shared" si="7"/>
        <v>0</v>
      </c>
      <c r="H216" s="853"/>
      <c r="I216" s="88"/>
      <c r="J216" s="55"/>
      <c r="K216" s="90"/>
    </row>
    <row r="217" spans="2:11" s="89" customFormat="1" ht="20.149999999999999" customHeight="1">
      <c r="B217" s="643"/>
      <c r="C217" s="788"/>
      <c r="D217" s="789"/>
      <c r="E217" s="762"/>
      <c r="F217" s="790"/>
      <c r="G217" s="193"/>
      <c r="H217" s="853"/>
      <c r="I217" s="88"/>
      <c r="J217" s="55"/>
      <c r="K217" s="90"/>
    </row>
    <row r="218" spans="2:11" s="89" customFormat="1" ht="20.149999999999999" customHeight="1">
      <c r="B218" s="643"/>
      <c r="C218" s="788"/>
      <c r="D218" s="789"/>
      <c r="E218" s="762"/>
      <c r="F218" s="790"/>
      <c r="G218" s="193"/>
      <c r="H218" s="853"/>
      <c r="I218" s="88"/>
      <c r="J218" s="55"/>
      <c r="K218" s="90"/>
    </row>
    <row r="219" spans="2:11" s="89" customFormat="1" ht="20.149999999999999" customHeight="1">
      <c r="B219" s="643"/>
      <c r="C219" s="788"/>
      <c r="D219" s="789"/>
      <c r="E219" s="762"/>
      <c r="F219" s="790"/>
      <c r="G219" s="193"/>
      <c r="H219" s="853"/>
      <c r="I219" s="88"/>
      <c r="J219" s="55"/>
      <c r="K219" s="90"/>
    </row>
    <row r="220" spans="2:11" s="89" customFormat="1" ht="20.149999999999999" customHeight="1">
      <c r="B220" s="643"/>
      <c r="C220" s="788"/>
      <c r="D220" s="789"/>
      <c r="E220" s="762"/>
      <c r="F220" s="790"/>
      <c r="G220" s="193"/>
      <c r="H220" s="853"/>
      <c r="I220" s="88"/>
      <c r="J220" s="55"/>
      <c r="K220" s="90"/>
    </row>
    <row r="221" spans="2:11" s="89" customFormat="1" ht="20.149999999999999" customHeight="1">
      <c r="B221" s="643"/>
      <c r="C221" s="788"/>
      <c r="D221" s="789"/>
      <c r="E221" s="762"/>
      <c r="F221" s="790"/>
      <c r="G221" s="193"/>
      <c r="H221" s="853"/>
      <c r="I221" s="88"/>
      <c r="J221" s="55"/>
      <c r="K221" s="90"/>
    </row>
    <row r="222" spans="2:11" s="21" customFormat="1" ht="25" customHeight="1" thickBot="1">
      <c r="B222" s="36"/>
      <c r="C222" s="37" t="s">
        <v>258</v>
      </c>
      <c r="D222" s="38"/>
      <c r="E222" s="694"/>
      <c r="F222" s="39"/>
      <c r="G222" s="40">
        <f>SUM(G200:G221)</f>
        <v>0</v>
      </c>
      <c r="H222" s="845"/>
      <c r="I222" s="88"/>
      <c r="J222" s="16"/>
      <c r="K222" s="16"/>
    </row>
    <row r="223" spans="2:11" s="21" customFormat="1" ht="12.75" customHeight="1" thickTop="1">
      <c r="B223" s="41"/>
      <c r="C223" s="76"/>
      <c r="D223" s="77"/>
      <c r="E223" s="685"/>
      <c r="F223" s="78"/>
      <c r="G223" s="79"/>
      <c r="H223" s="845"/>
      <c r="I223" s="88"/>
      <c r="J223" s="16"/>
      <c r="K223" s="16"/>
    </row>
    <row r="224" spans="2:11" ht="17.25" customHeight="1" thickBot="1">
      <c r="B224" s="41"/>
      <c r="D224" s="42"/>
      <c r="E224" s="677"/>
      <c r="G224" s="44" t="s">
        <v>375</v>
      </c>
      <c r="I224" s="88"/>
      <c r="J224" s="5"/>
      <c r="K224" s="5"/>
    </row>
    <row r="225" spans="2:11" s="89" customFormat="1" ht="20.149999999999999" customHeight="1">
      <c r="B225" s="644"/>
      <c r="C225" s="222"/>
      <c r="D225" s="223"/>
      <c r="E225" s="692"/>
      <c r="F225" s="225"/>
      <c r="G225" s="226"/>
      <c r="H225" s="853"/>
      <c r="I225" s="88"/>
      <c r="J225" s="55"/>
      <c r="K225" s="90"/>
    </row>
    <row r="226" spans="2:11" s="89" customFormat="1" ht="20.149999999999999" customHeight="1">
      <c r="B226" s="643"/>
      <c r="C226" s="652" t="s">
        <v>376</v>
      </c>
      <c r="D226" s="789"/>
      <c r="E226" s="762"/>
      <c r="F226" s="790"/>
      <c r="G226" s="193"/>
      <c r="H226" s="853"/>
      <c r="I226" s="88"/>
      <c r="J226" s="55"/>
      <c r="K226" s="90"/>
    </row>
    <row r="227" spans="2:11" s="89" customFormat="1" ht="20.149999999999999" customHeight="1">
      <c r="B227" s="643"/>
      <c r="C227" s="788"/>
      <c r="D227" s="789"/>
      <c r="E227" s="762"/>
      <c r="F227" s="790"/>
      <c r="G227" s="193"/>
      <c r="H227" s="853"/>
      <c r="I227" s="88"/>
      <c r="J227" s="55"/>
      <c r="K227" s="90"/>
    </row>
    <row r="228" spans="2:11" s="89" customFormat="1" ht="14.5">
      <c r="B228" s="641"/>
      <c r="C228" s="778" t="s">
        <v>377</v>
      </c>
      <c r="D228" s="779"/>
      <c r="E228" s="762"/>
      <c r="F228" s="790"/>
      <c r="G228" s="193"/>
      <c r="H228" s="853"/>
      <c r="I228" s="88"/>
      <c r="J228" s="55"/>
      <c r="K228" s="90"/>
    </row>
    <row r="229" spans="2:11" s="89" customFormat="1" ht="43.5">
      <c r="B229" s="641"/>
      <c r="C229" s="778" t="s">
        <v>378</v>
      </c>
      <c r="D229" s="779"/>
      <c r="E229" s="762"/>
      <c r="F229" s="790"/>
      <c r="G229" s="193"/>
      <c r="H229" s="853"/>
      <c r="I229" s="88"/>
      <c r="J229" s="55"/>
      <c r="K229" s="90"/>
    </row>
    <row r="230" spans="2:11" s="89" customFormat="1" ht="14.5">
      <c r="B230" s="641"/>
      <c r="C230" s="778" t="s">
        <v>379</v>
      </c>
      <c r="D230" s="779"/>
      <c r="E230" s="762"/>
      <c r="F230" s="790"/>
      <c r="G230" s="193"/>
      <c r="H230" s="853"/>
      <c r="I230" s="88"/>
      <c r="J230" s="55"/>
      <c r="K230" s="90"/>
    </row>
    <row r="231" spans="2:11" s="89" customFormat="1" ht="14.5">
      <c r="B231" s="641" t="s">
        <v>46</v>
      </c>
      <c r="C231" s="788" t="s">
        <v>380</v>
      </c>
      <c r="D231" s="779" t="s">
        <v>272</v>
      </c>
      <c r="E231" s="762">
        <v>30</v>
      </c>
      <c r="F231" s="790"/>
      <c r="G231" s="193">
        <f>F231*E231</f>
        <v>0</v>
      </c>
      <c r="H231" s="853"/>
      <c r="I231" s="88"/>
      <c r="J231" s="55"/>
      <c r="K231" s="90"/>
    </row>
    <row r="232" spans="2:11" s="89" customFormat="1" ht="14.5">
      <c r="B232" s="641" t="s">
        <v>50</v>
      </c>
      <c r="C232" s="788" t="s">
        <v>381</v>
      </c>
      <c r="D232" s="779" t="s">
        <v>272</v>
      </c>
      <c r="E232" s="762">
        <v>30</v>
      </c>
      <c r="F232" s="790"/>
      <c r="G232" s="193">
        <f t="shared" ref="G232:G239" si="8">F232*E232</f>
        <v>0</v>
      </c>
      <c r="H232" s="853"/>
      <c r="I232" s="88"/>
      <c r="J232" s="55"/>
      <c r="K232" s="90"/>
    </row>
    <row r="233" spans="2:11" s="89" customFormat="1" ht="14.5">
      <c r="B233" s="641" t="s">
        <v>82</v>
      </c>
      <c r="C233" s="788" t="s">
        <v>382</v>
      </c>
      <c r="D233" s="779" t="s">
        <v>272</v>
      </c>
      <c r="E233" s="762">
        <v>30</v>
      </c>
      <c r="F233" s="790"/>
      <c r="G233" s="193">
        <f t="shared" si="8"/>
        <v>0</v>
      </c>
      <c r="H233" s="853"/>
      <c r="I233" s="88"/>
      <c r="J233" s="55"/>
      <c r="K233" s="90"/>
    </row>
    <row r="234" spans="2:11" s="89" customFormat="1" ht="14.5">
      <c r="B234" s="641" t="s">
        <v>94</v>
      </c>
      <c r="C234" s="788" t="s">
        <v>383</v>
      </c>
      <c r="D234" s="779" t="s">
        <v>274</v>
      </c>
      <c r="E234" s="762">
        <v>4</v>
      </c>
      <c r="F234" s="790"/>
      <c r="G234" s="193">
        <f t="shared" si="8"/>
        <v>0</v>
      </c>
      <c r="H234" s="853"/>
      <c r="I234" s="88"/>
      <c r="J234" s="55"/>
      <c r="K234" s="90"/>
    </row>
    <row r="235" spans="2:11" s="89" customFormat="1" ht="14.5">
      <c r="B235" s="641" t="s">
        <v>97</v>
      </c>
      <c r="C235" s="788" t="s">
        <v>384</v>
      </c>
      <c r="D235" s="779" t="s">
        <v>274</v>
      </c>
      <c r="E235" s="762">
        <v>4</v>
      </c>
      <c r="F235" s="790"/>
      <c r="G235" s="193">
        <f t="shared" si="8"/>
        <v>0</v>
      </c>
      <c r="H235" s="853"/>
      <c r="I235" s="88"/>
      <c r="J235" s="55"/>
      <c r="K235" s="90"/>
    </row>
    <row r="236" spans="2:11" s="89" customFormat="1" ht="14.5">
      <c r="B236" s="641" t="s">
        <v>177</v>
      </c>
      <c r="C236" s="788" t="s">
        <v>385</v>
      </c>
      <c r="D236" s="779" t="s">
        <v>274</v>
      </c>
      <c r="E236" s="762">
        <v>4</v>
      </c>
      <c r="F236" s="790"/>
      <c r="G236" s="193">
        <f t="shared" si="8"/>
        <v>0</v>
      </c>
      <c r="H236" s="853"/>
      <c r="I236" s="88"/>
      <c r="J236" s="55"/>
      <c r="K236" s="90"/>
    </row>
    <row r="237" spans="2:11" s="89" customFormat="1" ht="14.5">
      <c r="B237" s="641" t="s">
        <v>180</v>
      </c>
      <c r="C237" s="788" t="s">
        <v>386</v>
      </c>
      <c r="D237" s="779" t="s">
        <v>274</v>
      </c>
      <c r="E237" s="762">
        <v>4</v>
      </c>
      <c r="F237" s="790"/>
      <c r="G237" s="193">
        <f t="shared" si="8"/>
        <v>0</v>
      </c>
      <c r="H237" s="853"/>
      <c r="I237" s="88"/>
      <c r="J237" s="55"/>
      <c r="K237" s="90"/>
    </row>
    <row r="238" spans="2:11" s="89" customFormat="1" ht="14.5">
      <c r="B238" s="641" t="s">
        <v>280</v>
      </c>
      <c r="C238" s="788" t="s">
        <v>387</v>
      </c>
      <c r="D238" s="779" t="s">
        <v>274</v>
      </c>
      <c r="E238" s="762">
        <v>2</v>
      </c>
      <c r="F238" s="790"/>
      <c r="G238" s="193">
        <f t="shared" si="8"/>
        <v>0</v>
      </c>
      <c r="H238" s="853"/>
      <c r="I238" s="88"/>
      <c r="J238" s="55"/>
      <c r="K238" s="90"/>
    </row>
    <row r="239" spans="2:11" s="89" customFormat="1" ht="14.5">
      <c r="B239" s="641" t="s">
        <v>282</v>
      </c>
      <c r="C239" s="788" t="s">
        <v>388</v>
      </c>
      <c r="D239" s="779" t="s">
        <v>274</v>
      </c>
      <c r="E239" s="762">
        <v>2</v>
      </c>
      <c r="F239" s="790"/>
      <c r="G239" s="193">
        <f t="shared" si="8"/>
        <v>0</v>
      </c>
      <c r="H239" s="853"/>
      <c r="I239" s="88"/>
      <c r="J239" s="55"/>
      <c r="K239" s="90"/>
    </row>
    <row r="240" spans="2:11" s="89" customFormat="1" ht="14.5">
      <c r="B240" s="641"/>
      <c r="C240" s="94"/>
      <c r="D240" s="779"/>
      <c r="E240" s="762"/>
      <c r="F240" s="790"/>
      <c r="G240" s="193"/>
      <c r="H240" s="853"/>
      <c r="I240" s="88"/>
      <c r="J240" s="55"/>
      <c r="K240" s="90"/>
    </row>
    <row r="241" spans="2:11" s="89" customFormat="1" ht="14.5">
      <c r="B241" s="641"/>
      <c r="C241" s="94"/>
      <c r="D241" s="779"/>
      <c r="E241" s="762"/>
      <c r="F241" s="790"/>
      <c r="G241" s="193"/>
      <c r="H241" s="853"/>
      <c r="I241" s="88"/>
      <c r="J241" s="55"/>
      <c r="K241" s="90"/>
    </row>
    <row r="242" spans="2:11" s="89" customFormat="1" ht="14.5">
      <c r="B242" s="641"/>
      <c r="C242" s="94"/>
      <c r="D242" s="779"/>
      <c r="E242" s="762"/>
      <c r="F242" s="790"/>
      <c r="G242" s="193"/>
      <c r="H242" s="853"/>
      <c r="I242" s="88"/>
      <c r="J242" s="55"/>
      <c r="K242" s="90"/>
    </row>
    <row r="243" spans="2:11" s="89" customFormat="1" ht="14.5">
      <c r="B243" s="641"/>
      <c r="C243" s="94"/>
      <c r="D243" s="779"/>
      <c r="E243" s="762"/>
      <c r="F243" s="790"/>
      <c r="G243" s="193"/>
      <c r="H243" s="853"/>
      <c r="I243" s="88"/>
      <c r="J243" s="55"/>
      <c r="K243" s="90"/>
    </row>
    <row r="244" spans="2:11" s="89" customFormat="1" ht="14.5">
      <c r="B244" s="641"/>
      <c r="C244" s="94"/>
      <c r="D244" s="779"/>
      <c r="E244" s="762"/>
      <c r="F244" s="790"/>
      <c r="G244" s="193"/>
      <c r="H244" s="853"/>
      <c r="I244" s="88"/>
      <c r="J244" s="55"/>
      <c r="K244" s="90"/>
    </row>
    <row r="245" spans="2:11" s="89" customFormat="1" ht="14.5">
      <c r="B245" s="641"/>
      <c r="C245" s="94"/>
      <c r="D245" s="779"/>
      <c r="E245" s="762"/>
      <c r="F245" s="790"/>
      <c r="G245" s="193"/>
      <c r="H245" s="853"/>
      <c r="I245" s="88"/>
      <c r="J245" s="55"/>
      <c r="K245" s="90"/>
    </row>
    <row r="246" spans="2:11" s="89" customFormat="1" ht="14.5">
      <c r="B246" s="641"/>
      <c r="C246" s="94"/>
      <c r="D246" s="779"/>
      <c r="E246" s="762"/>
      <c r="F246" s="790"/>
      <c r="G246" s="193"/>
      <c r="H246" s="853"/>
      <c r="I246" s="88"/>
      <c r="J246" s="55"/>
      <c r="K246" s="90"/>
    </row>
    <row r="247" spans="2:11" s="89" customFormat="1" ht="14.5">
      <c r="B247" s="641"/>
      <c r="C247" s="94"/>
      <c r="D247" s="779"/>
      <c r="E247" s="762"/>
      <c r="F247" s="790"/>
      <c r="G247" s="193"/>
      <c r="H247" s="853"/>
      <c r="I247" s="88"/>
      <c r="J247" s="55"/>
      <c r="K247" s="90"/>
    </row>
    <row r="248" spans="2:11" s="89" customFormat="1" ht="14.5">
      <c r="B248" s="641"/>
      <c r="C248" s="94"/>
      <c r="D248" s="779"/>
      <c r="E248" s="762"/>
      <c r="F248" s="790"/>
      <c r="G248" s="193"/>
      <c r="H248" s="853"/>
      <c r="I248" s="88"/>
      <c r="J248" s="55"/>
      <c r="K248" s="90"/>
    </row>
    <row r="249" spans="2:11" s="89" customFormat="1" ht="14.5">
      <c r="B249" s="641"/>
      <c r="C249" s="94"/>
      <c r="D249" s="779"/>
      <c r="E249" s="762"/>
      <c r="F249" s="790"/>
      <c r="G249" s="193"/>
      <c r="H249" s="853"/>
      <c r="I249" s="88"/>
      <c r="J249" s="55"/>
      <c r="K249" s="90"/>
    </row>
    <row r="250" spans="2:11" s="89" customFormat="1" ht="14.5">
      <c r="B250" s="641"/>
      <c r="C250" s="94"/>
      <c r="D250" s="779"/>
      <c r="E250" s="762"/>
      <c r="F250" s="790"/>
      <c r="G250" s="193"/>
      <c r="H250" s="853"/>
      <c r="I250" s="88"/>
      <c r="J250" s="55"/>
      <c r="K250" s="90"/>
    </row>
    <row r="251" spans="2:11" s="89" customFormat="1" ht="14.5">
      <c r="B251" s="641"/>
      <c r="C251" s="94"/>
      <c r="D251" s="779"/>
      <c r="E251" s="762"/>
      <c r="F251" s="790"/>
      <c r="G251" s="193"/>
      <c r="H251" s="853"/>
      <c r="I251" s="88"/>
      <c r="J251" s="55"/>
      <c r="K251" s="90"/>
    </row>
    <row r="252" spans="2:11" s="89" customFormat="1" ht="14.5">
      <c r="B252" s="641"/>
      <c r="C252" s="94"/>
      <c r="D252" s="779"/>
      <c r="E252" s="762"/>
      <c r="F252" s="790"/>
      <c r="G252" s="193"/>
      <c r="H252" s="853"/>
      <c r="I252" s="88"/>
      <c r="J252" s="55"/>
      <c r="K252" s="90"/>
    </row>
    <row r="253" spans="2:11" s="89" customFormat="1" ht="14.5">
      <c r="B253" s="641"/>
      <c r="C253" s="94"/>
      <c r="D253" s="779"/>
      <c r="E253" s="762"/>
      <c r="F253" s="790"/>
      <c r="G253" s="193"/>
      <c r="H253" s="853"/>
      <c r="I253" s="88"/>
      <c r="J253" s="55"/>
      <c r="K253" s="90"/>
    </row>
    <row r="254" spans="2:11" s="89" customFormat="1" ht="14.5">
      <c r="B254" s="641"/>
      <c r="C254" s="94"/>
      <c r="D254" s="779"/>
      <c r="E254" s="762"/>
      <c r="F254" s="790"/>
      <c r="G254" s="193"/>
      <c r="H254" s="853"/>
      <c r="I254" s="88"/>
      <c r="J254" s="55"/>
      <c r="K254" s="90"/>
    </row>
    <row r="255" spans="2:11" s="89" customFormat="1" ht="14.5">
      <c r="B255" s="641"/>
      <c r="C255" s="94"/>
      <c r="D255" s="779"/>
      <c r="E255" s="762"/>
      <c r="F255" s="790"/>
      <c r="G255" s="193"/>
      <c r="H255" s="853"/>
      <c r="I255" s="88"/>
      <c r="J255" s="55"/>
      <c r="K255" s="90"/>
    </row>
    <row r="256" spans="2:11" s="89" customFormat="1" ht="14.5">
      <c r="B256" s="641"/>
      <c r="C256" s="94"/>
      <c r="D256" s="779"/>
      <c r="E256" s="762"/>
      <c r="F256" s="790"/>
      <c r="G256" s="193"/>
      <c r="H256" s="853"/>
      <c r="I256" s="88"/>
      <c r="J256" s="55"/>
      <c r="K256" s="90"/>
    </row>
    <row r="257" spans="2:11" s="89" customFormat="1" ht="14.5">
      <c r="B257" s="641"/>
      <c r="C257" s="94"/>
      <c r="D257" s="779"/>
      <c r="E257" s="762"/>
      <c r="F257" s="790"/>
      <c r="G257" s="193"/>
      <c r="H257" s="853"/>
      <c r="I257" s="88"/>
      <c r="J257" s="55"/>
      <c r="K257" s="90"/>
    </row>
    <row r="258" spans="2:11" s="89" customFormat="1" ht="14.5">
      <c r="B258" s="641"/>
      <c r="C258" s="94"/>
      <c r="D258" s="779"/>
      <c r="E258" s="762"/>
      <c r="F258" s="790"/>
      <c r="G258" s="193"/>
      <c r="H258" s="853"/>
      <c r="I258" s="88"/>
      <c r="J258" s="55"/>
      <c r="K258" s="90"/>
    </row>
    <row r="259" spans="2:11" s="89" customFormat="1" ht="14.5">
      <c r="B259" s="641"/>
      <c r="C259" s="94"/>
      <c r="D259" s="779"/>
      <c r="E259" s="762"/>
      <c r="F259" s="790"/>
      <c r="G259" s="193"/>
      <c r="H259" s="853"/>
      <c r="I259" s="88"/>
      <c r="J259" s="55"/>
      <c r="K259" s="90"/>
    </row>
    <row r="260" spans="2:11" s="89" customFormat="1" ht="14.5">
      <c r="B260" s="641"/>
      <c r="C260" s="94"/>
      <c r="D260" s="779"/>
      <c r="E260" s="762"/>
      <c r="F260" s="790"/>
      <c r="G260" s="193"/>
      <c r="H260" s="853"/>
      <c r="I260" s="88"/>
      <c r="J260" s="55"/>
      <c r="K260" s="90"/>
    </row>
    <row r="261" spans="2:11" s="89" customFormat="1" ht="14.5">
      <c r="B261" s="641"/>
      <c r="C261" s="94"/>
      <c r="D261" s="779"/>
      <c r="E261" s="762"/>
      <c r="F261" s="790"/>
      <c r="G261" s="193"/>
      <c r="H261" s="853"/>
      <c r="I261" s="88"/>
      <c r="J261" s="55"/>
      <c r="K261" s="90"/>
    </row>
    <row r="262" spans="2:11" s="89" customFormat="1" ht="14.5">
      <c r="B262" s="641"/>
      <c r="C262" s="94"/>
      <c r="D262" s="779"/>
      <c r="E262" s="762"/>
      <c r="F262" s="790"/>
      <c r="G262" s="193"/>
      <c r="H262" s="853"/>
      <c r="I262" s="88"/>
      <c r="J262" s="55"/>
      <c r="K262" s="90"/>
    </row>
    <row r="263" spans="2:11" s="89" customFormat="1" ht="14.5">
      <c r="B263" s="641"/>
      <c r="C263" s="94"/>
      <c r="D263" s="779"/>
      <c r="E263" s="762"/>
      <c r="F263" s="790"/>
      <c r="G263" s="193"/>
      <c r="H263" s="853"/>
      <c r="I263" s="88"/>
      <c r="J263" s="55"/>
      <c r="K263" s="90"/>
    </row>
    <row r="264" spans="2:11" s="89" customFormat="1" ht="14.5">
      <c r="B264" s="641"/>
      <c r="C264" s="94"/>
      <c r="D264" s="779"/>
      <c r="E264" s="762"/>
      <c r="F264" s="790"/>
      <c r="G264" s="193"/>
      <c r="H264" s="853"/>
      <c r="I264" s="88"/>
      <c r="J264" s="55"/>
      <c r="K264" s="90"/>
    </row>
    <row r="265" spans="2:11" s="89" customFormat="1" ht="14.5">
      <c r="B265" s="641"/>
      <c r="C265" s="94"/>
      <c r="D265" s="779"/>
      <c r="E265" s="762"/>
      <c r="F265" s="790"/>
      <c r="G265" s="193"/>
      <c r="H265" s="853"/>
      <c r="I265" s="88"/>
      <c r="J265" s="55"/>
      <c r="K265" s="90"/>
    </row>
    <row r="266" spans="2:11" s="89" customFormat="1" ht="14.5">
      <c r="B266" s="641"/>
      <c r="C266" s="94"/>
      <c r="D266" s="779"/>
      <c r="E266" s="762"/>
      <c r="F266" s="790"/>
      <c r="G266" s="193"/>
      <c r="H266" s="853"/>
      <c r="I266" s="88"/>
      <c r="J266" s="55"/>
      <c r="K266" s="90"/>
    </row>
    <row r="267" spans="2:11" s="89" customFormat="1" ht="14.5">
      <c r="B267" s="641"/>
      <c r="C267" s="94"/>
      <c r="D267" s="779"/>
      <c r="E267" s="762"/>
      <c r="F267" s="790"/>
      <c r="G267" s="193"/>
      <c r="H267" s="853"/>
      <c r="I267" s="88"/>
      <c r="J267" s="55"/>
      <c r="K267" s="90"/>
    </row>
    <row r="268" spans="2:11" s="89" customFormat="1" ht="14.5">
      <c r="B268" s="641"/>
      <c r="C268" s="94"/>
      <c r="D268" s="779"/>
      <c r="E268" s="762"/>
      <c r="F268" s="790"/>
      <c r="G268" s="193"/>
      <c r="H268" s="853"/>
      <c r="I268" s="88"/>
      <c r="J268" s="55"/>
      <c r="K268" s="90"/>
    </row>
    <row r="269" spans="2:11" s="89" customFormat="1" ht="14.5">
      <c r="B269" s="641"/>
      <c r="C269" s="94"/>
      <c r="D269" s="779"/>
      <c r="E269" s="762"/>
      <c r="F269" s="790"/>
      <c r="G269" s="193"/>
      <c r="H269" s="853"/>
      <c r="I269" s="88"/>
      <c r="J269" s="55"/>
      <c r="K269" s="90"/>
    </row>
    <row r="270" spans="2:11" s="89" customFormat="1" ht="9" customHeight="1">
      <c r="B270" s="645"/>
      <c r="C270" s="95"/>
      <c r="D270" s="791"/>
      <c r="E270" s="792"/>
      <c r="F270" s="793"/>
      <c r="G270" s="195"/>
      <c r="H270" s="856"/>
      <c r="I270" s="88"/>
      <c r="J270" s="55"/>
      <c r="K270" s="90"/>
    </row>
    <row r="271" spans="2:11" s="21" customFormat="1" ht="25" customHeight="1" thickBot="1">
      <c r="B271" s="36"/>
      <c r="C271" s="37" t="s">
        <v>258</v>
      </c>
      <c r="D271" s="38"/>
      <c r="E271" s="694"/>
      <c r="F271" s="39"/>
      <c r="G271" s="40">
        <f>SUM(G231:G270)</f>
        <v>0</v>
      </c>
      <c r="H271" s="845"/>
      <c r="I271" s="88"/>
      <c r="J271" s="16"/>
      <c r="K271" s="16"/>
    </row>
    <row r="272" spans="2:11" s="21" customFormat="1" ht="12.75" customHeight="1" thickTop="1">
      <c r="B272" s="41"/>
      <c r="C272" s="76"/>
      <c r="D272" s="77"/>
      <c r="E272" s="685"/>
      <c r="F272" s="78"/>
      <c r="G272" s="79"/>
      <c r="H272" s="845"/>
      <c r="I272" s="88"/>
      <c r="J272" s="16"/>
      <c r="K272" s="16"/>
    </row>
    <row r="273" spans="2:11" ht="17.25" customHeight="1" thickBot="1">
      <c r="B273" s="41"/>
      <c r="D273" s="42"/>
      <c r="E273" s="677"/>
      <c r="G273" s="44" t="s">
        <v>389</v>
      </c>
      <c r="I273" s="88"/>
      <c r="J273" s="5"/>
      <c r="K273" s="5"/>
    </row>
    <row r="274" spans="2:11" ht="17.25" customHeight="1">
      <c r="B274" s="612"/>
      <c r="C274" s="196"/>
      <c r="D274" s="197"/>
      <c r="E274" s="674"/>
      <c r="F274" s="101"/>
      <c r="G274" s="207"/>
      <c r="I274" s="88"/>
      <c r="J274" s="5"/>
      <c r="K274" s="5"/>
    </row>
    <row r="275" spans="2:11" ht="17.25" customHeight="1">
      <c r="B275" s="17"/>
      <c r="C275" s="656"/>
      <c r="D275" s="653"/>
      <c r="E275" s="680"/>
      <c r="F275" s="655"/>
      <c r="G275" s="143"/>
      <c r="I275" s="88"/>
      <c r="J275" s="5"/>
      <c r="K275" s="5"/>
    </row>
    <row r="276" spans="2:11" s="89" customFormat="1" ht="29">
      <c r="B276" s="646"/>
      <c r="C276" s="794" t="s">
        <v>390</v>
      </c>
      <c r="D276" s="795"/>
      <c r="E276" s="678"/>
      <c r="F276" s="796"/>
      <c r="G276" s="193"/>
      <c r="H276" s="853"/>
      <c r="I276" s="88"/>
      <c r="J276" s="55"/>
      <c r="K276" s="90"/>
    </row>
    <row r="277" spans="2:11" s="89" customFormat="1" ht="29">
      <c r="B277" s="646"/>
      <c r="C277" s="794" t="s">
        <v>391</v>
      </c>
      <c r="D277" s="795"/>
      <c r="E277" s="678"/>
      <c r="F277" s="796"/>
      <c r="G277" s="193"/>
      <c r="H277" s="853"/>
      <c r="I277" s="88"/>
      <c r="J277" s="55"/>
      <c r="K277" s="90"/>
    </row>
    <row r="278" spans="2:11" s="89" customFormat="1" ht="43.5">
      <c r="B278" s="647" t="s">
        <v>46</v>
      </c>
      <c r="C278" s="797" t="s">
        <v>392</v>
      </c>
      <c r="D278" s="649" t="s">
        <v>272</v>
      </c>
      <c r="E278" s="681">
        <v>30</v>
      </c>
      <c r="F278" s="650"/>
      <c r="G278" s="193">
        <f>F278*E278</f>
        <v>0</v>
      </c>
      <c r="H278" s="857"/>
      <c r="I278" s="88"/>
      <c r="J278" s="55"/>
      <c r="K278" s="90"/>
    </row>
    <row r="279" spans="2:11" s="89" customFormat="1" ht="14.5">
      <c r="B279" s="647" t="s">
        <v>50</v>
      </c>
      <c r="C279" s="797" t="s">
        <v>393</v>
      </c>
      <c r="D279" s="649" t="s">
        <v>272</v>
      </c>
      <c r="E279" s="681">
        <v>20</v>
      </c>
      <c r="F279" s="650"/>
      <c r="G279" s="193">
        <f t="shared" ref="G279:G287" si="9">F279*E279</f>
        <v>0</v>
      </c>
      <c r="H279" s="853"/>
      <c r="I279" s="88"/>
      <c r="J279" s="55"/>
      <c r="K279" s="90"/>
    </row>
    <row r="280" spans="2:11" s="89" customFormat="1" ht="14.5">
      <c r="B280" s="647" t="s">
        <v>82</v>
      </c>
      <c r="C280" s="797" t="s">
        <v>394</v>
      </c>
      <c r="D280" s="649" t="s">
        <v>272</v>
      </c>
      <c r="E280" s="681">
        <v>30</v>
      </c>
      <c r="F280" s="650"/>
      <c r="G280" s="193">
        <f t="shared" si="9"/>
        <v>0</v>
      </c>
      <c r="H280" s="853"/>
      <c r="I280" s="88"/>
      <c r="J280" s="55"/>
      <c r="K280" s="90"/>
    </row>
    <row r="281" spans="2:11" s="89" customFormat="1" ht="14.5">
      <c r="B281" s="647" t="s">
        <v>94</v>
      </c>
      <c r="C281" s="797" t="s">
        <v>395</v>
      </c>
      <c r="D281" s="649" t="s">
        <v>272</v>
      </c>
      <c r="E281" s="681">
        <v>30</v>
      </c>
      <c r="F281" s="650"/>
      <c r="G281" s="193">
        <f t="shared" si="9"/>
        <v>0</v>
      </c>
      <c r="H281" s="853"/>
      <c r="I281" s="88"/>
      <c r="J281" s="55"/>
      <c r="K281" s="90"/>
    </row>
    <row r="282" spans="2:11" s="89" customFormat="1" ht="14.5">
      <c r="B282" s="647" t="s">
        <v>97</v>
      </c>
      <c r="C282" s="797" t="s">
        <v>396</v>
      </c>
      <c r="D282" s="649" t="s">
        <v>272</v>
      </c>
      <c r="E282" s="681">
        <v>5</v>
      </c>
      <c r="F282" s="650"/>
      <c r="G282" s="193">
        <f t="shared" si="9"/>
        <v>0</v>
      </c>
      <c r="H282" s="853"/>
      <c r="I282" s="88"/>
      <c r="J282" s="55"/>
      <c r="K282" s="90"/>
    </row>
    <row r="283" spans="2:11" s="89" customFormat="1" ht="77.25" customHeight="1">
      <c r="B283" s="647" t="s">
        <v>177</v>
      </c>
      <c r="C283" s="797" t="s">
        <v>397</v>
      </c>
      <c r="D283" s="649" t="s">
        <v>274</v>
      </c>
      <c r="E283" s="681">
        <v>2</v>
      </c>
      <c r="F283" s="650"/>
      <c r="G283" s="193">
        <f t="shared" si="9"/>
        <v>0</v>
      </c>
      <c r="H283" s="853"/>
      <c r="I283" s="88"/>
      <c r="J283" s="55"/>
      <c r="K283" s="90"/>
    </row>
    <row r="284" spans="2:11" s="89" customFormat="1" ht="34" customHeight="1">
      <c r="B284" s="647" t="s">
        <v>180</v>
      </c>
      <c r="C284" s="96" t="s">
        <v>398</v>
      </c>
      <c r="D284" s="649" t="s">
        <v>274</v>
      </c>
      <c r="E284" s="681">
        <v>2</v>
      </c>
      <c r="F284" s="650"/>
      <c r="G284" s="193">
        <f t="shared" si="9"/>
        <v>0</v>
      </c>
      <c r="H284" s="853"/>
      <c r="I284" s="88"/>
      <c r="J284" s="55"/>
      <c r="K284" s="90"/>
    </row>
    <row r="285" spans="2:11" s="89" customFormat="1" ht="29">
      <c r="B285" s="646" t="s">
        <v>280</v>
      </c>
      <c r="C285" s="648" t="s">
        <v>399</v>
      </c>
      <c r="D285" s="649" t="s">
        <v>274</v>
      </c>
      <c r="E285" s="681">
        <v>1</v>
      </c>
      <c r="F285" s="650"/>
      <c r="G285" s="193">
        <f t="shared" si="9"/>
        <v>0</v>
      </c>
      <c r="H285" s="857"/>
      <c r="I285" s="88"/>
      <c r="J285" s="55"/>
      <c r="K285" s="90"/>
    </row>
    <row r="286" spans="2:11" s="89" customFormat="1" ht="14.5">
      <c r="B286" s="646"/>
      <c r="C286" s="96"/>
      <c r="D286" s="649"/>
      <c r="E286" s="681"/>
      <c r="F286" s="650"/>
      <c r="G286" s="193">
        <f t="shared" si="9"/>
        <v>0</v>
      </c>
      <c r="H286" s="857"/>
      <c r="I286" s="88"/>
      <c r="J286" s="55"/>
      <c r="K286" s="90"/>
    </row>
    <row r="287" spans="2:11" s="89" customFormat="1" ht="14.5">
      <c r="B287" s="646" t="s">
        <v>282</v>
      </c>
      <c r="C287" s="96" t="s">
        <v>400</v>
      </c>
      <c r="D287" s="649" t="s">
        <v>274</v>
      </c>
      <c r="E287" s="681">
        <v>1</v>
      </c>
      <c r="F287" s="650"/>
      <c r="G287" s="193">
        <f t="shared" si="9"/>
        <v>0</v>
      </c>
      <c r="H287" s="857"/>
      <c r="I287" s="88"/>
      <c r="J287" s="55"/>
      <c r="K287" s="90"/>
    </row>
    <row r="288" spans="2:11" s="89" customFormat="1" ht="14.5">
      <c r="B288" s="646"/>
      <c r="C288" s="96"/>
      <c r="D288" s="649"/>
      <c r="E288" s="681"/>
      <c r="F288" s="650"/>
      <c r="G288" s="193"/>
      <c r="H288" s="857"/>
      <c r="I288" s="88"/>
      <c r="J288" s="55"/>
      <c r="K288" s="90"/>
    </row>
    <row r="289" spans="2:11" s="89" customFormat="1" ht="14.5">
      <c r="B289" s="646"/>
      <c r="C289" s="96"/>
      <c r="D289" s="649"/>
      <c r="E289" s="681"/>
      <c r="F289" s="650"/>
      <c r="G289" s="193"/>
      <c r="H289" s="857"/>
      <c r="I289" s="88"/>
      <c r="J289" s="55"/>
      <c r="K289" s="90"/>
    </row>
    <row r="290" spans="2:11" s="89" customFormat="1" ht="14.5">
      <c r="B290" s="646"/>
      <c r="C290" s="96"/>
      <c r="D290" s="649"/>
      <c r="E290" s="681"/>
      <c r="F290" s="650"/>
      <c r="G290" s="193"/>
      <c r="H290" s="857"/>
      <c r="I290" s="88"/>
      <c r="J290" s="55"/>
      <c r="K290" s="90"/>
    </row>
    <row r="291" spans="2:11" s="89" customFormat="1" ht="14.5">
      <c r="B291" s="646"/>
      <c r="C291" s="96"/>
      <c r="D291" s="649"/>
      <c r="E291" s="681"/>
      <c r="F291" s="650"/>
      <c r="G291" s="193"/>
      <c r="H291" s="857"/>
      <c r="I291" s="88"/>
      <c r="J291" s="55"/>
      <c r="K291" s="90"/>
    </row>
    <row r="292" spans="2:11" s="89" customFormat="1" ht="14.5">
      <c r="B292" s="646"/>
      <c r="C292" s="96"/>
      <c r="D292" s="649"/>
      <c r="E292" s="681"/>
      <c r="F292" s="650"/>
      <c r="G292" s="193"/>
      <c r="H292" s="857"/>
      <c r="I292" s="88"/>
      <c r="J292" s="55"/>
      <c r="K292" s="90"/>
    </row>
    <row r="293" spans="2:11" s="89" customFormat="1" ht="14.5">
      <c r="B293" s="646"/>
      <c r="C293" s="96"/>
      <c r="D293" s="649"/>
      <c r="E293" s="681"/>
      <c r="F293" s="650"/>
      <c r="G293" s="193"/>
      <c r="H293" s="857"/>
      <c r="I293" s="88"/>
      <c r="J293" s="55"/>
      <c r="K293" s="90"/>
    </row>
    <row r="294" spans="2:11" s="89" customFormat="1" ht="14.5">
      <c r="B294" s="646"/>
      <c r="C294" s="96"/>
      <c r="D294" s="649"/>
      <c r="E294" s="681"/>
      <c r="F294" s="650"/>
      <c r="G294" s="193"/>
      <c r="H294" s="857"/>
      <c r="I294" s="88"/>
      <c r="J294" s="55"/>
      <c r="K294" s="90"/>
    </row>
    <row r="295" spans="2:11" s="89" customFormat="1" ht="14.5">
      <c r="B295" s="646"/>
      <c r="C295" s="96"/>
      <c r="D295" s="649"/>
      <c r="E295" s="681"/>
      <c r="F295" s="650"/>
      <c r="G295" s="193"/>
      <c r="H295" s="857"/>
      <c r="I295" s="88"/>
      <c r="J295" s="55"/>
      <c r="K295" s="90"/>
    </row>
    <row r="296" spans="2:11" s="89" customFormat="1" ht="14.5">
      <c r="B296" s="646"/>
      <c r="C296" s="96"/>
      <c r="D296" s="649"/>
      <c r="E296" s="681"/>
      <c r="F296" s="650"/>
      <c r="G296" s="193"/>
      <c r="H296" s="857"/>
      <c r="I296" s="88"/>
      <c r="J296" s="55"/>
      <c r="K296" s="90"/>
    </row>
    <row r="297" spans="2:11" s="89" customFormat="1" ht="14.5">
      <c r="B297" s="646"/>
      <c r="C297" s="96"/>
      <c r="D297" s="649"/>
      <c r="E297" s="681"/>
      <c r="F297" s="650"/>
      <c r="G297" s="193"/>
      <c r="H297" s="857"/>
      <c r="I297" s="88"/>
      <c r="J297" s="55"/>
      <c r="K297" s="90"/>
    </row>
    <row r="298" spans="2:11" s="89" customFormat="1" ht="14.5">
      <c r="B298" s="646"/>
      <c r="C298" s="96"/>
      <c r="D298" s="649"/>
      <c r="E298" s="681"/>
      <c r="F298" s="650"/>
      <c r="G298" s="193"/>
      <c r="H298" s="857"/>
      <c r="I298" s="88"/>
      <c r="J298" s="55"/>
      <c r="K298" s="90"/>
    </row>
    <row r="299" spans="2:11" s="89" customFormat="1" ht="14.5">
      <c r="B299" s="646"/>
      <c r="C299" s="96"/>
      <c r="D299" s="649"/>
      <c r="E299" s="681"/>
      <c r="F299" s="650"/>
      <c r="G299" s="193"/>
      <c r="H299" s="857"/>
      <c r="I299" s="88"/>
      <c r="J299" s="55"/>
      <c r="K299" s="90"/>
    </row>
    <row r="300" spans="2:11" s="89" customFormat="1" ht="14.5">
      <c r="B300" s="646"/>
      <c r="C300" s="96"/>
      <c r="D300" s="649"/>
      <c r="E300" s="681"/>
      <c r="F300" s="650"/>
      <c r="G300" s="193"/>
      <c r="H300" s="857"/>
      <c r="I300" s="88"/>
      <c r="J300" s="55"/>
      <c r="K300" s="90"/>
    </row>
    <row r="301" spans="2:11" s="89" customFormat="1" ht="14.5">
      <c r="B301" s="646"/>
      <c r="C301" s="96"/>
      <c r="D301" s="649"/>
      <c r="E301" s="681"/>
      <c r="F301" s="650"/>
      <c r="G301" s="193"/>
      <c r="H301" s="857"/>
      <c r="I301" s="88"/>
      <c r="J301" s="55"/>
      <c r="K301" s="90"/>
    </row>
    <row r="302" spans="2:11" s="89" customFormat="1" ht="14.5">
      <c r="B302" s="646"/>
      <c r="C302" s="96"/>
      <c r="D302" s="649"/>
      <c r="E302" s="681"/>
      <c r="F302" s="650"/>
      <c r="G302" s="193"/>
      <c r="H302" s="857"/>
      <c r="I302" s="88"/>
      <c r="J302" s="55"/>
      <c r="K302" s="90"/>
    </row>
    <row r="303" spans="2:11" s="89" customFormat="1" ht="14.5">
      <c r="B303" s="646"/>
      <c r="C303" s="96"/>
      <c r="D303" s="649"/>
      <c r="E303" s="681"/>
      <c r="F303" s="650"/>
      <c r="G303" s="193"/>
      <c r="H303" s="857"/>
      <c r="I303" s="88"/>
      <c r="J303" s="55"/>
      <c r="K303" s="90"/>
    </row>
    <row r="304" spans="2:11" s="89" customFormat="1" ht="14.5">
      <c r="B304" s="646"/>
      <c r="C304" s="96"/>
      <c r="D304" s="649"/>
      <c r="E304" s="681"/>
      <c r="F304" s="650"/>
      <c r="G304" s="193"/>
      <c r="H304" s="857"/>
      <c r="I304" s="88"/>
      <c r="J304" s="55"/>
      <c r="K304" s="90"/>
    </row>
    <row r="305" spans="2:11" s="89" customFormat="1" ht="14.5">
      <c r="B305" s="646"/>
      <c r="C305" s="96"/>
      <c r="D305" s="649"/>
      <c r="E305" s="681"/>
      <c r="F305" s="650"/>
      <c r="G305" s="193"/>
      <c r="H305" s="857"/>
      <c r="I305" s="88"/>
      <c r="J305" s="55"/>
      <c r="K305" s="90"/>
    </row>
    <row r="306" spans="2:11" s="89" customFormat="1" ht="14.5">
      <c r="B306" s="646"/>
      <c r="C306" s="96"/>
      <c r="D306" s="649"/>
      <c r="E306" s="681"/>
      <c r="F306" s="650"/>
      <c r="G306" s="193"/>
      <c r="H306" s="857"/>
      <c r="I306" s="88"/>
      <c r="J306" s="55"/>
      <c r="K306" s="90"/>
    </row>
    <row r="307" spans="2:11" s="89" customFormat="1" ht="14.5">
      <c r="B307" s="646"/>
      <c r="C307" s="96"/>
      <c r="D307" s="649"/>
      <c r="E307" s="681"/>
      <c r="F307" s="650"/>
      <c r="G307" s="193"/>
      <c r="H307" s="857"/>
      <c r="I307" s="88"/>
      <c r="J307" s="55"/>
      <c r="K307" s="90"/>
    </row>
    <row r="308" spans="2:11" s="89" customFormat="1" ht="14.5">
      <c r="B308" s="646"/>
      <c r="C308" s="96"/>
      <c r="D308" s="649"/>
      <c r="E308" s="681"/>
      <c r="F308" s="650"/>
      <c r="G308" s="193"/>
      <c r="H308" s="857"/>
      <c r="I308" s="88"/>
      <c r="J308" s="55"/>
      <c r="K308" s="90"/>
    </row>
    <row r="309" spans="2:11" s="89" customFormat="1" ht="14.5">
      <c r="B309" s="646"/>
      <c r="C309" s="96"/>
      <c r="D309" s="649"/>
      <c r="E309" s="681"/>
      <c r="F309" s="650"/>
      <c r="G309" s="193"/>
      <c r="H309" s="857"/>
      <c r="I309" s="88"/>
      <c r="J309" s="55"/>
      <c r="K309" s="90"/>
    </row>
    <row r="310" spans="2:11" s="89" customFormat="1" ht="14.5">
      <c r="B310" s="646"/>
      <c r="C310" s="96"/>
      <c r="D310" s="649"/>
      <c r="E310" s="681"/>
      <c r="F310" s="650"/>
      <c r="G310" s="194"/>
      <c r="H310" s="857"/>
      <c r="I310" s="88"/>
      <c r="J310" s="55"/>
      <c r="K310" s="90"/>
    </row>
    <row r="311" spans="2:11" s="89" customFormat="1" ht="14.5">
      <c r="B311" s="646"/>
      <c r="C311" s="96"/>
      <c r="D311" s="649"/>
      <c r="E311" s="681"/>
      <c r="F311" s="650"/>
      <c r="G311" s="194"/>
      <c r="H311" s="857"/>
      <c r="I311" s="88"/>
      <c r="J311" s="55"/>
      <c r="K311" s="90"/>
    </row>
    <row r="312" spans="2:11" s="21" customFormat="1" ht="25" customHeight="1" thickBot="1">
      <c r="B312" s="36"/>
      <c r="C312" s="37" t="s">
        <v>258</v>
      </c>
      <c r="D312" s="38"/>
      <c r="E312" s="694"/>
      <c r="F312" s="39"/>
      <c r="G312" s="40">
        <f>SUM(G278:G311)</f>
        <v>0</v>
      </c>
      <c r="H312" s="845"/>
      <c r="I312" s="88"/>
      <c r="J312" s="16"/>
      <c r="K312" s="16"/>
    </row>
    <row r="313" spans="2:11" s="21" customFormat="1" ht="12.75" customHeight="1" thickTop="1">
      <c r="B313" s="986"/>
      <c r="C313" s="216"/>
      <c r="D313" s="217"/>
      <c r="E313" s="987"/>
      <c r="F313" s="219"/>
      <c r="G313" s="220"/>
      <c r="H313" s="845"/>
      <c r="I313" s="88"/>
      <c r="J313" s="16"/>
      <c r="K313" s="16"/>
    </row>
    <row r="314" spans="2:11" ht="17.25" customHeight="1" thickBot="1">
      <c r="B314" s="988"/>
      <c r="C314" s="989"/>
      <c r="D314" s="42"/>
      <c r="E314" s="677"/>
      <c r="G314" s="44" t="s">
        <v>401</v>
      </c>
      <c r="I314" s="88"/>
      <c r="J314" s="5"/>
      <c r="K314" s="5"/>
    </row>
    <row r="315" spans="2:11" ht="22" customHeight="1">
      <c r="B315" s="992"/>
      <c r="C315" s="212" t="s">
        <v>402</v>
      </c>
      <c r="D315" s="197"/>
      <c r="E315" s="993"/>
      <c r="F315" s="101"/>
      <c r="G315" s="31"/>
      <c r="H315" s="5"/>
      <c r="I315" s="962"/>
      <c r="J315" s="55"/>
    </row>
    <row r="316" spans="2:11" ht="22" customHeight="1">
      <c r="B316" s="646"/>
      <c r="C316" s="652" t="s">
        <v>675</v>
      </c>
      <c r="D316" s="653"/>
      <c r="E316" s="961"/>
      <c r="F316" s="655"/>
      <c r="G316" s="34"/>
      <c r="H316" s="5"/>
      <c r="I316" s="962"/>
      <c r="J316" s="55"/>
    </row>
    <row r="317" spans="2:11" ht="22" customHeight="1">
      <c r="B317" s="646"/>
      <c r="C317" s="989"/>
      <c r="D317" s="653"/>
      <c r="E317" s="961"/>
      <c r="F317" s="655"/>
      <c r="G317" s="34"/>
      <c r="H317" s="5"/>
      <c r="I317" s="962"/>
      <c r="J317" s="55"/>
    </row>
    <row r="318" spans="2:11" ht="22" customHeight="1">
      <c r="B318" s="646"/>
      <c r="C318" s="983" t="s">
        <v>685</v>
      </c>
      <c r="D318" s="970"/>
      <c r="E318" s="970"/>
      <c r="F318" s="971"/>
      <c r="G318" s="972"/>
      <c r="H318" s="5"/>
      <c r="I318" s="962"/>
      <c r="J318" s="55"/>
    </row>
    <row r="319" spans="2:11" ht="29">
      <c r="B319" s="647" t="s">
        <v>46</v>
      </c>
      <c r="C319" s="966" t="s">
        <v>686</v>
      </c>
      <c r="D319" s="964" t="s">
        <v>274</v>
      </c>
      <c r="E319" s="762">
        <v>6</v>
      </c>
      <c r="F319" s="967"/>
      <c r="G319" s="193">
        <f>E319*F319</f>
        <v>0</v>
      </c>
      <c r="H319" s="5"/>
      <c r="I319" s="962"/>
      <c r="J319" s="55"/>
    </row>
    <row r="320" spans="2:11" ht="29">
      <c r="B320" s="646" t="s">
        <v>50</v>
      </c>
      <c r="C320" s="966" t="s">
        <v>687</v>
      </c>
      <c r="D320" s="964" t="s">
        <v>556</v>
      </c>
      <c r="E320" s="762">
        <v>25</v>
      </c>
      <c r="F320" s="967"/>
      <c r="G320" s="193">
        <f t="shared" ref="G320:G321" si="10">E320*F320</f>
        <v>0</v>
      </c>
      <c r="H320" s="5"/>
      <c r="I320" s="962"/>
      <c r="J320" s="55"/>
    </row>
    <row r="321" spans="2:11" ht="22" customHeight="1">
      <c r="B321" s="646" t="s">
        <v>82</v>
      </c>
      <c r="C321" s="966" t="s">
        <v>677</v>
      </c>
      <c r="D321" s="964" t="s">
        <v>556</v>
      </c>
      <c r="E321" s="762">
        <v>25</v>
      </c>
      <c r="F321" s="967"/>
      <c r="G321" s="193">
        <f t="shared" si="10"/>
        <v>0</v>
      </c>
      <c r="H321" s="5"/>
      <c r="I321" s="962"/>
      <c r="J321" s="55"/>
    </row>
    <row r="322" spans="2:11" ht="22" customHeight="1">
      <c r="B322" s="646"/>
      <c r="C322" s="966"/>
      <c r="D322" s="964"/>
      <c r="E322" s="762"/>
      <c r="F322" s="967"/>
      <c r="G322" s="193"/>
      <c r="H322" s="5"/>
      <c r="I322" s="962"/>
      <c r="J322" s="55"/>
    </row>
    <row r="323" spans="2:11" s="92" customFormat="1" ht="14.5">
      <c r="B323" s="647"/>
      <c r="C323" s="965" t="s">
        <v>676</v>
      </c>
      <c r="D323" s="964"/>
      <c r="E323" s="762"/>
      <c r="F323" s="967"/>
      <c r="G323" s="193"/>
      <c r="I323" s="962"/>
      <c r="J323" s="963"/>
      <c r="K323" s="90"/>
    </row>
    <row r="324" spans="2:11" ht="43.5">
      <c r="B324" s="646" t="s">
        <v>46</v>
      </c>
      <c r="C324" s="966" t="s">
        <v>689</v>
      </c>
      <c r="D324" s="964" t="s">
        <v>251</v>
      </c>
      <c r="E324" s="762">
        <v>1</v>
      </c>
      <c r="F324" s="967"/>
      <c r="G324" s="193">
        <f t="shared" ref="G324:G330" si="11">F324*E324</f>
        <v>0</v>
      </c>
      <c r="H324" s="5"/>
      <c r="I324" s="962"/>
      <c r="J324" s="55"/>
    </row>
    <row r="325" spans="2:11" ht="43.5">
      <c r="B325" s="646" t="s">
        <v>50</v>
      </c>
      <c r="C325" s="966" t="s">
        <v>688</v>
      </c>
      <c r="D325" s="964" t="s">
        <v>638</v>
      </c>
      <c r="E325" s="762">
        <v>20</v>
      </c>
      <c r="F325" s="967"/>
      <c r="G325" s="193">
        <f>F325*E325</f>
        <v>0</v>
      </c>
      <c r="H325" s="5"/>
      <c r="I325" s="962"/>
      <c r="J325" s="55"/>
    </row>
    <row r="326" spans="2:11" ht="14.5">
      <c r="B326" s="646" t="s">
        <v>82</v>
      </c>
      <c r="C326" s="966" t="s">
        <v>690</v>
      </c>
      <c r="D326" s="964" t="s">
        <v>251</v>
      </c>
      <c r="E326" s="762">
        <v>1</v>
      </c>
      <c r="F326" s="967"/>
      <c r="G326" s="193">
        <f t="shared" si="11"/>
        <v>0</v>
      </c>
      <c r="H326" s="5"/>
      <c r="I326" s="962"/>
      <c r="J326" s="55"/>
    </row>
    <row r="327" spans="2:11" ht="22" customHeight="1">
      <c r="B327" s="647" t="s">
        <v>94</v>
      </c>
      <c r="C327" s="966" t="s">
        <v>691</v>
      </c>
      <c r="D327" s="964" t="s">
        <v>251</v>
      </c>
      <c r="E327" s="762">
        <v>1</v>
      </c>
      <c r="F327" s="967"/>
      <c r="G327" s="193">
        <f t="shared" si="11"/>
        <v>0</v>
      </c>
      <c r="H327" s="5"/>
      <c r="I327" s="962"/>
      <c r="J327" s="55"/>
    </row>
    <row r="328" spans="2:11" ht="31.5">
      <c r="B328" s="646" t="s">
        <v>97</v>
      </c>
      <c r="C328" s="966" t="s">
        <v>695</v>
      </c>
      <c r="D328" s="964" t="s">
        <v>638</v>
      </c>
      <c r="E328" s="762">
        <v>20</v>
      </c>
      <c r="F328" s="967"/>
      <c r="G328" s="193">
        <f t="shared" si="11"/>
        <v>0</v>
      </c>
      <c r="H328" s="5"/>
      <c r="I328" s="962"/>
      <c r="J328" s="55"/>
    </row>
    <row r="329" spans="2:11" ht="29">
      <c r="B329" s="646" t="s">
        <v>177</v>
      </c>
      <c r="C329" s="966" t="s">
        <v>692</v>
      </c>
      <c r="D329" s="964" t="s">
        <v>693</v>
      </c>
      <c r="E329" s="984">
        <v>0.05</v>
      </c>
      <c r="F329" s="967"/>
      <c r="G329" s="193">
        <f t="shared" si="11"/>
        <v>0</v>
      </c>
      <c r="H329" s="5"/>
      <c r="I329" s="962"/>
      <c r="J329" s="55"/>
    </row>
    <row r="330" spans="2:11" ht="58">
      <c r="B330" s="646" t="s">
        <v>180</v>
      </c>
      <c r="C330" s="966" t="s">
        <v>694</v>
      </c>
      <c r="D330" s="964" t="s">
        <v>251</v>
      </c>
      <c r="E330" s="762">
        <v>1</v>
      </c>
      <c r="F330" s="967"/>
      <c r="G330" s="193">
        <f t="shared" si="11"/>
        <v>0</v>
      </c>
      <c r="H330" s="5"/>
      <c r="I330" s="962"/>
      <c r="J330" s="55"/>
    </row>
    <row r="331" spans="2:11" s="92" customFormat="1" ht="29">
      <c r="B331" s="646" t="s">
        <v>280</v>
      </c>
      <c r="C331" s="966" t="s">
        <v>696</v>
      </c>
      <c r="D331" s="964" t="s">
        <v>272</v>
      </c>
      <c r="E331" s="762">
        <v>5</v>
      </c>
      <c r="F331" s="967"/>
      <c r="G331" s="193">
        <f t="shared" ref="G331" si="12">F331*E331</f>
        <v>0</v>
      </c>
      <c r="I331" s="962"/>
      <c r="J331" s="963"/>
      <c r="K331" s="90"/>
    </row>
    <row r="332" spans="2:11" s="92" customFormat="1" ht="14.5">
      <c r="B332" s="646"/>
      <c r="C332" s="966"/>
      <c r="D332" s="964"/>
      <c r="E332" s="762"/>
      <c r="F332" s="967"/>
      <c r="G332" s="193"/>
      <c r="I332" s="962"/>
      <c r="J332" s="963"/>
      <c r="K332" s="90"/>
    </row>
    <row r="333" spans="2:11" s="92" customFormat="1" ht="14.5">
      <c r="B333" s="646"/>
      <c r="C333" s="966"/>
      <c r="D333" s="964"/>
      <c r="E333" s="762"/>
      <c r="F333" s="967"/>
      <c r="G333" s="193"/>
      <c r="I333" s="962"/>
      <c r="J333" s="963"/>
      <c r="K333" s="90"/>
    </row>
    <row r="334" spans="2:11" s="92" customFormat="1" ht="14.5">
      <c r="B334" s="646"/>
      <c r="C334" s="966"/>
      <c r="D334" s="964"/>
      <c r="E334" s="762"/>
      <c r="F334" s="967"/>
      <c r="G334" s="193"/>
      <c r="I334" s="962"/>
      <c r="J334" s="963"/>
      <c r="K334" s="90"/>
    </row>
    <row r="335" spans="2:11" s="92" customFormat="1" ht="14.5">
      <c r="B335" s="646"/>
      <c r="C335" s="966"/>
      <c r="D335" s="964"/>
      <c r="E335" s="762"/>
      <c r="F335" s="967"/>
      <c r="G335" s="193"/>
      <c r="I335" s="962"/>
      <c r="J335" s="963"/>
      <c r="K335" s="90"/>
    </row>
    <row r="336" spans="2:11" s="92" customFormat="1" ht="14.5">
      <c r="B336" s="646"/>
      <c r="C336" s="966"/>
      <c r="D336" s="964"/>
      <c r="E336" s="762"/>
      <c r="F336" s="967"/>
      <c r="G336" s="193"/>
      <c r="I336" s="962"/>
      <c r="J336" s="963"/>
      <c r="K336" s="90"/>
    </row>
    <row r="337" spans="2:11" s="92" customFormat="1" ht="14.5">
      <c r="B337" s="646"/>
      <c r="C337" s="966"/>
      <c r="D337" s="964"/>
      <c r="E337" s="762"/>
      <c r="F337" s="967"/>
      <c r="G337" s="193"/>
      <c r="I337" s="962"/>
      <c r="J337" s="963"/>
      <c r="K337" s="90"/>
    </row>
    <row r="338" spans="2:11" s="92" customFormat="1" ht="14.5">
      <c r="B338" s="646"/>
      <c r="C338" s="966"/>
      <c r="D338" s="964"/>
      <c r="E338" s="762"/>
      <c r="F338" s="967"/>
      <c r="G338" s="193"/>
      <c r="I338" s="962"/>
      <c r="J338" s="963"/>
      <c r="K338" s="90"/>
    </row>
    <row r="339" spans="2:11" s="92" customFormat="1" ht="14.5">
      <c r="B339" s="646"/>
      <c r="C339" s="966"/>
      <c r="D339" s="964"/>
      <c r="E339" s="762"/>
      <c r="F339" s="967"/>
      <c r="G339" s="193"/>
      <c r="I339" s="962"/>
      <c r="J339" s="963"/>
      <c r="K339" s="90"/>
    </row>
    <row r="340" spans="2:11" s="92" customFormat="1" ht="14.5">
      <c r="B340" s="646"/>
      <c r="C340" s="966"/>
      <c r="D340" s="964"/>
      <c r="E340" s="762"/>
      <c r="F340" s="967"/>
      <c r="G340" s="193"/>
      <c r="I340" s="962"/>
      <c r="J340" s="963"/>
      <c r="K340" s="90"/>
    </row>
    <row r="341" spans="2:11" s="92" customFormat="1" ht="14.5">
      <c r="B341" s="646"/>
      <c r="C341" s="966"/>
      <c r="D341" s="964"/>
      <c r="E341" s="762"/>
      <c r="F341" s="967"/>
      <c r="G341" s="193"/>
      <c r="I341" s="962"/>
      <c r="J341" s="963"/>
      <c r="K341" s="90"/>
    </row>
    <row r="342" spans="2:11" s="92" customFormat="1" ht="14.5">
      <c r="B342" s="646"/>
      <c r="C342" s="966"/>
      <c r="D342" s="964"/>
      <c r="E342" s="762"/>
      <c r="F342" s="967"/>
      <c r="G342" s="193"/>
      <c r="I342" s="962"/>
      <c r="J342" s="963"/>
      <c r="K342" s="90"/>
    </row>
    <row r="343" spans="2:11" s="92" customFormat="1" ht="14.5">
      <c r="B343" s="646"/>
      <c r="C343" s="966"/>
      <c r="D343" s="964"/>
      <c r="E343" s="762"/>
      <c r="F343" s="967"/>
      <c r="G343" s="193"/>
      <c r="I343" s="962"/>
      <c r="J343" s="963"/>
      <c r="K343" s="90"/>
    </row>
    <row r="344" spans="2:11" s="92" customFormat="1" ht="14.5">
      <c r="B344" s="646"/>
      <c r="C344" s="966"/>
      <c r="D344" s="964"/>
      <c r="E344" s="762"/>
      <c r="F344" s="967"/>
      <c r="G344" s="193"/>
      <c r="I344" s="962"/>
      <c r="J344" s="963"/>
      <c r="K344" s="90"/>
    </row>
    <row r="345" spans="2:11" s="92" customFormat="1" ht="14.5">
      <c r="B345" s="646"/>
      <c r="C345" s="966"/>
      <c r="D345" s="964"/>
      <c r="E345" s="762"/>
      <c r="F345" s="967"/>
      <c r="G345" s="193"/>
      <c r="I345" s="962"/>
      <c r="J345" s="963"/>
      <c r="K345" s="90"/>
    </row>
    <row r="346" spans="2:11" s="92" customFormat="1" ht="14.5">
      <c r="B346" s="646"/>
      <c r="C346" s="966"/>
      <c r="D346" s="964"/>
      <c r="E346" s="762"/>
      <c r="F346" s="967"/>
      <c r="G346" s="193"/>
      <c r="I346" s="962"/>
      <c r="J346" s="963"/>
      <c r="K346" s="90"/>
    </row>
    <row r="347" spans="2:11" s="92" customFormat="1" ht="14.5">
      <c r="B347" s="646"/>
      <c r="C347" s="966"/>
      <c r="D347" s="964"/>
      <c r="E347" s="762"/>
      <c r="F347" s="967"/>
      <c r="G347" s="193"/>
      <c r="I347" s="962"/>
      <c r="J347" s="963"/>
      <c r="K347" s="90"/>
    </row>
    <row r="348" spans="2:11" s="92" customFormat="1" ht="14.5">
      <c r="B348" s="646"/>
      <c r="C348" s="966"/>
      <c r="D348" s="964"/>
      <c r="E348" s="762"/>
      <c r="F348" s="967"/>
      <c r="G348" s="193"/>
      <c r="I348" s="962"/>
      <c r="J348" s="963"/>
      <c r="K348" s="90"/>
    </row>
    <row r="349" spans="2:11" s="21" customFormat="1" ht="25" customHeight="1" thickBot="1">
      <c r="B349" s="36"/>
      <c r="C349" s="37" t="s">
        <v>258</v>
      </c>
      <c r="D349" s="38"/>
      <c r="E349" s="694"/>
      <c r="F349" s="39"/>
      <c r="G349" s="40">
        <f>SUM(G318:G348)</f>
        <v>0</v>
      </c>
      <c r="H349" s="845"/>
      <c r="I349" s="88"/>
      <c r="J349" s="16"/>
      <c r="K349" s="16"/>
    </row>
    <row r="350" spans="2:11" s="33" customFormat="1" ht="22" customHeight="1" thickTop="1">
      <c r="B350" s="612"/>
      <c r="C350" s="651"/>
      <c r="D350" s="197"/>
      <c r="E350" s="674"/>
      <c r="F350" s="30"/>
      <c r="G350" s="31"/>
      <c r="H350" s="846"/>
      <c r="I350" s="32"/>
      <c r="J350" s="32"/>
      <c r="K350" s="32"/>
    </row>
    <row r="351" spans="2:11" ht="25" customHeight="1">
      <c r="B351" s="17"/>
      <c r="C351" s="652" t="s">
        <v>532</v>
      </c>
      <c r="D351" s="653"/>
      <c r="E351" s="680"/>
      <c r="F351" s="655"/>
      <c r="G351" s="34"/>
      <c r="H351" s="847"/>
    </row>
    <row r="352" spans="2:11" ht="13.5" customHeight="1">
      <c r="B352" s="17"/>
      <c r="C352" s="656"/>
      <c r="D352" s="653"/>
      <c r="E352" s="680"/>
      <c r="F352" s="655"/>
      <c r="G352" s="143"/>
      <c r="I352" s="5"/>
      <c r="J352" s="5"/>
      <c r="K352" s="5"/>
    </row>
    <row r="353" spans="1:114" s="16" customFormat="1" ht="35.25" customHeight="1">
      <c r="A353" s="6"/>
      <c r="B353" s="189"/>
      <c r="C353" s="657" t="s">
        <v>403</v>
      </c>
      <c r="D353" s="653"/>
      <c r="E353" s="680"/>
      <c r="F353" s="655"/>
      <c r="G353" s="34"/>
      <c r="H353" s="858"/>
      <c r="I353" s="88"/>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c r="CW353" s="6"/>
      <c r="CX353" s="6"/>
      <c r="CY353" s="6"/>
      <c r="CZ353" s="6"/>
      <c r="DA353" s="6"/>
      <c r="DB353" s="6"/>
      <c r="DC353" s="6"/>
      <c r="DD353" s="6"/>
      <c r="DE353" s="6"/>
      <c r="DF353" s="6"/>
      <c r="DG353" s="6"/>
      <c r="DH353" s="6"/>
      <c r="DI353" s="6"/>
      <c r="DJ353" s="6"/>
    </row>
    <row r="354" spans="1:114" s="16" customFormat="1" ht="25" customHeight="1">
      <c r="A354" s="6"/>
      <c r="B354" s="189"/>
      <c r="C354" s="6" t="s">
        <v>404</v>
      </c>
      <c r="D354" s="658"/>
      <c r="E354" s="680"/>
      <c r="F354" s="655"/>
      <c r="G354" s="34"/>
      <c r="H354" s="847"/>
      <c r="I354" s="88"/>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c r="CW354" s="6"/>
      <c r="CX354" s="6"/>
      <c r="CY354" s="6"/>
      <c r="CZ354" s="6"/>
      <c r="DA354" s="6"/>
      <c r="DB354" s="6"/>
      <c r="DC354" s="6"/>
      <c r="DD354" s="6"/>
      <c r="DE354" s="6"/>
      <c r="DF354" s="6"/>
      <c r="DG354" s="6"/>
      <c r="DH354" s="6"/>
      <c r="DI354" s="6"/>
      <c r="DJ354" s="6"/>
    </row>
    <row r="355" spans="1:114" s="16" customFormat="1" ht="37.5" customHeight="1">
      <c r="A355" s="6"/>
      <c r="B355" s="189"/>
      <c r="C355" s="6" t="s">
        <v>405</v>
      </c>
      <c r="D355" s="653"/>
      <c r="E355" s="680"/>
      <c r="F355" s="655"/>
      <c r="G355" s="34"/>
      <c r="H355" s="847"/>
      <c r="I355" s="88"/>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c r="CW355" s="6"/>
      <c r="CX355" s="6"/>
      <c r="CY355" s="6"/>
      <c r="CZ355" s="6"/>
      <c r="DA355" s="6"/>
      <c r="DB355" s="6"/>
      <c r="DC355" s="6"/>
      <c r="DD355" s="6"/>
      <c r="DE355" s="6"/>
      <c r="DF355" s="6"/>
      <c r="DG355" s="6"/>
      <c r="DH355" s="6"/>
      <c r="DI355" s="6"/>
      <c r="DJ355" s="6"/>
    </row>
    <row r="356" spans="1:114" s="16" customFormat="1" ht="177" customHeight="1">
      <c r="A356" s="6"/>
      <c r="B356" s="189" t="s">
        <v>46</v>
      </c>
      <c r="C356" s="6" t="s">
        <v>704</v>
      </c>
      <c r="D356" s="653" t="s">
        <v>406</v>
      </c>
      <c r="E356" s="680">
        <v>1</v>
      </c>
      <c r="F356" s="655"/>
      <c r="G356" s="34">
        <f>F356*E356</f>
        <v>0</v>
      </c>
      <c r="H356" s="847"/>
      <c r="I356" s="88"/>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c r="CW356" s="6"/>
      <c r="CX356" s="6"/>
      <c r="CY356" s="6"/>
      <c r="CZ356" s="6"/>
      <c r="DA356" s="6"/>
      <c r="DB356" s="6"/>
      <c r="DC356" s="6"/>
      <c r="DD356" s="6"/>
      <c r="DE356" s="6"/>
      <c r="DF356" s="6"/>
      <c r="DG356" s="6"/>
      <c r="DH356" s="6"/>
      <c r="DI356" s="6"/>
      <c r="DJ356" s="6"/>
    </row>
    <row r="357" spans="1:114" s="16" customFormat="1" ht="117" customHeight="1">
      <c r="A357" s="6"/>
      <c r="B357" s="189" t="s">
        <v>50</v>
      </c>
      <c r="C357" s="6" t="s">
        <v>705</v>
      </c>
      <c r="D357" s="653" t="s">
        <v>407</v>
      </c>
      <c r="E357" s="680">
        <v>1</v>
      </c>
      <c r="F357" s="655"/>
      <c r="G357" s="34">
        <f t="shared" ref="G357:G359" si="13">F357*E357</f>
        <v>0</v>
      </c>
      <c r="H357" s="847"/>
      <c r="I357" s="88"/>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row>
    <row r="358" spans="1:114" s="16" customFormat="1" ht="91" customHeight="1">
      <c r="A358" s="6"/>
      <c r="B358" s="189" t="s">
        <v>82</v>
      </c>
      <c r="C358" s="6" t="s">
        <v>706</v>
      </c>
      <c r="D358" s="653" t="s">
        <v>406</v>
      </c>
      <c r="E358" s="680">
        <v>1</v>
      </c>
      <c r="F358" s="655"/>
      <c r="G358" s="34">
        <f t="shared" si="13"/>
        <v>0</v>
      </c>
      <c r="H358" s="847"/>
      <c r="I358" s="88"/>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row>
    <row r="359" spans="1:114" s="16" customFormat="1" ht="76" customHeight="1">
      <c r="A359" s="6"/>
      <c r="B359" s="189" t="s">
        <v>94</v>
      </c>
      <c r="C359" s="6" t="s">
        <v>408</v>
      </c>
      <c r="D359" s="653" t="s">
        <v>406</v>
      </c>
      <c r="E359" s="680">
        <v>1</v>
      </c>
      <c r="F359" s="655"/>
      <c r="G359" s="34">
        <f t="shared" si="13"/>
        <v>0</v>
      </c>
      <c r="H359" s="847"/>
      <c r="I359" s="88"/>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row>
    <row r="360" spans="1:114" ht="19.5" customHeight="1">
      <c r="B360" s="17"/>
      <c r="C360" s="656"/>
      <c r="D360" s="653"/>
      <c r="E360" s="680"/>
      <c r="F360" s="655"/>
      <c r="G360" s="143"/>
      <c r="I360" s="5"/>
      <c r="J360" s="5"/>
      <c r="K360" s="5"/>
    </row>
    <row r="361" spans="1:114" ht="19.5" customHeight="1">
      <c r="B361" s="17"/>
      <c r="C361" s="656"/>
      <c r="D361" s="653"/>
      <c r="E361" s="680"/>
      <c r="F361" s="655"/>
      <c r="G361" s="143"/>
      <c r="I361" s="5"/>
      <c r="J361" s="5"/>
      <c r="K361" s="5"/>
    </row>
    <row r="362" spans="1:114" ht="19.5" customHeight="1">
      <c r="B362" s="17"/>
      <c r="C362" s="656"/>
      <c r="D362" s="653"/>
      <c r="E362" s="680"/>
      <c r="F362" s="655"/>
      <c r="G362" s="143"/>
      <c r="I362" s="5"/>
      <c r="J362" s="5"/>
      <c r="K362" s="5"/>
    </row>
    <row r="363" spans="1:114" ht="19.5" customHeight="1">
      <c r="B363" s="17"/>
      <c r="C363" s="656"/>
      <c r="D363" s="653"/>
      <c r="E363" s="680"/>
      <c r="F363" s="655"/>
      <c r="G363" s="143"/>
      <c r="I363" s="5"/>
      <c r="J363" s="5"/>
      <c r="K363" s="5"/>
    </row>
    <row r="364" spans="1:114" ht="3.65" customHeight="1">
      <c r="B364" s="17"/>
      <c r="C364" s="656"/>
      <c r="D364" s="653"/>
      <c r="E364" s="680"/>
      <c r="F364" s="655"/>
      <c r="G364" s="143"/>
      <c r="I364" s="5"/>
      <c r="J364" s="5"/>
      <c r="K364" s="5"/>
    </row>
    <row r="365" spans="1:114" s="21" customFormat="1" ht="25" customHeight="1" thickBot="1">
      <c r="B365" s="36"/>
      <c r="C365" s="37" t="s">
        <v>258</v>
      </c>
      <c r="D365" s="38"/>
      <c r="E365" s="694"/>
      <c r="F365" s="39"/>
      <c r="G365" s="40">
        <f>SUM(G356:G364)</f>
        <v>0</v>
      </c>
      <c r="H365" s="845"/>
      <c r="I365" s="88"/>
      <c r="J365" s="16"/>
      <c r="K365" s="16"/>
    </row>
    <row r="366" spans="1:114" s="21" customFormat="1" ht="12.75" customHeight="1" thickTop="1">
      <c r="B366" s="41"/>
      <c r="C366" s="76"/>
      <c r="D366" s="77"/>
      <c r="E366" s="685"/>
      <c r="F366" s="78"/>
      <c r="G366" s="79"/>
      <c r="H366" s="845"/>
      <c r="I366" s="88"/>
      <c r="J366" s="16"/>
      <c r="K366" s="16"/>
    </row>
    <row r="367" spans="1:114" ht="17.25" customHeight="1" thickBot="1">
      <c r="B367" s="41"/>
      <c r="D367" s="42"/>
      <c r="E367" s="677"/>
      <c r="G367" s="44" t="s">
        <v>409</v>
      </c>
      <c r="I367" s="88"/>
      <c r="J367" s="5"/>
      <c r="K367" s="5"/>
    </row>
    <row r="368" spans="1:114" ht="17.25" customHeight="1">
      <c r="B368" s="612"/>
      <c r="C368" s="196"/>
      <c r="D368" s="197"/>
      <c r="E368" s="674"/>
      <c r="F368" s="101"/>
      <c r="G368" s="207"/>
      <c r="I368" s="88"/>
      <c r="J368" s="5"/>
      <c r="K368" s="5"/>
    </row>
    <row r="369" spans="2:9" ht="3.65" customHeight="1">
      <c r="B369" s="17"/>
      <c r="C369" s="659"/>
      <c r="D369" s="653"/>
      <c r="E369" s="680"/>
      <c r="F369" s="655"/>
      <c r="G369" s="34"/>
      <c r="I369" s="88"/>
    </row>
    <row r="370" spans="2:9" ht="25" customHeight="1">
      <c r="B370" s="189"/>
      <c r="C370" s="659" t="s">
        <v>410</v>
      </c>
      <c r="D370" s="653"/>
      <c r="E370" s="680"/>
      <c r="F370" s="655"/>
      <c r="G370" s="34"/>
      <c r="H370" s="847"/>
      <c r="I370" s="88"/>
    </row>
    <row r="371" spans="2:9" ht="25" customHeight="1">
      <c r="B371" s="189"/>
      <c r="C371" s="990"/>
      <c r="D371" s="653"/>
      <c r="E371" s="680"/>
      <c r="F371" s="655"/>
      <c r="G371" s="34"/>
      <c r="H371" s="847"/>
      <c r="I371" s="88"/>
    </row>
    <row r="372" spans="2:9" ht="25" customHeight="1">
      <c r="B372" s="189"/>
      <c r="C372" s="991"/>
      <c r="D372" s="653"/>
      <c r="E372" s="680"/>
      <c r="F372" s="655"/>
      <c r="G372" s="34"/>
      <c r="H372" s="847"/>
      <c r="I372" s="88"/>
    </row>
    <row r="373" spans="2:9" ht="25" customHeight="1">
      <c r="B373" s="189"/>
      <c r="C373" s="990"/>
      <c r="D373" s="653"/>
      <c r="E373" s="680"/>
      <c r="F373" s="655"/>
      <c r="G373" s="34"/>
      <c r="H373" s="847"/>
      <c r="I373" s="88"/>
    </row>
    <row r="374" spans="2:9" ht="25" customHeight="1">
      <c r="B374" s="189"/>
      <c r="C374" s="990"/>
      <c r="D374" s="653"/>
      <c r="E374" s="680"/>
      <c r="F374" s="655"/>
      <c r="G374" s="34"/>
      <c r="H374" s="847"/>
      <c r="I374" s="88"/>
    </row>
    <row r="375" spans="2:9" ht="16" customHeight="1">
      <c r="B375" s="189"/>
      <c r="C375" s="863"/>
      <c r="D375" s="653"/>
      <c r="E375" s="680"/>
      <c r="F375" s="655"/>
      <c r="G375" s="34"/>
      <c r="H375" s="847"/>
      <c r="I375" s="88"/>
    </row>
    <row r="376" spans="2:9" ht="16" customHeight="1">
      <c r="B376" s="189"/>
      <c r="C376" s="863"/>
      <c r="D376" s="653"/>
      <c r="E376" s="680"/>
      <c r="F376" s="655"/>
      <c r="G376" s="34">
        <f>G37</f>
        <v>0</v>
      </c>
      <c r="H376" s="847"/>
      <c r="I376" s="88"/>
    </row>
    <row r="377" spans="2:9" ht="16" customHeight="1">
      <c r="B377" s="189"/>
      <c r="C377" s="863"/>
      <c r="D377" s="653"/>
      <c r="E377" s="680"/>
      <c r="F377" s="655"/>
      <c r="G377" s="34">
        <f>G69</f>
        <v>0</v>
      </c>
      <c r="H377" s="847"/>
      <c r="I377" s="88"/>
    </row>
    <row r="378" spans="2:9" ht="16" customHeight="1">
      <c r="B378" s="189"/>
      <c r="C378" s="863"/>
      <c r="D378" s="653"/>
      <c r="E378" s="680"/>
      <c r="F378" s="655"/>
      <c r="G378" s="34">
        <f>G101</f>
        <v>0</v>
      </c>
      <c r="H378" s="847"/>
      <c r="I378" s="88"/>
    </row>
    <row r="379" spans="2:9" ht="16" customHeight="1">
      <c r="B379" s="189"/>
      <c r="C379" s="863"/>
      <c r="D379" s="653"/>
      <c r="E379" s="680"/>
      <c r="F379" s="655"/>
      <c r="G379" s="34">
        <f>G135</f>
        <v>0</v>
      </c>
      <c r="H379" s="847"/>
      <c r="I379" s="88"/>
    </row>
    <row r="380" spans="2:9" ht="16" customHeight="1">
      <c r="B380" s="189"/>
      <c r="C380" s="863"/>
      <c r="D380" s="653"/>
      <c r="E380" s="680"/>
      <c r="F380" s="655"/>
      <c r="G380" s="34">
        <f>G159</f>
        <v>0</v>
      </c>
      <c r="H380" s="847"/>
      <c r="I380" s="88"/>
    </row>
    <row r="381" spans="2:9" ht="16" customHeight="1">
      <c r="B381" s="189"/>
      <c r="C381" s="659"/>
      <c r="D381" s="653"/>
      <c r="E381" s="680"/>
      <c r="F381" s="655"/>
      <c r="G381" s="34">
        <f>G188</f>
        <v>0</v>
      </c>
      <c r="H381" s="847"/>
      <c r="I381" s="88"/>
    </row>
    <row r="382" spans="2:9" ht="16" customHeight="1">
      <c r="B382" s="189"/>
      <c r="C382" s="659"/>
      <c r="D382" s="653"/>
      <c r="E382" s="680"/>
      <c r="F382" s="655"/>
      <c r="G382" s="34">
        <f>G222</f>
        <v>0</v>
      </c>
      <c r="H382" s="847"/>
      <c r="I382" s="88"/>
    </row>
    <row r="383" spans="2:9" ht="16" customHeight="1">
      <c r="B383" s="189"/>
      <c r="C383" s="659"/>
      <c r="D383" s="653"/>
      <c r="E383" s="680"/>
      <c r="F383" s="655"/>
      <c r="G383" s="34">
        <f>G271</f>
        <v>0</v>
      </c>
      <c r="H383" s="847"/>
      <c r="I383" s="88"/>
    </row>
    <row r="384" spans="2:9" ht="16" customHeight="1">
      <c r="B384" s="189"/>
      <c r="C384" s="659"/>
      <c r="D384" s="653"/>
      <c r="E384" s="680"/>
      <c r="F384" s="655"/>
      <c r="G384" s="34">
        <f>G312</f>
        <v>0</v>
      </c>
      <c r="H384" s="847"/>
      <c r="I384" s="88"/>
    </row>
    <row r="385" spans="1:114" ht="16" customHeight="1">
      <c r="B385" s="189"/>
      <c r="C385" s="659"/>
      <c r="D385" s="653"/>
      <c r="E385" s="680"/>
      <c r="F385" s="655"/>
      <c r="G385" s="34">
        <f>G349</f>
        <v>0</v>
      </c>
      <c r="H385" s="847"/>
      <c r="I385" s="88"/>
    </row>
    <row r="386" spans="1:114" ht="17.149999999999999" customHeight="1">
      <c r="B386" s="189"/>
      <c r="C386" s="659"/>
      <c r="D386" s="653"/>
      <c r="E386" s="680"/>
      <c r="F386" s="655"/>
      <c r="G386" s="34">
        <f>G365</f>
        <v>0</v>
      </c>
      <c r="H386" s="847"/>
      <c r="I386" s="88"/>
    </row>
    <row r="387" spans="1:114" ht="17.149999999999999" customHeight="1">
      <c r="B387" s="189"/>
      <c r="C387" s="659"/>
      <c r="D387" s="653"/>
      <c r="E387" s="680"/>
      <c r="F387" s="655"/>
      <c r="G387" s="34"/>
      <c r="H387" s="847"/>
      <c r="I387" s="88"/>
    </row>
    <row r="388" spans="1:114" ht="17.149999999999999" customHeight="1">
      <c r="B388" s="189"/>
      <c r="C388" s="659"/>
      <c r="D388" s="653"/>
      <c r="E388" s="680"/>
      <c r="F388" s="655"/>
      <c r="G388" s="34"/>
      <c r="H388" s="847"/>
      <c r="I388" s="88"/>
    </row>
    <row r="389" spans="1:114" s="16" customFormat="1" ht="15.65" customHeight="1">
      <c r="A389" s="6"/>
      <c r="B389" s="189"/>
      <c r="C389" s="656"/>
      <c r="D389" s="653"/>
      <c r="E389" s="680"/>
      <c r="F389" s="655"/>
      <c r="G389" s="34"/>
      <c r="H389" s="847"/>
      <c r="I389" s="88"/>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6"/>
      <c r="DG389" s="6"/>
      <c r="DH389" s="6"/>
      <c r="DI389" s="6"/>
      <c r="DJ389" s="6"/>
    </row>
    <row r="390" spans="1:114" s="16" customFormat="1" ht="17.5" customHeight="1">
      <c r="A390" s="6"/>
      <c r="B390" s="189"/>
      <c r="C390" s="656"/>
      <c r="D390" s="653"/>
      <c r="E390" s="680"/>
      <c r="F390" s="655"/>
      <c r="G390" s="34"/>
      <c r="H390" s="847"/>
      <c r="I390" s="88"/>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row>
    <row r="391" spans="1:114" s="16" customFormat="1" ht="11.25" customHeight="1">
      <c r="A391" s="6"/>
      <c r="B391" s="189"/>
      <c r="C391" s="656"/>
      <c r="D391" s="653"/>
      <c r="E391" s="680"/>
      <c r="F391" s="655"/>
      <c r="G391" s="34"/>
      <c r="H391" s="847"/>
      <c r="I391" s="88"/>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row>
    <row r="392" spans="1:114" s="21" customFormat="1" ht="28.5" customHeight="1" thickBot="1">
      <c r="B392" s="36"/>
      <c r="C392" s="37" t="s">
        <v>299</v>
      </c>
      <c r="D392" s="37"/>
      <c r="E392" s="695"/>
      <c r="F392" s="86"/>
      <c r="G392" s="40">
        <f>SUM(G376:G391)</f>
        <v>0</v>
      </c>
      <c r="H392" s="845"/>
      <c r="I392" s="88"/>
      <c r="J392" s="16"/>
      <c r="K392" s="16"/>
    </row>
    <row r="393" spans="1:114" ht="26.25" customHeight="1" thickTop="1">
      <c r="B393" s="41"/>
      <c r="D393" s="42"/>
      <c r="E393" s="677"/>
      <c r="G393" s="44" t="s">
        <v>411</v>
      </c>
      <c r="I393" s="88"/>
      <c r="J393" s="5"/>
      <c r="K393" s="5"/>
    </row>
    <row r="394" spans="1:114" ht="18" customHeight="1">
      <c r="B394" s="6"/>
      <c r="D394" s="6"/>
      <c r="E394" s="683"/>
      <c r="F394" s="100"/>
      <c r="G394" s="100"/>
      <c r="H394" s="847"/>
    </row>
  </sheetData>
  <printOptions horizontalCentered="1"/>
  <pageMargins left="0.23622047244094491" right="0.23622047244094491" top="0.51181102362204722" bottom="0.51181102362204722" header="0.23622047244094491" footer="0.23622047244094491"/>
  <pageSetup paperSize="9" scale="92" firstPageNumber="25"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J438"/>
  <sheetViews>
    <sheetView view="pageBreakPreview" topLeftCell="A423" zoomScaleNormal="100" zoomScaleSheetLayoutView="100" workbookViewId="0">
      <selection activeCell="H390" sqref="H390"/>
    </sheetView>
  </sheetViews>
  <sheetFormatPr defaultColWidth="10.453125" defaultRowHeight="22" customHeight="1"/>
  <cols>
    <col min="1" max="1" width="1.54296875" style="6" customWidth="1"/>
    <col min="2" max="2" width="5.54296875" style="162" customWidth="1"/>
    <col min="3" max="3" width="58.1796875" style="6" customWidth="1"/>
    <col min="4" max="4" width="7.453125" style="98" customWidth="1"/>
    <col min="5" max="5" width="9" style="104" customWidth="1"/>
    <col min="6" max="6" width="10.54296875" style="43" customWidth="1"/>
    <col min="7" max="7" width="13.453125" style="99" customWidth="1"/>
    <col min="8" max="8" width="23.54296875" style="866" customWidth="1"/>
    <col min="9" max="11" width="10.453125" style="16"/>
    <col min="12" max="16384" width="10.453125" style="6"/>
  </cols>
  <sheetData>
    <row r="1" spans="2:11" ht="6.75" customHeight="1" thickBot="1">
      <c r="B1" s="148"/>
      <c r="C1" s="2"/>
      <c r="D1" s="3"/>
      <c r="E1" s="113"/>
      <c r="F1" s="4"/>
      <c r="G1" s="4"/>
      <c r="I1" s="5"/>
      <c r="J1" s="5"/>
      <c r="K1" s="5"/>
    </row>
    <row r="2" spans="2:11" ht="30" customHeight="1" thickBot="1">
      <c r="B2" s="176"/>
      <c r="C2" s="1204" t="s">
        <v>412</v>
      </c>
      <c r="D2" s="1204"/>
      <c r="E2" s="1204"/>
      <c r="F2" s="1204"/>
      <c r="G2" s="11"/>
      <c r="I2" s="5"/>
      <c r="J2" s="5"/>
      <c r="K2" s="5"/>
    </row>
    <row r="3" spans="2:11" ht="5.15" customHeight="1">
      <c r="B3" s="149"/>
      <c r="C3" s="13"/>
      <c r="D3" s="724"/>
      <c r="E3" s="798"/>
      <c r="F3" s="14"/>
      <c r="G3" s="15"/>
    </row>
    <row r="4" spans="2:11" s="21" customFormat="1" ht="30.75" customHeight="1">
      <c r="B4" s="17" t="s">
        <v>25</v>
      </c>
      <c r="C4" s="18" t="s">
        <v>26</v>
      </c>
      <c r="D4" s="726" t="s">
        <v>244</v>
      </c>
      <c r="E4" s="114" t="s">
        <v>245</v>
      </c>
      <c r="F4" s="19" t="s">
        <v>246</v>
      </c>
      <c r="G4" s="20" t="s">
        <v>247</v>
      </c>
      <c r="H4" s="866"/>
      <c r="I4" s="19"/>
      <c r="J4" s="16"/>
      <c r="K4" s="16"/>
    </row>
    <row r="5" spans="2:11" ht="3.75" customHeight="1" thickBot="1">
      <c r="B5" s="151"/>
      <c r="C5" s="23"/>
      <c r="D5" s="24"/>
      <c r="E5" s="115"/>
      <c r="F5" s="25"/>
      <c r="G5" s="26"/>
    </row>
    <row r="6" spans="2:11" s="33" customFormat="1" ht="20.149999999999999" customHeight="1">
      <c r="B6" s="152"/>
      <c r="C6" s="28"/>
      <c r="D6" s="29"/>
      <c r="E6" s="116"/>
      <c r="F6" s="30"/>
      <c r="G6" s="31"/>
      <c r="H6" s="867"/>
      <c r="I6" s="32"/>
      <c r="J6" s="32"/>
      <c r="K6" s="32"/>
    </row>
    <row r="7" spans="2:11" ht="20.149999999999999" customHeight="1">
      <c r="B7" s="150"/>
      <c r="C7" s="652" t="s">
        <v>248</v>
      </c>
      <c r="D7" s="653"/>
      <c r="E7" s="654"/>
      <c r="F7" s="655"/>
      <c r="G7" s="34"/>
    </row>
    <row r="8" spans="2:11" ht="20.149999999999999" customHeight="1">
      <c r="B8" s="150"/>
      <c r="C8" s="652" t="s">
        <v>413</v>
      </c>
      <c r="D8" s="653"/>
      <c r="E8" s="654"/>
      <c r="F8" s="655"/>
      <c r="G8" s="34"/>
    </row>
    <row r="9" spans="2:11" ht="20.149999999999999" customHeight="1">
      <c r="B9" s="150"/>
      <c r="C9" s="652" t="s">
        <v>414</v>
      </c>
      <c r="D9" s="653"/>
      <c r="E9" s="654"/>
      <c r="F9" s="655"/>
      <c r="G9" s="34"/>
    </row>
    <row r="10" spans="2:11" ht="34.5" customHeight="1">
      <c r="B10" s="150"/>
      <c r="C10" s="733" t="s">
        <v>415</v>
      </c>
      <c r="D10" s="653"/>
      <c r="E10" s="654"/>
      <c r="F10" s="655"/>
      <c r="G10" s="34"/>
    </row>
    <row r="11" spans="2:11" ht="34.5" customHeight="1">
      <c r="B11" s="150" t="s">
        <v>46</v>
      </c>
      <c r="C11" s="656" t="s">
        <v>416</v>
      </c>
      <c r="D11" s="653" t="s">
        <v>417</v>
      </c>
      <c r="E11" s="654">
        <v>1</v>
      </c>
      <c r="F11" s="728"/>
      <c r="G11" s="34">
        <f>F11*E11</f>
        <v>0</v>
      </c>
    </row>
    <row r="12" spans="2:11" ht="34.5" customHeight="1">
      <c r="B12" s="150" t="s">
        <v>50</v>
      </c>
      <c r="C12" s="656" t="s">
        <v>418</v>
      </c>
      <c r="D12" s="653" t="s">
        <v>417</v>
      </c>
      <c r="E12" s="654">
        <v>1</v>
      </c>
      <c r="F12" s="728"/>
      <c r="G12" s="34">
        <f t="shared" ref="G12:G27" si="0">F12*E12</f>
        <v>0</v>
      </c>
    </row>
    <row r="13" spans="2:11" ht="36.75" customHeight="1">
      <c r="B13" s="150" t="s">
        <v>82</v>
      </c>
      <c r="C13" s="656" t="s">
        <v>419</v>
      </c>
      <c r="D13" s="653" t="s">
        <v>264</v>
      </c>
      <c r="E13" s="654">
        <v>150</v>
      </c>
      <c r="F13" s="728"/>
      <c r="G13" s="34">
        <f t="shared" si="0"/>
        <v>0</v>
      </c>
    </row>
    <row r="14" spans="2:11" ht="37.5" customHeight="1">
      <c r="B14" s="150" t="s">
        <v>94</v>
      </c>
      <c r="C14" s="656" t="s">
        <v>420</v>
      </c>
      <c r="D14" s="653" t="s">
        <v>421</v>
      </c>
      <c r="E14" s="654">
        <v>30</v>
      </c>
      <c r="F14" s="728"/>
      <c r="G14" s="34">
        <f t="shared" si="0"/>
        <v>0</v>
      </c>
    </row>
    <row r="15" spans="2:11" ht="32.25" customHeight="1">
      <c r="B15" s="150" t="s">
        <v>97</v>
      </c>
      <c r="C15" s="656" t="s">
        <v>422</v>
      </c>
      <c r="D15" s="653" t="s">
        <v>421</v>
      </c>
      <c r="E15" s="654">
        <v>24</v>
      </c>
      <c r="F15" s="728"/>
      <c r="G15" s="34">
        <f t="shared" si="0"/>
        <v>0</v>
      </c>
      <c r="H15" s="868"/>
    </row>
    <row r="16" spans="2:11" ht="32.25" customHeight="1">
      <c r="B16" s="150" t="s">
        <v>177</v>
      </c>
      <c r="C16" s="656" t="s">
        <v>423</v>
      </c>
      <c r="D16" s="653" t="s">
        <v>421</v>
      </c>
      <c r="E16" s="654">
        <v>6</v>
      </c>
      <c r="F16" s="728"/>
      <c r="G16" s="34">
        <f t="shared" si="0"/>
        <v>0</v>
      </c>
      <c r="H16" s="868"/>
    </row>
    <row r="17" spans="2:11" ht="20.149999999999999" customHeight="1">
      <c r="B17" s="150" t="s">
        <v>180</v>
      </c>
      <c r="C17" s="656" t="s">
        <v>424</v>
      </c>
      <c r="D17" s="653" t="s">
        <v>421</v>
      </c>
      <c r="E17" s="654">
        <v>10</v>
      </c>
      <c r="F17" s="728"/>
      <c r="G17" s="34">
        <f t="shared" si="0"/>
        <v>0</v>
      </c>
      <c r="H17" s="868"/>
    </row>
    <row r="18" spans="2:11" ht="20.149999999999999" customHeight="1">
      <c r="B18" s="150" t="s">
        <v>280</v>
      </c>
      <c r="C18" s="656" t="s">
        <v>425</v>
      </c>
      <c r="D18" s="653" t="s">
        <v>421</v>
      </c>
      <c r="E18" s="654">
        <v>30</v>
      </c>
      <c r="F18" s="728"/>
      <c r="G18" s="34">
        <f t="shared" si="0"/>
        <v>0</v>
      </c>
      <c r="H18" s="868"/>
    </row>
    <row r="19" spans="2:11" ht="20.149999999999999" customHeight="1">
      <c r="B19" s="150" t="s">
        <v>282</v>
      </c>
      <c r="C19" s="656" t="s">
        <v>426</v>
      </c>
      <c r="D19" s="653" t="s">
        <v>421</v>
      </c>
      <c r="E19" s="654">
        <v>10</v>
      </c>
      <c r="F19" s="728"/>
      <c r="G19" s="34">
        <f t="shared" si="0"/>
        <v>0</v>
      </c>
      <c r="H19" s="868"/>
    </row>
    <row r="20" spans="2:11" ht="51" customHeight="1">
      <c r="B20" s="150" t="s">
        <v>284</v>
      </c>
      <c r="C20" s="656" t="s">
        <v>427</v>
      </c>
      <c r="D20" s="653" t="s">
        <v>421</v>
      </c>
      <c r="E20" s="654">
        <v>30</v>
      </c>
      <c r="F20" s="728"/>
      <c r="G20" s="34">
        <f t="shared" si="0"/>
        <v>0</v>
      </c>
      <c r="H20" s="868"/>
    </row>
    <row r="21" spans="2:11" s="47" customFormat="1" ht="33" customHeight="1">
      <c r="B21" s="153" t="s">
        <v>286</v>
      </c>
      <c r="C21" s="799" t="s">
        <v>428</v>
      </c>
      <c r="D21" s="738" t="s">
        <v>264</v>
      </c>
      <c r="E21" s="800">
        <v>35</v>
      </c>
      <c r="F21" s="728"/>
      <c r="G21" s="34">
        <f t="shared" si="0"/>
        <v>0</v>
      </c>
      <c r="H21" s="866"/>
      <c r="I21" s="5"/>
      <c r="J21" s="5"/>
      <c r="K21" s="5"/>
    </row>
    <row r="22" spans="2:11" s="47" customFormat="1" ht="20.149999999999999" customHeight="1">
      <c r="B22" s="153" t="s">
        <v>288</v>
      </c>
      <c r="C22" s="46" t="s">
        <v>429</v>
      </c>
      <c r="D22" s="738" t="s">
        <v>264</v>
      </c>
      <c r="E22" s="800">
        <f>E21</f>
        <v>35</v>
      </c>
      <c r="F22" s="728"/>
      <c r="G22" s="34">
        <f t="shared" si="0"/>
        <v>0</v>
      </c>
      <c r="H22" s="866"/>
      <c r="I22" s="5"/>
      <c r="J22" s="5"/>
      <c r="K22" s="5"/>
    </row>
    <row r="23" spans="2:11" ht="47.25" customHeight="1">
      <c r="B23" s="150" t="s">
        <v>290</v>
      </c>
      <c r="C23" s="656" t="s">
        <v>430</v>
      </c>
      <c r="D23" s="653" t="s">
        <v>264</v>
      </c>
      <c r="E23" s="654">
        <v>35</v>
      </c>
      <c r="F23" s="728"/>
      <c r="G23" s="34">
        <f t="shared" si="0"/>
        <v>0</v>
      </c>
      <c r="H23" s="868"/>
    </row>
    <row r="24" spans="2:11" ht="20.149999999999999" customHeight="1">
      <c r="B24" s="150"/>
      <c r="C24" s="652" t="s">
        <v>431</v>
      </c>
      <c r="D24" s="653"/>
      <c r="E24" s="654"/>
      <c r="F24" s="728"/>
      <c r="G24" s="34"/>
      <c r="H24" s="868"/>
    </row>
    <row r="25" spans="2:11" ht="36.75" customHeight="1">
      <c r="B25" s="150"/>
      <c r="C25" s="733" t="s">
        <v>432</v>
      </c>
      <c r="D25" s="653"/>
      <c r="E25" s="654"/>
      <c r="F25" s="728"/>
      <c r="G25" s="34"/>
      <c r="H25" s="868"/>
    </row>
    <row r="26" spans="2:11" ht="20.149999999999999" customHeight="1">
      <c r="B26" s="150"/>
      <c r="C26" s="656"/>
      <c r="D26" s="653"/>
      <c r="E26" s="654"/>
      <c r="F26" s="728"/>
      <c r="G26" s="34"/>
      <c r="H26" s="868"/>
    </row>
    <row r="27" spans="2:11" ht="20.149999999999999" customHeight="1">
      <c r="B27" s="150" t="s">
        <v>292</v>
      </c>
      <c r="C27" s="656" t="s">
        <v>433</v>
      </c>
      <c r="D27" s="653" t="s">
        <v>264</v>
      </c>
      <c r="E27" s="654">
        <v>20</v>
      </c>
      <c r="F27" s="728"/>
      <c r="G27" s="34">
        <f t="shared" si="0"/>
        <v>0</v>
      </c>
      <c r="H27" s="868"/>
    </row>
    <row r="28" spans="2:11" ht="20.149999999999999" customHeight="1">
      <c r="B28" s="150"/>
      <c r="C28" s="656"/>
      <c r="D28" s="653"/>
      <c r="E28" s="654"/>
      <c r="F28" s="728"/>
      <c r="G28" s="34"/>
      <c r="H28" s="868"/>
    </row>
    <row r="29" spans="2:11" ht="20.149999999999999" customHeight="1">
      <c r="B29" s="150"/>
      <c r="C29" s="656"/>
      <c r="D29" s="653"/>
      <c r="E29" s="654"/>
      <c r="F29" s="728"/>
      <c r="G29" s="34"/>
      <c r="H29" s="868"/>
    </row>
    <row r="30" spans="2:11" ht="20.149999999999999" customHeight="1">
      <c r="B30" s="150"/>
      <c r="C30" s="656"/>
      <c r="D30" s="653"/>
      <c r="E30" s="654"/>
      <c r="F30" s="728"/>
      <c r="G30" s="34"/>
      <c r="H30" s="868"/>
    </row>
    <row r="31" spans="2:11" ht="20.149999999999999" customHeight="1" thickBot="1">
      <c r="B31" s="154"/>
      <c r="C31" s="37" t="s">
        <v>258</v>
      </c>
      <c r="D31" s="38"/>
      <c r="E31" s="108"/>
      <c r="F31" s="39"/>
      <c r="G31" s="40">
        <f>SUM(G11:G30)</f>
        <v>0</v>
      </c>
      <c r="H31" s="868"/>
    </row>
    <row r="32" spans="2:11" ht="20.149999999999999" customHeight="1" thickTop="1">
      <c r="B32" s="155"/>
      <c r="C32" s="138"/>
      <c r="D32" s="139"/>
      <c r="E32" s="166"/>
      <c r="F32" s="136"/>
      <c r="G32" s="137"/>
      <c r="H32" s="868"/>
    </row>
    <row r="33" spans="2:11" ht="20.149999999999999" customHeight="1" thickBot="1">
      <c r="B33" s="156"/>
      <c r="D33" s="42"/>
      <c r="E33" s="109"/>
      <c r="F33" s="82"/>
      <c r="G33" s="44" t="s">
        <v>434</v>
      </c>
      <c r="H33" s="868"/>
    </row>
    <row r="34" spans="2:11" ht="20.149999999999999" customHeight="1">
      <c r="B34" s="581"/>
      <c r="C34" s="196"/>
      <c r="D34" s="197"/>
      <c r="E34" s="116"/>
      <c r="F34" s="30"/>
      <c r="G34" s="198"/>
      <c r="H34" s="868"/>
    </row>
    <row r="35" spans="2:11" ht="20.149999999999999" customHeight="1">
      <c r="B35" s="150"/>
      <c r="C35" s="652" t="s">
        <v>248</v>
      </c>
      <c r="D35" s="653"/>
      <c r="E35" s="654"/>
      <c r="F35" s="728"/>
      <c r="G35" s="199"/>
      <c r="H35" s="868"/>
    </row>
    <row r="36" spans="2:11" ht="20.149999999999999" customHeight="1">
      <c r="B36" s="150"/>
      <c r="C36" s="656"/>
      <c r="D36" s="653"/>
      <c r="E36" s="654"/>
      <c r="F36" s="728"/>
      <c r="G36" s="199"/>
      <c r="H36" s="868"/>
    </row>
    <row r="37" spans="2:11" ht="50.25" customHeight="1">
      <c r="B37" s="150"/>
      <c r="C37" s="733" t="s">
        <v>435</v>
      </c>
      <c r="D37" s="653"/>
      <c r="E37" s="654"/>
      <c r="F37" s="655"/>
      <c r="G37" s="34"/>
      <c r="H37" s="868"/>
    </row>
    <row r="38" spans="2:11" ht="23.15" customHeight="1">
      <c r="B38" s="150" t="s">
        <v>46</v>
      </c>
      <c r="C38" s="656" t="s">
        <v>436</v>
      </c>
      <c r="D38" s="653" t="s">
        <v>421</v>
      </c>
      <c r="E38" s="654">
        <v>6</v>
      </c>
      <c r="F38" s="728"/>
      <c r="G38" s="34">
        <f>F38*E38</f>
        <v>0</v>
      </c>
    </row>
    <row r="39" spans="2:11" ht="23.15" customHeight="1">
      <c r="B39" s="150" t="s">
        <v>50</v>
      </c>
      <c r="C39" s="656" t="s">
        <v>437</v>
      </c>
      <c r="D39" s="653" t="s">
        <v>264</v>
      </c>
      <c r="E39" s="654">
        <v>35</v>
      </c>
      <c r="F39" s="728"/>
      <c r="G39" s="34">
        <f t="shared" ref="G39:G59" si="1">F39*E39</f>
        <v>0</v>
      </c>
    </row>
    <row r="40" spans="2:11" s="47" customFormat="1" ht="22.5" customHeight="1">
      <c r="B40" s="153" t="s">
        <v>82</v>
      </c>
      <c r="C40" s="107" t="s">
        <v>438</v>
      </c>
      <c r="D40" s="653" t="s">
        <v>421</v>
      </c>
      <c r="E40" s="654">
        <v>1</v>
      </c>
      <c r="F40" s="728"/>
      <c r="G40" s="34">
        <f t="shared" si="1"/>
        <v>0</v>
      </c>
      <c r="H40" s="869"/>
      <c r="I40" s="5"/>
      <c r="J40" s="5"/>
      <c r="K40" s="5"/>
    </row>
    <row r="41" spans="2:11" ht="22" customHeight="1">
      <c r="B41" s="150"/>
      <c r="D41" s="653"/>
      <c r="E41" s="654"/>
      <c r="G41" s="34"/>
    </row>
    <row r="42" spans="2:11" s="47" customFormat="1" ht="32.25" customHeight="1">
      <c r="B42" s="153"/>
      <c r="C42" s="102" t="s">
        <v>439</v>
      </c>
      <c r="D42" s="801"/>
      <c r="E42" s="802"/>
      <c r="F42" s="728"/>
      <c r="G42" s="34"/>
      <c r="H42" s="869"/>
      <c r="I42" s="5"/>
      <c r="J42" s="5"/>
      <c r="K42" s="5"/>
    </row>
    <row r="43" spans="2:11" s="47" customFormat="1" ht="32.25" customHeight="1">
      <c r="B43" s="153" t="s">
        <v>94</v>
      </c>
      <c r="C43" s="48" t="s">
        <v>440</v>
      </c>
      <c r="D43" s="801" t="s">
        <v>264</v>
      </c>
      <c r="E43" s="802">
        <v>35</v>
      </c>
      <c r="F43" s="728"/>
      <c r="G43" s="34">
        <f t="shared" si="1"/>
        <v>0</v>
      </c>
      <c r="H43" s="866"/>
      <c r="I43" s="5"/>
      <c r="J43" s="5"/>
      <c r="K43" s="5"/>
    </row>
    <row r="44" spans="2:11" s="33" customFormat="1" ht="20.149999999999999" customHeight="1">
      <c r="B44" s="150"/>
      <c r="C44" s="652"/>
      <c r="D44" s="727"/>
      <c r="E44" s="654"/>
      <c r="F44" s="728"/>
      <c r="G44" s="34"/>
      <c r="H44" s="867"/>
      <c r="I44" s="32"/>
      <c r="J44" s="32"/>
      <c r="K44" s="32"/>
    </row>
    <row r="45" spans="2:11" ht="23.15" customHeight="1">
      <c r="B45" s="150"/>
      <c r="C45" s="652" t="s">
        <v>441</v>
      </c>
      <c r="D45" s="653"/>
      <c r="E45" s="654"/>
      <c r="F45" s="728"/>
      <c r="G45" s="34"/>
      <c r="H45" s="868"/>
    </row>
    <row r="46" spans="2:11" ht="23.15" customHeight="1">
      <c r="B46" s="150" t="s">
        <v>97</v>
      </c>
      <c r="C46" s="656" t="s">
        <v>442</v>
      </c>
      <c r="D46" s="653" t="s">
        <v>264</v>
      </c>
      <c r="E46" s="654">
        <v>8</v>
      </c>
      <c r="F46" s="728"/>
      <c r="G46" s="34">
        <f t="shared" si="1"/>
        <v>0</v>
      </c>
      <c r="H46" s="868"/>
    </row>
    <row r="47" spans="2:11" ht="22" customHeight="1">
      <c r="B47" s="150" t="s">
        <v>177</v>
      </c>
      <c r="C47" s="803" t="s">
        <v>443</v>
      </c>
      <c r="D47" s="804" t="s">
        <v>272</v>
      </c>
      <c r="E47" s="805">
        <v>25</v>
      </c>
      <c r="F47" s="728"/>
      <c r="G47" s="34">
        <f t="shared" si="1"/>
        <v>0</v>
      </c>
      <c r="H47" s="870"/>
      <c r="I47" s="6"/>
      <c r="J47" s="6"/>
      <c r="K47" s="6"/>
    </row>
    <row r="48" spans="2:11" s="47" customFormat="1" ht="17.25" customHeight="1">
      <c r="B48" s="153"/>
      <c r="C48" s="103" t="s">
        <v>444</v>
      </c>
      <c r="D48" s="738"/>
      <c r="E48" s="806"/>
      <c r="F48" s="728"/>
      <c r="G48" s="34">
        <f t="shared" si="1"/>
        <v>0</v>
      </c>
      <c r="H48" s="866"/>
      <c r="I48" s="5"/>
      <c r="J48" s="5"/>
      <c r="K48" s="5"/>
    </row>
    <row r="49" spans="2:11" s="47" customFormat="1" ht="23.15" customHeight="1">
      <c r="B49" s="153" t="s">
        <v>180</v>
      </c>
      <c r="C49" s="73" t="s">
        <v>445</v>
      </c>
      <c r="D49" s="738" t="s">
        <v>264</v>
      </c>
      <c r="E49" s="806">
        <v>35</v>
      </c>
      <c r="F49" s="728"/>
      <c r="G49" s="34">
        <f t="shared" si="1"/>
        <v>0</v>
      </c>
      <c r="H49" s="866"/>
      <c r="I49" s="5"/>
      <c r="J49" s="5"/>
      <c r="K49" s="5"/>
    </row>
    <row r="50" spans="2:11" ht="22.5" customHeight="1">
      <c r="B50" s="150"/>
      <c r="C50" s="733" t="s">
        <v>446</v>
      </c>
      <c r="D50" s="653"/>
      <c r="E50" s="654"/>
      <c r="F50" s="655"/>
      <c r="G50" s="34"/>
      <c r="H50" s="868"/>
    </row>
    <row r="51" spans="2:11" ht="46.5" customHeight="1">
      <c r="B51" s="150"/>
      <c r="C51" s="733" t="s">
        <v>447</v>
      </c>
      <c r="D51" s="653"/>
      <c r="E51" s="654"/>
      <c r="F51" s="655"/>
      <c r="G51" s="34"/>
      <c r="H51" s="868"/>
    </row>
    <row r="52" spans="2:11" ht="23.15" customHeight="1">
      <c r="B52" s="582" t="s">
        <v>280</v>
      </c>
      <c r="C52" s="656" t="s">
        <v>448</v>
      </c>
      <c r="D52" s="653" t="s">
        <v>264</v>
      </c>
      <c r="E52" s="654">
        <v>55</v>
      </c>
      <c r="F52" s="728"/>
      <c r="G52" s="34">
        <f t="shared" si="1"/>
        <v>0</v>
      </c>
      <c r="H52" s="868"/>
    </row>
    <row r="53" spans="2:11" ht="16.399999999999999" customHeight="1">
      <c r="B53" s="150"/>
      <c r="C53" s="656"/>
      <c r="D53" s="653"/>
      <c r="E53" s="654"/>
      <c r="F53" s="728"/>
      <c r="G53" s="34"/>
      <c r="H53" s="868"/>
    </row>
    <row r="54" spans="2:11" ht="23.15" customHeight="1">
      <c r="B54" s="150"/>
      <c r="C54" s="733" t="s">
        <v>449</v>
      </c>
      <c r="D54" s="653"/>
      <c r="E54" s="654"/>
      <c r="F54" s="728"/>
      <c r="G54" s="34"/>
      <c r="H54" s="868"/>
    </row>
    <row r="55" spans="2:11" ht="33" customHeight="1">
      <c r="B55" s="150" t="s">
        <v>282</v>
      </c>
      <c r="C55" s="656" t="s">
        <v>450</v>
      </c>
      <c r="D55" s="653" t="s">
        <v>274</v>
      </c>
      <c r="E55" s="654">
        <v>14</v>
      </c>
      <c r="F55" s="728"/>
      <c r="G55" s="34">
        <f t="shared" si="1"/>
        <v>0</v>
      </c>
    </row>
    <row r="56" spans="2:11" ht="33" customHeight="1">
      <c r="B56" s="150"/>
      <c r="C56" s="733" t="s">
        <v>451</v>
      </c>
      <c r="D56" s="653"/>
      <c r="E56" s="654"/>
      <c r="F56" s="728"/>
      <c r="G56" s="34"/>
    </row>
    <row r="57" spans="2:11" ht="23.15" customHeight="1">
      <c r="B57" s="150" t="s">
        <v>284</v>
      </c>
      <c r="C57" s="656" t="s">
        <v>452</v>
      </c>
      <c r="D57" s="653" t="s">
        <v>264</v>
      </c>
      <c r="E57" s="654">
        <v>55</v>
      </c>
      <c r="F57" s="728"/>
      <c r="G57" s="34">
        <f t="shared" si="1"/>
        <v>0</v>
      </c>
    </row>
    <row r="58" spans="2:11" ht="23.15" customHeight="1">
      <c r="B58" s="150"/>
      <c r="C58" s="652" t="s">
        <v>453</v>
      </c>
      <c r="D58" s="653"/>
      <c r="E58" s="654"/>
      <c r="F58" s="728"/>
      <c r="G58" s="34"/>
    </row>
    <row r="59" spans="2:11" ht="23.15" customHeight="1">
      <c r="B59" s="150" t="s">
        <v>286</v>
      </c>
      <c r="C59" s="656" t="s">
        <v>454</v>
      </c>
      <c r="D59" s="653" t="s">
        <v>264</v>
      </c>
      <c r="E59" s="654">
        <v>55</v>
      </c>
      <c r="F59" s="728"/>
      <c r="G59" s="34">
        <f t="shared" si="1"/>
        <v>0</v>
      </c>
    </row>
    <row r="60" spans="2:11" ht="23.15" customHeight="1">
      <c r="B60" s="150"/>
      <c r="C60" s="656"/>
      <c r="D60" s="653"/>
      <c r="E60" s="654"/>
      <c r="F60" s="728"/>
      <c r="G60" s="34"/>
    </row>
    <row r="61" spans="2:11" ht="23.15" customHeight="1" thickBot="1">
      <c r="B61" s="154"/>
      <c r="C61" s="37" t="s">
        <v>258</v>
      </c>
      <c r="D61" s="38"/>
      <c r="E61" s="108"/>
      <c r="F61" s="39"/>
      <c r="G61" s="40">
        <f>SUM(G38:G60)</f>
        <v>0</v>
      </c>
    </row>
    <row r="62" spans="2:11" ht="23.15" customHeight="1" thickTop="1">
      <c r="B62" s="155"/>
      <c r="C62" s="138"/>
      <c r="D62" s="139"/>
      <c r="E62" s="166"/>
      <c r="F62" s="136"/>
      <c r="G62" s="137"/>
    </row>
    <row r="63" spans="2:11" ht="23.15" customHeight="1" thickBot="1">
      <c r="B63" s="156"/>
      <c r="D63" s="42"/>
      <c r="E63" s="109"/>
      <c r="F63" s="82"/>
      <c r="G63" s="44" t="s">
        <v>455</v>
      </c>
    </row>
    <row r="64" spans="2:11" ht="23.15" customHeight="1">
      <c r="B64" s="581"/>
      <c r="C64" s="196"/>
      <c r="D64" s="197"/>
      <c r="E64" s="116"/>
      <c r="F64" s="30"/>
      <c r="G64" s="31"/>
    </row>
    <row r="65" spans="2:11" ht="23.15" customHeight="1">
      <c r="B65" s="150"/>
      <c r="C65" s="652" t="s">
        <v>707</v>
      </c>
      <c r="D65" s="653"/>
      <c r="E65" s="654"/>
      <c r="F65" s="728"/>
      <c r="G65" s="34"/>
    </row>
    <row r="66" spans="2:11" s="33" customFormat="1" ht="20.149999999999999" customHeight="1">
      <c r="B66" s="158"/>
      <c r="C66" s="731"/>
      <c r="D66" s="727"/>
      <c r="E66" s="654"/>
      <c r="F66" s="728"/>
      <c r="G66" s="34"/>
      <c r="H66" s="867"/>
      <c r="I66" s="32"/>
      <c r="J66" s="32"/>
      <c r="K66" s="32"/>
    </row>
    <row r="67" spans="2:11" s="16" customFormat="1" ht="49.5" customHeight="1">
      <c r="B67" s="150"/>
      <c r="C67" s="733" t="s">
        <v>456</v>
      </c>
      <c r="D67" s="653"/>
      <c r="E67" s="654"/>
      <c r="F67" s="728"/>
      <c r="G67" s="34"/>
      <c r="H67" s="868"/>
    </row>
    <row r="68" spans="2:11" s="16" customFormat="1" ht="22" customHeight="1">
      <c r="B68" s="150"/>
      <c r="C68" s="733" t="s">
        <v>457</v>
      </c>
      <c r="D68" s="653"/>
      <c r="E68" s="654"/>
      <c r="F68" s="728"/>
      <c r="G68" s="34"/>
      <c r="H68" s="871"/>
    </row>
    <row r="69" spans="2:11" s="16" customFormat="1" ht="22" customHeight="1">
      <c r="B69" s="150" t="s">
        <v>46</v>
      </c>
      <c r="C69" s="656" t="s">
        <v>458</v>
      </c>
      <c r="D69" s="653" t="s">
        <v>459</v>
      </c>
      <c r="E69" s="654">
        <v>30</v>
      </c>
      <c r="F69" s="728"/>
      <c r="G69" s="34">
        <f>F69*E69</f>
        <v>0</v>
      </c>
      <c r="H69" s="871"/>
    </row>
    <row r="70" spans="2:11" s="16" customFormat="1" ht="22" customHeight="1">
      <c r="B70" s="150" t="s">
        <v>50</v>
      </c>
      <c r="C70" s="656" t="s">
        <v>460</v>
      </c>
      <c r="D70" s="653" t="s">
        <v>459</v>
      </c>
      <c r="E70" s="654">
        <v>60</v>
      </c>
      <c r="F70" s="728"/>
      <c r="G70" s="34">
        <f t="shared" ref="G70:G73" si="2">F70*E70</f>
        <v>0</v>
      </c>
      <c r="H70" s="871"/>
    </row>
    <row r="71" spans="2:11" s="16" customFormat="1" ht="22" customHeight="1">
      <c r="B71" s="150"/>
      <c r="C71" s="733" t="s">
        <v>461</v>
      </c>
      <c r="D71" s="653"/>
      <c r="E71" s="654"/>
      <c r="F71" s="728"/>
      <c r="G71" s="34"/>
      <c r="H71" s="871"/>
    </row>
    <row r="72" spans="2:11" s="16" customFormat="1" ht="22" customHeight="1">
      <c r="B72" s="150"/>
      <c r="C72" s="656"/>
      <c r="D72" s="653"/>
      <c r="E72" s="654"/>
      <c r="F72" s="728"/>
      <c r="G72" s="34"/>
      <c r="H72" s="871"/>
    </row>
    <row r="73" spans="2:11" s="16" customFormat="1" ht="22" customHeight="1">
      <c r="B73" s="150" t="s">
        <v>82</v>
      </c>
      <c r="C73" s="656" t="s">
        <v>462</v>
      </c>
      <c r="D73" s="653" t="s">
        <v>264</v>
      </c>
      <c r="E73" s="654">
        <v>8</v>
      </c>
      <c r="F73" s="728"/>
      <c r="G73" s="34">
        <f t="shared" si="2"/>
        <v>0</v>
      </c>
      <c r="H73" s="868"/>
    </row>
    <row r="74" spans="2:11" s="33" customFormat="1" ht="26.5" customHeight="1">
      <c r="B74" s="158"/>
      <c r="C74" s="731"/>
      <c r="D74" s="727"/>
      <c r="E74" s="654"/>
      <c r="F74" s="728"/>
      <c r="G74" s="34"/>
      <c r="H74" s="867"/>
      <c r="I74" s="32"/>
      <c r="J74" s="32"/>
      <c r="K74" s="32"/>
    </row>
    <row r="75" spans="2:11" s="33" customFormat="1" ht="26.5" customHeight="1">
      <c r="B75" s="158"/>
      <c r="C75" s="731"/>
      <c r="D75" s="727"/>
      <c r="E75" s="654"/>
      <c r="F75" s="728"/>
      <c r="G75" s="34"/>
      <c r="H75" s="867"/>
      <c r="I75" s="32"/>
      <c r="J75" s="32"/>
      <c r="K75" s="32"/>
    </row>
    <row r="76" spans="2:11" s="33" customFormat="1" ht="20.149999999999999" customHeight="1">
      <c r="B76" s="158"/>
      <c r="C76" s="732"/>
      <c r="D76" s="727"/>
      <c r="E76" s="654"/>
      <c r="F76" s="728"/>
      <c r="G76" s="34"/>
      <c r="H76" s="867"/>
      <c r="I76" s="32"/>
      <c r="J76" s="32"/>
      <c r="K76" s="32"/>
    </row>
    <row r="77" spans="2:11" s="33" customFormat="1" ht="20.149999999999999" customHeight="1">
      <c r="B77" s="158"/>
      <c r="C77" s="732"/>
      <c r="D77" s="727"/>
      <c r="E77" s="654"/>
      <c r="F77" s="728"/>
      <c r="G77" s="34"/>
      <c r="H77" s="867"/>
      <c r="I77" s="32"/>
      <c r="J77" s="32"/>
      <c r="K77" s="32"/>
    </row>
    <row r="78" spans="2:11" s="33" customFormat="1" ht="20.149999999999999" customHeight="1">
      <c r="B78" s="158"/>
      <c r="C78" s="732"/>
      <c r="D78" s="727"/>
      <c r="E78" s="654"/>
      <c r="F78" s="728"/>
      <c r="G78" s="34"/>
      <c r="H78" s="867"/>
      <c r="I78" s="32"/>
      <c r="J78" s="32"/>
      <c r="K78" s="32"/>
    </row>
    <row r="79" spans="2:11" s="33" customFormat="1" ht="20.149999999999999" customHeight="1">
      <c r="B79" s="158"/>
      <c r="C79" s="732"/>
      <c r="D79" s="727"/>
      <c r="E79" s="654"/>
      <c r="F79" s="728"/>
      <c r="G79" s="34"/>
      <c r="H79" s="867"/>
      <c r="I79" s="32"/>
      <c r="J79" s="32"/>
      <c r="K79" s="32"/>
    </row>
    <row r="80" spans="2:11" s="33" customFormat="1" ht="20.149999999999999" customHeight="1">
      <c r="B80" s="158"/>
      <c r="C80" s="732"/>
      <c r="D80" s="727"/>
      <c r="E80" s="654"/>
      <c r="F80" s="728"/>
      <c r="G80" s="34"/>
      <c r="H80" s="867"/>
      <c r="I80" s="32"/>
      <c r="J80" s="32"/>
      <c r="K80" s="32"/>
    </row>
    <row r="81" spans="2:11" s="33" customFormat="1" ht="20.149999999999999" customHeight="1">
      <c r="B81" s="158"/>
      <c r="C81" s="732"/>
      <c r="D81" s="727"/>
      <c r="E81" s="654"/>
      <c r="F81" s="728"/>
      <c r="G81" s="34"/>
      <c r="H81" s="867"/>
      <c r="I81" s="32"/>
      <c r="J81" s="32"/>
      <c r="K81" s="32"/>
    </row>
    <row r="82" spans="2:11" s="33" customFormat="1" ht="20.149999999999999" customHeight="1">
      <c r="B82" s="158"/>
      <c r="C82" s="732"/>
      <c r="D82" s="727"/>
      <c r="E82" s="654"/>
      <c r="F82" s="728"/>
      <c r="G82" s="34"/>
      <c r="H82" s="867"/>
      <c r="I82" s="32"/>
      <c r="J82" s="32"/>
      <c r="K82" s="32"/>
    </row>
    <row r="83" spans="2:11" s="33" customFormat="1" ht="20.149999999999999" customHeight="1">
      <c r="B83" s="158"/>
      <c r="C83" s="732"/>
      <c r="D83" s="727"/>
      <c r="E83" s="654"/>
      <c r="F83" s="728"/>
      <c r="G83" s="34"/>
      <c r="H83" s="867"/>
      <c r="I83" s="32"/>
      <c r="J83" s="32"/>
      <c r="K83" s="32"/>
    </row>
    <row r="84" spans="2:11" s="33" customFormat="1" ht="20.149999999999999" customHeight="1">
      <c r="B84" s="158"/>
      <c r="C84" s="732"/>
      <c r="D84" s="727"/>
      <c r="E84" s="654"/>
      <c r="F84" s="728"/>
      <c r="G84" s="34"/>
      <c r="H84" s="867"/>
      <c r="I84" s="32"/>
      <c r="J84" s="32"/>
      <c r="K84" s="32"/>
    </row>
    <row r="85" spans="2:11" s="33" customFormat="1" ht="20.149999999999999" customHeight="1">
      <c r="B85" s="158"/>
      <c r="C85" s="732"/>
      <c r="D85" s="727"/>
      <c r="E85" s="654"/>
      <c r="F85" s="728"/>
      <c r="G85" s="34"/>
      <c r="H85" s="867"/>
      <c r="I85" s="32"/>
      <c r="J85" s="32"/>
      <c r="K85" s="32"/>
    </row>
    <row r="86" spans="2:11" s="33" customFormat="1" ht="20.149999999999999" customHeight="1">
      <c r="B86" s="158"/>
      <c r="C86" s="732"/>
      <c r="D86" s="727"/>
      <c r="E86" s="654"/>
      <c r="F86" s="728"/>
      <c r="G86" s="34"/>
      <c r="H86" s="867"/>
      <c r="I86" s="32"/>
      <c r="J86" s="32"/>
      <c r="K86" s="32"/>
    </row>
    <row r="87" spans="2:11" s="33" customFormat="1" ht="20.149999999999999" customHeight="1">
      <c r="B87" s="158"/>
      <c r="C87" s="732"/>
      <c r="D87" s="727"/>
      <c r="E87" s="654"/>
      <c r="F87" s="728"/>
      <c r="G87" s="34"/>
      <c r="H87" s="867"/>
      <c r="I87" s="32"/>
      <c r="J87" s="32"/>
      <c r="K87" s="32"/>
    </row>
    <row r="88" spans="2:11" s="33" customFormat="1" ht="20.149999999999999" customHeight="1">
      <c r="B88" s="158"/>
      <c r="C88" s="732"/>
      <c r="D88" s="727"/>
      <c r="E88" s="654"/>
      <c r="F88" s="728"/>
      <c r="G88" s="34"/>
      <c r="H88" s="867"/>
      <c r="I88" s="32"/>
      <c r="J88" s="32"/>
      <c r="K88" s="32"/>
    </row>
    <row r="89" spans="2:11" s="33" customFormat="1" ht="20.149999999999999" customHeight="1">
      <c r="B89" s="158"/>
      <c r="C89" s="732"/>
      <c r="D89" s="727"/>
      <c r="E89" s="654"/>
      <c r="F89" s="728"/>
      <c r="G89" s="34"/>
      <c r="H89" s="867"/>
      <c r="I89" s="32"/>
      <c r="J89" s="32"/>
      <c r="K89" s="32"/>
    </row>
    <row r="90" spans="2:11" s="33" customFormat="1" ht="20.149999999999999" customHeight="1">
      <c r="B90" s="158"/>
      <c r="C90" s="732"/>
      <c r="D90" s="727"/>
      <c r="E90" s="654"/>
      <c r="F90" s="728"/>
      <c r="G90" s="34"/>
      <c r="H90" s="867"/>
      <c r="I90" s="32"/>
      <c r="J90" s="32"/>
      <c r="K90" s="32"/>
    </row>
    <row r="91" spans="2:11" s="33" customFormat="1" ht="20.149999999999999" customHeight="1">
      <c r="B91" s="158"/>
      <c r="C91" s="732"/>
      <c r="D91" s="727"/>
      <c r="E91" s="654"/>
      <c r="F91" s="728"/>
      <c r="G91" s="34"/>
      <c r="H91" s="867"/>
      <c r="I91" s="32"/>
      <c r="J91" s="32"/>
      <c r="K91" s="32"/>
    </row>
    <row r="92" spans="2:11" s="33" customFormat="1" ht="20.149999999999999" customHeight="1">
      <c r="B92" s="158"/>
      <c r="C92" s="732"/>
      <c r="D92" s="727"/>
      <c r="E92" s="654"/>
      <c r="F92" s="728"/>
      <c r="G92" s="34"/>
      <c r="H92" s="867"/>
      <c r="I92" s="32"/>
      <c r="J92" s="32"/>
      <c r="K92" s="32"/>
    </row>
    <row r="93" spans="2:11" s="33" customFormat="1" ht="20.149999999999999" customHeight="1">
      <c r="B93" s="158"/>
      <c r="C93" s="732"/>
      <c r="D93" s="727"/>
      <c r="E93" s="654"/>
      <c r="F93" s="728"/>
      <c r="G93" s="34"/>
      <c r="H93" s="867"/>
      <c r="I93" s="32"/>
      <c r="J93" s="32"/>
      <c r="K93" s="32"/>
    </row>
    <row r="94" spans="2:11" s="33" customFormat="1" ht="20.149999999999999" customHeight="1">
      <c r="B94" s="158"/>
      <c r="C94" s="732"/>
      <c r="D94" s="727"/>
      <c r="E94" s="654"/>
      <c r="F94" s="728"/>
      <c r="G94" s="34"/>
      <c r="H94" s="867"/>
      <c r="I94" s="32"/>
      <c r="J94" s="32"/>
      <c r="K94" s="32"/>
    </row>
    <row r="95" spans="2:11" s="33" customFormat="1" ht="20.149999999999999" customHeight="1">
      <c r="B95" s="158"/>
      <c r="C95" s="732"/>
      <c r="D95" s="727"/>
      <c r="E95" s="654"/>
      <c r="F95" s="728"/>
      <c r="G95" s="34"/>
      <c r="H95" s="867"/>
      <c r="I95" s="32"/>
      <c r="J95" s="32"/>
      <c r="K95" s="32"/>
    </row>
    <row r="96" spans="2:11" s="33" customFormat="1" ht="20.149999999999999" customHeight="1" thickBot="1">
      <c r="B96" s="154"/>
      <c r="C96" s="37" t="s">
        <v>258</v>
      </c>
      <c r="D96" s="38"/>
      <c r="E96" s="108"/>
      <c r="F96" s="39"/>
      <c r="G96" s="40">
        <f>SUM(G69:G95)</f>
        <v>0</v>
      </c>
      <c r="H96" s="867"/>
      <c r="I96" s="32"/>
      <c r="J96" s="32"/>
      <c r="K96" s="32"/>
    </row>
    <row r="97" spans="2:11" s="33" customFormat="1" ht="20.149999999999999" customHeight="1" thickTop="1">
      <c r="B97" s="157"/>
      <c r="C97" s="140"/>
      <c r="D97" s="141"/>
      <c r="E97" s="109"/>
      <c r="F97" s="82"/>
      <c r="G97" s="43"/>
      <c r="H97" s="867"/>
      <c r="I97" s="32"/>
      <c r="J97" s="32"/>
      <c r="K97" s="32"/>
    </row>
    <row r="98" spans="2:11" s="33" customFormat="1" ht="20.149999999999999" customHeight="1" thickBot="1">
      <c r="B98" s="157"/>
      <c r="C98" s="140"/>
      <c r="D98" s="141"/>
      <c r="E98" s="109"/>
      <c r="F98" s="82"/>
      <c r="G98" s="44" t="s">
        <v>463</v>
      </c>
      <c r="H98" s="867"/>
      <c r="I98" s="32"/>
      <c r="J98" s="32"/>
      <c r="K98" s="32"/>
    </row>
    <row r="99" spans="2:11" s="33" customFormat="1" ht="20.149999999999999" customHeight="1">
      <c r="B99" s="152"/>
      <c r="C99" s="203"/>
      <c r="D99" s="29"/>
      <c r="E99" s="116"/>
      <c r="F99" s="30"/>
      <c r="G99" s="31"/>
      <c r="H99" s="867"/>
      <c r="I99" s="32"/>
      <c r="J99" s="32"/>
      <c r="K99" s="32"/>
    </row>
    <row r="100" spans="2:11" s="33" customFormat="1" ht="20.149999999999999" customHeight="1">
      <c r="B100" s="158"/>
      <c r="C100" s="652" t="s">
        <v>464</v>
      </c>
      <c r="D100" s="727"/>
      <c r="E100" s="654"/>
      <c r="F100" s="728"/>
      <c r="G100" s="34"/>
      <c r="H100" s="867"/>
      <c r="I100" s="32"/>
      <c r="J100" s="32"/>
      <c r="K100" s="32"/>
    </row>
    <row r="101" spans="2:11" s="33" customFormat="1" ht="20.149999999999999" customHeight="1">
      <c r="B101" s="158"/>
      <c r="C101" s="732"/>
      <c r="D101" s="727"/>
      <c r="E101" s="654"/>
      <c r="F101" s="728"/>
      <c r="G101" s="34"/>
      <c r="H101" s="867"/>
      <c r="I101" s="32"/>
      <c r="J101" s="32"/>
      <c r="K101" s="32"/>
    </row>
    <row r="102" spans="2:11" ht="20.149999999999999" customHeight="1">
      <c r="B102" s="150"/>
      <c r="C102" s="733" t="s">
        <v>465</v>
      </c>
      <c r="D102" s="653"/>
      <c r="E102" s="654"/>
      <c r="F102" s="655"/>
      <c r="G102" s="34"/>
      <c r="H102" s="868"/>
    </row>
    <row r="103" spans="2:11" s="16" customFormat="1" ht="15.75" customHeight="1">
      <c r="B103" s="150"/>
      <c r="C103" s="733" t="s">
        <v>431</v>
      </c>
      <c r="D103" s="653"/>
      <c r="E103" s="654"/>
      <c r="F103" s="655"/>
      <c r="G103" s="34"/>
      <c r="H103" s="868"/>
    </row>
    <row r="104" spans="2:11" s="16" customFormat="1" ht="49.5" customHeight="1">
      <c r="B104" s="150"/>
      <c r="C104" s="733" t="s">
        <v>435</v>
      </c>
      <c r="D104" s="653"/>
      <c r="E104" s="654"/>
      <c r="F104" s="655"/>
      <c r="G104" s="34"/>
      <c r="H104" s="868"/>
    </row>
    <row r="105" spans="2:11" s="16" customFormat="1" ht="22" customHeight="1">
      <c r="B105" s="150" t="s">
        <v>46</v>
      </c>
      <c r="C105" s="656" t="s">
        <v>466</v>
      </c>
      <c r="D105" s="653" t="s">
        <v>421</v>
      </c>
      <c r="E105" s="654">
        <v>3</v>
      </c>
      <c r="F105" s="728"/>
      <c r="G105" s="34">
        <f>F105*E105</f>
        <v>0</v>
      </c>
      <c r="H105" s="868"/>
    </row>
    <row r="106" spans="2:11" s="16" customFormat="1" ht="49.5" customHeight="1">
      <c r="B106" s="150"/>
      <c r="C106" s="733" t="s">
        <v>456</v>
      </c>
      <c r="D106" s="653"/>
      <c r="E106" s="654"/>
      <c r="F106" s="728"/>
      <c r="G106" s="34"/>
      <c r="H106" s="868"/>
    </row>
    <row r="107" spans="2:11" s="16" customFormat="1" ht="22" customHeight="1">
      <c r="B107" s="150"/>
      <c r="C107" s="733" t="s">
        <v>457</v>
      </c>
      <c r="D107" s="653"/>
      <c r="E107" s="654"/>
      <c r="F107" s="728"/>
      <c r="G107" s="34"/>
      <c r="H107" s="871"/>
    </row>
    <row r="108" spans="2:11" s="16" customFormat="1" ht="22" customHeight="1">
      <c r="B108" s="150" t="s">
        <v>50</v>
      </c>
      <c r="C108" s="656" t="s">
        <v>458</v>
      </c>
      <c r="D108" s="653" t="s">
        <v>459</v>
      </c>
      <c r="E108" s="654">
        <v>100</v>
      </c>
      <c r="F108" s="728"/>
      <c r="G108" s="34">
        <f t="shared" ref="G108:G117" si="3">F108*E108</f>
        <v>0</v>
      </c>
      <c r="H108" s="871"/>
    </row>
    <row r="109" spans="2:11" s="16" customFormat="1" ht="22" customHeight="1">
      <c r="B109" s="150" t="s">
        <v>82</v>
      </c>
      <c r="C109" s="656" t="s">
        <v>460</v>
      </c>
      <c r="D109" s="653" t="s">
        <v>459</v>
      </c>
      <c r="E109" s="654">
        <v>170</v>
      </c>
      <c r="F109" s="728"/>
      <c r="G109" s="34">
        <f t="shared" si="3"/>
        <v>0</v>
      </c>
      <c r="H109" s="871"/>
    </row>
    <row r="110" spans="2:11" s="16" customFormat="1" ht="22" customHeight="1">
      <c r="B110" s="150"/>
      <c r="C110" s="733" t="s">
        <v>461</v>
      </c>
      <c r="D110" s="653"/>
      <c r="E110" s="654"/>
      <c r="F110" s="728"/>
      <c r="G110" s="34"/>
      <c r="H110" s="871"/>
    </row>
    <row r="111" spans="2:11" s="16" customFormat="1" ht="22" customHeight="1">
      <c r="B111" s="150"/>
      <c r="C111" s="656"/>
      <c r="D111" s="653"/>
      <c r="E111" s="654"/>
      <c r="F111" s="728"/>
      <c r="G111" s="34"/>
      <c r="H111" s="871"/>
    </row>
    <row r="112" spans="2:11" s="16" customFormat="1" ht="22" customHeight="1">
      <c r="B112" s="150" t="s">
        <v>94</v>
      </c>
      <c r="C112" s="656" t="s">
        <v>467</v>
      </c>
      <c r="D112" s="653" t="s">
        <v>264</v>
      </c>
      <c r="E112" s="654">
        <v>35</v>
      </c>
      <c r="F112" s="728"/>
      <c r="G112" s="34">
        <f t="shared" si="3"/>
        <v>0</v>
      </c>
      <c r="H112" s="868"/>
    </row>
    <row r="113" spans="2:11" s="33" customFormat="1" ht="20.149999999999999" customHeight="1">
      <c r="B113" s="158"/>
      <c r="C113" s="732"/>
      <c r="D113" s="727"/>
      <c r="E113" s="654"/>
      <c r="F113" s="728"/>
      <c r="G113" s="34"/>
      <c r="H113" s="867"/>
      <c r="I113" s="32"/>
      <c r="J113" s="32"/>
      <c r="K113" s="32"/>
    </row>
    <row r="114" spans="2:11" s="33" customFormat="1" ht="20.149999999999999" customHeight="1">
      <c r="B114" s="150"/>
      <c r="C114" s="733" t="s">
        <v>261</v>
      </c>
      <c r="D114" s="653"/>
      <c r="E114" s="654"/>
      <c r="F114" s="45"/>
      <c r="G114" s="34"/>
      <c r="H114" s="867"/>
      <c r="I114" s="32"/>
      <c r="J114" s="32"/>
      <c r="K114" s="32"/>
    </row>
    <row r="115" spans="2:11" s="33" customFormat="1" ht="36" customHeight="1">
      <c r="B115" s="150"/>
      <c r="C115" s="733" t="s">
        <v>447</v>
      </c>
      <c r="D115" s="653"/>
      <c r="E115" s="654"/>
      <c r="F115" s="45"/>
      <c r="G115" s="34"/>
      <c r="H115" s="867"/>
      <c r="I115" s="32"/>
      <c r="J115" s="32"/>
      <c r="K115" s="32"/>
    </row>
    <row r="116" spans="2:11" s="33" customFormat="1" ht="20.149999999999999" customHeight="1">
      <c r="B116" s="150" t="s">
        <v>97</v>
      </c>
      <c r="C116" s="656" t="s">
        <v>468</v>
      </c>
      <c r="D116" s="653" t="s">
        <v>264</v>
      </c>
      <c r="E116" s="654">
        <v>70</v>
      </c>
      <c r="F116" s="45"/>
      <c r="G116" s="34">
        <f t="shared" si="3"/>
        <v>0</v>
      </c>
      <c r="H116" s="867"/>
      <c r="I116" s="32"/>
      <c r="J116" s="32"/>
      <c r="K116" s="32"/>
    </row>
    <row r="117" spans="2:11" s="33" customFormat="1" ht="20.149999999999999" customHeight="1">
      <c r="B117" s="150" t="s">
        <v>177</v>
      </c>
      <c r="C117" s="656" t="s">
        <v>263</v>
      </c>
      <c r="D117" s="653" t="s">
        <v>264</v>
      </c>
      <c r="E117" s="654">
        <v>30</v>
      </c>
      <c r="F117" s="45"/>
      <c r="G117" s="34">
        <f t="shared" si="3"/>
        <v>0</v>
      </c>
      <c r="H117" s="867"/>
      <c r="I117" s="32"/>
      <c r="J117" s="32"/>
      <c r="K117" s="32"/>
    </row>
    <row r="118" spans="2:11" s="33" customFormat="1" ht="20.149999999999999" customHeight="1">
      <c r="B118" s="150"/>
      <c r="C118" s="665" t="s">
        <v>469</v>
      </c>
      <c r="D118" s="653"/>
      <c r="E118" s="654"/>
      <c r="F118" s="45"/>
      <c r="G118" s="34"/>
      <c r="H118" s="867"/>
      <c r="I118" s="32"/>
      <c r="J118" s="32"/>
      <c r="K118" s="32"/>
    </row>
    <row r="119" spans="2:11" s="33" customFormat="1" ht="20.149999999999999" customHeight="1">
      <c r="B119" s="158"/>
      <c r="C119" s="679" t="s">
        <v>470</v>
      </c>
      <c r="D119" s="727"/>
      <c r="E119" s="654"/>
      <c r="F119" s="728"/>
      <c r="G119" s="34"/>
      <c r="H119" s="867"/>
      <c r="I119" s="32"/>
      <c r="J119" s="32"/>
      <c r="K119" s="32"/>
    </row>
    <row r="120" spans="2:11" s="33" customFormat="1" ht="94" customHeight="1">
      <c r="B120" s="158" t="s">
        <v>180</v>
      </c>
      <c r="C120" s="731" t="s">
        <v>471</v>
      </c>
      <c r="D120" s="727" t="s">
        <v>25</v>
      </c>
      <c r="E120" s="654">
        <v>1</v>
      </c>
      <c r="F120" s="728"/>
      <c r="G120" s="34">
        <f>F120*E120</f>
        <v>0</v>
      </c>
      <c r="H120" s="876"/>
      <c r="I120" s="32"/>
      <c r="J120" s="32"/>
      <c r="K120" s="32"/>
    </row>
    <row r="121" spans="2:11" s="33" customFormat="1" ht="20.149999999999999" customHeight="1">
      <c r="B121" s="158"/>
      <c r="C121" s="732"/>
      <c r="D121" s="727"/>
      <c r="E121" s="654"/>
      <c r="F121" s="728"/>
      <c r="G121" s="34"/>
      <c r="H121" s="867"/>
      <c r="I121" s="32"/>
      <c r="J121" s="32"/>
      <c r="K121" s="32"/>
    </row>
    <row r="122" spans="2:11" s="33" customFormat="1" ht="20.149999999999999" customHeight="1">
      <c r="B122" s="158"/>
      <c r="C122" s="732"/>
      <c r="D122" s="727"/>
      <c r="E122" s="654"/>
      <c r="F122" s="728"/>
      <c r="G122" s="34"/>
      <c r="H122" s="867"/>
      <c r="I122" s="32"/>
      <c r="J122" s="32"/>
      <c r="K122" s="32"/>
    </row>
    <row r="123" spans="2:11" s="33" customFormat="1" ht="20.149999999999999" customHeight="1">
      <c r="B123" s="158"/>
      <c r="C123" s="732"/>
      <c r="D123" s="727"/>
      <c r="E123" s="654"/>
      <c r="F123" s="728"/>
      <c r="G123" s="34"/>
      <c r="H123" s="867"/>
      <c r="I123" s="32"/>
      <c r="J123" s="32"/>
      <c r="K123" s="32"/>
    </row>
    <row r="124" spans="2:11" s="33" customFormat="1" ht="20.149999999999999" customHeight="1">
      <c r="B124" s="158"/>
      <c r="C124" s="729"/>
      <c r="D124" s="727"/>
      <c r="E124" s="654"/>
      <c r="F124" s="728"/>
      <c r="G124" s="34"/>
      <c r="H124" s="867"/>
      <c r="I124" s="32"/>
      <c r="J124" s="32"/>
      <c r="K124" s="32"/>
    </row>
    <row r="125" spans="2:11" s="33" customFormat="1" ht="20.149999999999999" customHeight="1">
      <c r="B125" s="158"/>
      <c r="C125" s="729"/>
      <c r="D125" s="727"/>
      <c r="E125" s="654"/>
      <c r="F125" s="728"/>
      <c r="G125" s="34"/>
      <c r="H125" s="867"/>
      <c r="I125" s="32"/>
      <c r="J125" s="32"/>
      <c r="K125" s="32"/>
    </row>
    <row r="126" spans="2:11" s="21" customFormat="1" ht="21.75" customHeight="1" thickBot="1">
      <c r="B126" s="154"/>
      <c r="C126" s="37" t="s">
        <v>258</v>
      </c>
      <c r="D126" s="38"/>
      <c r="E126" s="108"/>
      <c r="F126" s="39"/>
      <c r="G126" s="40">
        <f>SUM(G105:G125)</f>
        <v>0</v>
      </c>
      <c r="H126" s="866"/>
      <c r="I126" s="16"/>
      <c r="J126" s="16"/>
      <c r="K126" s="16"/>
    </row>
    <row r="127" spans="2:11" ht="3" customHeight="1" thickTop="1">
      <c r="B127" s="156"/>
      <c r="D127" s="42"/>
      <c r="E127" s="109"/>
      <c r="G127" s="44"/>
      <c r="I127" s="5"/>
      <c r="J127" s="5"/>
      <c r="K127" s="5"/>
    </row>
    <row r="128" spans="2:11" ht="12" customHeight="1">
      <c r="B128" s="156"/>
      <c r="D128" s="42"/>
      <c r="E128" s="109"/>
      <c r="G128" s="44"/>
      <c r="I128" s="5"/>
      <c r="J128" s="5"/>
      <c r="K128" s="5"/>
    </row>
    <row r="129" spans="1:11" ht="22" customHeight="1" thickBot="1">
      <c r="B129" s="156"/>
      <c r="D129" s="42"/>
      <c r="E129" s="109"/>
      <c r="G129" s="44" t="s">
        <v>472</v>
      </c>
      <c r="I129" s="5"/>
      <c r="J129" s="5"/>
      <c r="K129" s="5"/>
    </row>
    <row r="130" spans="1:11" ht="16" customHeight="1">
      <c r="B130" s="583"/>
      <c r="C130" s="200"/>
      <c r="D130" s="201"/>
      <c r="E130" s="202"/>
      <c r="F130" s="30"/>
      <c r="G130" s="31"/>
      <c r="H130" s="868"/>
    </row>
    <row r="131" spans="1:11" ht="16" customHeight="1">
      <c r="B131" s="160"/>
      <c r="C131" s="652" t="s">
        <v>473</v>
      </c>
      <c r="D131" s="807"/>
      <c r="E131" s="808"/>
      <c r="F131" s="728"/>
      <c r="G131" s="34"/>
      <c r="H131" s="868"/>
    </row>
    <row r="132" spans="1:11" ht="16" customHeight="1">
      <c r="B132" s="160"/>
      <c r="C132" s="51"/>
      <c r="D132" s="807"/>
      <c r="E132" s="808"/>
      <c r="F132" s="728"/>
      <c r="G132" s="34"/>
      <c r="H132" s="868"/>
    </row>
    <row r="133" spans="1:11" ht="17.25" customHeight="1">
      <c r="B133" s="159"/>
      <c r="C133" s="52" t="s">
        <v>474</v>
      </c>
      <c r="D133" s="740"/>
      <c r="E133" s="809"/>
      <c r="F133" s="810"/>
      <c r="G133" s="34"/>
    </row>
    <row r="134" spans="1:11" ht="121.4" customHeight="1">
      <c r="B134" s="159"/>
      <c r="C134" s="53" t="s">
        <v>475</v>
      </c>
      <c r="D134" s="740"/>
      <c r="E134" s="809"/>
      <c r="F134" s="810"/>
      <c r="G134" s="34"/>
    </row>
    <row r="135" spans="1:11" ht="22" customHeight="1">
      <c r="B135" s="159"/>
      <c r="C135" s="53" t="s">
        <v>476</v>
      </c>
      <c r="D135" s="740"/>
      <c r="E135" s="809"/>
      <c r="F135" s="810"/>
      <c r="G135" s="34"/>
    </row>
    <row r="136" spans="1:11" s="56" customFormat="1" ht="22" customHeight="1">
      <c r="A136" s="6"/>
      <c r="B136" s="159" t="s">
        <v>46</v>
      </c>
      <c r="C136" s="54" t="s">
        <v>477</v>
      </c>
      <c r="D136" s="758" t="s">
        <v>459</v>
      </c>
      <c r="E136" s="654">
        <v>400</v>
      </c>
      <c r="F136" s="728"/>
      <c r="G136" s="34">
        <f t="shared" ref="G136:G138" si="4">F136*E136</f>
        <v>0</v>
      </c>
      <c r="H136" s="871"/>
      <c r="I136" s="16"/>
      <c r="J136" s="55"/>
      <c r="K136" s="16"/>
    </row>
    <row r="137" spans="1:11" s="56" customFormat="1" ht="22" customHeight="1">
      <c r="A137" s="6"/>
      <c r="B137" s="159" t="s">
        <v>50</v>
      </c>
      <c r="C137" s="54" t="s">
        <v>478</v>
      </c>
      <c r="D137" s="758" t="s">
        <v>459</v>
      </c>
      <c r="E137" s="654">
        <v>250</v>
      </c>
      <c r="F137" s="728"/>
      <c r="G137" s="34">
        <f t="shared" si="4"/>
        <v>0</v>
      </c>
      <c r="H137" s="871"/>
      <c r="I137" s="16"/>
      <c r="J137" s="16"/>
      <c r="K137" s="16"/>
    </row>
    <row r="138" spans="1:11" s="56" customFormat="1" ht="22" customHeight="1">
      <c r="A138" s="6"/>
      <c r="B138" s="159" t="s">
        <v>82</v>
      </c>
      <c r="C138" s="54" t="s">
        <v>479</v>
      </c>
      <c r="D138" s="758" t="s">
        <v>459</v>
      </c>
      <c r="E138" s="654">
        <v>500</v>
      </c>
      <c r="F138" s="728"/>
      <c r="G138" s="34">
        <f t="shared" si="4"/>
        <v>0</v>
      </c>
      <c r="H138" s="871"/>
      <c r="I138" s="16"/>
      <c r="J138" s="16"/>
      <c r="K138" s="16"/>
    </row>
    <row r="139" spans="1:11" s="56" customFormat="1" ht="16" customHeight="1">
      <c r="A139" s="6"/>
      <c r="B139" s="159"/>
      <c r="C139" s="578"/>
      <c r="D139" s="758"/>
      <c r="E139" s="654"/>
      <c r="F139" s="728"/>
      <c r="G139" s="134"/>
      <c r="H139" s="871"/>
      <c r="I139" s="16"/>
      <c r="J139" s="16"/>
      <c r="K139" s="16"/>
    </row>
    <row r="140" spans="1:11" s="56" customFormat="1" ht="16" customHeight="1">
      <c r="A140" s="6"/>
      <c r="B140" s="579" t="s">
        <v>94</v>
      </c>
      <c r="C140" s="811" t="s">
        <v>480</v>
      </c>
      <c r="D140" s="811" t="s">
        <v>481</v>
      </c>
      <c r="E140" s="811">
        <v>300</v>
      </c>
      <c r="F140" s="811"/>
      <c r="G140" s="580">
        <f>F140*E140</f>
        <v>0</v>
      </c>
      <c r="H140" s="871"/>
      <c r="I140" s="16"/>
      <c r="J140" s="16"/>
      <c r="K140" s="16"/>
    </row>
    <row r="141" spans="1:11" s="56" customFormat="1" ht="16" customHeight="1">
      <c r="A141" s="6"/>
      <c r="B141" s="579"/>
      <c r="C141" s="811"/>
      <c r="D141" s="811"/>
      <c r="E141" s="811"/>
      <c r="F141" s="811"/>
      <c r="G141" s="580"/>
      <c r="H141" s="871"/>
      <c r="I141" s="16"/>
      <c r="J141" s="16"/>
      <c r="K141" s="16"/>
    </row>
    <row r="142" spans="1:11" s="56" customFormat="1" ht="16" customHeight="1">
      <c r="A142" s="6"/>
      <c r="B142" s="579" t="s">
        <v>97</v>
      </c>
      <c r="C142" s="811" t="s">
        <v>482</v>
      </c>
      <c r="D142" s="811" t="s">
        <v>481</v>
      </c>
      <c r="E142" s="811">
        <v>170</v>
      </c>
      <c r="F142" s="811"/>
      <c r="G142" s="580">
        <f>F142*E142</f>
        <v>0</v>
      </c>
      <c r="H142" s="871"/>
      <c r="I142" s="16"/>
      <c r="J142" s="16"/>
      <c r="K142" s="16"/>
    </row>
    <row r="143" spans="1:11" s="56" customFormat="1" ht="16" customHeight="1">
      <c r="A143" s="6"/>
      <c r="B143" s="579"/>
      <c r="C143" s="811"/>
      <c r="D143" s="811"/>
      <c r="E143" s="811"/>
      <c r="F143" s="811"/>
      <c r="G143" s="580"/>
      <c r="H143" s="871"/>
      <c r="I143" s="16"/>
      <c r="J143" s="16"/>
      <c r="K143" s="16"/>
    </row>
    <row r="144" spans="1:11" s="56" customFormat="1" ht="16" customHeight="1">
      <c r="A144" s="6"/>
      <c r="B144" s="159"/>
      <c r="C144" s="57"/>
      <c r="D144" s="758"/>
      <c r="E144" s="654"/>
      <c r="F144" s="728"/>
      <c r="G144" s="134"/>
      <c r="H144" s="871"/>
      <c r="I144" s="16"/>
      <c r="J144" s="16"/>
      <c r="K144" s="16"/>
    </row>
    <row r="145" spans="1:11" s="56" customFormat="1" ht="75.650000000000006" customHeight="1">
      <c r="A145" s="6"/>
      <c r="B145" s="579" t="s">
        <v>483</v>
      </c>
      <c r="C145" s="812" t="s">
        <v>484</v>
      </c>
      <c r="D145" s="811" t="s">
        <v>483</v>
      </c>
      <c r="E145" s="811" t="s">
        <v>483</v>
      </c>
      <c r="F145" s="811"/>
      <c r="G145" s="580"/>
      <c r="H145" s="871"/>
      <c r="I145" s="16"/>
      <c r="J145" s="16"/>
      <c r="K145" s="16"/>
    </row>
    <row r="146" spans="1:11" s="56" customFormat="1" ht="44.15" customHeight="1">
      <c r="A146" s="6"/>
      <c r="B146" s="579" t="s">
        <v>177</v>
      </c>
      <c r="C146" s="811" t="s">
        <v>485</v>
      </c>
      <c r="D146" s="811" t="s">
        <v>486</v>
      </c>
      <c r="E146" s="811">
        <v>80</v>
      </c>
      <c r="F146" s="811"/>
      <c r="G146" s="580">
        <f>F146*E146</f>
        <v>0</v>
      </c>
      <c r="H146" s="871"/>
      <c r="I146" s="16"/>
      <c r="J146" s="16"/>
      <c r="K146" s="16"/>
    </row>
    <row r="147" spans="1:11" s="56" customFormat="1" ht="16" customHeight="1">
      <c r="A147" s="6"/>
      <c r="B147" s="579"/>
      <c r="C147" s="811"/>
      <c r="D147" s="811"/>
      <c r="E147" s="811"/>
      <c r="F147" s="811"/>
      <c r="G147" s="580"/>
      <c r="H147" s="871"/>
      <c r="I147" s="16"/>
      <c r="J147" s="16"/>
      <c r="K147" s="16"/>
    </row>
    <row r="148" spans="1:11" s="56" customFormat="1" ht="16" customHeight="1">
      <c r="A148" s="6"/>
      <c r="B148" s="159"/>
      <c r="C148" s="57"/>
      <c r="D148" s="758"/>
      <c r="E148" s="654"/>
      <c r="F148" s="728"/>
      <c r="G148" s="134"/>
      <c r="H148" s="871"/>
      <c r="I148" s="16"/>
      <c r="J148" s="16"/>
      <c r="K148" s="16"/>
    </row>
    <row r="149" spans="1:11" s="56" customFormat="1" ht="27" customHeight="1">
      <c r="A149" s="6"/>
      <c r="B149" s="579" t="s">
        <v>180</v>
      </c>
      <c r="C149" s="811" t="s">
        <v>487</v>
      </c>
      <c r="D149" s="811" t="s">
        <v>488</v>
      </c>
      <c r="E149" s="813">
        <f>E142+E140+E138+E137+E136</f>
        <v>1620</v>
      </c>
      <c r="F149" s="811"/>
      <c r="G149" s="580">
        <f>F149*E149</f>
        <v>0</v>
      </c>
      <c r="H149" s="871"/>
      <c r="I149" s="16"/>
      <c r="J149" s="16"/>
      <c r="K149" s="16"/>
    </row>
    <row r="150" spans="1:11" s="56" customFormat="1" ht="16" customHeight="1">
      <c r="A150" s="6"/>
      <c r="B150" s="159"/>
      <c r="C150" s="57"/>
      <c r="D150" s="758"/>
      <c r="E150" s="654"/>
      <c r="F150" s="728"/>
      <c r="G150" s="134"/>
      <c r="H150" s="871"/>
      <c r="I150" s="16"/>
      <c r="J150" s="16"/>
      <c r="K150" s="16"/>
    </row>
    <row r="151" spans="1:11" s="56" customFormat="1" ht="16" customHeight="1">
      <c r="A151" s="6"/>
      <c r="B151" s="159"/>
      <c r="C151" s="57"/>
      <c r="D151" s="758"/>
      <c r="E151" s="654"/>
      <c r="F151" s="728"/>
      <c r="G151" s="134"/>
      <c r="H151" s="871"/>
      <c r="I151" s="16"/>
      <c r="J151" s="16"/>
      <c r="K151" s="16"/>
    </row>
    <row r="152" spans="1:11" s="56" customFormat="1" ht="16" customHeight="1">
      <c r="A152" s="6"/>
      <c r="B152" s="159"/>
      <c r="C152" s="57"/>
      <c r="D152" s="758"/>
      <c r="E152" s="654"/>
      <c r="F152" s="728"/>
      <c r="G152" s="134"/>
      <c r="H152" s="871"/>
      <c r="I152" s="16"/>
      <c r="J152" s="16"/>
      <c r="K152" s="16"/>
    </row>
    <row r="153" spans="1:11" s="56" customFormat="1" ht="16" customHeight="1">
      <c r="A153" s="6"/>
      <c r="B153" s="159"/>
      <c r="C153" s="57"/>
      <c r="D153" s="758"/>
      <c r="E153" s="654"/>
      <c r="F153" s="728"/>
      <c r="G153" s="134"/>
      <c r="H153" s="871"/>
      <c r="I153" s="16"/>
      <c r="J153" s="16"/>
      <c r="K153" s="16"/>
    </row>
    <row r="154" spans="1:11" s="56" customFormat="1" ht="16" customHeight="1">
      <c r="A154" s="6"/>
      <c r="B154" s="159"/>
      <c r="C154" s="57"/>
      <c r="D154" s="758"/>
      <c r="E154" s="654"/>
      <c r="F154" s="728"/>
      <c r="G154" s="134"/>
      <c r="H154" s="871"/>
      <c r="I154" s="16"/>
      <c r="J154" s="16"/>
      <c r="K154" s="16"/>
    </row>
    <row r="155" spans="1:11" s="56" customFormat="1" ht="16" customHeight="1">
      <c r="A155" s="6"/>
      <c r="B155" s="159"/>
      <c r="C155" s="57"/>
      <c r="D155" s="758"/>
      <c r="E155" s="654"/>
      <c r="F155" s="728"/>
      <c r="G155" s="134"/>
      <c r="H155" s="871"/>
      <c r="I155" s="16"/>
      <c r="J155" s="16"/>
      <c r="K155" s="16"/>
    </row>
    <row r="156" spans="1:11" s="56" customFormat="1" ht="16" customHeight="1">
      <c r="A156" s="6"/>
      <c r="B156" s="159"/>
      <c r="C156" s="57"/>
      <c r="D156" s="758"/>
      <c r="E156" s="654"/>
      <c r="F156" s="728"/>
      <c r="G156" s="134"/>
      <c r="H156" s="871"/>
      <c r="I156" s="16"/>
      <c r="J156" s="16"/>
      <c r="K156" s="16"/>
    </row>
    <row r="157" spans="1:11" s="56" customFormat="1" ht="16" customHeight="1">
      <c r="A157" s="6"/>
      <c r="B157" s="159"/>
      <c r="C157" s="57"/>
      <c r="D157" s="758"/>
      <c r="E157" s="654"/>
      <c r="F157" s="728"/>
      <c r="G157" s="134"/>
      <c r="H157" s="871"/>
      <c r="I157" s="16"/>
      <c r="J157" s="16"/>
      <c r="K157" s="16"/>
    </row>
    <row r="158" spans="1:11" s="56" customFormat="1" ht="16" customHeight="1">
      <c r="A158" s="6"/>
      <c r="B158" s="159"/>
      <c r="C158" s="57"/>
      <c r="D158" s="758"/>
      <c r="E158" s="654"/>
      <c r="F158" s="728"/>
      <c r="G158" s="134"/>
      <c r="H158" s="871"/>
      <c r="I158" s="16"/>
      <c r="J158" s="16"/>
      <c r="K158" s="16"/>
    </row>
    <row r="159" spans="1:11" s="21" customFormat="1" ht="21.75" customHeight="1" thickBot="1">
      <c r="B159" s="154"/>
      <c r="C159" s="37" t="s">
        <v>258</v>
      </c>
      <c r="D159" s="38"/>
      <c r="E159" s="108"/>
      <c r="F159" s="39"/>
      <c r="G159" s="40">
        <f>SUM(G136:G158)</f>
        <v>0</v>
      </c>
      <c r="H159" s="866"/>
      <c r="I159" s="16"/>
      <c r="J159" s="16"/>
      <c r="K159" s="16"/>
    </row>
    <row r="160" spans="1:11" ht="3" customHeight="1" thickTop="1">
      <c r="B160" s="156"/>
      <c r="D160" s="42"/>
      <c r="E160" s="109"/>
      <c r="G160" s="44"/>
      <c r="I160" s="5"/>
      <c r="J160" s="5"/>
      <c r="K160" s="5"/>
    </row>
    <row r="161" spans="1:11" ht="12" customHeight="1">
      <c r="B161" s="156"/>
      <c r="D161" s="42"/>
      <c r="E161" s="109"/>
      <c r="G161" s="44"/>
      <c r="I161" s="5"/>
      <c r="J161" s="5"/>
      <c r="K161" s="5"/>
    </row>
    <row r="162" spans="1:11" ht="22" customHeight="1" thickBot="1">
      <c r="B162" s="156"/>
      <c r="D162" s="42"/>
      <c r="E162" s="109"/>
      <c r="G162" s="44" t="s">
        <v>708</v>
      </c>
      <c r="I162" s="5"/>
      <c r="J162" s="5"/>
      <c r="K162" s="5"/>
    </row>
    <row r="163" spans="1:11" s="56" customFormat="1" ht="16" customHeight="1">
      <c r="A163" s="6"/>
      <c r="B163" s="584"/>
      <c r="C163" s="204"/>
      <c r="D163" s="205"/>
      <c r="E163" s="116"/>
      <c r="F163" s="30"/>
      <c r="G163" s="206"/>
      <c r="H163" s="871"/>
      <c r="I163" s="16"/>
      <c r="J163" s="16"/>
      <c r="K163" s="16"/>
    </row>
    <row r="164" spans="1:11" s="56" customFormat="1" ht="16" customHeight="1">
      <c r="A164" s="6"/>
      <c r="B164" s="159"/>
      <c r="C164" s="733" t="s">
        <v>489</v>
      </c>
      <c r="D164" s="758"/>
      <c r="E164" s="654"/>
      <c r="F164" s="728"/>
      <c r="G164" s="134"/>
      <c r="H164" s="871"/>
      <c r="I164" s="16"/>
      <c r="J164" s="16"/>
      <c r="K164" s="16"/>
    </row>
    <row r="165" spans="1:11" s="56" customFormat="1" ht="16" customHeight="1">
      <c r="A165" s="6"/>
      <c r="B165" s="159"/>
      <c r="C165" s="57"/>
      <c r="D165" s="758"/>
      <c r="E165" s="654"/>
      <c r="F165" s="728"/>
      <c r="G165" s="134"/>
      <c r="H165" s="871"/>
      <c r="I165" s="16"/>
      <c r="J165" s="16"/>
      <c r="K165" s="16"/>
    </row>
    <row r="166" spans="1:11" s="56" customFormat="1" ht="41.15" customHeight="1">
      <c r="A166" s="6"/>
      <c r="B166" s="159"/>
      <c r="C166" s="814" t="s">
        <v>490</v>
      </c>
      <c r="D166" s="758"/>
      <c r="E166" s="654"/>
      <c r="F166" s="728"/>
      <c r="G166" s="134"/>
      <c r="H166" s="871"/>
      <c r="I166" s="16"/>
      <c r="J166" s="16"/>
      <c r="K166" s="16"/>
    </row>
    <row r="167" spans="1:11" s="33" customFormat="1" ht="22" customHeight="1">
      <c r="B167" s="150"/>
      <c r="C167" s="733" t="s">
        <v>491</v>
      </c>
      <c r="D167" s="653"/>
      <c r="E167" s="654"/>
      <c r="F167" s="45"/>
      <c r="G167" s="142"/>
      <c r="H167" s="867"/>
      <c r="I167" s="32"/>
      <c r="J167" s="32"/>
      <c r="K167" s="32"/>
    </row>
    <row r="168" spans="1:11" s="33" customFormat="1" ht="38.15" customHeight="1">
      <c r="B168" s="150"/>
      <c r="C168" s="629" t="s">
        <v>262</v>
      </c>
      <c r="D168" s="653"/>
      <c r="E168" s="654"/>
      <c r="F168" s="45"/>
      <c r="G168" s="142"/>
      <c r="H168" s="867"/>
      <c r="I168" s="32"/>
      <c r="J168" s="32"/>
      <c r="K168" s="32"/>
    </row>
    <row r="169" spans="1:11" s="33" customFormat="1" ht="22" customHeight="1">
      <c r="B169" s="150" t="s">
        <v>46</v>
      </c>
      <c r="C169" s="656" t="s">
        <v>492</v>
      </c>
      <c r="D169" s="653" t="s">
        <v>264</v>
      </c>
      <c r="E169" s="654">
        <v>12</v>
      </c>
      <c r="F169" s="45"/>
      <c r="G169" s="142">
        <f>F169*E169</f>
        <v>0</v>
      </c>
      <c r="H169" s="867"/>
      <c r="I169" s="32"/>
      <c r="J169" s="32"/>
      <c r="K169" s="32"/>
    </row>
    <row r="170" spans="1:11" s="33" customFormat="1" ht="12" customHeight="1">
      <c r="B170" s="150"/>
      <c r="C170" s="656"/>
      <c r="D170" s="653"/>
      <c r="E170" s="654"/>
      <c r="F170" s="45"/>
      <c r="G170" s="142"/>
      <c r="H170" s="867"/>
      <c r="I170" s="32"/>
      <c r="J170" s="32"/>
      <c r="K170" s="32"/>
    </row>
    <row r="171" spans="1:11" ht="15.75" customHeight="1">
      <c r="B171" s="150"/>
      <c r="C171" s="733" t="s">
        <v>431</v>
      </c>
      <c r="D171" s="653"/>
      <c r="E171" s="654"/>
      <c r="F171" s="655"/>
      <c r="G171" s="142"/>
      <c r="H171" s="868"/>
    </row>
    <row r="172" spans="1:11" ht="49.5" customHeight="1">
      <c r="B172" s="150"/>
      <c r="C172" s="733" t="s">
        <v>435</v>
      </c>
      <c r="D172" s="653"/>
      <c r="E172" s="654"/>
      <c r="F172" s="655"/>
      <c r="G172" s="142"/>
      <c r="H172" s="868"/>
    </row>
    <row r="173" spans="1:11" ht="22" customHeight="1">
      <c r="B173" s="150" t="s">
        <v>50</v>
      </c>
      <c r="C173" s="656" t="s">
        <v>493</v>
      </c>
      <c r="D173" s="653" t="s">
        <v>264</v>
      </c>
      <c r="E173" s="654">
        <v>10</v>
      </c>
      <c r="F173" s="728"/>
      <c r="G173" s="142">
        <f t="shared" ref="G173:G190" si="5">F173*E173</f>
        <v>0</v>
      </c>
      <c r="H173" s="868"/>
    </row>
    <row r="174" spans="1:11" ht="10.5" customHeight="1">
      <c r="B174" s="150"/>
      <c r="D174" s="653"/>
      <c r="E174" s="654"/>
      <c r="F174" s="728"/>
      <c r="G174" s="142"/>
      <c r="H174" s="868"/>
    </row>
    <row r="175" spans="1:11" ht="49.5" customHeight="1">
      <c r="B175" s="150"/>
      <c r="C175" s="733" t="s">
        <v>456</v>
      </c>
      <c r="D175" s="653"/>
      <c r="E175" s="654"/>
      <c r="F175" s="728"/>
      <c r="G175" s="142"/>
      <c r="H175" s="868"/>
    </row>
    <row r="176" spans="1:11" ht="22" customHeight="1">
      <c r="B176" s="150"/>
      <c r="C176" s="733" t="s">
        <v>457</v>
      </c>
      <c r="D176" s="653"/>
      <c r="E176" s="654"/>
      <c r="F176" s="728"/>
      <c r="G176" s="142"/>
      <c r="H176" s="871"/>
    </row>
    <row r="177" spans="2:11" ht="22" customHeight="1">
      <c r="B177" s="150" t="s">
        <v>82</v>
      </c>
      <c r="C177" s="656" t="s">
        <v>494</v>
      </c>
      <c r="D177" s="653" t="s">
        <v>459</v>
      </c>
      <c r="E177" s="654">
        <v>35</v>
      </c>
      <c r="F177" s="728"/>
      <c r="G177" s="142">
        <f t="shared" si="5"/>
        <v>0</v>
      </c>
      <c r="H177" s="871"/>
    </row>
    <row r="178" spans="2:11" ht="8.5" customHeight="1">
      <c r="B178" s="150"/>
      <c r="C178" s="656"/>
      <c r="D178" s="653"/>
      <c r="E178" s="654"/>
      <c r="F178" s="728"/>
      <c r="G178" s="142"/>
      <c r="H178" s="871"/>
    </row>
    <row r="179" spans="2:11" ht="18" customHeight="1">
      <c r="B179" s="150"/>
      <c r="C179" s="657" t="s">
        <v>461</v>
      </c>
      <c r="D179" s="653"/>
      <c r="E179" s="654"/>
      <c r="F179" s="728"/>
      <c r="G179" s="142"/>
      <c r="H179" s="871"/>
    </row>
    <row r="180" spans="2:11" ht="10" customHeight="1">
      <c r="B180" s="150"/>
      <c r="C180" s="656"/>
      <c r="D180" s="653"/>
      <c r="E180" s="654"/>
      <c r="F180" s="728"/>
      <c r="G180" s="142"/>
      <c r="H180" s="871"/>
    </row>
    <row r="181" spans="2:11" ht="22" customHeight="1">
      <c r="B181" s="150" t="s">
        <v>94</v>
      </c>
      <c r="C181" s="656" t="s">
        <v>495</v>
      </c>
      <c r="D181" s="653" t="s">
        <v>272</v>
      </c>
      <c r="E181" s="654">
        <v>20</v>
      </c>
      <c r="F181" s="728"/>
      <c r="G181" s="142">
        <f t="shared" si="5"/>
        <v>0</v>
      </c>
      <c r="H181" s="868"/>
    </row>
    <row r="182" spans="2:11" s="33" customFormat="1" ht="16" customHeight="1">
      <c r="B182" s="150" t="s">
        <v>97</v>
      </c>
      <c r="C182" s="815" t="s">
        <v>496</v>
      </c>
      <c r="D182" s="653" t="s">
        <v>264</v>
      </c>
      <c r="E182" s="654">
        <v>10</v>
      </c>
      <c r="F182" s="45"/>
      <c r="G182" s="142">
        <f t="shared" si="5"/>
        <v>0</v>
      </c>
      <c r="H182" s="867"/>
      <c r="I182" s="32"/>
      <c r="J182" s="32"/>
      <c r="K182" s="32"/>
    </row>
    <row r="183" spans="2:11" s="33" customFormat="1" ht="11.15" customHeight="1">
      <c r="B183" s="150"/>
      <c r="C183" s="815"/>
      <c r="D183" s="653"/>
      <c r="E183" s="654"/>
      <c r="F183" s="45"/>
      <c r="G183" s="142"/>
      <c r="H183" s="867"/>
      <c r="I183" s="32"/>
      <c r="J183" s="32"/>
      <c r="K183" s="32"/>
    </row>
    <row r="184" spans="2:11" ht="22" customHeight="1">
      <c r="B184" s="150"/>
      <c r="C184" s="652" t="s">
        <v>497</v>
      </c>
      <c r="D184" s="653"/>
      <c r="E184" s="654"/>
      <c r="F184" s="655"/>
      <c r="G184" s="142"/>
      <c r="H184" s="868"/>
    </row>
    <row r="185" spans="2:11" ht="24.65" customHeight="1">
      <c r="B185" s="150"/>
      <c r="C185" s="733" t="s">
        <v>498</v>
      </c>
      <c r="D185" s="653"/>
      <c r="E185" s="654"/>
      <c r="F185" s="655"/>
      <c r="G185" s="142"/>
      <c r="H185" s="868"/>
    </row>
    <row r="186" spans="2:11" ht="21.75" customHeight="1">
      <c r="B186" s="150" t="s">
        <v>177</v>
      </c>
      <c r="C186" s="656" t="s">
        <v>452</v>
      </c>
      <c r="D186" s="653" t="s">
        <v>264</v>
      </c>
      <c r="E186" s="654">
        <v>10</v>
      </c>
      <c r="F186" s="728"/>
      <c r="G186" s="142">
        <f t="shared" si="5"/>
        <v>0</v>
      </c>
      <c r="H186" s="868"/>
    </row>
    <row r="187" spans="2:11" s="33" customFormat="1" ht="10" customHeight="1">
      <c r="B187" s="150"/>
      <c r="C187" s="815"/>
      <c r="D187" s="653"/>
      <c r="E187" s="654"/>
      <c r="F187" s="45"/>
      <c r="G187" s="142"/>
      <c r="H187" s="867"/>
      <c r="I187" s="32"/>
      <c r="J187" s="32"/>
      <c r="K187" s="32"/>
    </row>
    <row r="188" spans="2:11" s="33" customFormat="1" ht="15" customHeight="1">
      <c r="B188" s="150" t="s">
        <v>180</v>
      </c>
      <c r="C188" s="815" t="s">
        <v>499</v>
      </c>
      <c r="D188" s="653" t="s">
        <v>264</v>
      </c>
      <c r="E188" s="654">
        <v>10</v>
      </c>
      <c r="F188" s="45"/>
      <c r="G188" s="142">
        <f t="shared" si="5"/>
        <v>0</v>
      </c>
      <c r="H188" s="867"/>
      <c r="I188" s="32"/>
      <c r="J188" s="32"/>
      <c r="K188" s="32"/>
    </row>
    <row r="189" spans="2:11" s="33" customFormat="1" ht="10" customHeight="1">
      <c r="B189" s="150"/>
      <c r="C189" s="815"/>
      <c r="D189" s="653"/>
      <c r="E189" s="654"/>
      <c r="F189" s="45"/>
      <c r="G189" s="142"/>
      <c r="H189" s="867"/>
      <c r="I189" s="32"/>
      <c r="J189" s="32"/>
      <c r="K189" s="32"/>
    </row>
    <row r="190" spans="2:11" s="33" customFormat="1" ht="17.5" customHeight="1">
      <c r="B190" s="150" t="s">
        <v>280</v>
      </c>
      <c r="C190" s="815" t="s">
        <v>500</v>
      </c>
      <c r="D190" s="653" t="s">
        <v>264</v>
      </c>
      <c r="E190" s="654">
        <v>24</v>
      </c>
      <c r="F190" s="45"/>
      <c r="G190" s="142">
        <f t="shared" si="5"/>
        <v>0</v>
      </c>
      <c r="H190" s="867"/>
      <c r="I190" s="32"/>
      <c r="J190" s="32"/>
      <c r="K190" s="32"/>
    </row>
    <row r="191" spans="2:11" s="33" customFormat="1" ht="17.5" customHeight="1">
      <c r="B191" s="150"/>
      <c r="C191" s="815"/>
      <c r="D191" s="653"/>
      <c r="E191" s="654"/>
      <c r="F191" s="45"/>
      <c r="G191" s="142"/>
      <c r="H191" s="867"/>
      <c r="I191" s="32"/>
      <c r="J191" s="32"/>
      <c r="K191" s="32"/>
    </row>
    <row r="192" spans="2:11" s="33" customFormat="1" ht="17.5" customHeight="1">
      <c r="B192" s="150"/>
      <c r="C192" s="815"/>
      <c r="D192" s="653"/>
      <c r="E192" s="654"/>
      <c r="F192" s="45"/>
      <c r="G192" s="34"/>
      <c r="H192" s="867"/>
      <c r="I192" s="32"/>
      <c r="J192" s="32"/>
      <c r="K192" s="32"/>
    </row>
    <row r="193" spans="2:11" s="33" customFormat="1" ht="17.5" customHeight="1">
      <c r="B193" s="150"/>
      <c r="C193" s="815"/>
      <c r="D193" s="653"/>
      <c r="E193" s="654"/>
      <c r="F193" s="45"/>
      <c r="G193" s="34"/>
      <c r="H193" s="867"/>
      <c r="I193" s="32"/>
      <c r="J193" s="32"/>
      <c r="K193" s="32"/>
    </row>
    <row r="194" spans="2:11" s="33" customFormat="1" ht="22" customHeight="1">
      <c r="B194" s="150"/>
      <c r="C194" s="815"/>
      <c r="D194" s="653"/>
      <c r="E194" s="654"/>
      <c r="F194" s="45"/>
      <c r="G194" s="34"/>
      <c r="H194" s="867"/>
      <c r="I194" s="32"/>
      <c r="J194" s="32"/>
      <c r="K194" s="32"/>
    </row>
    <row r="195" spans="2:11" s="33" customFormat="1" ht="22" customHeight="1">
      <c r="B195" s="150"/>
      <c r="C195" s="815"/>
      <c r="D195" s="653"/>
      <c r="E195" s="654"/>
      <c r="F195" s="45"/>
      <c r="G195" s="34"/>
      <c r="H195" s="867"/>
      <c r="I195" s="32"/>
      <c r="J195" s="32"/>
      <c r="K195" s="32"/>
    </row>
    <row r="196" spans="2:11" s="33" customFormat="1" ht="22" customHeight="1">
      <c r="B196" s="150"/>
      <c r="C196" s="815"/>
      <c r="D196" s="653"/>
      <c r="E196" s="654"/>
      <c r="F196" s="45"/>
      <c r="G196" s="34"/>
      <c r="H196" s="867"/>
      <c r="I196" s="32"/>
      <c r="J196" s="32"/>
      <c r="K196" s="32"/>
    </row>
    <row r="197" spans="2:11" s="21" customFormat="1" ht="21.75" customHeight="1" thickBot="1">
      <c r="B197" s="154"/>
      <c r="C197" s="37" t="s">
        <v>258</v>
      </c>
      <c r="D197" s="38"/>
      <c r="E197" s="108"/>
      <c r="F197" s="39"/>
      <c r="G197" s="40">
        <f>SUM(G169:G196)</f>
        <v>0</v>
      </c>
      <c r="H197" s="866"/>
      <c r="I197" s="16"/>
      <c r="J197" s="16"/>
      <c r="K197" s="16"/>
    </row>
    <row r="198" spans="2:11" ht="3" customHeight="1" thickTop="1">
      <c r="B198" s="156"/>
      <c r="D198" s="42"/>
      <c r="E198" s="109"/>
      <c r="G198" s="44"/>
      <c r="I198" s="5"/>
      <c r="J198" s="5"/>
      <c r="K198" s="5"/>
    </row>
    <row r="199" spans="2:11" ht="12" customHeight="1">
      <c r="B199" s="156"/>
      <c r="D199" s="42"/>
      <c r="E199" s="109"/>
      <c r="G199" s="44"/>
      <c r="I199" s="5"/>
      <c r="J199" s="5"/>
      <c r="K199" s="5"/>
    </row>
    <row r="200" spans="2:11" ht="22" customHeight="1" thickBot="1">
      <c r="B200" s="156"/>
      <c r="D200" s="42"/>
      <c r="E200" s="109"/>
      <c r="G200" s="44" t="s">
        <v>709</v>
      </c>
      <c r="I200" s="5"/>
      <c r="J200" s="5"/>
      <c r="K200" s="5"/>
    </row>
    <row r="201" spans="2:11" ht="22" customHeight="1">
      <c r="B201" s="581"/>
      <c r="C201" s="196"/>
      <c r="D201" s="197"/>
      <c r="E201" s="116"/>
      <c r="F201" s="101"/>
      <c r="G201" s="207"/>
      <c r="I201" s="5"/>
      <c r="J201" s="5"/>
      <c r="K201" s="5"/>
    </row>
    <row r="202" spans="2:11" ht="22" customHeight="1">
      <c r="B202" s="150"/>
      <c r="C202" s="733" t="s">
        <v>326</v>
      </c>
      <c r="D202" s="653"/>
      <c r="E202" s="654"/>
      <c r="G202" s="143"/>
      <c r="I202" s="5"/>
      <c r="J202" s="5"/>
      <c r="K202" s="5"/>
    </row>
    <row r="203" spans="2:11" ht="22" customHeight="1">
      <c r="B203" s="150"/>
      <c r="C203" s="619"/>
      <c r="D203" s="653"/>
      <c r="E203" s="654"/>
      <c r="G203" s="143"/>
      <c r="I203" s="5"/>
      <c r="J203" s="5"/>
      <c r="K203" s="5"/>
    </row>
    <row r="204" spans="2:11" s="33" customFormat="1" ht="22" customHeight="1">
      <c r="B204" s="150"/>
      <c r="C204" s="816" t="s">
        <v>501</v>
      </c>
      <c r="D204" s="653"/>
      <c r="E204" s="654"/>
      <c r="F204" s="45"/>
      <c r="G204" s="34"/>
      <c r="H204" s="867"/>
      <c r="I204" s="32"/>
      <c r="J204" s="32"/>
      <c r="K204" s="32"/>
    </row>
    <row r="205" spans="2:11" s="33" customFormat="1" ht="22" customHeight="1">
      <c r="B205" s="150"/>
      <c r="C205" s="733" t="s">
        <v>491</v>
      </c>
      <c r="D205" s="653"/>
      <c r="E205" s="654"/>
      <c r="F205" s="45"/>
      <c r="G205" s="34"/>
      <c r="H205" s="867"/>
      <c r="I205" s="32"/>
      <c r="J205" s="32"/>
      <c r="K205" s="32"/>
    </row>
    <row r="206" spans="2:11" s="33" customFormat="1" ht="38.15" customHeight="1">
      <c r="B206" s="150"/>
      <c r="C206" s="629" t="s">
        <v>262</v>
      </c>
      <c r="D206" s="653"/>
      <c r="E206" s="654"/>
      <c r="F206" s="45"/>
      <c r="G206" s="34"/>
      <c r="H206" s="867"/>
      <c r="I206" s="32"/>
      <c r="J206" s="32"/>
      <c r="K206" s="32"/>
    </row>
    <row r="207" spans="2:11" s="33" customFormat="1" ht="22" customHeight="1">
      <c r="B207" s="150" t="s">
        <v>46</v>
      </c>
      <c r="C207" s="656" t="s">
        <v>492</v>
      </c>
      <c r="D207" s="653" t="s">
        <v>264</v>
      </c>
      <c r="E207" s="654">
        <v>3</v>
      </c>
      <c r="F207" s="45"/>
      <c r="G207" s="34">
        <f t="shared" ref="G207" si="6">F207*E207</f>
        <v>0</v>
      </c>
      <c r="H207" s="867"/>
      <c r="I207" s="32"/>
      <c r="J207" s="32"/>
      <c r="K207" s="32"/>
    </row>
    <row r="208" spans="2:11" s="33" customFormat="1" ht="22" customHeight="1">
      <c r="B208" s="150" t="s">
        <v>50</v>
      </c>
      <c r="C208" s="656" t="s">
        <v>502</v>
      </c>
      <c r="D208" s="653" t="s">
        <v>264</v>
      </c>
      <c r="E208" s="654">
        <v>3</v>
      </c>
      <c r="F208" s="45"/>
      <c r="G208" s="34">
        <f t="shared" ref="G208" si="7">F208*E208</f>
        <v>0</v>
      </c>
      <c r="H208" s="867"/>
      <c r="I208" s="32"/>
      <c r="J208" s="32"/>
      <c r="K208" s="32"/>
    </row>
    <row r="209" spans="2:11" s="33" customFormat="1" ht="12" customHeight="1">
      <c r="B209" s="150"/>
      <c r="C209" s="656"/>
      <c r="D209" s="653"/>
      <c r="E209" s="654"/>
      <c r="F209" s="45"/>
      <c r="G209" s="142"/>
      <c r="H209" s="867"/>
      <c r="I209" s="32"/>
      <c r="J209" s="32"/>
      <c r="K209" s="32"/>
    </row>
    <row r="210" spans="2:11" ht="15.75" customHeight="1">
      <c r="B210" s="150"/>
      <c r="C210" s="733" t="s">
        <v>431</v>
      </c>
      <c r="D210" s="653"/>
      <c r="E210" s="654"/>
      <c r="F210" s="655"/>
      <c r="G210" s="34"/>
      <c r="H210" s="868"/>
    </row>
    <row r="211" spans="2:11" ht="49.5" customHeight="1">
      <c r="B211" s="150"/>
      <c r="C211" s="733" t="s">
        <v>435</v>
      </c>
      <c r="D211" s="653"/>
      <c r="E211" s="654"/>
      <c r="F211" s="655"/>
      <c r="G211" s="34"/>
      <c r="H211" s="868"/>
    </row>
    <row r="212" spans="2:11" ht="22" customHeight="1">
      <c r="B212" s="150" t="s">
        <v>82</v>
      </c>
      <c r="C212" s="656" t="s">
        <v>493</v>
      </c>
      <c r="D212" s="653" t="s">
        <v>264</v>
      </c>
      <c r="E212" s="654">
        <v>7</v>
      </c>
      <c r="F212" s="728"/>
      <c r="G212" s="34">
        <f t="shared" ref="G212" si="8">E212*F212</f>
        <v>0</v>
      </c>
      <c r="H212" s="868"/>
    </row>
    <row r="213" spans="2:11" ht="22" customHeight="1">
      <c r="B213" s="150"/>
      <c r="D213" s="653"/>
      <c r="E213" s="654"/>
      <c r="F213" s="728"/>
      <c r="G213" s="34"/>
      <c r="H213" s="868"/>
    </row>
    <row r="214" spans="2:11" ht="49.5" customHeight="1">
      <c r="B214" s="150"/>
      <c r="C214" s="733" t="s">
        <v>456</v>
      </c>
      <c r="D214" s="653"/>
      <c r="E214" s="654"/>
      <c r="F214" s="728"/>
      <c r="G214" s="34"/>
      <c r="H214" s="868"/>
    </row>
    <row r="215" spans="2:11" ht="22" customHeight="1">
      <c r="B215" s="150"/>
      <c r="C215" s="733" t="s">
        <v>457</v>
      </c>
      <c r="D215" s="653"/>
      <c r="E215" s="654"/>
      <c r="F215" s="728"/>
      <c r="G215" s="34"/>
      <c r="H215" s="871"/>
    </row>
    <row r="216" spans="2:11" ht="22" customHeight="1">
      <c r="B216" s="150" t="s">
        <v>94</v>
      </c>
      <c r="C216" s="656" t="s">
        <v>494</v>
      </c>
      <c r="D216" s="653" t="s">
        <v>459</v>
      </c>
      <c r="E216" s="654">
        <v>30</v>
      </c>
      <c r="F216" s="728"/>
      <c r="G216" s="34">
        <f>E216*F216</f>
        <v>0</v>
      </c>
      <c r="H216" s="871"/>
    </row>
    <row r="217" spans="2:11" ht="8.5" customHeight="1">
      <c r="B217" s="150"/>
      <c r="C217" s="656"/>
      <c r="D217" s="653"/>
      <c r="E217" s="654"/>
      <c r="F217" s="728"/>
      <c r="G217" s="34"/>
      <c r="H217" s="871"/>
    </row>
    <row r="218" spans="2:11" ht="22" customHeight="1">
      <c r="B218" s="150"/>
      <c r="C218" s="657" t="s">
        <v>461</v>
      </c>
      <c r="D218" s="653"/>
      <c r="E218" s="654"/>
      <c r="F218" s="728"/>
      <c r="G218" s="34"/>
      <c r="H218" s="871"/>
    </row>
    <row r="219" spans="2:11" ht="10" customHeight="1">
      <c r="B219" s="150"/>
      <c r="C219" s="656"/>
      <c r="D219" s="653"/>
      <c r="E219" s="654"/>
      <c r="F219" s="728"/>
      <c r="G219" s="34"/>
      <c r="H219" s="871"/>
    </row>
    <row r="220" spans="2:11" ht="22" customHeight="1">
      <c r="B220" s="150" t="s">
        <v>97</v>
      </c>
      <c r="C220" s="656" t="s">
        <v>495</v>
      </c>
      <c r="D220" s="653" t="s">
        <v>272</v>
      </c>
      <c r="E220" s="654">
        <v>10</v>
      </c>
      <c r="F220" s="728"/>
      <c r="G220" s="34">
        <f>E220*F220</f>
        <v>0</v>
      </c>
      <c r="H220" s="868"/>
    </row>
    <row r="221" spans="2:11" s="33" customFormat="1" ht="22" customHeight="1">
      <c r="B221" s="150" t="s">
        <v>177</v>
      </c>
      <c r="C221" s="815" t="s">
        <v>496</v>
      </c>
      <c r="D221" s="653" t="s">
        <v>264</v>
      </c>
      <c r="E221" s="654">
        <f>E212</f>
        <v>7</v>
      </c>
      <c r="F221" s="45"/>
      <c r="G221" s="142">
        <f>F221*E221</f>
        <v>0</v>
      </c>
      <c r="H221" s="867"/>
      <c r="I221" s="32"/>
      <c r="J221" s="32"/>
      <c r="K221" s="32"/>
    </row>
    <row r="222" spans="2:11" s="33" customFormat="1" ht="11.15" customHeight="1">
      <c r="B222" s="150"/>
      <c r="C222" s="815"/>
      <c r="D222" s="653"/>
      <c r="E222" s="654"/>
      <c r="F222" s="45"/>
      <c r="G222" s="142"/>
      <c r="H222" s="867"/>
      <c r="I222" s="32"/>
      <c r="J222" s="32"/>
      <c r="K222" s="32"/>
    </row>
    <row r="223" spans="2:11" ht="22" customHeight="1">
      <c r="B223" s="150"/>
      <c r="C223" s="652" t="s">
        <v>497</v>
      </c>
      <c r="D223" s="653"/>
      <c r="E223" s="654"/>
      <c r="F223" s="655"/>
      <c r="G223" s="34"/>
      <c r="H223" s="868"/>
    </row>
    <row r="224" spans="2:11" ht="24.65" customHeight="1">
      <c r="B224" s="150"/>
      <c r="C224" s="733" t="s">
        <v>498</v>
      </c>
      <c r="D224" s="653"/>
      <c r="E224" s="654"/>
      <c r="F224" s="655"/>
      <c r="G224" s="34"/>
      <c r="H224" s="868"/>
    </row>
    <row r="225" spans="1:11" ht="21.75" customHeight="1">
      <c r="B225" s="150" t="s">
        <v>180</v>
      </c>
      <c r="C225" s="656" t="s">
        <v>452</v>
      </c>
      <c r="D225" s="653" t="s">
        <v>264</v>
      </c>
      <c r="E225" s="654">
        <v>15</v>
      </c>
      <c r="F225" s="728"/>
      <c r="G225" s="34">
        <f t="shared" ref="G225:G229" si="9">E225*F225</f>
        <v>0</v>
      </c>
      <c r="H225" s="868"/>
    </row>
    <row r="226" spans="1:11" s="33" customFormat="1" ht="16" customHeight="1">
      <c r="B226" s="150"/>
      <c r="C226" s="815"/>
      <c r="D226" s="653"/>
      <c r="E226" s="654"/>
      <c r="F226" s="45"/>
      <c r="G226" s="34">
        <f t="shared" si="9"/>
        <v>0</v>
      </c>
      <c r="H226" s="867"/>
      <c r="I226" s="32"/>
      <c r="J226" s="32"/>
      <c r="K226" s="32"/>
    </row>
    <row r="227" spans="1:11" s="33" customFormat="1" ht="15" customHeight="1">
      <c r="B227" s="150" t="s">
        <v>280</v>
      </c>
      <c r="C227" s="815" t="s">
        <v>499</v>
      </c>
      <c r="D227" s="653" t="s">
        <v>264</v>
      </c>
      <c r="E227" s="654">
        <v>7</v>
      </c>
      <c r="F227" s="45"/>
      <c r="G227" s="34">
        <f t="shared" si="9"/>
        <v>0</v>
      </c>
      <c r="H227" s="867"/>
      <c r="I227" s="32"/>
      <c r="J227" s="32"/>
      <c r="K227" s="32"/>
    </row>
    <row r="228" spans="1:11" s="33" customFormat="1" ht="13" customHeight="1">
      <c r="B228" s="150"/>
      <c r="C228" s="815"/>
      <c r="D228" s="653"/>
      <c r="E228" s="654"/>
      <c r="F228" s="45"/>
      <c r="G228" s="34"/>
      <c r="H228" s="867"/>
      <c r="I228" s="32"/>
      <c r="J228" s="32"/>
      <c r="K228" s="32"/>
    </row>
    <row r="229" spans="1:11" s="33" customFormat="1" ht="17.5" customHeight="1">
      <c r="B229" s="150" t="s">
        <v>282</v>
      </c>
      <c r="C229" s="815" t="s">
        <v>500</v>
      </c>
      <c r="D229" s="653" t="s">
        <v>264</v>
      </c>
      <c r="E229" s="654">
        <v>8</v>
      </c>
      <c r="F229" s="45"/>
      <c r="G229" s="34">
        <f t="shared" si="9"/>
        <v>0</v>
      </c>
      <c r="H229" s="867"/>
      <c r="I229" s="32"/>
      <c r="J229" s="32"/>
      <c r="K229" s="32"/>
    </row>
    <row r="230" spans="1:11" s="33" customFormat="1" ht="22" customHeight="1">
      <c r="B230" s="150"/>
      <c r="C230" s="815"/>
      <c r="D230" s="653"/>
      <c r="E230" s="654"/>
      <c r="F230" s="45"/>
      <c r="G230" s="142"/>
      <c r="H230" s="867"/>
      <c r="I230" s="32"/>
      <c r="J230" s="32"/>
      <c r="K230" s="32"/>
    </row>
    <row r="231" spans="1:11" s="33" customFormat="1" ht="22" customHeight="1">
      <c r="B231" s="150"/>
      <c r="C231" s="815"/>
      <c r="D231" s="653"/>
      <c r="E231" s="654"/>
      <c r="F231" s="45"/>
      <c r="G231" s="142"/>
      <c r="H231" s="867"/>
      <c r="I231" s="32"/>
      <c r="J231" s="32"/>
      <c r="K231" s="32"/>
    </row>
    <row r="232" spans="1:11" s="33" customFormat="1" ht="22" customHeight="1">
      <c r="B232" s="150"/>
      <c r="C232" s="815"/>
      <c r="D232" s="653"/>
      <c r="E232" s="654"/>
      <c r="F232" s="45"/>
      <c r="G232" s="142"/>
      <c r="H232" s="867"/>
      <c r="I232" s="32"/>
      <c r="J232" s="32"/>
      <c r="K232" s="32"/>
    </row>
    <row r="233" spans="1:11" s="21" customFormat="1" ht="21.75" customHeight="1" thickBot="1">
      <c r="B233" s="154"/>
      <c r="C233" s="37" t="s">
        <v>258</v>
      </c>
      <c r="D233" s="38"/>
      <c r="E233" s="108"/>
      <c r="F233" s="39"/>
      <c r="G233" s="40">
        <f>SUM(G207:G232)</f>
        <v>0</v>
      </c>
      <c r="H233" s="866"/>
      <c r="I233" s="16"/>
      <c r="J233" s="16"/>
      <c r="K233" s="16"/>
    </row>
    <row r="234" spans="1:11" ht="3" customHeight="1" thickTop="1">
      <c r="B234" s="156"/>
      <c r="D234" s="42"/>
      <c r="E234" s="109"/>
      <c r="G234" s="44"/>
      <c r="I234" s="5"/>
      <c r="J234" s="5"/>
      <c r="K234" s="5"/>
    </row>
    <row r="235" spans="1:11" ht="12" customHeight="1">
      <c r="B235" s="156"/>
      <c r="D235" s="42"/>
      <c r="E235" s="109"/>
      <c r="G235" s="44"/>
      <c r="I235" s="5"/>
      <c r="J235" s="5"/>
      <c r="K235" s="5"/>
    </row>
    <row r="236" spans="1:11" ht="22" customHeight="1" thickBot="1">
      <c r="B236" s="156"/>
      <c r="D236" s="42"/>
      <c r="E236" s="109"/>
      <c r="G236" s="44" t="s">
        <v>710</v>
      </c>
      <c r="I236" s="5"/>
      <c r="J236" s="5"/>
      <c r="K236" s="5"/>
    </row>
    <row r="237" spans="1:11" s="56" customFormat="1" ht="22" customHeight="1">
      <c r="A237" s="6"/>
      <c r="B237" s="584"/>
      <c r="C237" s="208"/>
      <c r="D237" s="209"/>
      <c r="E237" s="210"/>
      <c r="F237" s="101"/>
      <c r="G237" s="211"/>
      <c r="H237" s="868"/>
      <c r="I237" s="16"/>
      <c r="J237" s="16"/>
      <c r="K237" s="16"/>
    </row>
    <row r="238" spans="1:11" s="56" customFormat="1" ht="22" customHeight="1">
      <c r="A238" s="6"/>
      <c r="B238" s="159"/>
      <c r="C238" s="733" t="s">
        <v>338</v>
      </c>
      <c r="D238" s="740"/>
      <c r="E238" s="809"/>
      <c r="F238" s="655"/>
      <c r="G238" s="144"/>
      <c r="H238" s="868"/>
      <c r="I238" s="16"/>
      <c r="J238" s="16"/>
      <c r="K238" s="16"/>
    </row>
    <row r="239" spans="1:11" s="56" customFormat="1" ht="15" customHeight="1">
      <c r="A239" s="6"/>
      <c r="B239" s="159"/>
      <c r="C239" s="58"/>
      <c r="D239" s="740"/>
      <c r="E239" s="809"/>
      <c r="F239" s="655"/>
      <c r="G239" s="144"/>
      <c r="H239" s="868"/>
      <c r="I239" s="16"/>
      <c r="J239" s="16"/>
      <c r="K239" s="16"/>
    </row>
    <row r="240" spans="1:11" s="56" customFormat="1" ht="22" customHeight="1">
      <c r="A240" s="6"/>
      <c r="B240" s="159"/>
      <c r="C240" s="58" t="s">
        <v>269</v>
      </c>
      <c r="D240" s="740"/>
      <c r="E240" s="809"/>
      <c r="F240" s="655"/>
      <c r="G240" s="144"/>
      <c r="H240" s="868"/>
      <c r="I240" s="16"/>
      <c r="J240" s="16"/>
      <c r="K240" s="16"/>
    </row>
    <row r="241" spans="1:11" s="56" customFormat="1" ht="35.25" customHeight="1">
      <c r="A241" s="6"/>
      <c r="B241" s="159"/>
      <c r="C241" s="622" t="s">
        <v>270</v>
      </c>
      <c r="D241" s="740"/>
      <c r="E241" s="809"/>
      <c r="F241" s="655"/>
      <c r="G241" s="144"/>
      <c r="H241" s="868"/>
      <c r="I241" s="16"/>
      <c r="J241" s="16"/>
      <c r="K241" s="16"/>
    </row>
    <row r="242" spans="1:11" s="56" customFormat="1" ht="32.15" customHeight="1">
      <c r="A242" s="6"/>
      <c r="B242" s="159" t="s">
        <v>46</v>
      </c>
      <c r="C242" s="59" t="s">
        <v>271</v>
      </c>
      <c r="D242" s="742" t="s">
        <v>272</v>
      </c>
      <c r="E242" s="809">
        <v>20</v>
      </c>
      <c r="F242" s="728"/>
      <c r="G242" s="144">
        <f>F242*E242</f>
        <v>0</v>
      </c>
      <c r="H242" s="868"/>
      <c r="I242" s="16"/>
      <c r="J242" s="16"/>
      <c r="K242" s="16"/>
    </row>
    <row r="243" spans="1:11" s="56" customFormat="1" ht="22" customHeight="1">
      <c r="A243" s="6"/>
      <c r="B243" s="159" t="s">
        <v>50</v>
      </c>
      <c r="C243" s="59" t="s">
        <v>275</v>
      </c>
      <c r="D243" s="742" t="s">
        <v>274</v>
      </c>
      <c r="E243" s="809">
        <v>2</v>
      </c>
      <c r="F243" s="728"/>
      <c r="G243" s="144">
        <f t="shared" ref="G243:G252" si="10">F243*E243</f>
        <v>0</v>
      </c>
      <c r="H243" s="868"/>
      <c r="I243" s="16"/>
      <c r="J243" s="16"/>
      <c r="K243" s="16"/>
    </row>
    <row r="244" spans="1:11" s="56" customFormat="1" ht="22" customHeight="1">
      <c r="A244" s="6"/>
      <c r="B244" s="159" t="s">
        <v>82</v>
      </c>
      <c r="C244" s="625" t="s">
        <v>277</v>
      </c>
      <c r="D244" s="742" t="s">
        <v>272</v>
      </c>
      <c r="E244" s="809">
        <v>12</v>
      </c>
      <c r="F244" s="728"/>
      <c r="G244" s="144">
        <f t="shared" si="10"/>
        <v>0</v>
      </c>
      <c r="H244" s="868"/>
      <c r="I244" s="16"/>
      <c r="J244" s="16"/>
      <c r="K244" s="16"/>
    </row>
    <row r="245" spans="1:11" s="56" customFormat="1" ht="22" customHeight="1">
      <c r="A245" s="6"/>
      <c r="B245" s="159" t="s">
        <v>94</v>
      </c>
      <c r="C245" s="626" t="s">
        <v>278</v>
      </c>
      <c r="D245" s="742" t="s">
        <v>274</v>
      </c>
      <c r="E245" s="809">
        <v>6</v>
      </c>
      <c r="F245" s="728"/>
      <c r="G245" s="144">
        <f t="shared" si="10"/>
        <v>0</v>
      </c>
      <c r="H245" s="868"/>
      <c r="I245" s="16"/>
      <c r="J245" s="16"/>
      <c r="K245" s="16"/>
    </row>
    <row r="246" spans="1:11" s="56" customFormat="1" ht="22" customHeight="1">
      <c r="A246" s="6"/>
      <c r="B246" s="159" t="s">
        <v>97</v>
      </c>
      <c r="C246" s="59" t="s">
        <v>279</v>
      </c>
      <c r="D246" s="742" t="s">
        <v>274</v>
      </c>
      <c r="E246" s="809">
        <v>4</v>
      </c>
      <c r="F246" s="728"/>
      <c r="G246" s="144">
        <f t="shared" si="10"/>
        <v>0</v>
      </c>
      <c r="H246" s="868"/>
      <c r="I246" s="16"/>
      <c r="J246" s="16"/>
      <c r="K246" s="16"/>
    </row>
    <row r="247" spans="1:11" s="56" customFormat="1" ht="22" customHeight="1">
      <c r="A247" s="61"/>
      <c r="B247" s="159" t="s">
        <v>177</v>
      </c>
      <c r="C247" s="59" t="s">
        <v>281</v>
      </c>
      <c r="D247" s="742" t="s">
        <v>274</v>
      </c>
      <c r="E247" s="809">
        <v>4</v>
      </c>
      <c r="F247" s="728"/>
      <c r="G247" s="144">
        <f t="shared" si="10"/>
        <v>0</v>
      </c>
      <c r="H247" s="868"/>
      <c r="I247" s="16"/>
      <c r="J247" s="16"/>
      <c r="K247" s="16"/>
    </row>
    <row r="248" spans="1:11" s="56" customFormat="1" ht="22" customHeight="1">
      <c r="A248" s="61"/>
      <c r="B248" s="145" t="s">
        <v>180</v>
      </c>
      <c r="C248" s="62" t="s">
        <v>283</v>
      </c>
      <c r="D248" s="747" t="s">
        <v>274</v>
      </c>
      <c r="E248" s="817">
        <v>2</v>
      </c>
      <c r="F248" s="63"/>
      <c r="G248" s="144">
        <f t="shared" si="10"/>
        <v>0</v>
      </c>
      <c r="H248" s="868"/>
      <c r="I248" s="55"/>
      <c r="J248" s="16"/>
      <c r="K248" s="16"/>
    </row>
    <row r="249" spans="1:11" s="56" customFormat="1" ht="22" customHeight="1">
      <c r="A249" s="61"/>
      <c r="B249" s="146"/>
      <c r="C249" s="749"/>
      <c r="D249" s="747"/>
      <c r="E249" s="747"/>
      <c r="F249" s="751"/>
      <c r="G249" s="144"/>
      <c r="H249" s="868"/>
      <c r="I249" s="55"/>
      <c r="J249" s="16"/>
      <c r="K249" s="16"/>
    </row>
    <row r="250" spans="1:11" s="56" customFormat="1" ht="22" customHeight="1">
      <c r="A250" s="61"/>
      <c r="B250" s="145"/>
      <c r="C250" s="752" t="s">
        <v>294</v>
      </c>
      <c r="D250" s="747"/>
      <c r="E250" s="747"/>
      <c r="F250" s="751"/>
      <c r="G250" s="144"/>
      <c r="H250" s="868"/>
      <c r="I250" s="55"/>
      <c r="J250" s="16"/>
      <c r="K250" s="16"/>
    </row>
    <row r="251" spans="1:11" s="56" customFormat="1" ht="37" customHeight="1">
      <c r="A251" s="61"/>
      <c r="B251" s="145" t="s">
        <v>280</v>
      </c>
      <c r="C251" s="749" t="s">
        <v>296</v>
      </c>
      <c r="D251" s="747" t="s">
        <v>274</v>
      </c>
      <c r="E251" s="747">
        <v>1</v>
      </c>
      <c r="F251" s="751"/>
      <c r="G251" s="144">
        <f t="shared" si="10"/>
        <v>0</v>
      </c>
      <c r="H251" s="868"/>
      <c r="I251" s="55"/>
      <c r="J251" s="16"/>
      <c r="K251" s="16"/>
    </row>
    <row r="252" spans="1:11" s="56" customFormat="1" ht="30" customHeight="1">
      <c r="A252" s="61"/>
      <c r="B252" s="145" t="s">
        <v>282</v>
      </c>
      <c r="C252" s="749" t="s">
        <v>298</v>
      </c>
      <c r="D252" s="747" t="s">
        <v>274</v>
      </c>
      <c r="E252" s="747">
        <v>1</v>
      </c>
      <c r="F252" s="751"/>
      <c r="G252" s="144">
        <f t="shared" si="10"/>
        <v>0</v>
      </c>
      <c r="H252" s="868"/>
      <c r="I252" s="55"/>
      <c r="J252" s="16"/>
      <c r="K252" s="16"/>
    </row>
    <row r="253" spans="1:11" s="56" customFormat="1" ht="30" customHeight="1">
      <c r="A253" s="61"/>
      <c r="B253" s="145"/>
      <c r="C253" s="64"/>
      <c r="D253" s="747"/>
      <c r="E253" s="747"/>
      <c r="F253" s="63"/>
      <c r="G253" s="144"/>
      <c r="H253" s="868"/>
      <c r="I253" s="55"/>
      <c r="J253" s="16"/>
      <c r="K253" s="16"/>
    </row>
    <row r="254" spans="1:11" s="56" customFormat="1" ht="30" customHeight="1">
      <c r="A254" s="61"/>
      <c r="B254" s="145"/>
      <c r="C254" s="64"/>
      <c r="D254" s="747"/>
      <c r="E254" s="747"/>
      <c r="F254" s="63"/>
      <c r="G254" s="144"/>
      <c r="H254" s="868"/>
      <c r="I254" s="55"/>
      <c r="J254" s="16"/>
      <c r="K254" s="16"/>
    </row>
    <row r="255" spans="1:11" s="56" customFormat="1" ht="30" customHeight="1">
      <c r="A255" s="61"/>
      <c r="B255" s="145"/>
      <c r="C255" s="64"/>
      <c r="D255" s="747"/>
      <c r="E255" s="747"/>
      <c r="F255" s="63"/>
      <c r="G255" s="144"/>
      <c r="H255" s="868"/>
      <c r="I255" s="55"/>
      <c r="J255" s="16"/>
      <c r="K255" s="16"/>
    </row>
    <row r="256" spans="1:11" s="56" customFormat="1" ht="30" customHeight="1">
      <c r="A256" s="61"/>
      <c r="B256" s="145"/>
      <c r="C256" s="64"/>
      <c r="D256" s="747"/>
      <c r="E256" s="747"/>
      <c r="F256" s="63"/>
      <c r="G256" s="144"/>
      <c r="H256" s="868"/>
      <c r="I256" s="55"/>
      <c r="J256" s="16"/>
      <c r="K256" s="16"/>
    </row>
    <row r="257" spans="1:11" s="56" customFormat="1" ht="30" customHeight="1">
      <c r="A257" s="61"/>
      <c r="B257" s="145"/>
      <c r="C257" s="64"/>
      <c r="D257" s="747"/>
      <c r="E257" s="747"/>
      <c r="F257" s="63"/>
      <c r="G257" s="144"/>
      <c r="H257" s="868"/>
      <c r="I257" s="55"/>
      <c r="J257" s="16"/>
      <c r="K257" s="16"/>
    </row>
    <row r="258" spans="1:11" s="56" customFormat="1" ht="30" customHeight="1">
      <c r="A258" s="61"/>
      <c r="B258" s="145"/>
      <c r="C258" s="64"/>
      <c r="D258" s="747"/>
      <c r="E258" s="747"/>
      <c r="F258" s="63"/>
      <c r="G258" s="144"/>
      <c r="H258" s="868"/>
      <c r="I258" s="55"/>
      <c r="J258" s="16"/>
      <c r="K258" s="16"/>
    </row>
    <row r="259" spans="1:11" s="56" customFormat="1" ht="30" customHeight="1">
      <c r="A259" s="61"/>
      <c r="B259" s="145"/>
      <c r="C259" s="64"/>
      <c r="D259" s="747"/>
      <c r="E259" s="747"/>
      <c r="F259" s="63"/>
      <c r="G259" s="144"/>
      <c r="H259" s="868"/>
      <c r="I259" s="55"/>
      <c r="J259" s="16"/>
      <c r="K259" s="16"/>
    </row>
    <row r="260" spans="1:11" s="56" customFormat="1" ht="30" customHeight="1">
      <c r="A260" s="61"/>
      <c r="B260" s="145"/>
      <c r="C260" s="64"/>
      <c r="D260" s="747"/>
      <c r="E260" s="747"/>
      <c r="F260" s="63"/>
      <c r="G260" s="144"/>
      <c r="H260" s="868"/>
      <c r="I260" s="55"/>
      <c r="J260" s="16"/>
      <c r="K260" s="16"/>
    </row>
    <row r="261" spans="1:11" s="56" customFormat="1" ht="30" customHeight="1">
      <c r="A261" s="61"/>
      <c r="B261" s="145"/>
      <c r="C261" s="64"/>
      <c r="D261" s="747"/>
      <c r="E261" s="747"/>
      <c r="F261" s="63"/>
      <c r="G261" s="144"/>
      <c r="H261" s="868"/>
      <c r="I261" s="55"/>
      <c r="J261" s="16"/>
      <c r="K261" s="16"/>
    </row>
    <row r="262" spans="1:11" s="56" customFormat="1" ht="21.65" customHeight="1">
      <c r="A262" s="61"/>
      <c r="B262" s="145"/>
      <c r="C262" s="64"/>
      <c r="D262" s="747"/>
      <c r="E262" s="747"/>
      <c r="F262" s="63"/>
      <c r="G262" s="147"/>
      <c r="H262" s="868"/>
      <c r="I262" s="55"/>
      <c r="J262" s="16"/>
      <c r="K262" s="16"/>
    </row>
    <row r="263" spans="1:11" s="56" customFormat="1" ht="20.25" customHeight="1">
      <c r="A263" s="6"/>
      <c r="B263" s="159"/>
      <c r="C263" s="619"/>
      <c r="D263" s="740"/>
      <c r="E263" s="809"/>
      <c r="F263" s="66"/>
      <c r="G263" s="34"/>
      <c r="H263" s="868"/>
      <c r="I263" s="16"/>
      <c r="J263" s="16"/>
      <c r="K263" s="16"/>
    </row>
    <row r="264" spans="1:11" s="21" customFormat="1" ht="30" customHeight="1" thickBot="1">
      <c r="B264" s="154"/>
      <c r="C264" s="37" t="s">
        <v>299</v>
      </c>
      <c r="D264" s="38"/>
      <c r="E264" s="108"/>
      <c r="F264" s="39"/>
      <c r="G264" s="40">
        <f>SUM(G242:G263)</f>
        <v>0</v>
      </c>
      <c r="H264" s="866"/>
      <c r="I264" s="16"/>
      <c r="J264" s="16"/>
      <c r="K264" s="16"/>
    </row>
    <row r="265" spans="1:11" s="56" customFormat="1" ht="12" customHeight="1" thickTop="1">
      <c r="A265" s="6"/>
      <c r="B265" s="21"/>
      <c r="C265" s="6"/>
      <c r="D265" s="67"/>
      <c r="E265" s="110"/>
      <c r="F265" s="43"/>
      <c r="G265" s="44"/>
      <c r="H265" s="868"/>
      <c r="I265" s="16"/>
      <c r="J265" s="16"/>
      <c r="K265" s="16"/>
    </row>
    <row r="266" spans="1:11" s="56" customFormat="1" ht="12" customHeight="1" thickBot="1">
      <c r="A266" s="6"/>
      <c r="B266" s="21"/>
      <c r="C266" s="6"/>
      <c r="D266" s="67"/>
      <c r="E266" s="110"/>
      <c r="F266" s="43"/>
      <c r="G266" s="44" t="s">
        <v>711</v>
      </c>
      <c r="H266" s="868"/>
      <c r="I266" s="16"/>
      <c r="J266" s="16"/>
      <c r="K266" s="16"/>
    </row>
    <row r="267" spans="1:11" ht="22" customHeight="1">
      <c r="B267" s="581"/>
      <c r="C267" s="212" t="s">
        <v>357</v>
      </c>
      <c r="D267" s="197"/>
      <c r="E267" s="116"/>
      <c r="F267" s="101"/>
      <c r="G267" s="31"/>
    </row>
    <row r="268" spans="1:11" ht="22" customHeight="1">
      <c r="B268" s="150"/>
      <c r="C268" s="652" t="s">
        <v>503</v>
      </c>
      <c r="D268" s="653"/>
      <c r="E268" s="654"/>
      <c r="F268" s="655"/>
      <c r="G268" s="34"/>
    </row>
    <row r="269" spans="1:11" s="33" customFormat="1" ht="18" customHeight="1">
      <c r="B269" s="161"/>
      <c r="C269" s="602" t="s">
        <v>504</v>
      </c>
      <c r="D269" s="758"/>
      <c r="E269" s="818"/>
      <c r="F269" s="819"/>
      <c r="G269" s="34"/>
      <c r="H269" s="867"/>
      <c r="I269" s="32"/>
      <c r="J269" s="32"/>
      <c r="K269" s="32"/>
    </row>
    <row r="270" spans="1:11" s="33" customFormat="1" ht="18" customHeight="1">
      <c r="B270" s="161" t="s">
        <v>46</v>
      </c>
      <c r="C270" s="603" t="s">
        <v>505</v>
      </c>
      <c r="D270" s="758" t="s">
        <v>421</v>
      </c>
      <c r="E270" s="818">
        <v>8</v>
      </c>
      <c r="F270" s="819"/>
      <c r="G270" s="34">
        <f>F270*E270</f>
        <v>0</v>
      </c>
      <c r="H270" s="867"/>
      <c r="I270" s="32"/>
      <c r="J270" s="32"/>
      <c r="K270" s="32"/>
    </row>
    <row r="271" spans="1:11" s="33" customFormat="1" ht="18" customHeight="1">
      <c r="B271" s="161"/>
      <c r="C271" s="603"/>
      <c r="D271" s="758"/>
      <c r="E271" s="818"/>
      <c r="F271" s="819"/>
      <c r="G271" s="34"/>
      <c r="H271" s="867"/>
      <c r="I271" s="32"/>
      <c r="J271" s="32"/>
      <c r="K271" s="32"/>
    </row>
    <row r="272" spans="1:11" s="33" customFormat="1" ht="18" customHeight="1">
      <c r="B272" s="161" t="s">
        <v>50</v>
      </c>
      <c r="C272" s="603" t="s">
        <v>506</v>
      </c>
      <c r="D272" s="758" t="s">
        <v>421</v>
      </c>
      <c r="E272" s="818">
        <v>3</v>
      </c>
      <c r="F272" s="819"/>
      <c r="G272" s="34">
        <f t="shared" ref="G272:G303" si="11">F272*E272</f>
        <v>0</v>
      </c>
      <c r="H272" s="867"/>
      <c r="I272" s="32"/>
      <c r="J272" s="32"/>
      <c r="K272" s="32"/>
    </row>
    <row r="273" spans="2:11" s="33" customFormat="1" ht="18" customHeight="1">
      <c r="B273" s="161"/>
      <c r="C273" s="603"/>
      <c r="D273" s="758"/>
      <c r="E273" s="818"/>
      <c r="F273" s="819"/>
      <c r="G273" s="34"/>
      <c r="H273" s="867"/>
      <c r="I273" s="32"/>
      <c r="J273" s="32"/>
      <c r="K273" s="32"/>
    </row>
    <row r="274" spans="2:11" s="33" customFormat="1" ht="18" customHeight="1">
      <c r="B274" s="161" t="s">
        <v>82</v>
      </c>
      <c r="C274" s="603" t="s">
        <v>507</v>
      </c>
      <c r="D274" s="758" t="s">
        <v>421</v>
      </c>
      <c r="E274" s="818">
        <v>5</v>
      </c>
      <c r="F274" s="819"/>
      <c r="G274" s="34">
        <f t="shared" si="11"/>
        <v>0</v>
      </c>
      <c r="H274" s="867"/>
      <c r="I274" s="32"/>
      <c r="J274" s="32"/>
      <c r="K274" s="32"/>
    </row>
    <row r="275" spans="2:11" s="33" customFormat="1" ht="18" customHeight="1">
      <c r="B275" s="161"/>
      <c r="C275" s="603"/>
      <c r="D275" s="758"/>
      <c r="E275" s="818"/>
      <c r="F275" s="819"/>
      <c r="G275" s="34"/>
      <c r="H275" s="867"/>
      <c r="I275" s="32"/>
      <c r="J275" s="32"/>
      <c r="K275" s="32"/>
    </row>
    <row r="276" spans="2:11" s="33" customFormat="1" ht="18" customHeight="1">
      <c r="B276" s="161" t="s">
        <v>94</v>
      </c>
      <c r="C276" s="603" t="s">
        <v>508</v>
      </c>
      <c r="D276" s="758" t="s">
        <v>421</v>
      </c>
      <c r="E276" s="818">
        <v>5</v>
      </c>
      <c r="F276" s="819"/>
      <c r="G276" s="34">
        <f t="shared" si="11"/>
        <v>0</v>
      </c>
      <c r="H276" s="867"/>
      <c r="I276" s="32"/>
      <c r="J276" s="32"/>
      <c r="K276" s="32"/>
    </row>
    <row r="277" spans="2:11" s="33" customFormat="1" ht="18" customHeight="1">
      <c r="B277" s="161"/>
      <c r="C277" s="603"/>
      <c r="D277" s="758"/>
      <c r="E277" s="818"/>
      <c r="F277" s="819"/>
      <c r="G277" s="34"/>
      <c r="H277" s="867"/>
      <c r="I277" s="32"/>
      <c r="J277" s="32"/>
      <c r="K277" s="32"/>
    </row>
    <row r="278" spans="2:11" s="33" customFormat="1" ht="18" customHeight="1">
      <c r="B278" s="161" t="s">
        <v>97</v>
      </c>
      <c r="C278" s="603" t="s">
        <v>509</v>
      </c>
      <c r="D278" s="758" t="s">
        <v>264</v>
      </c>
      <c r="E278" s="818">
        <v>15</v>
      </c>
      <c r="F278" s="819"/>
      <c r="G278" s="34">
        <f t="shared" si="11"/>
        <v>0</v>
      </c>
      <c r="H278" s="867"/>
      <c r="I278" s="32"/>
      <c r="J278" s="32"/>
      <c r="K278" s="32"/>
    </row>
    <row r="279" spans="2:11" s="33" customFormat="1" ht="18" customHeight="1">
      <c r="B279" s="161"/>
      <c r="C279" s="603"/>
      <c r="D279" s="758"/>
      <c r="E279" s="818"/>
      <c r="F279" s="819"/>
      <c r="G279" s="34"/>
      <c r="H279" s="867"/>
      <c r="I279" s="32"/>
      <c r="J279" s="32"/>
      <c r="K279" s="32"/>
    </row>
    <row r="280" spans="2:11" s="33" customFormat="1" ht="18" customHeight="1">
      <c r="B280" s="161" t="s">
        <v>177</v>
      </c>
      <c r="C280" s="603" t="s">
        <v>510</v>
      </c>
      <c r="D280" s="758" t="s">
        <v>264</v>
      </c>
      <c r="E280" s="818">
        <v>15</v>
      </c>
      <c r="F280" s="819"/>
      <c r="G280" s="34">
        <f t="shared" si="11"/>
        <v>0</v>
      </c>
      <c r="H280" s="867"/>
      <c r="I280" s="32"/>
      <c r="J280" s="32"/>
      <c r="K280" s="32"/>
    </row>
    <row r="281" spans="2:11" s="33" customFormat="1" ht="18" customHeight="1">
      <c r="B281" s="161"/>
      <c r="C281" s="602"/>
      <c r="D281" s="758"/>
      <c r="E281" s="818"/>
      <c r="F281" s="819"/>
      <c r="G281" s="34"/>
      <c r="H281" s="867"/>
      <c r="I281" s="32"/>
      <c r="J281" s="32"/>
      <c r="K281" s="32"/>
    </row>
    <row r="282" spans="2:11" s="33" customFormat="1" ht="18" customHeight="1">
      <c r="B282" s="161"/>
      <c r="C282" s="602" t="s">
        <v>431</v>
      </c>
      <c r="D282" s="758"/>
      <c r="E282" s="818"/>
      <c r="F282" s="819"/>
      <c r="G282" s="34"/>
      <c r="H282" s="867"/>
      <c r="I282" s="32"/>
      <c r="J282" s="32"/>
      <c r="K282" s="32"/>
    </row>
    <row r="283" spans="2:11" s="33" customFormat="1" ht="18" customHeight="1">
      <c r="B283" s="161"/>
      <c r="C283" s="602" t="s">
        <v>511</v>
      </c>
      <c r="D283" s="758"/>
      <c r="E283" s="818"/>
      <c r="F283" s="819"/>
      <c r="G283" s="34"/>
      <c r="H283" s="867"/>
      <c r="I283" s="32"/>
      <c r="J283" s="32"/>
      <c r="K283" s="32"/>
    </row>
    <row r="284" spans="2:11" s="33" customFormat="1" ht="18" customHeight="1">
      <c r="B284" s="161" t="s">
        <v>180</v>
      </c>
      <c r="C284" s="602" t="s">
        <v>512</v>
      </c>
      <c r="D284" s="758" t="s">
        <v>264</v>
      </c>
      <c r="E284" s="818">
        <v>15</v>
      </c>
      <c r="F284" s="819"/>
      <c r="G284" s="34">
        <f t="shared" si="11"/>
        <v>0</v>
      </c>
      <c r="H284" s="867"/>
      <c r="I284" s="32"/>
      <c r="J284" s="32"/>
      <c r="K284" s="32"/>
    </row>
    <row r="285" spans="2:11" s="33" customFormat="1" ht="18" customHeight="1">
      <c r="B285" s="161"/>
      <c r="C285" s="602"/>
      <c r="D285" s="758"/>
      <c r="E285" s="818"/>
      <c r="F285" s="819"/>
      <c r="G285" s="34"/>
      <c r="H285" s="867"/>
      <c r="I285" s="32"/>
      <c r="J285" s="32"/>
      <c r="K285" s="32"/>
    </row>
    <row r="286" spans="2:11" s="33" customFormat="1" ht="18" customHeight="1">
      <c r="B286" s="161"/>
      <c r="C286" s="602" t="s">
        <v>513</v>
      </c>
      <c r="D286" s="758"/>
      <c r="E286" s="818"/>
      <c r="F286" s="819"/>
      <c r="G286" s="34"/>
      <c r="H286" s="867"/>
      <c r="I286" s="32"/>
      <c r="J286" s="32"/>
      <c r="K286" s="32"/>
    </row>
    <row r="287" spans="2:11" s="33" customFormat="1" ht="18" customHeight="1">
      <c r="B287" s="161"/>
      <c r="C287" s="602" t="s">
        <v>514</v>
      </c>
      <c r="D287" s="758"/>
      <c r="E287" s="818"/>
      <c r="F287" s="819"/>
      <c r="G287" s="34"/>
      <c r="H287" s="867"/>
      <c r="I287" s="32"/>
      <c r="J287" s="32"/>
      <c r="K287" s="32"/>
    </row>
    <row r="288" spans="2:11" s="33" customFormat="1" ht="18" customHeight="1">
      <c r="B288" s="161" t="s">
        <v>280</v>
      </c>
      <c r="C288" s="603" t="s">
        <v>515</v>
      </c>
      <c r="D288" s="758" t="s">
        <v>264</v>
      </c>
      <c r="E288" s="818">
        <v>25</v>
      </c>
      <c r="F288" s="819"/>
      <c r="G288" s="34">
        <f t="shared" si="11"/>
        <v>0</v>
      </c>
      <c r="H288" s="867"/>
      <c r="I288" s="32"/>
      <c r="J288" s="32"/>
      <c r="K288" s="32"/>
    </row>
    <row r="289" spans="2:11" s="33" customFormat="1" ht="8.15" customHeight="1">
      <c r="B289" s="161"/>
      <c r="C289" s="602"/>
      <c r="D289" s="758"/>
      <c r="E289" s="818"/>
      <c r="F289" s="819"/>
      <c r="G289" s="34"/>
      <c r="H289" s="867"/>
      <c r="I289" s="32"/>
      <c r="J289" s="32"/>
      <c r="K289" s="32"/>
    </row>
    <row r="290" spans="2:11" s="33" customFormat="1" ht="18" customHeight="1">
      <c r="B290" s="161"/>
      <c r="C290" s="602" t="s">
        <v>497</v>
      </c>
      <c r="D290" s="758"/>
      <c r="E290" s="818" t="s">
        <v>516</v>
      </c>
      <c r="F290" s="819"/>
      <c r="G290" s="34"/>
      <c r="H290" s="867"/>
      <c r="I290" s="32"/>
      <c r="J290" s="32"/>
      <c r="K290" s="32"/>
    </row>
    <row r="291" spans="2:11" s="33" customFormat="1" ht="11.15" customHeight="1">
      <c r="B291" s="161"/>
      <c r="C291" s="602"/>
      <c r="D291" s="758"/>
      <c r="E291" s="818"/>
      <c r="F291" s="819"/>
      <c r="G291" s="34"/>
      <c r="H291" s="867"/>
      <c r="I291" s="32"/>
      <c r="J291" s="32"/>
      <c r="K291" s="32"/>
    </row>
    <row r="292" spans="2:11" s="33" customFormat="1" ht="18" customHeight="1">
      <c r="B292" s="161"/>
      <c r="C292" s="602" t="s">
        <v>517</v>
      </c>
      <c r="D292" s="758"/>
      <c r="E292" s="818"/>
      <c r="F292" s="819"/>
      <c r="G292" s="34"/>
      <c r="H292" s="867"/>
      <c r="I292" s="32"/>
      <c r="J292" s="32"/>
      <c r="K292" s="32"/>
    </row>
    <row r="293" spans="2:11" s="33" customFormat="1" ht="18" customHeight="1">
      <c r="B293" s="161" t="s">
        <v>282</v>
      </c>
      <c r="C293" s="603" t="s">
        <v>518</v>
      </c>
      <c r="D293" s="758" t="s">
        <v>264</v>
      </c>
      <c r="E293" s="818">
        <f>E288</f>
        <v>25</v>
      </c>
      <c r="F293" s="819"/>
      <c r="G293" s="34">
        <f t="shared" si="11"/>
        <v>0</v>
      </c>
      <c r="H293" s="867"/>
      <c r="I293" s="32"/>
      <c r="J293" s="32"/>
      <c r="K293" s="32"/>
    </row>
    <row r="294" spans="2:11" s="33" customFormat="1" ht="11.15" customHeight="1">
      <c r="B294" s="161"/>
      <c r="C294" s="602"/>
      <c r="D294" s="758"/>
      <c r="E294" s="818"/>
      <c r="F294" s="819"/>
      <c r="G294" s="34"/>
      <c r="H294" s="867"/>
      <c r="I294" s="32"/>
      <c r="J294" s="32"/>
      <c r="K294" s="32"/>
    </row>
    <row r="295" spans="2:11" s="33" customFormat="1" ht="18" customHeight="1">
      <c r="B295" s="161"/>
      <c r="C295" s="602" t="s">
        <v>519</v>
      </c>
      <c r="D295" s="758"/>
      <c r="E295" s="818"/>
      <c r="F295" s="819"/>
      <c r="G295" s="34"/>
      <c r="H295" s="867"/>
      <c r="I295" s="32"/>
      <c r="J295" s="32"/>
      <c r="K295" s="32"/>
    </row>
    <row r="296" spans="2:11" s="33" customFormat="1" ht="18" customHeight="1">
      <c r="B296" s="161" t="s">
        <v>284</v>
      </c>
      <c r="C296" s="603" t="s">
        <v>520</v>
      </c>
      <c r="D296" s="758" t="s">
        <v>264</v>
      </c>
      <c r="E296" s="818">
        <f>E293</f>
        <v>25</v>
      </c>
      <c r="F296" s="819"/>
      <c r="G296" s="34">
        <f t="shared" si="11"/>
        <v>0</v>
      </c>
      <c r="H296" s="867"/>
      <c r="I296" s="32"/>
      <c r="J296" s="32"/>
      <c r="K296" s="32"/>
    </row>
    <row r="297" spans="2:11" s="33" customFormat="1" ht="18" customHeight="1">
      <c r="B297" s="161"/>
      <c r="C297" s="602"/>
      <c r="D297" s="758"/>
      <c r="E297" s="818"/>
      <c r="F297" s="819"/>
      <c r="G297" s="34"/>
      <c r="H297" s="867"/>
      <c r="I297" s="32"/>
      <c r="J297" s="32"/>
      <c r="K297" s="32"/>
    </row>
    <row r="298" spans="2:11" ht="48.65" customHeight="1">
      <c r="B298" s="159" t="s">
        <v>286</v>
      </c>
      <c r="C298" s="656" t="s">
        <v>521</v>
      </c>
      <c r="D298" s="820" t="s">
        <v>264</v>
      </c>
      <c r="E298" s="809">
        <v>20</v>
      </c>
      <c r="F298" s="655"/>
      <c r="G298" s="34">
        <f t="shared" si="11"/>
        <v>0</v>
      </c>
    </row>
    <row r="299" spans="2:11" ht="10" customHeight="1">
      <c r="B299" s="159"/>
      <c r="C299" s="656"/>
      <c r="D299" s="820"/>
      <c r="E299" s="809"/>
      <c r="F299" s="655"/>
      <c r="G299" s="34"/>
    </row>
    <row r="300" spans="2:11" ht="25" customHeight="1">
      <c r="B300" s="159"/>
      <c r="C300" s="656" t="s">
        <v>522</v>
      </c>
      <c r="D300" s="820"/>
      <c r="E300" s="809"/>
      <c r="F300" s="655"/>
      <c r="G300" s="34"/>
    </row>
    <row r="301" spans="2:11" ht="25" customHeight="1">
      <c r="B301" s="159" t="s">
        <v>288</v>
      </c>
      <c r="C301" s="656" t="s">
        <v>523</v>
      </c>
      <c r="D301" s="820" t="s">
        <v>264</v>
      </c>
      <c r="E301" s="809">
        <f>E284</f>
        <v>15</v>
      </c>
      <c r="F301" s="655"/>
      <c r="G301" s="34">
        <f t="shared" si="11"/>
        <v>0</v>
      </c>
    </row>
    <row r="302" spans="2:11" ht="12.65" customHeight="1">
      <c r="B302" s="159"/>
      <c r="C302" s="656"/>
      <c r="D302" s="820"/>
      <c r="E302" s="809"/>
      <c r="F302" s="655"/>
      <c r="G302" s="34"/>
    </row>
    <row r="303" spans="2:11" ht="25" customHeight="1">
      <c r="B303" s="159" t="s">
        <v>290</v>
      </c>
      <c r="C303" s="656" t="s">
        <v>524</v>
      </c>
      <c r="D303" s="820" t="s">
        <v>264</v>
      </c>
      <c r="E303" s="809">
        <v>18</v>
      </c>
      <c r="F303" s="655"/>
      <c r="G303" s="34">
        <f t="shared" si="11"/>
        <v>0</v>
      </c>
    </row>
    <row r="304" spans="2:11" ht="15" customHeight="1">
      <c r="B304" s="159"/>
      <c r="C304" s="821"/>
      <c r="D304" s="820"/>
      <c r="E304" s="809"/>
      <c r="F304" s="655"/>
      <c r="G304" s="34"/>
    </row>
    <row r="305" spans="2:11" s="21" customFormat="1" ht="22.5" customHeight="1" thickBot="1">
      <c r="B305" s="154"/>
      <c r="C305" s="37" t="s">
        <v>299</v>
      </c>
      <c r="D305" s="38"/>
      <c r="E305" s="108"/>
      <c r="F305" s="39"/>
      <c r="G305" s="40">
        <f>SUM(G269:G304)</f>
        <v>0</v>
      </c>
      <c r="H305" s="866"/>
      <c r="I305" s="16"/>
      <c r="J305" s="16"/>
      <c r="K305" s="16"/>
    </row>
    <row r="306" spans="2:11" s="21" customFormat="1" ht="14.25" customHeight="1" thickTop="1">
      <c r="B306" s="156"/>
      <c r="C306" s="76"/>
      <c r="D306" s="77"/>
      <c r="E306" s="111"/>
      <c r="F306" s="78"/>
      <c r="G306" s="43"/>
      <c r="H306" s="866"/>
      <c r="I306" s="16"/>
      <c r="J306" s="16"/>
      <c r="K306" s="16"/>
    </row>
    <row r="307" spans="2:11" ht="22" customHeight="1" thickBot="1">
      <c r="B307" s="156"/>
      <c r="D307" s="42"/>
      <c r="E307" s="109"/>
      <c r="G307" s="44" t="s">
        <v>712</v>
      </c>
      <c r="I307" s="5"/>
      <c r="J307" s="5"/>
      <c r="K307" s="5"/>
    </row>
    <row r="308" spans="2:11" ht="22" customHeight="1">
      <c r="B308" s="581"/>
      <c r="C308" s="213"/>
      <c r="D308" s="197"/>
      <c r="E308" s="116"/>
      <c r="F308" s="101"/>
      <c r="G308" s="31"/>
      <c r="H308" s="868"/>
    </row>
    <row r="309" spans="2:11" ht="22" customHeight="1">
      <c r="B309" s="150"/>
      <c r="C309" s="652" t="s">
        <v>376</v>
      </c>
      <c r="D309" s="653"/>
      <c r="E309" s="654"/>
      <c r="F309" s="655"/>
      <c r="G309" s="34"/>
      <c r="H309" s="868"/>
    </row>
    <row r="310" spans="2:11" ht="22" customHeight="1">
      <c r="B310" s="150"/>
      <c r="C310" s="652" t="s">
        <v>525</v>
      </c>
      <c r="D310" s="653"/>
      <c r="E310" s="654"/>
      <c r="F310" s="655"/>
      <c r="G310" s="34"/>
      <c r="H310" s="868"/>
    </row>
    <row r="311" spans="2:11" ht="22" customHeight="1">
      <c r="B311" s="150"/>
      <c r="C311" s="652" t="s">
        <v>340</v>
      </c>
      <c r="D311" s="653"/>
      <c r="E311" s="654"/>
      <c r="F311" s="655"/>
      <c r="G311" s="34"/>
      <c r="H311" s="868"/>
    </row>
    <row r="312" spans="2:11" ht="51" customHeight="1">
      <c r="B312" s="150"/>
      <c r="C312" s="733" t="s">
        <v>341</v>
      </c>
      <c r="D312" s="653"/>
      <c r="E312" s="654"/>
      <c r="F312" s="655"/>
      <c r="G312" s="34"/>
      <c r="H312" s="868"/>
    </row>
    <row r="313" spans="2:11" ht="21.75" customHeight="1">
      <c r="B313" s="150" t="s">
        <v>46</v>
      </c>
      <c r="C313" s="656" t="s">
        <v>342</v>
      </c>
      <c r="D313" s="653" t="s">
        <v>264</v>
      </c>
      <c r="E313" s="654">
        <v>150</v>
      </c>
      <c r="F313" s="728"/>
      <c r="G313" s="34">
        <f>F313*E313</f>
        <v>0</v>
      </c>
      <c r="H313" s="868"/>
    </row>
    <row r="314" spans="2:11" ht="13" customHeight="1">
      <c r="B314" s="150"/>
      <c r="C314" s="656"/>
      <c r="D314" s="653"/>
      <c r="E314" s="654"/>
      <c r="F314" s="728"/>
      <c r="G314" s="34"/>
      <c r="H314" s="868"/>
    </row>
    <row r="315" spans="2:11" ht="35.15" customHeight="1">
      <c r="B315" s="150"/>
      <c r="C315" s="733" t="s">
        <v>526</v>
      </c>
      <c r="D315" s="653"/>
      <c r="E315" s="654"/>
      <c r="F315" s="728"/>
      <c r="G315" s="34"/>
      <c r="H315" s="868"/>
    </row>
    <row r="316" spans="2:11" ht="13" customHeight="1">
      <c r="B316" s="150" t="s">
        <v>50</v>
      </c>
      <c r="C316" s="656" t="s">
        <v>527</v>
      </c>
      <c r="D316" s="653" t="s">
        <v>264</v>
      </c>
      <c r="E316" s="654">
        <v>90</v>
      </c>
      <c r="F316" s="728"/>
      <c r="G316" s="34">
        <f t="shared" ref="G316:G329" si="12">F316*E316</f>
        <v>0</v>
      </c>
      <c r="H316" s="868"/>
    </row>
    <row r="317" spans="2:11" ht="13" customHeight="1">
      <c r="B317" s="150"/>
      <c r="C317" s="656"/>
      <c r="D317" s="653"/>
      <c r="E317" s="654"/>
      <c r="F317" s="728"/>
      <c r="G317" s="34"/>
      <c r="H317" s="868"/>
    </row>
    <row r="318" spans="2:11" ht="11.15" customHeight="1">
      <c r="B318" s="150"/>
      <c r="C318" s="656"/>
      <c r="D318" s="653"/>
      <c r="E318" s="654"/>
      <c r="F318" s="728"/>
      <c r="G318" s="34"/>
      <c r="H318" s="868"/>
    </row>
    <row r="319" spans="2:11" ht="22" customHeight="1">
      <c r="B319" s="150"/>
      <c r="C319" s="733" t="s">
        <v>528</v>
      </c>
      <c r="D319" s="653"/>
      <c r="E319" s="654"/>
      <c r="F319" s="728"/>
      <c r="G319" s="34"/>
      <c r="H319" s="868"/>
    </row>
    <row r="320" spans="2:11" ht="33.75" customHeight="1">
      <c r="B320" s="150"/>
      <c r="C320" s="733" t="s">
        <v>349</v>
      </c>
      <c r="D320" s="653"/>
      <c r="E320" s="654"/>
      <c r="F320" s="728"/>
      <c r="G320" s="34"/>
      <c r="H320" s="868"/>
    </row>
    <row r="321" spans="2:11" ht="22" customHeight="1">
      <c r="B321" s="150" t="s">
        <v>82</v>
      </c>
      <c r="C321" s="656" t="s">
        <v>350</v>
      </c>
      <c r="D321" s="653" t="s">
        <v>264</v>
      </c>
      <c r="E321" s="654">
        <v>150</v>
      </c>
      <c r="F321" s="728"/>
      <c r="G321" s="34">
        <f t="shared" si="12"/>
        <v>0</v>
      </c>
      <c r="H321" s="868"/>
    </row>
    <row r="322" spans="2:11" ht="22" customHeight="1">
      <c r="B322" s="150"/>
      <c r="C322" s="656"/>
      <c r="D322" s="653"/>
      <c r="E322" s="654"/>
      <c r="F322" s="728"/>
      <c r="G322" s="34"/>
      <c r="H322" s="868"/>
    </row>
    <row r="323" spans="2:11" ht="34.5" customHeight="1">
      <c r="B323" s="150"/>
      <c r="C323" s="733" t="s">
        <v>352</v>
      </c>
      <c r="D323" s="653"/>
      <c r="E323" s="654"/>
      <c r="F323" s="728"/>
      <c r="G323" s="34"/>
    </row>
    <row r="324" spans="2:11" ht="22" customHeight="1">
      <c r="B324" s="150" t="s">
        <v>94</v>
      </c>
      <c r="C324" s="656" t="s">
        <v>353</v>
      </c>
      <c r="D324" s="653" t="s">
        <v>264</v>
      </c>
      <c r="E324" s="654">
        <f>E316</f>
        <v>90</v>
      </c>
      <c r="F324" s="728"/>
      <c r="G324" s="34">
        <f t="shared" si="12"/>
        <v>0</v>
      </c>
    </row>
    <row r="325" spans="2:11" ht="12.65" customHeight="1">
      <c r="B325" s="150"/>
      <c r="C325" s="656"/>
      <c r="D325" s="653"/>
      <c r="E325" s="654"/>
      <c r="F325" s="728"/>
      <c r="G325" s="34"/>
      <c r="H325" s="868"/>
    </row>
    <row r="326" spans="2:11" ht="22" customHeight="1">
      <c r="B326" s="150"/>
      <c r="C326" s="652" t="s">
        <v>529</v>
      </c>
      <c r="D326" s="653"/>
      <c r="E326" s="654"/>
      <c r="F326" s="728"/>
      <c r="G326" s="34"/>
    </row>
    <row r="327" spans="2:11" ht="83.25" customHeight="1">
      <c r="B327" s="150"/>
      <c r="C327" s="733" t="s">
        <v>343</v>
      </c>
      <c r="D327" s="653"/>
      <c r="E327" s="654"/>
      <c r="F327" s="728"/>
      <c r="G327" s="34"/>
      <c r="H327" s="868"/>
    </row>
    <row r="328" spans="2:11" ht="22" customHeight="1">
      <c r="B328" s="150" t="s">
        <v>97</v>
      </c>
      <c r="C328" s="656" t="s">
        <v>344</v>
      </c>
      <c r="D328" s="653" t="s">
        <v>264</v>
      </c>
      <c r="E328" s="654">
        <v>35</v>
      </c>
      <c r="F328" s="728"/>
      <c r="G328" s="34">
        <f t="shared" si="12"/>
        <v>0</v>
      </c>
      <c r="H328" s="868"/>
    </row>
    <row r="329" spans="2:11" ht="22" customHeight="1">
      <c r="B329" s="150" t="s">
        <v>177</v>
      </c>
      <c r="C329" s="656" t="s">
        <v>345</v>
      </c>
      <c r="D329" s="653" t="s">
        <v>272</v>
      </c>
      <c r="E329" s="654">
        <v>40</v>
      </c>
      <c r="F329" s="728"/>
      <c r="G329" s="34">
        <f t="shared" si="12"/>
        <v>0</v>
      </c>
      <c r="H329" s="868"/>
    </row>
    <row r="330" spans="2:11" ht="22" customHeight="1">
      <c r="B330" s="150"/>
      <c r="C330" s="656"/>
      <c r="D330" s="653"/>
      <c r="E330" s="654"/>
      <c r="F330" s="728"/>
      <c r="G330" s="34"/>
      <c r="H330" s="868"/>
    </row>
    <row r="331" spans="2:11" ht="6" customHeight="1">
      <c r="B331" s="150"/>
      <c r="C331" s="656"/>
      <c r="D331" s="653"/>
      <c r="E331" s="654"/>
      <c r="F331" s="728"/>
      <c r="G331" s="34"/>
      <c r="H331" s="868"/>
    </row>
    <row r="332" spans="2:11" ht="6" customHeight="1">
      <c r="B332" s="150"/>
      <c r="C332" s="656"/>
      <c r="D332" s="653"/>
      <c r="E332" s="654"/>
      <c r="F332" s="728"/>
      <c r="G332" s="34"/>
      <c r="H332" s="868"/>
    </row>
    <row r="333" spans="2:11" s="84" customFormat="1" ht="22" customHeight="1">
      <c r="B333" s="161"/>
      <c r="C333" s="731"/>
      <c r="D333" s="770"/>
      <c r="E333" s="818"/>
      <c r="F333" s="777"/>
      <c r="G333" s="34"/>
      <c r="H333" s="866"/>
      <c r="I333" s="85"/>
      <c r="J333" s="85"/>
      <c r="K333" s="85"/>
    </row>
    <row r="334" spans="2:11" s="84" customFormat="1" ht="22" customHeight="1">
      <c r="B334" s="161"/>
      <c r="C334" s="731"/>
      <c r="D334" s="770"/>
      <c r="E334" s="818"/>
      <c r="F334" s="777"/>
      <c r="G334" s="34"/>
      <c r="H334" s="866"/>
      <c r="I334" s="85"/>
      <c r="J334" s="85"/>
      <c r="K334" s="85"/>
    </row>
    <row r="335" spans="2:11" s="84" customFormat="1" ht="22" customHeight="1">
      <c r="B335" s="161"/>
      <c r="C335" s="731"/>
      <c r="D335" s="770"/>
      <c r="E335" s="818"/>
      <c r="F335" s="777"/>
      <c r="G335" s="34"/>
      <c r="H335" s="866"/>
      <c r="I335" s="85"/>
      <c r="J335" s="85"/>
      <c r="K335" s="85"/>
    </row>
    <row r="336" spans="2:11" ht="9.75" customHeight="1">
      <c r="B336" s="150"/>
      <c r="C336" s="59"/>
      <c r="D336" s="653"/>
      <c r="E336" s="654"/>
      <c r="F336" s="655"/>
      <c r="G336" s="34"/>
      <c r="H336" s="868"/>
    </row>
    <row r="337" spans="1:114" s="21" customFormat="1" ht="28.5" customHeight="1" thickBot="1">
      <c r="B337" s="154"/>
      <c r="C337" s="37" t="s">
        <v>299</v>
      </c>
      <c r="D337" s="37"/>
      <c r="E337" s="83"/>
      <c r="F337" s="86"/>
      <c r="G337" s="40">
        <f>SUM(G313:G336)</f>
        <v>0</v>
      </c>
      <c r="H337" s="866"/>
      <c r="I337" s="16"/>
      <c r="J337" s="16"/>
      <c r="K337" s="16"/>
    </row>
    <row r="338" spans="1:114" s="21" customFormat="1" ht="28.5" customHeight="1" thickTop="1">
      <c r="B338" s="156"/>
      <c r="C338" s="76"/>
      <c r="D338" s="76"/>
      <c r="E338" s="18"/>
      <c r="F338" s="87"/>
      <c r="G338" s="43"/>
      <c r="H338" s="866"/>
      <c r="I338" s="16"/>
      <c r="J338" s="16"/>
      <c r="K338" s="16"/>
    </row>
    <row r="339" spans="1:114" ht="26.25" customHeight="1" thickBot="1">
      <c r="B339" s="156"/>
      <c r="D339" s="42"/>
      <c r="E339" s="109"/>
      <c r="G339" s="44" t="s">
        <v>713</v>
      </c>
      <c r="I339" s="5"/>
      <c r="J339" s="5"/>
      <c r="K339" s="5"/>
    </row>
    <row r="340" spans="1:114" s="16" customFormat="1" ht="15.65" customHeight="1">
      <c r="A340" s="6"/>
      <c r="B340" s="214"/>
      <c r="C340" s="215"/>
      <c r="D340" s="197"/>
      <c r="E340" s="116"/>
      <c r="F340" s="101"/>
      <c r="G340" s="31"/>
      <c r="H340" s="868"/>
      <c r="I340" s="88"/>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row>
    <row r="341" spans="1:114" s="16" customFormat="1" ht="15.65" customHeight="1">
      <c r="A341" s="6"/>
      <c r="B341" s="189"/>
      <c r="C341" s="6"/>
      <c r="D341" s="653"/>
      <c r="E341" s="654"/>
      <c r="F341" s="655"/>
      <c r="G341" s="34"/>
      <c r="H341" s="868"/>
      <c r="I341" s="88"/>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c r="CW341" s="6"/>
      <c r="CX341" s="6"/>
      <c r="CY341" s="6"/>
      <c r="CZ341" s="6"/>
      <c r="DA341" s="6"/>
      <c r="DB341" s="6"/>
      <c r="DC341" s="6"/>
      <c r="DD341" s="6"/>
      <c r="DE341" s="6"/>
      <c r="DF341" s="6"/>
      <c r="DG341" s="6"/>
      <c r="DH341" s="6"/>
      <c r="DI341" s="6"/>
      <c r="DJ341" s="6"/>
    </row>
    <row r="342" spans="1:114" ht="20.149999999999999" customHeight="1">
      <c r="B342" s="150"/>
      <c r="C342" s="652" t="s">
        <v>402</v>
      </c>
      <c r="D342" s="653"/>
      <c r="E342" s="654"/>
      <c r="F342" s="655"/>
      <c r="G342" s="34"/>
      <c r="I342" s="88"/>
    </row>
    <row r="343" spans="1:114" ht="20.149999999999999" customHeight="1">
      <c r="B343" s="150"/>
      <c r="C343" s="652" t="s">
        <v>358</v>
      </c>
      <c r="D343" s="653"/>
      <c r="E343" s="654"/>
      <c r="F343" s="655"/>
      <c r="G343" s="34"/>
      <c r="I343" s="88"/>
    </row>
    <row r="344" spans="1:114" s="89" customFormat="1" ht="43.5">
      <c r="B344" s="585"/>
      <c r="C344" s="778" t="s">
        <v>359</v>
      </c>
      <c r="D344" s="779"/>
      <c r="E344" s="822"/>
      <c r="F344" s="780"/>
      <c r="G344" s="190"/>
      <c r="H344" s="872"/>
      <c r="I344" s="88"/>
      <c r="K344" s="90"/>
    </row>
    <row r="345" spans="1:114" s="91" customFormat="1" ht="29">
      <c r="B345" s="586"/>
      <c r="C345" s="778" t="s">
        <v>360</v>
      </c>
      <c r="D345" s="779"/>
      <c r="E345" s="822"/>
      <c r="F345" s="780"/>
      <c r="G345" s="190"/>
      <c r="H345" s="872"/>
      <c r="I345" s="88"/>
      <c r="K345" s="90"/>
    </row>
    <row r="346" spans="1:114" s="89" customFormat="1" ht="14.5">
      <c r="B346" s="587"/>
      <c r="C346" s="778" t="s">
        <v>361</v>
      </c>
      <c r="D346" s="779"/>
      <c r="E346" s="822"/>
      <c r="F346" s="781"/>
      <c r="G346" s="191"/>
      <c r="H346" s="872"/>
      <c r="I346" s="88"/>
      <c r="K346" s="90"/>
    </row>
    <row r="347" spans="1:114" s="89" customFormat="1" ht="58">
      <c r="B347" s="587"/>
      <c r="C347" s="778" t="s">
        <v>362</v>
      </c>
      <c r="D347" s="779"/>
      <c r="E347" s="822"/>
      <c r="F347" s="781"/>
      <c r="G347" s="191"/>
      <c r="H347" s="872"/>
      <c r="I347" s="88"/>
      <c r="K347" s="90"/>
    </row>
    <row r="348" spans="1:114" s="92" customFormat="1" ht="14.5">
      <c r="A348" s="638"/>
      <c r="B348" s="588"/>
      <c r="C348" s="782" t="s">
        <v>670</v>
      </c>
      <c r="D348" s="783"/>
      <c r="E348" s="822"/>
      <c r="F348" s="784"/>
      <c r="G348" s="192"/>
      <c r="H348" s="872"/>
      <c r="I348" s="88"/>
      <c r="J348" s="93"/>
      <c r="K348" s="90"/>
    </row>
    <row r="349" spans="1:114" s="92" customFormat="1" ht="58">
      <c r="B349" s="588" t="s">
        <v>46</v>
      </c>
      <c r="C349" s="785" t="s">
        <v>530</v>
      </c>
      <c r="D349" s="786" t="s">
        <v>274</v>
      </c>
      <c r="E349" s="649">
        <v>4</v>
      </c>
      <c r="F349" s="787"/>
      <c r="G349" s="193">
        <f>F349*E349</f>
        <v>0</v>
      </c>
      <c r="H349" s="873"/>
      <c r="I349" s="88"/>
      <c r="J349" s="93"/>
      <c r="K349" s="90"/>
    </row>
    <row r="350" spans="1:114" s="89" customFormat="1" ht="14.5">
      <c r="B350" s="589"/>
      <c r="C350" s="788"/>
      <c r="D350" s="789"/>
      <c r="E350" s="822"/>
      <c r="F350" s="790"/>
      <c r="G350" s="193">
        <f t="shared" ref="G350:G360" si="13">F350*E350</f>
        <v>0</v>
      </c>
      <c r="H350" s="872"/>
      <c r="I350" s="88"/>
      <c r="J350" s="55"/>
      <c r="K350" s="90"/>
    </row>
    <row r="351" spans="1:114" s="89" customFormat="1" ht="29">
      <c r="B351" s="590"/>
      <c r="C351" s="794" t="s">
        <v>390</v>
      </c>
      <c r="D351" s="795"/>
      <c r="E351" s="112"/>
      <c r="F351" s="796"/>
      <c r="G351" s="193">
        <f t="shared" si="13"/>
        <v>0</v>
      </c>
      <c r="H351" s="872"/>
      <c r="I351" s="88"/>
      <c r="J351" s="55"/>
      <c r="K351" s="90"/>
    </row>
    <row r="352" spans="1:114" s="89" customFormat="1" ht="29">
      <c r="B352" s="590"/>
      <c r="C352" s="794" t="s">
        <v>391</v>
      </c>
      <c r="D352" s="795"/>
      <c r="E352" s="112"/>
      <c r="F352" s="796"/>
      <c r="G352" s="193">
        <f t="shared" si="13"/>
        <v>0</v>
      </c>
      <c r="H352" s="872"/>
      <c r="I352" s="88"/>
      <c r="J352" s="55"/>
      <c r="K352" s="90"/>
    </row>
    <row r="353" spans="2:11" s="89" customFormat="1" ht="43.5">
      <c r="B353" s="591" t="s">
        <v>50</v>
      </c>
      <c r="C353" s="797" t="s">
        <v>392</v>
      </c>
      <c r="D353" s="649" t="s">
        <v>272</v>
      </c>
      <c r="E353" s="823">
        <v>30</v>
      </c>
      <c r="F353" s="650"/>
      <c r="G353" s="193">
        <f t="shared" si="13"/>
        <v>0</v>
      </c>
      <c r="H353" s="874"/>
      <c r="I353" s="88"/>
      <c r="J353" s="55"/>
      <c r="K353" s="90"/>
    </row>
    <row r="354" spans="2:11" s="89" customFormat="1" ht="14.5">
      <c r="B354" s="591" t="s">
        <v>82</v>
      </c>
      <c r="C354" s="797" t="s">
        <v>393</v>
      </c>
      <c r="D354" s="649" t="s">
        <v>272</v>
      </c>
      <c r="E354" s="823">
        <v>15</v>
      </c>
      <c r="F354" s="650"/>
      <c r="G354" s="193">
        <f t="shared" si="13"/>
        <v>0</v>
      </c>
      <c r="H354" s="872"/>
      <c r="I354" s="88"/>
      <c r="J354" s="55"/>
      <c r="K354" s="90"/>
    </row>
    <row r="355" spans="2:11" s="89" customFormat="1" ht="14.5">
      <c r="B355" s="591" t="s">
        <v>94</v>
      </c>
      <c r="C355" s="797" t="s">
        <v>394</v>
      </c>
      <c r="D355" s="649" t="s">
        <v>272</v>
      </c>
      <c r="E355" s="823">
        <v>15</v>
      </c>
      <c r="F355" s="650"/>
      <c r="G355" s="193">
        <f t="shared" si="13"/>
        <v>0</v>
      </c>
      <c r="H355" s="872"/>
      <c r="I355" s="88"/>
      <c r="J355" s="55"/>
      <c r="K355" s="90"/>
    </row>
    <row r="356" spans="2:11" s="89" customFormat="1" ht="14.5">
      <c r="B356" s="591" t="s">
        <v>97</v>
      </c>
      <c r="C356" s="797" t="s">
        <v>395</v>
      </c>
      <c r="D356" s="649" t="s">
        <v>272</v>
      </c>
      <c r="E356" s="823">
        <v>10</v>
      </c>
      <c r="F356" s="650"/>
      <c r="G356" s="193">
        <f t="shared" si="13"/>
        <v>0</v>
      </c>
      <c r="H356" s="872"/>
      <c r="I356" s="88"/>
      <c r="J356" s="55"/>
      <c r="K356" s="90"/>
    </row>
    <row r="357" spans="2:11" s="89" customFormat="1" ht="14.5">
      <c r="B357" s="591" t="s">
        <v>177</v>
      </c>
      <c r="C357" s="797" t="s">
        <v>396</v>
      </c>
      <c r="D357" s="649" t="s">
        <v>272</v>
      </c>
      <c r="E357" s="823">
        <v>20</v>
      </c>
      <c r="F357" s="650"/>
      <c r="G357" s="193">
        <f t="shared" si="13"/>
        <v>0</v>
      </c>
      <c r="H357" s="872"/>
      <c r="I357" s="88"/>
      <c r="J357" s="55"/>
      <c r="K357" s="90"/>
    </row>
    <row r="358" spans="2:11" s="89" customFormat="1" ht="77.25" customHeight="1">
      <c r="B358" s="591" t="s">
        <v>180</v>
      </c>
      <c r="C358" s="797" t="s">
        <v>397</v>
      </c>
      <c r="D358" s="649" t="s">
        <v>274</v>
      </c>
      <c r="E358" s="823">
        <v>2</v>
      </c>
      <c r="F358" s="650"/>
      <c r="G358" s="193">
        <f t="shared" si="13"/>
        <v>0</v>
      </c>
      <c r="H358" s="872"/>
      <c r="I358" s="88"/>
      <c r="J358" s="55"/>
      <c r="K358" s="90"/>
    </row>
    <row r="359" spans="2:11" s="89" customFormat="1" ht="34" customHeight="1">
      <c r="B359" s="591" t="s">
        <v>280</v>
      </c>
      <c r="C359" s="96" t="s">
        <v>398</v>
      </c>
      <c r="D359" s="649" t="s">
        <v>274</v>
      </c>
      <c r="E359" s="823">
        <v>2</v>
      </c>
      <c r="F359" s="650"/>
      <c r="G359" s="193">
        <f t="shared" si="13"/>
        <v>0</v>
      </c>
      <c r="H359" s="872"/>
      <c r="I359" s="88"/>
      <c r="J359" s="55"/>
      <c r="K359" s="90"/>
    </row>
    <row r="360" spans="2:11" s="89" customFormat="1" ht="29">
      <c r="B360" s="590" t="s">
        <v>282</v>
      </c>
      <c r="C360" s="648" t="s">
        <v>531</v>
      </c>
      <c r="D360" s="649" t="s">
        <v>274</v>
      </c>
      <c r="E360" s="823">
        <v>2</v>
      </c>
      <c r="F360" s="650"/>
      <c r="G360" s="193">
        <f t="shared" si="13"/>
        <v>0</v>
      </c>
      <c r="H360" s="874"/>
      <c r="I360" s="88"/>
      <c r="J360" s="55"/>
      <c r="K360" s="90"/>
    </row>
    <row r="361" spans="2:11" s="89" customFormat="1" ht="14.5">
      <c r="B361" s="590"/>
      <c r="C361" s="96"/>
      <c r="D361" s="649"/>
      <c r="E361" s="823"/>
      <c r="F361" s="650"/>
      <c r="G361" s="193"/>
      <c r="H361" s="874"/>
      <c r="I361" s="88"/>
      <c r="J361" s="55"/>
      <c r="K361" s="90"/>
    </row>
    <row r="362" spans="2:11" s="89" customFormat="1" ht="14.5">
      <c r="B362" s="590"/>
      <c r="C362" s="96"/>
      <c r="D362" s="649"/>
      <c r="E362" s="823"/>
      <c r="F362" s="650"/>
      <c r="G362" s="193"/>
      <c r="H362" s="874"/>
      <c r="I362" s="88"/>
      <c r="J362" s="55"/>
      <c r="K362" s="90"/>
    </row>
    <row r="363" spans="2:11" s="89" customFormat="1" ht="14.5">
      <c r="B363" s="590"/>
      <c r="C363" s="96"/>
      <c r="D363" s="649"/>
      <c r="E363" s="823"/>
      <c r="F363" s="650"/>
      <c r="G363" s="193"/>
      <c r="H363" s="874"/>
      <c r="I363" s="88"/>
      <c r="J363" s="55"/>
      <c r="K363" s="90"/>
    </row>
    <row r="364" spans="2:11" s="89" customFormat="1" ht="14.5">
      <c r="B364" s="590"/>
      <c r="C364" s="96"/>
      <c r="D364" s="649"/>
      <c r="E364" s="823"/>
      <c r="F364" s="650"/>
      <c r="G364" s="193"/>
      <c r="H364" s="874"/>
      <c r="I364" s="88"/>
      <c r="J364" s="55"/>
      <c r="K364" s="90"/>
    </row>
    <row r="365" spans="2:11" s="89" customFormat="1" ht="14.5">
      <c r="B365" s="590"/>
      <c r="C365" s="96"/>
      <c r="D365" s="649"/>
      <c r="E365" s="823"/>
      <c r="F365" s="650"/>
      <c r="G365" s="194"/>
      <c r="H365" s="874"/>
      <c r="I365" s="88"/>
      <c r="J365" s="55"/>
      <c r="K365" s="90"/>
    </row>
    <row r="366" spans="2:11" s="89" customFormat="1" ht="20.149999999999999" customHeight="1">
      <c r="B366" s="589"/>
      <c r="C366" s="788"/>
      <c r="D366" s="789"/>
      <c r="E366" s="822"/>
      <c r="F366" s="790"/>
      <c r="G366" s="193"/>
      <c r="H366" s="872"/>
      <c r="I366" s="88"/>
      <c r="J366" s="55"/>
      <c r="K366" s="90"/>
    </row>
    <row r="367" spans="2:11" s="21" customFormat="1" ht="25" customHeight="1" thickBot="1">
      <c r="B367" s="154"/>
      <c r="C367" s="37" t="s">
        <v>258</v>
      </c>
      <c r="D367" s="38"/>
      <c r="E367" s="108"/>
      <c r="F367" s="39"/>
      <c r="G367" s="40">
        <f>SUM(G349:G366)</f>
        <v>0</v>
      </c>
      <c r="H367" s="866"/>
      <c r="I367" s="88"/>
      <c r="J367" s="16"/>
      <c r="K367" s="16"/>
    </row>
    <row r="368" spans="2:11" s="21" customFormat="1" ht="12.75" customHeight="1" thickTop="1">
      <c r="B368" s="156"/>
      <c r="C368" s="76"/>
      <c r="D368" s="77"/>
      <c r="E368" s="111"/>
      <c r="F368" s="78"/>
      <c r="G368" s="79"/>
      <c r="H368" s="866"/>
      <c r="I368" s="88"/>
      <c r="J368" s="16"/>
      <c r="K368" s="16"/>
    </row>
    <row r="369" spans="2:11" ht="17.25" customHeight="1" thickBot="1">
      <c r="B369" s="156"/>
      <c r="D369" s="42"/>
      <c r="E369" s="109"/>
      <c r="G369" s="44" t="s">
        <v>411</v>
      </c>
      <c r="I369" s="88"/>
      <c r="J369" s="5"/>
      <c r="K369" s="5"/>
    </row>
    <row r="370" spans="2:11" s="89" customFormat="1" ht="20.149999999999999" customHeight="1">
      <c r="B370" s="592"/>
      <c r="C370" s="222"/>
      <c r="D370" s="223"/>
      <c r="E370" s="224"/>
      <c r="F370" s="225"/>
      <c r="G370" s="226"/>
      <c r="H370" s="872"/>
      <c r="I370" s="88"/>
      <c r="J370" s="55"/>
      <c r="K370" s="90"/>
    </row>
    <row r="371" spans="2:11" s="89" customFormat="1" ht="20.149999999999999" customHeight="1">
      <c r="B371" s="589"/>
      <c r="C371" s="652" t="s">
        <v>532</v>
      </c>
      <c r="D371" s="789"/>
      <c r="E371" s="822"/>
      <c r="F371" s="790"/>
      <c r="G371" s="193"/>
      <c r="H371" s="872"/>
      <c r="I371" s="88"/>
      <c r="J371" s="55"/>
      <c r="K371" s="90"/>
    </row>
    <row r="372" spans="2:11" s="89" customFormat="1" ht="20.149999999999999" customHeight="1">
      <c r="B372" s="589"/>
      <c r="C372" s="788"/>
      <c r="D372" s="789"/>
      <c r="E372" s="822"/>
      <c r="F372" s="790"/>
      <c r="G372" s="193"/>
      <c r="H372" s="872"/>
      <c r="I372" s="88"/>
      <c r="J372" s="55"/>
      <c r="K372" s="90"/>
    </row>
    <row r="373" spans="2:11" s="89" customFormat="1" ht="14.5">
      <c r="B373" s="587"/>
      <c r="C373" s="778" t="s">
        <v>377</v>
      </c>
      <c r="D373" s="779"/>
      <c r="E373" s="822"/>
      <c r="F373" s="790"/>
      <c r="G373" s="193"/>
      <c r="H373" s="872"/>
      <c r="I373" s="88"/>
      <c r="J373" s="55"/>
      <c r="K373" s="90"/>
    </row>
    <row r="374" spans="2:11" s="89" customFormat="1" ht="43.5">
      <c r="B374" s="587"/>
      <c r="C374" s="778" t="s">
        <v>378</v>
      </c>
      <c r="D374" s="779"/>
      <c r="E374" s="822"/>
      <c r="F374" s="790"/>
      <c r="G374" s="193"/>
      <c r="H374" s="872"/>
      <c r="I374" s="88"/>
      <c r="J374" s="55"/>
      <c r="K374" s="90"/>
    </row>
    <row r="375" spans="2:11" s="89" customFormat="1" ht="14.5">
      <c r="B375" s="587"/>
      <c r="C375" s="778" t="s">
        <v>379</v>
      </c>
      <c r="D375" s="779"/>
      <c r="E375" s="822"/>
      <c r="F375" s="790"/>
      <c r="G375" s="193"/>
      <c r="H375" s="872"/>
      <c r="I375" s="88"/>
      <c r="J375" s="55"/>
      <c r="K375" s="90"/>
    </row>
    <row r="376" spans="2:11" s="89" customFormat="1" ht="14.5">
      <c r="B376" s="587" t="s">
        <v>46</v>
      </c>
      <c r="C376" s="788" t="s">
        <v>380</v>
      </c>
      <c r="D376" s="779" t="s">
        <v>272</v>
      </c>
      <c r="E376" s="822">
        <v>20</v>
      </c>
      <c r="F376" s="790"/>
      <c r="G376" s="193">
        <f>F376*E376</f>
        <v>0</v>
      </c>
      <c r="H376" s="872"/>
      <c r="I376" s="88"/>
      <c r="J376" s="55"/>
      <c r="K376" s="90"/>
    </row>
    <row r="377" spans="2:11" s="89" customFormat="1" ht="14.5">
      <c r="B377" s="587" t="s">
        <v>50</v>
      </c>
      <c r="C377" s="788" t="s">
        <v>381</v>
      </c>
      <c r="D377" s="779" t="s">
        <v>272</v>
      </c>
      <c r="E377" s="822">
        <v>20</v>
      </c>
      <c r="F377" s="790"/>
      <c r="G377" s="193">
        <f t="shared" ref="G377:G384" si="14">F377*E377</f>
        <v>0</v>
      </c>
      <c r="H377" s="872"/>
      <c r="I377" s="88"/>
      <c r="J377" s="55"/>
      <c r="K377" s="90"/>
    </row>
    <row r="378" spans="2:11" s="89" customFormat="1" ht="14.5">
      <c r="B378" s="587" t="s">
        <v>82</v>
      </c>
      <c r="C378" s="788" t="s">
        <v>382</v>
      </c>
      <c r="D378" s="779" t="s">
        <v>272</v>
      </c>
      <c r="E378" s="822">
        <v>20</v>
      </c>
      <c r="F378" s="790"/>
      <c r="G378" s="193">
        <f t="shared" si="14"/>
        <v>0</v>
      </c>
      <c r="H378" s="872"/>
      <c r="I378" s="88"/>
      <c r="J378" s="55"/>
      <c r="K378" s="90"/>
    </row>
    <row r="379" spans="2:11" s="89" customFormat="1" ht="14.5">
      <c r="B379" s="587" t="s">
        <v>94</v>
      </c>
      <c r="C379" s="788" t="s">
        <v>383</v>
      </c>
      <c r="D379" s="779" t="s">
        <v>274</v>
      </c>
      <c r="E379" s="822">
        <v>4</v>
      </c>
      <c r="F379" s="790"/>
      <c r="G379" s="193">
        <f t="shared" si="14"/>
        <v>0</v>
      </c>
      <c r="H379" s="872"/>
      <c r="I379" s="88"/>
      <c r="J379" s="55"/>
      <c r="K379" s="90"/>
    </row>
    <row r="380" spans="2:11" s="89" customFormat="1" ht="14.5">
      <c r="B380" s="587" t="s">
        <v>97</v>
      </c>
      <c r="C380" s="788" t="s">
        <v>384</v>
      </c>
      <c r="D380" s="779" t="s">
        <v>274</v>
      </c>
      <c r="E380" s="822">
        <v>4</v>
      </c>
      <c r="F380" s="790"/>
      <c r="G380" s="193">
        <f t="shared" si="14"/>
        <v>0</v>
      </c>
      <c r="H380" s="872"/>
      <c r="I380" s="88"/>
      <c r="J380" s="55"/>
      <c r="K380" s="90"/>
    </row>
    <row r="381" spans="2:11" s="89" customFormat="1" ht="14.5">
      <c r="B381" s="587" t="s">
        <v>177</v>
      </c>
      <c r="C381" s="788" t="s">
        <v>385</v>
      </c>
      <c r="D381" s="779" t="s">
        <v>274</v>
      </c>
      <c r="E381" s="822">
        <v>4</v>
      </c>
      <c r="F381" s="790"/>
      <c r="G381" s="193">
        <f t="shared" si="14"/>
        <v>0</v>
      </c>
      <c r="H381" s="872"/>
      <c r="I381" s="88"/>
      <c r="J381" s="55"/>
      <c r="K381" s="90"/>
    </row>
    <row r="382" spans="2:11" s="89" customFormat="1" ht="14.5">
      <c r="B382" s="587" t="s">
        <v>180</v>
      </c>
      <c r="C382" s="788" t="s">
        <v>386</v>
      </c>
      <c r="D382" s="779" t="s">
        <v>274</v>
      </c>
      <c r="E382" s="822">
        <v>4</v>
      </c>
      <c r="F382" s="790"/>
      <c r="G382" s="193">
        <f t="shared" si="14"/>
        <v>0</v>
      </c>
      <c r="H382" s="872"/>
      <c r="I382" s="88"/>
      <c r="J382" s="55"/>
      <c r="K382" s="90"/>
    </row>
    <row r="383" spans="2:11" s="89" customFormat="1" ht="14.5">
      <c r="B383" s="587" t="s">
        <v>280</v>
      </c>
      <c r="C383" s="788" t="s">
        <v>387</v>
      </c>
      <c r="D383" s="779" t="s">
        <v>274</v>
      </c>
      <c r="E383" s="822">
        <v>4</v>
      </c>
      <c r="F383" s="790"/>
      <c r="G383" s="193">
        <f t="shared" si="14"/>
        <v>0</v>
      </c>
      <c r="H383" s="872"/>
      <c r="I383" s="88"/>
      <c r="J383" s="55"/>
      <c r="K383" s="90"/>
    </row>
    <row r="384" spans="2:11" s="89" customFormat="1" ht="14.5">
      <c r="B384" s="587" t="s">
        <v>282</v>
      </c>
      <c r="C384" s="788" t="s">
        <v>388</v>
      </c>
      <c r="D384" s="779" t="s">
        <v>274</v>
      </c>
      <c r="E384" s="822">
        <v>4</v>
      </c>
      <c r="F384" s="790"/>
      <c r="G384" s="193">
        <f t="shared" si="14"/>
        <v>0</v>
      </c>
      <c r="H384" s="872"/>
      <c r="I384" s="88"/>
      <c r="J384" s="55"/>
      <c r="K384" s="90"/>
    </row>
    <row r="385" spans="1:11" s="89" customFormat="1" ht="14.5">
      <c r="B385" s="587"/>
      <c r="C385" s="94"/>
      <c r="D385" s="779"/>
      <c r="E385" s="822"/>
      <c r="F385" s="790"/>
      <c r="G385" s="193"/>
      <c r="H385" s="872"/>
      <c r="I385" s="88"/>
      <c r="J385" s="55"/>
      <c r="K385" s="90"/>
    </row>
    <row r="386" spans="1:11" s="89" customFormat="1" ht="14.5">
      <c r="B386" s="587"/>
      <c r="C386" s="94"/>
      <c r="D386" s="779"/>
      <c r="E386" s="822"/>
      <c r="F386" s="790"/>
      <c r="G386" s="193"/>
      <c r="H386" s="872"/>
      <c r="I386" s="88"/>
      <c r="J386" s="55"/>
      <c r="K386" s="90"/>
    </row>
    <row r="387" spans="1:11" s="89" customFormat="1" ht="14.5">
      <c r="B387" s="968"/>
      <c r="C387" s="778" t="s">
        <v>577</v>
      </c>
      <c r="D387" s="970"/>
      <c r="E387" s="970"/>
      <c r="F387" s="971"/>
      <c r="G387" s="972"/>
      <c r="H387" s="872"/>
      <c r="I387" s="88"/>
      <c r="J387" s="55"/>
      <c r="K387" s="90"/>
    </row>
    <row r="388" spans="1:11" s="89" customFormat="1" ht="43.5">
      <c r="B388" s="587" t="s">
        <v>284</v>
      </c>
      <c r="C388" s="788" t="s">
        <v>683</v>
      </c>
      <c r="D388" s="779" t="s">
        <v>274</v>
      </c>
      <c r="E388" s="822">
        <v>2</v>
      </c>
      <c r="F388" s="790"/>
      <c r="G388" s="193">
        <f>E388*F388</f>
        <v>0</v>
      </c>
      <c r="H388" s="872"/>
      <c r="I388" s="88"/>
      <c r="J388" s="55"/>
      <c r="K388" s="90"/>
    </row>
    <row r="389" spans="1:11" s="89" customFormat="1" ht="29">
      <c r="B389" s="587" t="s">
        <v>286</v>
      </c>
      <c r="C389" s="788" t="s">
        <v>679</v>
      </c>
      <c r="D389" s="779" t="s">
        <v>274</v>
      </c>
      <c r="E389" s="822">
        <v>2</v>
      </c>
      <c r="F389" s="790"/>
      <c r="G389" s="193">
        <f>E389*F389</f>
        <v>0</v>
      </c>
      <c r="H389" s="872"/>
      <c r="I389" s="88"/>
      <c r="J389" s="55"/>
      <c r="K389" s="90"/>
    </row>
    <row r="390" spans="1:11" s="56" customFormat="1" ht="30" customHeight="1">
      <c r="A390" s="61"/>
      <c r="B390" s="1045" t="s">
        <v>288</v>
      </c>
      <c r="C390" s="1046" t="s">
        <v>752</v>
      </c>
      <c r="D390" s="1047" t="s">
        <v>274</v>
      </c>
      <c r="E390" s="649">
        <v>2</v>
      </c>
      <c r="F390" s="1048"/>
      <c r="G390" s="193">
        <f>E390*F390</f>
        <v>0</v>
      </c>
      <c r="H390" s="16"/>
      <c r="I390" s="55"/>
      <c r="J390" s="16"/>
      <c r="K390" s="16"/>
    </row>
    <row r="391" spans="1:11" s="89" customFormat="1" ht="14.5">
      <c r="B391" s="587"/>
      <c r="C391" s="94"/>
      <c r="D391" s="779"/>
      <c r="E391" s="822"/>
      <c r="F391" s="790"/>
      <c r="G391" s="193"/>
      <c r="H391" s="872"/>
      <c r="I391" s="88"/>
      <c r="J391" s="55"/>
      <c r="K391" s="90"/>
    </row>
    <row r="392" spans="1:11" s="89" customFormat="1" ht="14.5">
      <c r="B392" s="587"/>
      <c r="C392" s="94"/>
      <c r="D392" s="779"/>
      <c r="E392" s="822"/>
      <c r="F392" s="790"/>
      <c r="G392" s="193"/>
      <c r="H392" s="872"/>
      <c r="I392" s="88"/>
      <c r="J392" s="55"/>
      <c r="K392" s="90"/>
    </row>
    <row r="393" spans="1:11" s="89" customFormat="1" ht="14.5">
      <c r="B393" s="587"/>
      <c r="C393" s="94"/>
      <c r="D393" s="779"/>
      <c r="E393" s="822"/>
      <c r="F393" s="790"/>
      <c r="G393" s="193"/>
      <c r="H393" s="872"/>
      <c r="I393" s="88"/>
      <c r="J393" s="55"/>
      <c r="K393" s="90"/>
    </row>
    <row r="394" spans="1:11" s="89" customFormat="1" ht="14.5">
      <c r="B394" s="587"/>
      <c r="C394" s="94"/>
      <c r="D394" s="779"/>
      <c r="E394" s="822"/>
      <c r="F394" s="790"/>
      <c r="G394" s="193"/>
      <c r="H394" s="872"/>
      <c r="I394" s="88"/>
      <c r="J394" s="55"/>
      <c r="K394" s="90"/>
    </row>
    <row r="395" spans="1:11" s="89" customFormat="1" ht="14.5">
      <c r="B395" s="587"/>
      <c r="C395" s="94"/>
      <c r="D395" s="779"/>
      <c r="E395" s="822"/>
      <c r="F395" s="790"/>
      <c r="G395" s="193"/>
      <c r="H395" s="872"/>
      <c r="I395" s="88"/>
      <c r="J395" s="55"/>
      <c r="K395" s="90"/>
    </row>
    <row r="396" spans="1:11" s="89" customFormat="1" ht="14.5">
      <c r="B396" s="587"/>
      <c r="C396" s="94"/>
      <c r="D396" s="779"/>
      <c r="E396" s="822"/>
      <c r="F396" s="790"/>
      <c r="G396" s="193"/>
      <c r="H396" s="872"/>
      <c r="I396" s="88"/>
      <c r="J396" s="55"/>
      <c r="K396" s="90"/>
    </row>
    <row r="397" spans="1:11" s="89" customFormat="1" ht="14.5">
      <c r="B397" s="587"/>
      <c r="C397" s="94"/>
      <c r="D397" s="779"/>
      <c r="E397" s="822"/>
      <c r="F397" s="790"/>
      <c r="G397" s="193"/>
      <c r="H397" s="872"/>
      <c r="I397" s="88"/>
      <c r="J397" s="55"/>
      <c r="K397" s="90"/>
    </row>
    <row r="398" spans="1:11" s="89" customFormat="1" ht="14.5">
      <c r="B398" s="587"/>
      <c r="C398" s="94"/>
      <c r="D398" s="779"/>
      <c r="E398" s="822"/>
      <c r="F398" s="790"/>
      <c r="G398" s="193"/>
      <c r="H398" s="872"/>
      <c r="I398" s="88"/>
      <c r="J398" s="55"/>
      <c r="K398" s="90"/>
    </row>
    <row r="399" spans="1:11" s="89" customFormat="1" ht="14.5">
      <c r="B399" s="587"/>
      <c r="C399" s="94"/>
      <c r="D399" s="779"/>
      <c r="E399" s="822"/>
      <c r="F399" s="790"/>
      <c r="G399" s="193"/>
      <c r="H399" s="872"/>
      <c r="I399" s="88"/>
      <c r="J399" s="55"/>
      <c r="K399" s="90"/>
    </row>
    <row r="400" spans="1:11" s="89" customFormat="1" ht="14.5">
      <c r="B400" s="587"/>
      <c r="C400" s="94"/>
      <c r="D400" s="779"/>
      <c r="E400" s="822"/>
      <c r="F400" s="790"/>
      <c r="G400" s="193"/>
      <c r="H400" s="872"/>
      <c r="I400" s="88"/>
      <c r="J400" s="55"/>
      <c r="K400" s="90"/>
    </row>
    <row r="401" spans="2:11" s="89" customFormat="1" ht="14.5">
      <c r="B401" s="587"/>
      <c r="C401" s="94"/>
      <c r="D401" s="779"/>
      <c r="E401" s="822"/>
      <c r="F401" s="790"/>
      <c r="G401" s="193"/>
      <c r="H401" s="872"/>
      <c r="I401" s="88"/>
      <c r="J401" s="55"/>
      <c r="K401" s="90"/>
    </row>
    <row r="402" spans="2:11" s="89" customFormat="1" ht="14.5">
      <c r="B402" s="587"/>
      <c r="C402" s="94"/>
      <c r="D402" s="779"/>
      <c r="E402" s="822"/>
      <c r="F402" s="790"/>
      <c r="G402" s="193"/>
      <c r="H402" s="872"/>
      <c r="I402" s="88"/>
      <c r="J402" s="55"/>
      <c r="K402" s="90"/>
    </row>
    <row r="403" spans="2:11" s="89" customFormat="1" ht="14.5">
      <c r="B403" s="587"/>
      <c r="C403" s="94"/>
      <c r="D403" s="779"/>
      <c r="E403" s="822"/>
      <c r="F403" s="790"/>
      <c r="G403" s="193"/>
      <c r="H403" s="872"/>
      <c r="I403" s="88"/>
      <c r="J403" s="55"/>
      <c r="K403" s="90"/>
    </row>
    <row r="404" spans="2:11" s="89" customFormat="1" ht="14.5">
      <c r="B404" s="587"/>
      <c r="C404" s="94"/>
      <c r="D404" s="779"/>
      <c r="E404" s="822"/>
      <c r="F404" s="790"/>
      <c r="G404" s="193"/>
      <c r="H404" s="872"/>
      <c r="I404" s="88"/>
      <c r="J404" s="55"/>
      <c r="K404" s="90"/>
    </row>
    <row r="405" spans="2:11" s="89" customFormat="1" ht="14.5">
      <c r="B405" s="587"/>
      <c r="C405" s="94"/>
      <c r="D405" s="779"/>
      <c r="E405" s="822"/>
      <c r="F405" s="790"/>
      <c r="G405" s="193"/>
      <c r="H405" s="872"/>
      <c r="I405" s="88"/>
      <c r="J405" s="55"/>
      <c r="K405" s="90"/>
    </row>
    <row r="406" spans="2:11" s="89" customFormat="1" ht="14.5">
      <c r="B406" s="587"/>
      <c r="C406" s="94"/>
      <c r="D406" s="779"/>
      <c r="E406" s="822"/>
      <c r="F406" s="790"/>
      <c r="G406" s="193"/>
      <c r="H406" s="872"/>
      <c r="I406" s="88"/>
      <c r="J406" s="55"/>
      <c r="K406" s="90"/>
    </row>
    <row r="407" spans="2:11" s="89" customFormat="1" ht="14.5">
      <c r="B407" s="587"/>
      <c r="C407" s="94"/>
      <c r="D407" s="779"/>
      <c r="E407" s="822"/>
      <c r="F407" s="790"/>
      <c r="G407" s="193"/>
      <c r="H407" s="872"/>
      <c r="I407" s="88"/>
      <c r="J407" s="55"/>
      <c r="K407" s="90"/>
    </row>
    <row r="408" spans="2:11" s="89" customFormat="1" ht="14.5">
      <c r="B408" s="587"/>
      <c r="C408" s="94"/>
      <c r="D408" s="779"/>
      <c r="E408" s="822"/>
      <c r="F408" s="790"/>
      <c r="G408" s="193"/>
      <c r="H408" s="872"/>
      <c r="I408" s="88"/>
      <c r="J408" s="55"/>
      <c r="K408" s="90"/>
    </row>
    <row r="409" spans="2:11" s="89" customFormat="1" ht="14.5">
      <c r="B409" s="587"/>
      <c r="C409" s="94"/>
      <c r="D409" s="779"/>
      <c r="E409" s="822"/>
      <c r="F409" s="790"/>
      <c r="G409" s="193"/>
      <c r="H409" s="872"/>
      <c r="I409" s="88"/>
      <c r="J409" s="55"/>
      <c r="K409" s="90"/>
    </row>
    <row r="410" spans="2:11" s="89" customFormat="1" ht="14.5">
      <c r="B410" s="587"/>
      <c r="C410" s="94"/>
      <c r="D410" s="779"/>
      <c r="E410" s="822"/>
      <c r="F410" s="790"/>
      <c r="G410" s="193"/>
      <c r="H410" s="872"/>
      <c r="I410" s="88"/>
      <c r="J410" s="55"/>
      <c r="K410" s="90"/>
    </row>
    <row r="411" spans="2:11" s="89" customFormat="1" ht="14.5">
      <c r="B411" s="587"/>
      <c r="C411" s="94"/>
      <c r="D411" s="779"/>
      <c r="E411" s="822"/>
      <c r="F411" s="790"/>
      <c r="G411" s="193"/>
      <c r="H411" s="872"/>
      <c r="I411" s="88"/>
      <c r="J411" s="55"/>
      <c r="K411" s="90"/>
    </row>
    <row r="412" spans="2:11" s="89" customFormat="1" ht="14.5">
      <c r="B412" s="587"/>
      <c r="C412" s="94"/>
      <c r="D412" s="779"/>
      <c r="E412" s="822"/>
      <c r="F412" s="790"/>
      <c r="G412" s="193"/>
      <c r="H412" s="872"/>
      <c r="I412" s="88"/>
      <c r="J412" s="55"/>
      <c r="K412" s="90"/>
    </row>
    <row r="413" spans="2:11" s="89" customFormat="1" ht="9" customHeight="1">
      <c r="B413" s="593"/>
      <c r="C413" s="95"/>
      <c r="D413" s="791"/>
      <c r="E413" s="824"/>
      <c r="F413" s="793"/>
      <c r="G413" s="195"/>
      <c r="H413" s="875"/>
      <c r="I413" s="88"/>
      <c r="J413" s="55"/>
      <c r="K413" s="90"/>
    </row>
    <row r="414" spans="2:11" s="21" customFormat="1" ht="25" customHeight="1" thickBot="1">
      <c r="B414" s="154"/>
      <c r="C414" s="37" t="s">
        <v>258</v>
      </c>
      <c r="D414" s="38"/>
      <c r="E414" s="108"/>
      <c r="F414" s="39"/>
      <c r="G414" s="40">
        <f>SUM(G376:G413)</f>
        <v>0</v>
      </c>
      <c r="H414" s="866"/>
      <c r="I414" s="88"/>
      <c r="J414" s="16"/>
      <c r="K414" s="16"/>
    </row>
    <row r="415" spans="2:11" s="21" customFormat="1" ht="12.75" customHeight="1" thickTop="1">
      <c r="B415" s="155"/>
      <c r="C415" s="216"/>
      <c r="D415" s="217"/>
      <c r="E415" s="218"/>
      <c r="F415" s="219"/>
      <c r="G415" s="220"/>
      <c r="H415" s="866"/>
      <c r="I415" s="88"/>
      <c r="J415" s="16"/>
      <c r="K415" s="16"/>
    </row>
    <row r="416" spans="2:11" ht="23.5" customHeight="1" thickBot="1">
      <c r="B416" s="156"/>
      <c r="C416" s="221"/>
      <c r="D416" s="42"/>
      <c r="E416" s="109"/>
      <c r="G416" s="44" t="s">
        <v>714</v>
      </c>
      <c r="I416" s="88"/>
    </row>
    <row r="417" spans="2:9" ht="25" customHeight="1">
      <c r="B417" s="214"/>
      <c r="C417" s="227"/>
      <c r="D417" s="197"/>
      <c r="E417" s="116"/>
      <c r="F417" s="101"/>
      <c r="G417" s="31"/>
      <c r="H417" s="868"/>
      <c r="I417" s="88"/>
    </row>
    <row r="418" spans="2:9" ht="25" customHeight="1">
      <c r="B418" s="189"/>
      <c r="C418" s="659"/>
      <c r="D418" s="653"/>
      <c r="E418" s="654"/>
      <c r="F418" s="655"/>
      <c r="G418" s="34"/>
      <c r="H418" s="868"/>
      <c r="I418" s="88"/>
    </row>
    <row r="419" spans="2:9" ht="25" customHeight="1">
      <c r="B419" s="189"/>
      <c r="C419" s="659" t="s">
        <v>410</v>
      </c>
      <c r="D419" s="653"/>
      <c r="E419" s="654"/>
      <c r="F419" s="655"/>
      <c r="G419" s="34"/>
      <c r="H419" s="868"/>
      <c r="I419" s="88"/>
    </row>
    <row r="420" spans="2:9" ht="16" customHeight="1">
      <c r="B420" s="189"/>
      <c r="C420" s="659"/>
      <c r="D420" s="653"/>
      <c r="E420" s="654"/>
      <c r="F420" s="655"/>
      <c r="G420" s="34"/>
      <c r="H420" s="868"/>
      <c r="I420" s="88"/>
    </row>
    <row r="421" spans="2:9" ht="16" customHeight="1">
      <c r="B421" s="189"/>
      <c r="C421" s="659"/>
      <c r="D421" s="653"/>
      <c r="E421" s="654"/>
      <c r="F421" s="655"/>
      <c r="G421" s="34"/>
      <c r="H421" s="868"/>
      <c r="I421" s="88"/>
    </row>
    <row r="422" spans="2:9" ht="16" customHeight="1">
      <c r="B422" s="189"/>
      <c r="C422" s="659"/>
      <c r="D422" s="653"/>
      <c r="E422" s="654"/>
      <c r="F422" s="655"/>
      <c r="G422" s="34"/>
      <c r="H422" s="868"/>
      <c r="I422" s="88"/>
    </row>
    <row r="423" spans="2:9" ht="16" customHeight="1">
      <c r="B423" s="189"/>
      <c r="C423" s="825" t="s">
        <v>726</v>
      </c>
      <c r="D423" s="653"/>
      <c r="E423" s="654"/>
      <c r="F423" s="655"/>
      <c r="G423" s="34">
        <f>G31</f>
        <v>0</v>
      </c>
      <c r="H423" s="868"/>
      <c r="I423" s="88"/>
    </row>
    <row r="424" spans="2:9" ht="14.5">
      <c r="B424" s="189"/>
      <c r="C424" s="825" t="s">
        <v>725</v>
      </c>
      <c r="D424" s="653"/>
      <c r="E424" s="654"/>
      <c r="F424" s="655"/>
      <c r="G424" s="34">
        <f>G61</f>
        <v>0</v>
      </c>
      <c r="H424" s="877"/>
      <c r="I424" s="88"/>
    </row>
    <row r="425" spans="2:9" ht="16" customHeight="1">
      <c r="B425" s="189"/>
      <c r="C425" s="825" t="s">
        <v>724</v>
      </c>
      <c r="D425" s="653"/>
      <c r="E425" s="654"/>
      <c r="F425" s="655"/>
      <c r="G425" s="34">
        <f>G96</f>
        <v>0</v>
      </c>
      <c r="H425" s="868"/>
      <c r="I425" s="88"/>
    </row>
    <row r="426" spans="2:9" ht="16" customHeight="1">
      <c r="B426" s="189"/>
      <c r="C426" s="825" t="s">
        <v>723</v>
      </c>
      <c r="D426" s="653"/>
      <c r="E426" s="654"/>
      <c r="F426" s="655"/>
      <c r="G426" s="34">
        <f>G126</f>
        <v>0</v>
      </c>
      <c r="H426" s="868"/>
      <c r="I426" s="88"/>
    </row>
    <row r="427" spans="2:9" ht="16" customHeight="1">
      <c r="B427" s="189"/>
      <c r="C427" s="825" t="s">
        <v>722</v>
      </c>
      <c r="D427" s="653"/>
      <c r="E427" s="654"/>
      <c r="F427" s="655"/>
      <c r="G427" s="34">
        <f>G159</f>
        <v>0</v>
      </c>
      <c r="H427" s="868"/>
      <c r="I427" s="88"/>
    </row>
    <row r="428" spans="2:9" ht="16" customHeight="1">
      <c r="B428" s="189"/>
      <c r="C428" s="825" t="s">
        <v>721</v>
      </c>
      <c r="D428" s="653"/>
      <c r="E428" s="654"/>
      <c r="F428" s="655"/>
      <c r="G428" s="34">
        <f>G197</f>
        <v>0</v>
      </c>
      <c r="H428" s="868"/>
      <c r="I428" s="88"/>
    </row>
    <row r="429" spans="2:9" ht="16" customHeight="1">
      <c r="B429" s="189"/>
      <c r="C429" s="825" t="s">
        <v>720</v>
      </c>
      <c r="D429" s="653"/>
      <c r="E429" s="654"/>
      <c r="F429" s="655"/>
      <c r="G429" s="34">
        <f>G233</f>
        <v>0</v>
      </c>
      <c r="H429" s="868"/>
      <c r="I429" s="88"/>
    </row>
    <row r="430" spans="2:9" ht="17.149999999999999" customHeight="1">
      <c r="B430" s="189"/>
      <c r="C430" s="825" t="s">
        <v>719</v>
      </c>
      <c r="D430" s="653"/>
      <c r="E430" s="654"/>
      <c r="F430" s="655"/>
      <c r="G430" s="34">
        <f>G264</f>
        <v>0</v>
      </c>
      <c r="H430" s="868"/>
      <c r="I430" s="88"/>
    </row>
    <row r="431" spans="2:9" ht="17.149999999999999" customHeight="1">
      <c r="B431" s="189"/>
      <c r="C431" s="825" t="s">
        <v>718</v>
      </c>
      <c r="D431" s="653"/>
      <c r="E431" s="654"/>
      <c r="F431" s="655"/>
      <c r="G431" s="34">
        <f>G305</f>
        <v>0</v>
      </c>
      <c r="H431" s="868"/>
      <c r="I431" s="88"/>
    </row>
    <row r="432" spans="2:9" ht="17.149999999999999" customHeight="1">
      <c r="B432" s="189"/>
      <c r="C432" s="825" t="s">
        <v>717</v>
      </c>
      <c r="D432" s="653"/>
      <c r="E432" s="654"/>
      <c r="F432" s="655"/>
      <c r="G432" s="34">
        <f>G337</f>
        <v>0</v>
      </c>
      <c r="H432" s="868"/>
      <c r="I432" s="88"/>
    </row>
    <row r="433" spans="1:114" s="16" customFormat="1" ht="15.65" customHeight="1">
      <c r="A433" s="6"/>
      <c r="B433" s="189"/>
      <c r="C433" s="825" t="s">
        <v>716</v>
      </c>
      <c r="D433" s="653"/>
      <c r="E433" s="654"/>
      <c r="F433" s="655"/>
      <c r="G433" s="34">
        <f>G367</f>
        <v>0</v>
      </c>
      <c r="H433" s="868"/>
      <c r="I433" s="88"/>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c r="BT433" s="6"/>
      <c r="BU433" s="6"/>
      <c r="BV433" s="6"/>
      <c r="BW433" s="6"/>
      <c r="BX433" s="6"/>
      <c r="BY433" s="6"/>
      <c r="BZ433" s="6"/>
      <c r="CA433" s="6"/>
      <c r="CB433" s="6"/>
      <c r="CC433" s="6"/>
      <c r="CD433" s="6"/>
      <c r="CE433" s="6"/>
      <c r="CF433" s="6"/>
      <c r="CG433" s="6"/>
      <c r="CH433" s="6"/>
      <c r="CI433" s="6"/>
      <c r="CJ433" s="6"/>
      <c r="CK433" s="6"/>
      <c r="CL433" s="6"/>
      <c r="CM433" s="6"/>
      <c r="CN433" s="6"/>
      <c r="CO433" s="6"/>
      <c r="CP433" s="6"/>
      <c r="CQ433" s="6"/>
      <c r="CR433" s="6"/>
      <c r="CS433" s="6"/>
      <c r="CT433" s="6"/>
      <c r="CU433" s="6"/>
      <c r="CV433" s="6"/>
      <c r="CW433" s="6"/>
      <c r="CX433" s="6"/>
      <c r="CY433" s="6"/>
      <c r="CZ433" s="6"/>
      <c r="DA433" s="6"/>
      <c r="DB433" s="6"/>
      <c r="DC433" s="6"/>
      <c r="DD433" s="6"/>
      <c r="DE433" s="6"/>
      <c r="DF433" s="6"/>
      <c r="DG433" s="6"/>
      <c r="DH433" s="6"/>
      <c r="DI433" s="6"/>
      <c r="DJ433" s="6"/>
    </row>
    <row r="434" spans="1:114" s="16" customFormat="1" ht="17.5" customHeight="1">
      <c r="A434" s="6"/>
      <c r="B434" s="189"/>
      <c r="C434" s="825" t="s">
        <v>715</v>
      </c>
      <c r="D434" s="653"/>
      <c r="E434" s="654"/>
      <c r="F434" s="655"/>
      <c r="G434" s="34">
        <f>G414</f>
        <v>0</v>
      </c>
      <c r="H434" s="868"/>
      <c r="I434" s="88"/>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c r="BT434" s="6"/>
      <c r="BU434" s="6"/>
      <c r="BV434" s="6"/>
      <c r="BW434" s="6"/>
      <c r="BX434" s="6"/>
      <c r="BY434" s="6"/>
      <c r="BZ434" s="6"/>
      <c r="CA434" s="6"/>
      <c r="CB434" s="6"/>
      <c r="CC434" s="6"/>
      <c r="CD434" s="6"/>
      <c r="CE434" s="6"/>
      <c r="CF434" s="6"/>
      <c r="CG434" s="6"/>
      <c r="CH434" s="6"/>
      <c r="CI434" s="6"/>
      <c r="CJ434" s="6"/>
      <c r="CK434" s="6"/>
      <c r="CL434" s="6"/>
      <c r="CM434" s="6"/>
      <c r="CN434" s="6"/>
      <c r="CO434" s="6"/>
      <c r="CP434" s="6"/>
      <c r="CQ434" s="6"/>
      <c r="CR434" s="6"/>
      <c r="CS434" s="6"/>
      <c r="CT434" s="6"/>
      <c r="CU434" s="6"/>
      <c r="CV434" s="6"/>
      <c r="CW434" s="6"/>
      <c r="CX434" s="6"/>
      <c r="CY434" s="6"/>
      <c r="CZ434" s="6"/>
      <c r="DA434" s="6"/>
      <c r="DB434" s="6"/>
      <c r="DC434" s="6"/>
      <c r="DD434" s="6"/>
      <c r="DE434" s="6"/>
      <c r="DF434" s="6"/>
      <c r="DG434" s="6"/>
      <c r="DH434" s="6"/>
      <c r="DI434" s="6"/>
      <c r="DJ434" s="6"/>
    </row>
    <row r="435" spans="1:114" s="16" customFormat="1" ht="11.25" customHeight="1">
      <c r="A435" s="6"/>
      <c r="B435" s="189"/>
      <c r="C435" s="656"/>
      <c r="D435" s="653"/>
      <c r="E435" s="654"/>
      <c r="F435" s="655"/>
      <c r="G435" s="34"/>
      <c r="H435" s="868"/>
      <c r="I435" s="88"/>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6"/>
      <c r="CK435" s="6"/>
      <c r="CL435" s="6"/>
      <c r="CM435" s="6"/>
      <c r="CN435" s="6"/>
      <c r="CO435" s="6"/>
      <c r="CP435" s="6"/>
      <c r="CQ435" s="6"/>
      <c r="CR435" s="6"/>
      <c r="CS435" s="6"/>
      <c r="CT435" s="6"/>
      <c r="CU435" s="6"/>
      <c r="CV435" s="6"/>
      <c r="CW435" s="6"/>
      <c r="CX435" s="6"/>
      <c r="CY435" s="6"/>
      <c r="CZ435" s="6"/>
      <c r="DA435" s="6"/>
      <c r="DB435" s="6"/>
      <c r="DC435" s="6"/>
      <c r="DD435" s="6"/>
      <c r="DE435" s="6"/>
      <c r="DF435" s="6"/>
      <c r="DG435" s="6"/>
      <c r="DH435" s="6"/>
      <c r="DI435" s="6"/>
      <c r="DJ435" s="6"/>
    </row>
    <row r="436" spans="1:114" s="21" customFormat="1" ht="28.5" customHeight="1" thickBot="1">
      <c r="B436" s="154"/>
      <c r="C436" s="37" t="s">
        <v>299</v>
      </c>
      <c r="D436" s="37"/>
      <c r="E436" s="83"/>
      <c r="F436" s="86"/>
      <c r="G436" s="40">
        <f>SUM(G423:G435)</f>
        <v>0</v>
      </c>
      <c r="H436" s="866"/>
      <c r="I436" s="88"/>
      <c r="J436" s="16"/>
      <c r="K436" s="16"/>
    </row>
    <row r="437" spans="1:114" ht="26.25" customHeight="1" thickTop="1">
      <c r="B437" s="156"/>
      <c r="D437" s="42"/>
      <c r="E437" s="109"/>
      <c r="G437" s="44" t="s">
        <v>727</v>
      </c>
      <c r="I437" s="88"/>
      <c r="J437" s="5"/>
      <c r="K437" s="5"/>
    </row>
    <row r="438" spans="1:114" ht="18" customHeight="1">
      <c r="B438" s="6"/>
      <c r="D438" s="6"/>
      <c r="E438" s="21"/>
      <c r="F438" s="100"/>
      <c r="G438" s="100"/>
      <c r="H438" s="868"/>
    </row>
  </sheetData>
  <mergeCells count="1">
    <mergeCell ref="C2:F2"/>
  </mergeCells>
  <printOptions horizontalCentered="1"/>
  <pageMargins left="0.23622047244094491" right="0.23622047244094491" top="0.51181102362204722" bottom="0.51181102362204722" header="0.23622047244094491" footer="0.23622047244094491"/>
  <pageSetup paperSize="9" scale="92" firstPageNumber="25"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1"/>
  <sheetViews>
    <sheetView topLeftCell="A109" workbookViewId="0">
      <selection activeCell="E4" sqref="E4:E99"/>
    </sheetView>
  </sheetViews>
  <sheetFormatPr defaultColWidth="8.7265625" defaultRowHeight="14.5"/>
  <cols>
    <col min="1" max="1" width="5.1796875" style="117" customWidth="1"/>
    <col min="2" max="2" width="48.453125" style="117" customWidth="1"/>
    <col min="3" max="3" width="8.1796875" style="117" customWidth="1"/>
    <col min="4" max="4" width="6.453125" style="117" customWidth="1"/>
    <col min="5" max="5" width="10.81640625" style="165" customWidth="1"/>
    <col min="6" max="6" width="13.54296875" style="117" customWidth="1"/>
    <col min="7" max="16384" width="8.7265625" style="117"/>
  </cols>
  <sheetData>
    <row r="1" spans="1:6" ht="35.5" customHeight="1" thickBot="1">
      <c r="A1" s="1205" t="s">
        <v>533</v>
      </c>
      <c r="B1" s="1206" t="s">
        <v>483</v>
      </c>
      <c r="C1" s="1206" t="s">
        <v>483</v>
      </c>
      <c r="D1" s="1206" t="s">
        <v>483</v>
      </c>
      <c r="E1" s="1206" t="s">
        <v>483</v>
      </c>
      <c r="F1" s="1207" t="s">
        <v>483</v>
      </c>
    </row>
    <row r="2" spans="1:6" ht="28" customHeight="1" thickBot="1">
      <c r="A2" s="177" t="s">
        <v>417</v>
      </c>
      <c r="B2" s="118" t="s">
        <v>534</v>
      </c>
      <c r="C2" s="119" t="s">
        <v>535</v>
      </c>
      <c r="D2" s="119" t="s">
        <v>536</v>
      </c>
      <c r="E2" s="131" t="s">
        <v>537</v>
      </c>
      <c r="F2" s="120" t="s">
        <v>538</v>
      </c>
    </row>
    <row r="3" spans="1:6" ht="13.75" customHeight="1">
      <c r="A3" s="178"/>
      <c r="B3" s="121"/>
      <c r="C3" s="122"/>
      <c r="D3" s="122"/>
      <c r="E3" s="132"/>
      <c r="F3" s="123"/>
    </row>
    <row r="4" spans="1:6" ht="14.15" customHeight="1">
      <c r="A4" s="179" t="s">
        <v>483</v>
      </c>
      <c r="B4" s="826" t="s">
        <v>539</v>
      </c>
      <c r="C4" s="827" t="s">
        <v>483</v>
      </c>
      <c r="D4" s="827" t="s">
        <v>483</v>
      </c>
      <c r="E4" s="828"/>
      <c r="F4" s="124" t="s">
        <v>483</v>
      </c>
    </row>
    <row r="5" spans="1:6" ht="14.15" customHeight="1">
      <c r="A5" s="179" t="s">
        <v>483</v>
      </c>
      <c r="B5" s="829" t="s">
        <v>540</v>
      </c>
      <c r="C5" s="827" t="s">
        <v>483</v>
      </c>
      <c r="D5" s="827" t="s">
        <v>483</v>
      </c>
      <c r="E5" s="828"/>
      <c r="F5" s="124" t="s">
        <v>483</v>
      </c>
    </row>
    <row r="6" spans="1:6" ht="27" customHeight="1">
      <c r="A6" s="180" t="s">
        <v>46</v>
      </c>
      <c r="B6" s="660" t="s">
        <v>541</v>
      </c>
      <c r="C6" s="830" t="s">
        <v>486</v>
      </c>
      <c r="D6" s="661">
        <v>100</v>
      </c>
      <c r="E6" s="831"/>
      <c r="F6" s="125">
        <f>E6*D6</f>
        <v>0</v>
      </c>
    </row>
    <row r="7" spans="1:6" ht="14.15" customHeight="1">
      <c r="A7" s="180" t="s">
        <v>50</v>
      </c>
      <c r="B7" s="832" t="s">
        <v>542</v>
      </c>
      <c r="C7" s="830" t="s">
        <v>486</v>
      </c>
      <c r="D7" s="661">
        <v>100</v>
      </c>
      <c r="E7" s="831"/>
      <c r="F7" s="125">
        <f>E7*D7</f>
        <v>0</v>
      </c>
    </row>
    <row r="8" spans="1:6" ht="14.15" customHeight="1">
      <c r="A8" s="179" t="s">
        <v>483</v>
      </c>
      <c r="B8" s="829" t="s">
        <v>543</v>
      </c>
      <c r="C8" s="827" t="s">
        <v>483</v>
      </c>
      <c r="D8" s="827" t="s">
        <v>483</v>
      </c>
      <c r="E8" s="828"/>
      <c r="F8" s="124" t="s">
        <v>483</v>
      </c>
    </row>
    <row r="9" spans="1:6" ht="27" customHeight="1">
      <c r="A9" s="180" t="s">
        <v>82</v>
      </c>
      <c r="B9" s="660" t="s">
        <v>544</v>
      </c>
      <c r="C9" s="830" t="s">
        <v>545</v>
      </c>
      <c r="D9" s="661">
        <v>8</v>
      </c>
      <c r="E9" s="833"/>
      <c r="F9" s="125">
        <f>E9*D9</f>
        <v>0</v>
      </c>
    </row>
    <row r="10" spans="1:6" ht="14.15" customHeight="1">
      <c r="A10" s="179" t="s">
        <v>483</v>
      </c>
      <c r="B10" s="829" t="s">
        <v>546</v>
      </c>
      <c r="C10" s="827" t="s">
        <v>483</v>
      </c>
      <c r="D10" s="827" t="s">
        <v>483</v>
      </c>
      <c r="E10" s="834"/>
      <c r="F10" s="126"/>
    </row>
    <row r="11" spans="1:6" ht="27" customHeight="1">
      <c r="A11" s="180" t="s">
        <v>94</v>
      </c>
      <c r="B11" s="660" t="s">
        <v>547</v>
      </c>
      <c r="C11" s="830" t="s">
        <v>545</v>
      </c>
      <c r="D11" s="661">
        <v>12</v>
      </c>
      <c r="E11" s="833"/>
      <c r="F11" s="125">
        <f>E11*D11</f>
        <v>0</v>
      </c>
    </row>
    <row r="12" spans="1:6" ht="14.15" customHeight="1">
      <c r="A12" s="179" t="s">
        <v>483</v>
      </c>
      <c r="B12" s="829" t="s">
        <v>548</v>
      </c>
      <c r="C12" s="827" t="s">
        <v>483</v>
      </c>
      <c r="D12" s="827" t="s">
        <v>483</v>
      </c>
      <c r="E12" s="828"/>
      <c r="F12" s="126"/>
    </row>
    <row r="13" spans="1:6" ht="50.15" customHeight="1">
      <c r="A13" s="180" t="s">
        <v>97</v>
      </c>
      <c r="B13" s="835" t="s">
        <v>549</v>
      </c>
      <c r="C13" s="830" t="s">
        <v>486</v>
      </c>
      <c r="D13" s="661">
        <v>50</v>
      </c>
      <c r="E13" s="831"/>
      <c r="F13" s="125">
        <f>E13*D13</f>
        <v>0</v>
      </c>
    </row>
    <row r="14" spans="1:6" ht="7.75" customHeight="1">
      <c r="A14" s="180"/>
      <c r="B14" s="660"/>
      <c r="C14" s="830"/>
      <c r="D14" s="661"/>
      <c r="E14" s="831"/>
      <c r="F14" s="125"/>
    </row>
    <row r="15" spans="1:6" ht="14.5" customHeight="1">
      <c r="A15" s="180"/>
      <c r="B15" s="836" t="s">
        <v>550</v>
      </c>
      <c r="C15" s="830"/>
      <c r="D15" s="661"/>
      <c r="E15" s="831"/>
      <c r="F15" s="125"/>
    </row>
    <row r="16" spans="1:6" ht="10.4" customHeight="1">
      <c r="A16" s="180"/>
      <c r="B16" s="660"/>
      <c r="C16" s="830"/>
      <c r="D16" s="661"/>
      <c r="E16" s="831"/>
      <c r="F16" s="125"/>
    </row>
    <row r="17" spans="1:6" ht="19.75" customHeight="1">
      <c r="A17" s="180" t="s">
        <v>177</v>
      </c>
      <c r="B17" s="660" t="s">
        <v>551</v>
      </c>
      <c r="C17" s="830" t="s">
        <v>264</v>
      </c>
      <c r="D17" s="661">
        <v>50</v>
      </c>
      <c r="E17" s="831"/>
      <c r="F17" s="125">
        <f>E17*D17</f>
        <v>0</v>
      </c>
    </row>
    <row r="18" spans="1:6" ht="10.4" customHeight="1">
      <c r="A18" s="180"/>
      <c r="B18" s="660"/>
      <c r="C18" s="830"/>
      <c r="D18" s="661"/>
      <c r="E18" s="831"/>
      <c r="F18" s="125"/>
    </row>
    <row r="19" spans="1:6" ht="19.75" customHeight="1">
      <c r="A19" s="181"/>
      <c r="B19" s="733" t="s">
        <v>431</v>
      </c>
      <c r="C19" s="653"/>
      <c r="D19" s="837"/>
      <c r="E19" s="838"/>
      <c r="F19" s="133"/>
    </row>
    <row r="20" spans="1:6" ht="45.65" customHeight="1">
      <c r="A20" s="181"/>
      <c r="B20" s="733" t="s">
        <v>435</v>
      </c>
      <c r="C20" s="653"/>
      <c r="D20" s="837"/>
      <c r="E20" s="838"/>
      <c r="F20" s="133"/>
    </row>
    <row r="21" spans="1:6" ht="30.65" customHeight="1">
      <c r="A21" s="182" t="s">
        <v>180</v>
      </c>
      <c r="B21" s="656" t="s">
        <v>552</v>
      </c>
      <c r="C21" s="653" t="s">
        <v>421</v>
      </c>
      <c r="D21" s="837">
        <v>3</v>
      </c>
      <c r="E21" s="838"/>
      <c r="F21" s="133">
        <f>E21*D21</f>
        <v>0</v>
      </c>
    </row>
    <row r="22" spans="1:6" ht="30.65" customHeight="1">
      <c r="A22" s="182" t="s">
        <v>280</v>
      </c>
      <c r="B22" s="656" t="s">
        <v>553</v>
      </c>
      <c r="C22" s="653" t="s">
        <v>264</v>
      </c>
      <c r="D22" s="837">
        <v>16</v>
      </c>
      <c r="E22" s="838"/>
      <c r="F22" s="133">
        <f>E22*D22</f>
        <v>0</v>
      </c>
    </row>
    <row r="23" spans="1:6" ht="8.5" customHeight="1">
      <c r="A23" s="180"/>
      <c r="B23" s="660"/>
      <c r="C23" s="830"/>
      <c r="D23" s="661"/>
      <c r="E23" s="831"/>
      <c r="F23" s="125"/>
    </row>
    <row r="24" spans="1:6" ht="14.15" customHeight="1">
      <c r="A24" s="179" t="s">
        <v>483</v>
      </c>
      <c r="B24" s="829" t="s">
        <v>554</v>
      </c>
      <c r="C24" s="827" t="s">
        <v>483</v>
      </c>
      <c r="D24" s="827" t="s">
        <v>483</v>
      </c>
      <c r="E24" s="828"/>
      <c r="F24" s="124" t="s">
        <v>483</v>
      </c>
    </row>
    <row r="25" spans="1:6" ht="64.400000000000006" customHeight="1">
      <c r="A25" s="180" t="s">
        <v>282</v>
      </c>
      <c r="B25" s="660" t="s">
        <v>555</v>
      </c>
      <c r="C25" s="830" t="s">
        <v>556</v>
      </c>
      <c r="D25" s="661">
        <v>55</v>
      </c>
      <c r="E25" s="831"/>
      <c r="F25" s="125">
        <f>E25*D25</f>
        <v>0</v>
      </c>
    </row>
    <row r="26" spans="1:6" ht="27" customHeight="1">
      <c r="A26" s="179" t="s">
        <v>483</v>
      </c>
      <c r="B26" s="836" t="s">
        <v>557</v>
      </c>
      <c r="C26" s="827" t="s">
        <v>483</v>
      </c>
      <c r="D26" s="827" t="s">
        <v>483</v>
      </c>
      <c r="E26" s="828"/>
      <c r="F26" s="124" t="s">
        <v>483</v>
      </c>
    </row>
    <row r="27" spans="1:6" ht="14.15" customHeight="1">
      <c r="A27" s="180" t="s">
        <v>284</v>
      </c>
      <c r="B27" s="832" t="s">
        <v>558</v>
      </c>
      <c r="C27" s="830" t="s">
        <v>556</v>
      </c>
      <c r="D27" s="661">
        <v>55</v>
      </c>
      <c r="E27" s="831"/>
      <c r="F27" s="125">
        <f>E27*D27</f>
        <v>0</v>
      </c>
    </row>
    <row r="28" spans="1:6" ht="14.15" customHeight="1">
      <c r="A28" s="180"/>
      <c r="B28" s="832"/>
      <c r="C28" s="830"/>
      <c r="D28" s="661"/>
      <c r="E28" s="831"/>
      <c r="F28" s="125"/>
    </row>
    <row r="29" spans="1:6" ht="14.15" customHeight="1">
      <c r="A29" s="180"/>
      <c r="B29" s="832"/>
      <c r="C29" s="830"/>
      <c r="D29" s="661"/>
      <c r="E29" s="831"/>
      <c r="F29" s="125"/>
    </row>
    <row r="30" spans="1:6" ht="14.15" customHeight="1">
      <c r="A30" s="180"/>
      <c r="B30" s="832"/>
      <c r="C30" s="830"/>
      <c r="D30" s="661"/>
      <c r="E30" s="831"/>
      <c r="F30" s="125"/>
    </row>
    <row r="31" spans="1:6" ht="14.15" customHeight="1">
      <c r="A31" s="180"/>
      <c r="B31" s="832"/>
      <c r="C31" s="830"/>
      <c r="D31" s="661"/>
      <c r="E31" s="831"/>
      <c r="F31" s="125"/>
    </row>
    <row r="32" spans="1:6" ht="14.15" customHeight="1" thickBot="1">
      <c r="A32" s="180"/>
      <c r="B32" s="832"/>
      <c r="C32" s="830"/>
      <c r="D32" s="661"/>
      <c r="E32" s="831"/>
      <c r="F32" s="125"/>
    </row>
    <row r="33" spans="1:6" ht="14.15" customHeight="1" thickBot="1">
      <c r="A33" s="183" t="s">
        <v>483</v>
      </c>
      <c r="B33" s="118" t="s">
        <v>559</v>
      </c>
      <c r="C33" s="127" t="s">
        <v>483</v>
      </c>
      <c r="D33" s="127" t="s">
        <v>483</v>
      </c>
      <c r="E33" s="164"/>
      <c r="F33" s="128">
        <f>SUM(F6:F32)</f>
        <v>0</v>
      </c>
    </row>
    <row r="34" spans="1:6" ht="14.15" customHeight="1">
      <c r="A34" s="167"/>
      <c r="B34" s="168"/>
      <c r="C34" s="167"/>
      <c r="D34" s="167"/>
      <c r="E34" s="169"/>
      <c r="F34" s="170"/>
    </row>
    <row r="35" spans="1:6" ht="14.15" customHeight="1" thickBot="1">
      <c r="B35" s="174"/>
      <c r="E35" s="175"/>
      <c r="F35" s="44" t="s">
        <v>560</v>
      </c>
    </row>
    <row r="36" spans="1:6" ht="24.5" thickBot="1">
      <c r="A36" s="177" t="s">
        <v>417</v>
      </c>
      <c r="B36" s="118" t="s">
        <v>534</v>
      </c>
      <c r="C36" s="119" t="s">
        <v>535</v>
      </c>
      <c r="D36" s="119" t="s">
        <v>536</v>
      </c>
      <c r="E36" s="131"/>
      <c r="F36" s="120" t="s">
        <v>561</v>
      </c>
    </row>
    <row r="37" spans="1:6" ht="17.5" customHeight="1">
      <c r="A37" s="184"/>
      <c r="B37" s="826" t="s">
        <v>562</v>
      </c>
      <c r="C37" s="839"/>
      <c r="D37" s="839"/>
      <c r="E37" s="840"/>
      <c r="F37" s="129"/>
    </row>
    <row r="38" spans="1:6" ht="8.5" customHeight="1">
      <c r="A38" s="180"/>
      <c r="B38" s="832"/>
      <c r="C38" s="830"/>
      <c r="D38" s="661"/>
      <c r="E38" s="831"/>
      <c r="F38" s="125"/>
    </row>
    <row r="39" spans="1:6" ht="15" customHeight="1">
      <c r="A39" s="179" t="s">
        <v>483</v>
      </c>
      <c r="B39" s="826" t="s">
        <v>563</v>
      </c>
      <c r="C39" s="827" t="s">
        <v>483</v>
      </c>
      <c r="D39" s="827" t="s">
        <v>483</v>
      </c>
      <c r="E39" s="828"/>
      <c r="F39" s="124" t="s">
        <v>483</v>
      </c>
    </row>
    <row r="40" spans="1:6" ht="8.5" customHeight="1">
      <c r="A40" s="179" t="s">
        <v>483</v>
      </c>
      <c r="B40" s="832"/>
      <c r="C40" s="827" t="s">
        <v>483</v>
      </c>
      <c r="D40" s="827" t="s">
        <v>483</v>
      </c>
      <c r="E40" s="828"/>
      <c r="F40" s="124" t="s">
        <v>483</v>
      </c>
    </row>
    <row r="41" spans="1:6" s="130" customFormat="1" ht="60" customHeight="1">
      <c r="A41" s="185" t="s">
        <v>46</v>
      </c>
      <c r="B41" s="835" t="s">
        <v>564</v>
      </c>
      <c r="C41" s="661" t="s">
        <v>481</v>
      </c>
      <c r="D41" s="661">
        <v>450</v>
      </c>
      <c r="E41" s="831"/>
      <c r="F41" s="125">
        <f>E41*D41</f>
        <v>0</v>
      </c>
    </row>
    <row r="42" spans="1:6" ht="44.5" customHeight="1">
      <c r="A42" s="179" t="s">
        <v>483</v>
      </c>
      <c r="B42" s="733" t="s">
        <v>435</v>
      </c>
      <c r="C42" s="827" t="s">
        <v>483</v>
      </c>
      <c r="D42" s="827" t="s">
        <v>483</v>
      </c>
      <c r="E42" s="828"/>
      <c r="F42" s="126"/>
    </row>
    <row r="43" spans="1:6" ht="15" customHeight="1">
      <c r="A43" s="180" t="s">
        <v>50</v>
      </c>
      <c r="B43" s="832" t="s">
        <v>565</v>
      </c>
      <c r="C43" s="661" t="s">
        <v>545</v>
      </c>
      <c r="D43" s="661">
        <v>3</v>
      </c>
      <c r="E43" s="831"/>
      <c r="F43" s="125">
        <f>E43*D43</f>
        <v>0</v>
      </c>
    </row>
    <row r="44" spans="1:6" ht="9" customHeight="1">
      <c r="A44" s="180"/>
      <c r="B44" s="832"/>
      <c r="C44" s="661"/>
      <c r="D44" s="661"/>
      <c r="E44" s="831"/>
      <c r="F44" s="125"/>
    </row>
    <row r="45" spans="1:6" ht="15" customHeight="1">
      <c r="A45" s="180" t="s">
        <v>82</v>
      </c>
      <c r="B45" s="832" t="s">
        <v>566</v>
      </c>
      <c r="C45" s="661" t="s">
        <v>264</v>
      </c>
      <c r="D45" s="661">
        <v>25</v>
      </c>
      <c r="E45" s="831"/>
      <c r="F45" s="125">
        <f>E45*D45</f>
        <v>0</v>
      </c>
    </row>
    <row r="46" spans="1:6" ht="8.5" customHeight="1">
      <c r="A46" s="180"/>
      <c r="B46" s="832"/>
      <c r="C46" s="661"/>
      <c r="D46" s="661"/>
      <c r="E46" s="831"/>
      <c r="F46" s="125"/>
    </row>
    <row r="47" spans="1:6" ht="15" customHeight="1">
      <c r="A47" s="179" t="s">
        <v>483</v>
      </c>
      <c r="B47" s="826" t="s">
        <v>567</v>
      </c>
      <c r="C47" s="827" t="s">
        <v>483</v>
      </c>
      <c r="D47" s="827" t="s">
        <v>483</v>
      </c>
      <c r="E47" s="828"/>
      <c r="F47" s="126"/>
    </row>
    <row r="48" spans="1:6" ht="61.75" customHeight="1">
      <c r="A48" s="179" t="s">
        <v>483</v>
      </c>
      <c r="B48" s="836" t="s">
        <v>484</v>
      </c>
      <c r="C48" s="827" t="s">
        <v>483</v>
      </c>
      <c r="D48" s="827" t="s">
        <v>483</v>
      </c>
      <c r="E48" s="828"/>
      <c r="F48" s="126"/>
    </row>
    <row r="49" spans="1:6" ht="39.65" customHeight="1">
      <c r="A49" s="180" t="s">
        <v>94</v>
      </c>
      <c r="B49" s="660" t="s">
        <v>485</v>
      </c>
      <c r="C49" s="661" t="s">
        <v>486</v>
      </c>
      <c r="D49" s="661">
        <v>80</v>
      </c>
      <c r="E49" s="662"/>
      <c r="F49" s="125">
        <f>E49*D49</f>
        <v>0</v>
      </c>
    </row>
    <row r="50" spans="1:6" ht="10.75" customHeight="1">
      <c r="A50" s="180"/>
      <c r="B50" s="660"/>
      <c r="C50" s="661"/>
      <c r="D50" s="661"/>
      <c r="E50" s="662"/>
      <c r="F50" s="125"/>
    </row>
    <row r="51" spans="1:6" ht="15" customHeight="1">
      <c r="A51" s="180"/>
      <c r="B51" s="836" t="s">
        <v>568</v>
      </c>
      <c r="C51" s="661"/>
      <c r="D51" s="661"/>
      <c r="E51" s="662"/>
      <c r="F51" s="125"/>
    </row>
    <row r="52" spans="1:6" ht="9.65" customHeight="1">
      <c r="A52" s="180"/>
      <c r="B52" s="660"/>
      <c r="C52" s="661"/>
      <c r="D52" s="661"/>
      <c r="E52" s="662"/>
      <c r="F52" s="125"/>
    </row>
    <row r="53" spans="1:6" ht="26.5" customHeight="1">
      <c r="A53" s="180" t="s">
        <v>97</v>
      </c>
      <c r="B53" s="660" t="s">
        <v>569</v>
      </c>
      <c r="C53" s="661" t="s">
        <v>481</v>
      </c>
      <c r="D53" s="661">
        <v>300</v>
      </c>
      <c r="E53" s="662"/>
      <c r="F53" s="125">
        <f>E53*D53</f>
        <v>0</v>
      </c>
    </row>
    <row r="54" spans="1:6" ht="9.65" customHeight="1">
      <c r="A54" s="180"/>
      <c r="B54" s="660"/>
      <c r="C54" s="661"/>
      <c r="D54" s="661"/>
      <c r="E54" s="662"/>
      <c r="F54" s="125"/>
    </row>
    <row r="55" spans="1:6" ht="15" customHeight="1">
      <c r="A55" s="180" t="s">
        <v>177</v>
      </c>
      <c r="B55" s="660" t="s">
        <v>570</v>
      </c>
      <c r="C55" s="661" t="s">
        <v>481</v>
      </c>
      <c r="D55" s="661">
        <v>450</v>
      </c>
      <c r="E55" s="662"/>
      <c r="F55" s="125">
        <f>E55*D55</f>
        <v>0</v>
      </c>
    </row>
    <row r="56" spans="1:6" ht="9.65" customHeight="1">
      <c r="A56" s="180"/>
      <c r="B56" s="660"/>
      <c r="C56" s="661"/>
      <c r="D56" s="661"/>
      <c r="E56" s="662"/>
      <c r="F56" s="125"/>
    </row>
    <row r="57" spans="1:6" ht="15" customHeight="1">
      <c r="A57" s="180" t="s">
        <v>180</v>
      </c>
      <c r="B57" s="660" t="s">
        <v>571</v>
      </c>
      <c r="C57" s="661" t="s">
        <v>481</v>
      </c>
      <c r="D57" s="661">
        <v>650</v>
      </c>
      <c r="E57" s="662"/>
      <c r="F57" s="125">
        <f>E57*D57</f>
        <v>0</v>
      </c>
    </row>
    <row r="58" spans="1:6" ht="8.5" customHeight="1">
      <c r="A58" s="180"/>
      <c r="B58" s="660"/>
      <c r="C58" s="661"/>
      <c r="D58" s="661"/>
      <c r="E58" s="662"/>
      <c r="F58" s="125"/>
    </row>
    <row r="59" spans="1:6" ht="15" customHeight="1">
      <c r="A59" s="180" t="s">
        <v>280</v>
      </c>
      <c r="B59" s="660" t="s">
        <v>572</v>
      </c>
      <c r="C59" s="661" t="s">
        <v>481</v>
      </c>
      <c r="D59" s="661">
        <v>700</v>
      </c>
      <c r="E59" s="662"/>
      <c r="F59" s="125">
        <f>E59*D59</f>
        <v>0</v>
      </c>
    </row>
    <row r="60" spans="1:6" ht="8.5" customHeight="1">
      <c r="A60" s="180"/>
      <c r="B60" s="660"/>
      <c r="C60" s="661"/>
      <c r="D60" s="661"/>
      <c r="E60" s="662"/>
      <c r="F60" s="125"/>
    </row>
    <row r="61" spans="1:6" ht="15" customHeight="1">
      <c r="A61" s="180" t="s">
        <v>282</v>
      </c>
      <c r="B61" s="660" t="s">
        <v>480</v>
      </c>
      <c r="C61" s="661" t="s">
        <v>481</v>
      </c>
      <c r="D61" s="661">
        <v>640</v>
      </c>
      <c r="E61" s="662"/>
      <c r="F61" s="125">
        <f>E61*D61</f>
        <v>0</v>
      </c>
    </row>
    <row r="62" spans="1:6" ht="10.75" customHeight="1">
      <c r="A62" s="180"/>
      <c r="B62" s="660"/>
      <c r="C62" s="661"/>
      <c r="D62" s="661"/>
      <c r="E62" s="662"/>
      <c r="F62" s="125"/>
    </row>
    <row r="63" spans="1:6" ht="15" customHeight="1">
      <c r="A63" s="180" t="s">
        <v>284</v>
      </c>
      <c r="B63" s="660" t="s">
        <v>482</v>
      </c>
      <c r="C63" s="661" t="s">
        <v>481</v>
      </c>
      <c r="D63" s="661">
        <v>560</v>
      </c>
      <c r="E63" s="662"/>
      <c r="F63" s="125">
        <f>E63*D63</f>
        <v>0</v>
      </c>
    </row>
    <row r="64" spans="1:6" ht="10.75" customHeight="1">
      <c r="A64" s="180"/>
      <c r="B64" s="660"/>
      <c r="C64" s="661"/>
      <c r="D64" s="661"/>
      <c r="E64" s="662"/>
      <c r="F64" s="125"/>
    </row>
    <row r="65" spans="1:6" ht="28.75" customHeight="1">
      <c r="A65" s="180" t="s">
        <v>286</v>
      </c>
      <c r="B65" s="660" t="s">
        <v>573</v>
      </c>
      <c r="C65" s="661" t="s">
        <v>481</v>
      </c>
      <c r="D65" s="661">
        <v>200</v>
      </c>
      <c r="E65" s="662"/>
      <c r="F65" s="125">
        <f>E65*D65</f>
        <v>0</v>
      </c>
    </row>
    <row r="66" spans="1:6" ht="9" customHeight="1">
      <c r="A66" s="180"/>
      <c r="B66" s="660"/>
      <c r="C66" s="661"/>
      <c r="D66" s="661"/>
      <c r="E66" s="662"/>
      <c r="F66" s="125"/>
    </row>
    <row r="67" spans="1:6" ht="15" customHeight="1">
      <c r="A67" s="180" t="s">
        <v>288</v>
      </c>
      <c r="B67" s="660" t="s">
        <v>574</v>
      </c>
      <c r="C67" s="661" t="s">
        <v>251</v>
      </c>
      <c r="D67" s="661">
        <v>120</v>
      </c>
      <c r="E67" s="662"/>
      <c r="F67" s="125">
        <f>E67*D67</f>
        <v>0</v>
      </c>
    </row>
    <row r="68" spans="1:6" ht="7" customHeight="1">
      <c r="A68" s="180"/>
      <c r="B68" s="660"/>
      <c r="C68" s="661"/>
      <c r="D68" s="661"/>
      <c r="E68" s="662"/>
      <c r="F68" s="125"/>
    </row>
    <row r="69" spans="1:6" ht="15" customHeight="1">
      <c r="A69" s="180" t="s">
        <v>290</v>
      </c>
      <c r="B69" s="660" t="s">
        <v>575</v>
      </c>
      <c r="C69" s="661" t="s">
        <v>251</v>
      </c>
      <c r="D69" s="661">
        <v>120</v>
      </c>
      <c r="E69" s="662"/>
      <c r="F69" s="125">
        <f>E69*D69</f>
        <v>0</v>
      </c>
    </row>
    <row r="70" spans="1:6" ht="15" customHeight="1">
      <c r="A70" s="180"/>
      <c r="B70" s="660"/>
      <c r="C70" s="661"/>
      <c r="D70" s="661"/>
      <c r="E70" s="662"/>
      <c r="F70" s="125"/>
    </row>
    <row r="71" spans="1:6" ht="29.5" customHeight="1">
      <c r="A71" s="180" t="s">
        <v>292</v>
      </c>
      <c r="B71" s="660" t="s">
        <v>487</v>
      </c>
      <c r="C71" s="661" t="s">
        <v>488</v>
      </c>
      <c r="D71" s="661">
        <f>D65+D63+D61+D57+D55+D53+D41</f>
        <v>3250</v>
      </c>
      <c r="E71" s="662"/>
      <c r="F71" s="125">
        <f>E71*D71</f>
        <v>0</v>
      </c>
    </row>
    <row r="72" spans="1:6" ht="15" customHeight="1">
      <c r="A72" s="180"/>
      <c r="B72" s="660"/>
      <c r="C72" s="830"/>
      <c r="D72" s="661"/>
      <c r="E72" s="831"/>
      <c r="F72" s="125"/>
    </row>
    <row r="73" spans="1:6" ht="15" customHeight="1" thickBot="1">
      <c r="A73" s="180"/>
      <c r="B73" s="660"/>
      <c r="C73" s="830"/>
      <c r="D73" s="661"/>
      <c r="E73" s="831"/>
      <c r="F73" s="125"/>
    </row>
    <row r="74" spans="1:6" ht="15" customHeight="1" thickBot="1">
      <c r="A74" s="183" t="s">
        <v>483</v>
      </c>
      <c r="B74" s="118" t="s">
        <v>559</v>
      </c>
      <c r="C74" s="127" t="s">
        <v>483</v>
      </c>
      <c r="D74" s="127" t="s">
        <v>483</v>
      </c>
      <c r="E74" s="164"/>
      <c r="F74" s="128">
        <f>SUM(F41:F73)</f>
        <v>0</v>
      </c>
    </row>
    <row r="75" spans="1:6" ht="15" customHeight="1">
      <c r="A75" s="1061"/>
      <c r="B75" s="168"/>
      <c r="C75" s="167"/>
      <c r="D75" s="167"/>
      <c r="E75" s="169"/>
      <c r="F75" s="1062"/>
    </row>
    <row r="76" spans="1:6" ht="15" customHeight="1">
      <c r="A76" s="1063"/>
      <c r="B76" s="174"/>
      <c r="E76" s="175"/>
      <c r="F76" s="1064"/>
    </row>
    <row r="77" spans="1:6" ht="15" customHeight="1" thickBot="1">
      <c r="A77" s="1065"/>
      <c r="B77" s="172"/>
      <c r="C77" s="171"/>
      <c r="D77" s="171"/>
      <c r="E77" s="173"/>
      <c r="F77" s="1066"/>
    </row>
    <row r="78" spans="1:6" ht="15" customHeight="1">
      <c r="A78" s="1049"/>
      <c r="B78" s="1050"/>
      <c r="C78" s="1051"/>
      <c r="D78" s="1052"/>
      <c r="E78" s="1053"/>
      <c r="F78" s="1054"/>
    </row>
    <row r="79" spans="1:6" ht="15" customHeight="1">
      <c r="A79" s="180"/>
      <c r="B79" s="826" t="s">
        <v>576</v>
      </c>
      <c r="C79" s="830"/>
      <c r="D79" s="661"/>
      <c r="E79" s="831"/>
      <c r="F79" s="125"/>
    </row>
    <row r="80" spans="1:6" ht="15" customHeight="1" thickBot="1">
      <c r="A80" s="1055"/>
      <c r="B80" s="1056"/>
      <c r="C80" s="1057"/>
      <c r="D80" s="1058"/>
      <c r="E80" s="1059"/>
      <c r="F80" s="1060"/>
    </row>
    <row r="81" spans="1:8" s="973" customFormat="1" ht="15" customHeight="1">
      <c r="A81" s="968"/>
      <c r="B81" s="969" t="s">
        <v>577</v>
      </c>
      <c r="C81" s="970"/>
      <c r="D81" s="970"/>
      <c r="E81" s="971"/>
      <c r="F81" s="972"/>
    </row>
    <row r="82" spans="1:8" s="973" customFormat="1" ht="34.5">
      <c r="A82" s="968" t="s">
        <v>46</v>
      </c>
      <c r="B82" s="660" t="s">
        <v>682</v>
      </c>
      <c r="C82" s="975" t="s">
        <v>274</v>
      </c>
      <c r="D82" s="976">
        <v>2</v>
      </c>
      <c r="E82" s="977"/>
      <c r="F82" s="978">
        <f>D82*E82</f>
        <v>0</v>
      </c>
      <c r="H82" s="981"/>
    </row>
    <row r="83" spans="1:8" s="973" customFormat="1" ht="23">
      <c r="A83" s="968" t="s">
        <v>50</v>
      </c>
      <c r="B83" s="660" t="s">
        <v>680</v>
      </c>
      <c r="C83" s="975" t="s">
        <v>556</v>
      </c>
      <c r="D83" s="976">
        <v>40</v>
      </c>
      <c r="E83" s="977"/>
      <c r="F83" s="978">
        <f t="shared" ref="F83:F87" si="0">D83*E83</f>
        <v>0</v>
      </c>
      <c r="H83" s="981"/>
    </row>
    <row r="84" spans="1:8" s="973" customFormat="1" ht="12.5">
      <c r="A84" s="968" t="s">
        <v>82</v>
      </c>
      <c r="B84" s="660" t="s">
        <v>677</v>
      </c>
      <c r="C84" s="975" t="s">
        <v>556</v>
      </c>
      <c r="D84" s="976">
        <v>40</v>
      </c>
      <c r="E84" s="977"/>
      <c r="F84" s="978">
        <f t="shared" si="0"/>
        <v>0</v>
      </c>
      <c r="H84" s="981"/>
    </row>
    <row r="85" spans="1:8" s="973" customFormat="1" ht="12.5">
      <c r="A85" s="968" t="s">
        <v>94</v>
      </c>
      <c r="B85" s="660" t="s">
        <v>678</v>
      </c>
      <c r="C85" s="975" t="s">
        <v>274</v>
      </c>
      <c r="D85" s="976">
        <v>1</v>
      </c>
      <c r="E85" s="977"/>
      <c r="F85" s="978">
        <f t="shared" si="0"/>
        <v>0</v>
      </c>
      <c r="H85" s="981"/>
    </row>
    <row r="86" spans="1:8" s="973" customFormat="1" ht="23">
      <c r="A86" s="968" t="s">
        <v>97</v>
      </c>
      <c r="B86" s="660" t="s">
        <v>679</v>
      </c>
      <c r="C86" s="975" t="s">
        <v>274</v>
      </c>
      <c r="D86" s="976">
        <v>4</v>
      </c>
      <c r="E86" s="977"/>
      <c r="F86" s="978">
        <f t="shared" si="0"/>
        <v>0</v>
      </c>
      <c r="H86" s="981"/>
    </row>
    <row r="87" spans="1:8" s="973" customFormat="1" ht="34.5">
      <c r="A87" s="968" t="s">
        <v>177</v>
      </c>
      <c r="B87" s="660" t="s">
        <v>681</v>
      </c>
      <c r="C87" s="975" t="s">
        <v>417</v>
      </c>
      <c r="D87" s="976">
        <v>1</v>
      </c>
      <c r="E87" s="977"/>
      <c r="F87" s="978">
        <f t="shared" si="0"/>
        <v>0</v>
      </c>
      <c r="H87" s="981"/>
    </row>
    <row r="88" spans="1:8" s="973" customFormat="1" ht="15" customHeight="1">
      <c r="A88" s="968"/>
      <c r="B88" s="974"/>
      <c r="C88" s="975"/>
      <c r="D88" s="976"/>
      <c r="E88" s="977"/>
      <c r="F88" s="978"/>
    </row>
    <row r="89" spans="1:8" s="973" customFormat="1" ht="15" customHeight="1">
      <c r="A89" s="968"/>
      <c r="B89" s="974"/>
      <c r="C89" s="975"/>
      <c r="D89" s="976"/>
      <c r="E89" s="979"/>
      <c r="F89" s="980"/>
    </row>
    <row r="90" spans="1:8" ht="15" customHeight="1">
      <c r="A90" s="180"/>
      <c r="B90" s="660"/>
      <c r="C90" s="830"/>
      <c r="D90" s="661"/>
      <c r="E90" s="831"/>
      <c r="F90" s="125"/>
    </row>
    <row r="91" spans="1:8" ht="15" customHeight="1">
      <c r="A91" s="180"/>
      <c r="B91" s="660"/>
      <c r="C91" s="830"/>
      <c r="D91" s="661"/>
      <c r="E91" s="831"/>
      <c r="F91" s="125"/>
    </row>
    <row r="92" spans="1:8" ht="15" customHeight="1">
      <c r="A92" s="180"/>
      <c r="B92" s="660"/>
      <c r="C92" s="830"/>
      <c r="D92" s="661"/>
      <c r="E92" s="831"/>
      <c r="F92" s="125"/>
    </row>
    <row r="93" spans="1:8" ht="15" customHeight="1" thickBot="1">
      <c r="A93" s="180"/>
      <c r="B93" s="660"/>
      <c r="C93" s="830"/>
      <c r="D93" s="661"/>
      <c r="E93" s="831"/>
      <c r="F93" s="125"/>
    </row>
    <row r="94" spans="1:8" ht="15" customHeight="1" thickBot="1">
      <c r="A94" s="183" t="s">
        <v>483</v>
      </c>
      <c r="B94" s="118" t="s">
        <v>559</v>
      </c>
      <c r="C94" s="127" t="s">
        <v>483</v>
      </c>
      <c r="D94" s="127" t="s">
        <v>483</v>
      </c>
      <c r="E94" s="164"/>
      <c r="F94" s="128">
        <f>SUM(F81:F93)</f>
        <v>0</v>
      </c>
      <c r="H94" s="982"/>
    </row>
    <row r="95" spans="1:8" ht="15" customHeight="1">
      <c r="A95" s="180"/>
      <c r="B95" s="660"/>
      <c r="C95" s="830"/>
      <c r="D95" s="661"/>
      <c r="E95" s="831"/>
      <c r="F95" s="125"/>
    </row>
    <row r="96" spans="1:8" ht="15" customHeight="1">
      <c r="A96" s="180"/>
      <c r="B96" s="841" t="s">
        <v>410</v>
      </c>
      <c r="C96" s="830"/>
      <c r="D96" s="661"/>
      <c r="E96" s="831"/>
      <c r="F96" s="125"/>
    </row>
    <row r="97" spans="1:6" ht="15" customHeight="1">
      <c r="A97" s="180"/>
      <c r="B97" s="660"/>
      <c r="C97" s="830"/>
      <c r="D97" s="661"/>
      <c r="E97" s="831"/>
      <c r="F97" s="125"/>
    </row>
    <row r="98" spans="1:6" ht="15" customHeight="1">
      <c r="A98" s="180"/>
      <c r="B98" s="825" t="s">
        <v>578</v>
      </c>
      <c r="C98" s="830"/>
      <c r="D98" s="661"/>
      <c r="E98" s="831"/>
      <c r="F98" s="125">
        <f>F33</f>
        <v>0</v>
      </c>
    </row>
    <row r="99" spans="1:6" ht="15" customHeight="1">
      <c r="A99" s="180"/>
      <c r="B99" s="842"/>
      <c r="C99" s="830"/>
      <c r="D99" s="661"/>
      <c r="E99" s="831"/>
      <c r="F99" s="125"/>
    </row>
    <row r="100" spans="1:6" ht="15" customHeight="1">
      <c r="A100" s="180"/>
      <c r="B100" s="825" t="s">
        <v>579</v>
      </c>
      <c r="C100" s="830"/>
      <c r="D100" s="661"/>
      <c r="E100" s="831"/>
      <c r="F100" s="125">
        <f>F74</f>
        <v>0</v>
      </c>
    </row>
    <row r="101" spans="1:6" ht="15" customHeight="1">
      <c r="A101" s="180"/>
      <c r="B101" s="842"/>
      <c r="C101" s="830"/>
      <c r="D101" s="661"/>
      <c r="E101" s="831"/>
      <c r="F101" s="125"/>
    </row>
    <row r="102" spans="1:6" ht="15" customHeight="1">
      <c r="A102" s="180"/>
      <c r="B102" s="825" t="s">
        <v>580</v>
      </c>
      <c r="C102" s="830"/>
      <c r="D102" s="661"/>
      <c r="E102" s="831"/>
      <c r="F102" s="125">
        <f>F94</f>
        <v>0</v>
      </c>
    </row>
    <row r="103" spans="1:6" ht="15" customHeight="1">
      <c r="A103" s="180"/>
      <c r="B103" s="660"/>
      <c r="C103" s="830"/>
      <c r="D103" s="661"/>
      <c r="E103" s="831"/>
      <c r="F103" s="125"/>
    </row>
    <row r="104" spans="1:6" ht="15" customHeight="1">
      <c r="A104" s="180"/>
      <c r="B104" s="660"/>
      <c r="C104" s="830"/>
      <c r="D104" s="661"/>
      <c r="E104" s="831"/>
      <c r="F104" s="125"/>
    </row>
    <row r="105" spans="1:6" ht="15" customHeight="1">
      <c r="A105" s="180"/>
      <c r="B105" s="660"/>
      <c r="C105" s="830"/>
      <c r="D105" s="661"/>
      <c r="E105" s="831"/>
      <c r="F105" s="125"/>
    </row>
    <row r="106" spans="1:6" ht="15" customHeight="1">
      <c r="A106" s="180"/>
      <c r="B106" s="660"/>
      <c r="C106" s="830"/>
      <c r="D106" s="661"/>
      <c r="E106" s="831"/>
      <c r="F106" s="125"/>
    </row>
    <row r="107" spans="1:6" ht="15" customHeight="1">
      <c r="A107" s="180"/>
      <c r="B107" s="660"/>
      <c r="C107" s="830"/>
      <c r="D107" s="661"/>
      <c r="E107" s="831"/>
      <c r="F107" s="125"/>
    </row>
    <row r="108" spans="1:6" ht="15" customHeight="1">
      <c r="A108" s="180"/>
      <c r="B108" s="660"/>
      <c r="C108" s="830"/>
      <c r="D108" s="661"/>
      <c r="E108" s="831"/>
      <c r="F108" s="125"/>
    </row>
    <row r="109" spans="1:6" ht="15" customHeight="1">
      <c r="A109" s="180"/>
      <c r="B109" s="660"/>
      <c r="C109" s="830"/>
      <c r="D109" s="661"/>
      <c r="E109" s="831"/>
      <c r="F109" s="125"/>
    </row>
    <row r="110" spans="1:6" ht="15" customHeight="1">
      <c r="A110" s="180"/>
      <c r="B110" s="660"/>
      <c r="C110" s="830"/>
      <c r="D110" s="661"/>
      <c r="E110" s="831"/>
      <c r="F110" s="125"/>
    </row>
    <row r="111" spans="1:6" ht="15" customHeight="1">
      <c r="A111" s="180"/>
      <c r="B111" s="660"/>
      <c r="C111" s="830"/>
      <c r="D111" s="661"/>
      <c r="E111" s="831"/>
      <c r="F111" s="125"/>
    </row>
    <row r="112" spans="1:6" ht="15" customHeight="1">
      <c r="A112" s="180"/>
      <c r="B112" s="660"/>
      <c r="C112" s="830"/>
      <c r="D112" s="661"/>
      <c r="E112" s="831"/>
      <c r="F112" s="125"/>
    </row>
    <row r="113" spans="1:6" ht="15" customHeight="1">
      <c r="A113" s="180"/>
      <c r="B113" s="660"/>
      <c r="C113" s="830"/>
      <c r="D113" s="661"/>
      <c r="E113" s="831"/>
      <c r="F113" s="125"/>
    </row>
    <row r="114" spans="1:6" ht="15" customHeight="1">
      <c r="A114" s="180"/>
      <c r="B114" s="660"/>
      <c r="C114" s="830"/>
      <c r="D114" s="661"/>
      <c r="E114" s="831"/>
      <c r="F114" s="125"/>
    </row>
    <row r="115" spans="1:6" ht="15" customHeight="1">
      <c r="A115" s="180"/>
      <c r="B115" s="660"/>
      <c r="C115" s="830"/>
      <c r="D115" s="661"/>
      <c r="E115" s="831"/>
      <c r="F115" s="125"/>
    </row>
    <row r="116" spans="1:6" ht="15" customHeight="1">
      <c r="A116" s="180"/>
      <c r="B116" s="660"/>
      <c r="C116" s="830"/>
      <c r="D116" s="661"/>
      <c r="E116" s="831"/>
      <c r="F116" s="125"/>
    </row>
    <row r="117" spans="1:6" ht="15" customHeight="1">
      <c r="A117" s="180"/>
      <c r="B117" s="660"/>
      <c r="C117" s="830"/>
      <c r="D117" s="661"/>
      <c r="E117" s="831"/>
      <c r="F117" s="125"/>
    </row>
    <row r="118" spans="1:6" ht="15" customHeight="1" thickBot="1">
      <c r="A118" s="180"/>
      <c r="B118" s="660"/>
      <c r="C118" s="830"/>
      <c r="D118" s="661"/>
      <c r="E118" s="831"/>
      <c r="F118" s="125"/>
    </row>
    <row r="119" spans="1:6" ht="15" thickBot="1">
      <c r="A119" s="183" t="s">
        <v>483</v>
      </c>
      <c r="B119" s="118" t="s">
        <v>581</v>
      </c>
      <c r="C119" s="127" t="s">
        <v>483</v>
      </c>
      <c r="D119" s="127" t="s">
        <v>483</v>
      </c>
      <c r="E119" s="164" t="s">
        <v>483</v>
      </c>
      <c r="F119" s="128">
        <f>SUM(F98:F118)</f>
        <v>0</v>
      </c>
    </row>
    <row r="121" spans="1:6">
      <c r="F121" s="44" t="s">
        <v>582</v>
      </c>
    </row>
  </sheetData>
  <mergeCells count="1">
    <mergeCell ref="A1:F1"/>
  </mergeCells>
  <pageMargins left="0.75" right="0.75" top="1" bottom="1" header="0.5" footer="0.5"/>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J230"/>
  <sheetViews>
    <sheetView view="pageBreakPreview" topLeftCell="A217" zoomScaleNormal="100" zoomScaleSheetLayoutView="100" workbookViewId="0">
      <selection activeCell="F9" sqref="F9:F212"/>
    </sheetView>
  </sheetViews>
  <sheetFormatPr defaultColWidth="10.453125" defaultRowHeight="22" customHeight="1"/>
  <cols>
    <col min="1" max="1" width="1.54296875" style="6" customWidth="1"/>
    <col min="2" max="2" width="5.54296875" style="162" customWidth="1"/>
    <col min="3" max="3" width="58.1796875" style="6" customWidth="1"/>
    <col min="4" max="4" width="7.453125" style="98" customWidth="1"/>
    <col min="5" max="5" width="9" style="672" customWidth="1"/>
    <col min="6" max="6" width="10.54296875" style="43" customWidth="1"/>
    <col min="7" max="7" width="13.453125" style="99" customWidth="1"/>
    <col min="8" max="8" width="18" style="845" customWidth="1"/>
    <col min="9" max="11" width="10.453125" style="16"/>
    <col min="12" max="16384" width="10.453125" style="6"/>
  </cols>
  <sheetData>
    <row r="1" spans="2:11" ht="6.75" customHeight="1" thickBot="1">
      <c r="B1" s="148"/>
      <c r="C1" s="2"/>
      <c r="D1" s="3"/>
      <c r="E1" s="671"/>
      <c r="F1" s="4"/>
      <c r="G1" s="4"/>
      <c r="I1" s="5"/>
      <c r="J1" s="5"/>
      <c r="K1" s="5"/>
    </row>
    <row r="2" spans="2:11" ht="30" customHeight="1" thickBot="1">
      <c r="B2" s="176"/>
      <c r="C2" s="1204" t="s">
        <v>583</v>
      </c>
      <c r="D2" s="1204"/>
      <c r="E2" s="1204"/>
      <c r="F2" s="1204"/>
      <c r="G2" s="11"/>
      <c r="I2" s="5"/>
      <c r="J2" s="5"/>
      <c r="K2" s="5"/>
    </row>
    <row r="3" spans="2:11" ht="5.15" customHeight="1">
      <c r="B3" s="149"/>
      <c r="C3" s="13"/>
      <c r="D3" s="724"/>
      <c r="E3" s="725"/>
      <c r="F3" s="14"/>
      <c r="G3" s="15"/>
    </row>
    <row r="4" spans="2:11" s="21" customFormat="1" ht="30.75" customHeight="1">
      <c r="B4" s="17" t="s">
        <v>25</v>
      </c>
      <c r="C4" s="18" t="s">
        <v>26</v>
      </c>
      <c r="D4" s="726" t="s">
        <v>244</v>
      </c>
      <c r="E4" s="669" t="s">
        <v>245</v>
      </c>
      <c r="F4" s="19" t="s">
        <v>246</v>
      </c>
      <c r="G4" s="20" t="s">
        <v>247</v>
      </c>
      <c r="H4" s="845"/>
      <c r="I4" s="19"/>
      <c r="J4" s="16"/>
      <c r="K4" s="16"/>
    </row>
    <row r="5" spans="2:11" ht="3.75" customHeight="1" thickBot="1">
      <c r="B5" s="151"/>
      <c r="C5" s="23"/>
      <c r="D5" s="24"/>
      <c r="E5" s="664"/>
      <c r="F5" s="25"/>
      <c r="G5" s="26"/>
    </row>
    <row r="6" spans="2:11" s="33" customFormat="1" ht="20.149999999999999" customHeight="1">
      <c r="B6" s="152"/>
      <c r="C6" s="28"/>
      <c r="D6" s="29"/>
      <c r="E6" s="674"/>
      <c r="F6" s="30"/>
      <c r="G6" s="31"/>
      <c r="H6" s="846"/>
      <c r="I6" s="32"/>
      <c r="J6" s="32"/>
      <c r="K6" s="32"/>
    </row>
    <row r="7" spans="2:11" s="33" customFormat="1" ht="20.149999999999999" customHeight="1">
      <c r="B7" s="17"/>
      <c r="C7" s="652" t="s">
        <v>248</v>
      </c>
      <c r="D7" s="727"/>
      <c r="E7" s="680"/>
      <c r="F7" s="728"/>
      <c r="G7" s="34"/>
      <c r="H7" s="846"/>
      <c r="I7" s="32"/>
      <c r="J7" s="32"/>
      <c r="K7" s="32"/>
    </row>
    <row r="8" spans="2:11" s="33" customFormat="1" ht="20.149999999999999" customHeight="1">
      <c r="B8" s="17"/>
      <c r="C8" s="652" t="s">
        <v>249</v>
      </c>
      <c r="D8" s="727"/>
      <c r="E8" s="680"/>
      <c r="F8" s="728"/>
      <c r="G8" s="34"/>
      <c r="H8" s="846"/>
      <c r="I8" s="32"/>
      <c r="J8" s="32"/>
      <c r="K8" s="32"/>
    </row>
    <row r="9" spans="2:11" s="33" customFormat="1" ht="20.149999999999999" customHeight="1">
      <c r="B9" s="35"/>
      <c r="C9" s="729"/>
      <c r="D9" s="727"/>
      <c r="E9" s="680"/>
      <c r="F9" s="728"/>
      <c r="G9" s="34"/>
      <c r="H9" s="846"/>
      <c r="I9" s="32"/>
      <c r="J9" s="32"/>
      <c r="K9" s="32"/>
    </row>
    <row r="10" spans="2:11" s="33" customFormat="1" ht="31.5" customHeight="1">
      <c r="B10" s="35"/>
      <c r="C10" s="730" t="s">
        <v>250</v>
      </c>
      <c r="D10" s="727"/>
      <c r="E10" s="680"/>
      <c r="F10" s="728"/>
      <c r="G10" s="34"/>
      <c r="H10" s="846"/>
      <c r="I10" s="32"/>
      <c r="J10" s="32"/>
      <c r="K10" s="32"/>
    </row>
    <row r="11" spans="2:11" s="33" customFormat="1" ht="20.149999999999999" customHeight="1">
      <c r="B11" s="35"/>
      <c r="C11" s="729"/>
      <c r="D11" s="727"/>
      <c r="E11" s="680"/>
      <c r="F11" s="728"/>
      <c r="G11" s="34"/>
      <c r="H11" s="846"/>
      <c r="I11" s="32"/>
      <c r="J11" s="32"/>
      <c r="K11" s="32"/>
    </row>
    <row r="12" spans="2:11" s="33" customFormat="1" ht="20.149999999999999" customHeight="1">
      <c r="B12" s="158" t="s">
        <v>46</v>
      </c>
      <c r="C12" s="731" t="s">
        <v>255</v>
      </c>
      <c r="D12" s="727" t="s">
        <v>254</v>
      </c>
      <c r="E12" s="680">
        <v>2</v>
      </c>
      <c r="F12" s="728"/>
      <c r="G12" s="34">
        <f t="shared" ref="G12:G14" si="0">F12*E12</f>
        <v>0</v>
      </c>
      <c r="H12" s="846"/>
      <c r="I12" s="32"/>
      <c r="J12" s="32"/>
      <c r="K12" s="32"/>
    </row>
    <row r="13" spans="2:11" s="33" customFormat="1" ht="20.149999999999999" customHeight="1">
      <c r="B13" s="158"/>
      <c r="C13" s="732"/>
      <c r="D13" s="727"/>
      <c r="E13" s="680"/>
      <c r="F13" s="728"/>
      <c r="G13" s="34"/>
      <c r="H13" s="846"/>
      <c r="I13" s="32"/>
      <c r="J13" s="32"/>
      <c r="K13" s="32"/>
    </row>
    <row r="14" spans="2:11" s="33" customFormat="1" ht="20.149999999999999" customHeight="1">
      <c r="B14" s="158" t="s">
        <v>50</v>
      </c>
      <c r="C14" s="731" t="s">
        <v>584</v>
      </c>
      <c r="D14" s="727" t="s">
        <v>251</v>
      </c>
      <c r="E14" s="680">
        <v>2</v>
      </c>
      <c r="F14" s="728"/>
      <c r="G14" s="34">
        <f t="shared" si="0"/>
        <v>0</v>
      </c>
      <c r="H14" s="846"/>
      <c r="I14" s="32"/>
      <c r="J14" s="32"/>
      <c r="K14" s="32"/>
    </row>
    <row r="15" spans="2:11" s="33" customFormat="1" ht="20.149999999999999" customHeight="1">
      <c r="B15" s="158"/>
      <c r="C15" s="729"/>
      <c r="D15" s="727"/>
      <c r="E15" s="680"/>
      <c r="F15" s="728"/>
      <c r="G15" s="34"/>
      <c r="H15" s="846"/>
      <c r="I15" s="32"/>
      <c r="J15" s="32"/>
      <c r="K15" s="32"/>
    </row>
    <row r="16" spans="2:11" s="33" customFormat="1" ht="20.149999999999999" customHeight="1">
      <c r="B16" s="158" t="s">
        <v>82</v>
      </c>
      <c r="C16" s="731" t="s">
        <v>585</v>
      </c>
      <c r="D16" s="727" t="s">
        <v>264</v>
      </c>
      <c r="E16" s="680">
        <v>20</v>
      </c>
      <c r="F16" s="728"/>
      <c r="G16" s="34">
        <f>F16*E16</f>
        <v>0</v>
      </c>
      <c r="H16" s="846"/>
      <c r="I16" s="32"/>
      <c r="J16" s="32"/>
      <c r="K16" s="32"/>
    </row>
    <row r="17" spans="2:11" s="33" customFormat="1" ht="20.149999999999999" customHeight="1">
      <c r="B17" s="158"/>
      <c r="C17" s="729"/>
      <c r="D17" s="727"/>
      <c r="E17" s="680"/>
      <c r="F17" s="728"/>
      <c r="G17" s="34"/>
      <c r="H17" s="846"/>
      <c r="I17" s="32"/>
      <c r="J17" s="32"/>
      <c r="K17" s="32"/>
    </row>
    <row r="18" spans="2:11" s="33" customFormat="1" ht="20.149999999999999" customHeight="1">
      <c r="B18" s="158"/>
      <c r="C18" s="729"/>
      <c r="D18" s="727"/>
      <c r="E18" s="680"/>
      <c r="F18" s="728"/>
      <c r="G18" s="34"/>
      <c r="H18" s="846"/>
      <c r="I18" s="32"/>
      <c r="J18" s="32"/>
      <c r="K18" s="32"/>
    </row>
    <row r="19" spans="2:11" s="33" customFormat="1" ht="20.149999999999999" customHeight="1">
      <c r="B19" s="158"/>
      <c r="C19" s="729"/>
      <c r="D19" s="727"/>
      <c r="E19" s="680"/>
      <c r="F19" s="728"/>
      <c r="G19" s="34"/>
      <c r="H19" s="846"/>
      <c r="I19" s="32"/>
      <c r="J19" s="32"/>
      <c r="K19" s="32"/>
    </row>
    <row r="20" spans="2:11" s="33" customFormat="1" ht="20.149999999999999" customHeight="1">
      <c r="B20" s="158"/>
      <c r="C20" s="729"/>
      <c r="D20" s="727"/>
      <c r="E20" s="680"/>
      <c r="F20" s="728"/>
      <c r="G20" s="34"/>
      <c r="H20" s="846"/>
      <c r="I20" s="32"/>
      <c r="J20" s="32"/>
      <c r="K20" s="32"/>
    </row>
    <row r="21" spans="2:11" s="33" customFormat="1" ht="20.149999999999999" customHeight="1">
      <c r="B21" s="158"/>
      <c r="C21" s="729"/>
      <c r="D21" s="727"/>
      <c r="E21" s="680"/>
      <c r="F21" s="728"/>
      <c r="G21" s="34"/>
      <c r="H21" s="846"/>
      <c r="I21" s="32"/>
      <c r="J21" s="32"/>
      <c r="K21" s="32"/>
    </row>
    <row r="22" spans="2:11" s="33" customFormat="1" ht="20.149999999999999" customHeight="1">
      <c r="B22" s="158"/>
      <c r="C22" s="729"/>
      <c r="D22" s="727"/>
      <c r="E22" s="680"/>
      <c r="F22" s="728"/>
      <c r="G22" s="34"/>
      <c r="H22" s="846"/>
      <c r="I22" s="32"/>
      <c r="J22" s="32"/>
      <c r="K22" s="32"/>
    </row>
    <row r="23" spans="2:11" s="33" customFormat="1" ht="20.149999999999999" customHeight="1">
      <c r="B23" s="158"/>
      <c r="C23" s="729"/>
      <c r="D23" s="727"/>
      <c r="E23" s="680"/>
      <c r="F23" s="728"/>
      <c r="G23" s="34"/>
      <c r="H23" s="846"/>
      <c r="I23" s="32"/>
      <c r="J23" s="32"/>
      <c r="K23" s="32"/>
    </row>
    <row r="24" spans="2:11" s="33" customFormat="1" ht="20.149999999999999" customHeight="1">
      <c r="B24" s="158"/>
      <c r="C24" s="729"/>
      <c r="D24" s="727"/>
      <c r="E24" s="680"/>
      <c r="F24" s="728"/>
      <c r="G24" s="34"/>
      <c r="H24" s="846"/>
      <c r="I24" s="32"/>
      <c r="J24" s="32"/>
      <c r="K24" s="32"/>
    </row>
    <row r="25" spans="2:11" s="33" customFormat="1" ht="20.149999999999999" customHeight="1">
      <c r="B25" s="158"/>
      <c r="C25" s="729"/>
      <c r="D25" s="727"/>
      <c r="E25" s="680"/>
      <c r="F25" s="728"/>
      <c r="G25" s="34"/>
      <c r="H25" s="846"/>
      <c r="I25" s="32"/>
      <c r="J25" s="32"/>
      <c r="K25" s="32"/>
    </row>
    <row r="26" spans="2:11" s="33" customFormat="1" ht="20.149999999999999" customHeight="1">
      <c r="B26" s="158"/>
      <c r="C26" s="729"/>
      <c r="D26" s="727"/>
      <c r="E26" s="680"/>
      <c r="F26" s="728"/>
      <c r="G26" s="34"/>
      <c r="H26" s="846"/>
      <c r="I26" s="32"/>
      <c r="J26" s="32"/>
      <c r="K26" s="32"/>
    </row>
    <row r="27" spans="2:11" s="33" customFormat="1" ht="20.149999999999999" customHeight="1">
      <c r="B27" s="158"/>
      <c r="C27" s="729"/>
      <c r="D27" s="727"/>
      <c r="E27" s="680"/>
      <c r="F27" s="728"/>
      <c r="G27" s="34"/>
      <c r="H27" s="846"/>
      <c r="I27" s="32"/>
      <c r="J27" s="32"/>
      <c r="K27" s="32"/>
    </row>
    <row r="28" spans="2:11" s="33" customFormat="1" ht="20.149999999999999" customHeight="1">
      <c r="B28" s="158"/>
      <c r="C28" s="729"/>
      <c r="D28" s="727"/>
      <c r="E28" s="680"/>
      <c r="F28" s="728"/>
      <c r="G28" s="34"/>
      <c r="H28" s="846"/>
      <c r="I28" s="32"/>
      <c r="J28" s="32"/>
      <c r="K28" s="32"/>
    </row>
    <row r="29" spans="2:11" s="33" customFormat="1" ht="20.149999999999999" customHeight="1">
      <c r="B29" s="158"/>
      <c r="C29" s="729"/>
      <c r="D29" s="727"/>
      <c r="E29" s="680"/>
      <c r="F29" s="728"/>
      <c r="G29" s="34"/>
      <c r="H29" s="846"/>
      <c r="I29" s="32"/>
      <c r="J29" s="32"/>
      <c r="K29" s="32"/>
    </row>
    <row r="30" spans="2:11" s="33" customFormat="1" ht="20.149999999999999" customHeight="1">
      <c r="B30" s="158"/>
      <c r="C30" s="729"/>
      <c r="D30" s="727"/>
      <c r="E30" s="680"/>
      <c r="F30" s="728"/>
      <c r="G30" s="34"/>
      <c r="H30" s="846"/>
      <c r="I30" s="32"/>
      <c r="J30" s="32"/>
      <c r="K30" s="32"/>
    </row>
    <row r="31" spans="2:11" s="33" customFormat="1" ht="20.149999999999999" customHeight="1">
      <c r="B31" s="158"/>
      <c r="C31" s="729"/>
      <c r="D31" s="727"/>
      <c r="E31" s="680"/>
      <c r="F31" s="728"/>
      <c r="G31" s="34"/>
      <c r="H31" s="846"/>
      <c r="I31" s="32"/>
      <c r="J31" s="32"/>
      <c r="K31" s="32"/>
    </row>
    <row r="32" spans="2:11" s="33" customFormat="1" ht="20.149999999999999" customHeight="1">
      <c r="B32" s="158"/>
      <c r="C32" s="729"/>
      <c r="D32" s="727"/>
      <c r="E32" s="680"/>
      <c r="F32" s="728"/>
      <c r="G32" s="34"/>
      <c r="H32" s="846"/>
      <c r="I32" s="32"/>
      <c r="J32" s="32"/>
      <c r="K32" s="32"/>
    </row>
    <row r="33" spans="2:11" s="33" customFormat="1" ht="20.149999999999999" customHeight="1">
      <c r="B33" s="158"/>
      <c r="C33" s="729"/>
      <c r="D33" s="727"/>
      <c r="E33" s="680"/>
      <c r="F33" s="728"/>
      <c r="G33" s="34"/>
      <c r="H33" s="846"/>
      <c r="I33" s="32"/>
      <c r="J33" s="32"/>
      <c r="K33" s="32"/>
    </row>
    <row r="34" spans="2:11" s="33" customFormat="1" ht="20.149999999999999" customHeight="1">
      <c r="B34" s="158"/>
      <c r="C34" s="729"/>
      <c r="D34" s="727"/>
      <c r="E34" s="680"/>
      <c r="F34" s="728"/>
      <c r="G34" s="34"/>
      <c r="H34" s="846"/>
      <c r="I34" s="32"/>
      <c r="J34" s="32"/>
      <c r="K34" s="32"/>
    </row>
    <row r="35" spans="2:11" s="33" customFormat="1" ht="20.149999999999999" customHeight="1">
      <c r="B35" s="158"/>
      <c r="C35" s="729"/>
      <c r="D35" s="727"/>
      <c r="E35" s="680"/>
      <c r="F35" s="728"/>
      <c r="G35" s="34"/>
      <c r="H35" s="846"/>
      <c r="I35" s="32"/>
      <c r="J35" s="32"/>
      <c r="K35" s="32"/>
    </row>
    <row r="36" spans="2:11" s="33" customFormat="1" ht="20.149999999999999" customHeight="1">
      <c r="B36" s="158"/>
      <c r="C36" s="729"/>
      <c r="D36" s="727"/>
      <c r="E36" s="680"/>
      <c r="F36" s="728"/>
      <c r="G36" s="34"/>
      <c r="H36" s="846"/>
      <c r="I36" s="32"/>
      <c r="J36" s="32"/>
      <c r="K36" s="32"/>
    </row>
    <row r="37" spans="2:11" s="33" customFormat="1" ht="20.149999999999999" customHeight="1">
      <c r="B37" s="158"/>
      <c r="C37" s="729"/>
      <c r="D37" s="727"/>
      <c r="E37" s="680"/>
      <c r="F37" s="728"/>
      <c r="G37" s="34"/>
      <c r="H37" s="846"/>
      <c r="I37" s="32"/>
      <c r="J37" s="32"/>
      <c r="K37" s="32"/>
    </row>
    <row r="38" spans="2:11" s="33" customFormat="1" ht="20.149999999999999" customHeight="1">
      <c r="B38" s="158"/>
      <c r="C38" s="729"/>
      <c r="D38" s="727"/>
      <c r="E38" s="680"/>
      <c r="F38" s="728"/>
      <c r="G38" s="34"/>
      <c r="H38" s="846"/>
      <c r="I38" s="32"/>
      <c r="J38" s="32"/>
      <c r="K38" s="32"/>
    </row>
    <row r="39" spans="2:11" s="33" customFormat="1" ht="20.149999999999999" customHeight="1">
      <c r="B39" s="158"/>
      <c r="C39" s="729"/>
      <c r="D39" s="727"/>
      <c r="E39" s="680"/>
      <c r="F39" s="728"/>
      <c r="G39" s="34"/>
      <c r="H39" s="846"/>
      <c r="I39" s="32"/>
      <c r="J39" s="32"/>
      <c r="K39" s="32"/>
    </row>
    <row r="40" spans="2:11" s="33" customFormat="1" ht="20.149999999999999" customHeight="1" thickBot="1">
      <c r="B40" s="154"/>
      <c r="C40" s="37" t="s">
        <v>258</v>
      </c>
      <c r="D40" s="38"/>
      <c r="E40" s="694"/>
      <c r="F40" s="39"/>
      <c r="G40" s="40">
        <f>SUM(G12:G39)</f>
        <v>0</v>
      </c>
      <c r="H40" s="846"/>
      <c r="I40" s="32"/>
      <c r="J40" s="32"/>
      <c r="K40" s="32"/>
    </row>
    <row r="41" spans="2:11" s="33" customFormat="1" ht="20.149999999999999" customHeight="1" thickTop="1">
      <c r="B41" s="594"/>
      <c r="C41" s="599"/>
      <c r="D41" s="135"/>
      <c r="E41" s="668"/>
      <c r="F41" s="136"/>
      <c r="G41" s="137"/>
      <c r="H41" s="846"/>
      <c r="I41" s="32"/>
      <c r="J41" s="32"/>
      <c r="K41" s="32"/>
    </row>
    <row r="42" spans="2:11" s="33" customFormat="1" ht="20.149999999999999" customHeight="1" thickBot="1">
      <c r="B42" s="157"/>
      <c r="C42" s="600"/>
      <c r="D42" s="141"/>
      <c r="E42" s="677"/>
      <c r="F42" s="82"/>
      <c r="G42" s="44" t="s">
        <v>586</v>
      </c>
      <c r="H42" s="846"/>
      <c r="I42" s="32"/>
      <c r="J42" s="32"/>
      <c r="K42" s="32"/>
    </row>
    <row r="43" spans="2:11" s="70" customFormat="1" ht="23.15" customHeight="1">
      <c r="B43" s="604"/>
      <c r="C43" s="605"/>
      <c r="D43" s="205"/>
      <c r="E43" s="674"/>
      <c r="F43" s="30"/>
      <c r="G43" s="606"/>
      <c r="H43" s="850"/>
      <c r="I43" s="105"/>
    </row>
    <row r="44" spans="2:11" s="70" customFormat="1" ht="23.15" customHeight="1">
      <c r="B44" s="596"/>
      <c r="C44" s="733" t="s">
        <v>260</v>
      </c>
      <c r="D44" s="758"/>
      <c r="E44" s="680"/>
      <c r="F44" s="728"/>
      <c r="G44" s="186"/>
      <c r="H44" s="850"/>
      <c r="I44" s="105"/>
    </row>
    <row r="45" spans="2:11" s="70" customFormat="1" ht="23.15" customHeight="1">
      <c r="B45" s="596"/>
      <c r="C45" s="759"/>
      <c r="D45" s="758"/>
      <c r="E45" s="680"/>
      <c r="F45" s="728"/>
      <c r="G45" s="186"/>
      <c r="H45" s="850"/>
      <c r="I45" s="105"/>
    </row>
    <row r="46" spans="2:11" s="70" customFormat="1" ht="23.15" customHeight="1">
      <c r="B46" s="150"/>
      <c r="C46" s="652" t="s">
        <v>587</v>
      </c>
      <c r="D46" s="758"/>
      <c r="E46" s="680"/>
      <c r="F46" s="728"/>
      <c r="G46" s="186"/>
      <c r="H46" s="850"/>
      <c r="I46" s="105"/>
    </row>
    <row r="47" spans="2:11" s="70" customFormat="1" ht="23.15" customHeight="1">
      <c r="B47" s="150"/>
      <c r="C47" s="652"/>
      <c r="D47" s="758"/>
      <c r="E47" s="680"/>
      <c r="F47" s="728"/>
      <c r="G47" s="186"/>
      <c r="H47" s="850"/>
      <c r="I47" s="105"/>
    </row>
    <row r="48" spans="2:11" s="70" customFormat="1" ht="90.65" customHeight="1">
      <c r="B48" s="150"/>
      <c r="C48" s="608" t="s">
        <v>588</v>
      </c>
      <c r="D48" s="758"/>
      <c r="E48" s="680"/>
      <c r="F48" s="728"/>
      <c r="G48" s="186"/>
      <c r="H48" s="850"/>
      <c r="I48" s="105"/>
    </row>
    <row r="49" spans="1:11" s="70" customFormat="1" ht="23.15" customHeight="1">
      <c r="B49" s="150"/>
      <c r="C49" s="49" t="s">
        <v>589</v>
      </c>
      <c r="D49" s="688" t="s">
        <v>274</v>
      </c>
      <c r="E49" s="691">
        <v>2</v>
      </c>
      <c r="F49" s="688"/>
      <c r="G49" s="49">
        <f>F49*E49</f>
        <v>0</v>
      </c>
      <c r="H49" s="850"/>
      <c r="I49" s="105"/>
    </row>
    <row r="50" spans="1:11" s="70" customFormat="1" ht="23.15" customHeight="1">
      <c r="B50" s="150"/>
      <c r="C50" s="652"/>
      <c r="D50" s="758"/>
      <c r="E50" s="680"/>
      <c r="F50" s="728"/>
      <c r="G50" s="186"/>
      <c r="H50" s="850"/>
      <c r="I50" s="105"/>
    </row>
    <row r="51" spans="1:11" s="70" customFormat="1" ht="48.65" customHeight="1">
      <c r="B51" s="150"/>
      <c r="C51" s="608" t="s">
        <v>335</v>
      </c>
      <c r="D51" s="758"/>
      <c r="E51" s="680"/>
      <c r="F51" s="728"/>
      <c r="G51" s="186"/>
      <c r="H51" s="850"/>
      <c r="I51" s="105"/>
    </row>
    <row r="52" spans="1:11" s="70" customFormat="1" ht="23.15" customHeight="1">
      <c r="B52" s="150"/>
      <c r="C52" s="656"/>
      <c r="D52" s="653"/>
      <c r="E52" s="680"/>
      <c r="F52" s="728"/>
      <c r="G52" s="34"/>
      <c r="H52" s="850"/>
      <c r="I52" s="105"/>
    </row>
    <row r="53" spans="1:11" s="59" customFormat="1" ht="18" customHeight="1">
      <c r="B53" s="163"/>
      <c r="C53" s="49" t="s">
        <v>590</v>
      </c>
      <c r="D53" s="688" t="s">
        <v>264</v>
      </c>
      <c r="E53" s="686">
        <v>13</v>
      </c>
      <c r="F53" s="728"/>
      <c r="G53" s="34">
        <f>F53*E53</f>
        <v>0</v>
      </c>
      <c r="H53" s="845"/>
      <c r="I53" s="5"/>
      <c r="J53" s="5"/>
      <c r="K53" s="5"/>
    </row>
    <row r="54" spans="1:11" s="59" customFormat="1" ht="23.15" customHeight="1">
      <c r="B54" s="163"/>
      <c r="D54" s="742"/>
      <c r="E54" s="760"/>
      <c r="F54" s="728"/>
      <c r="G54" s="34"/>
      <c r="H54" s="845"/>
      <c r="I54" s="5"/>
      <c r="J54" s="5"/>
      <c r="K54" s="5"/>
    </row>
    <row r="55" spans="1:11" s="72" customFormat="1" ht="47.25" customHeight="1">
      <c r="A55" s="49"/>
      <c r="B55" s="597"/>
      <c r="C55" s="608" t="s">
        <v>315</v>
      </c>
      <c r="D55" s="761"/>
      <c r="E55" s="760"/>
      <c r="F55" s="50"/>
      <c r="G55" s="34"/>
      <c r="H55" s="851"/>
      <c r="I55" s="16"/>
      <c r="J55" s="16"/>
      <c r="K55" s="16"/>
    </row>
    <row r="56" spans="1:11" s="72" customFormat="1" ht="22" customHeight="1">
      <c r="A56" s="49"/>
      <c r="B56" s="597" t="s">
        <v>180</v>
      </c>
      <c r="C56" s="49" t="s">
        <v>316</v>
      </c>
      <c r="D56" s="761" t="s">
        <v>317</v>
      </c>
      <c r="E56" s="762">
        <v>3</v>
      </c>
      <c r="F56" s="50"/>
      <c r="G56" s="34">
        <f t="shared" ref="G56:G59" si="1">F56*E56</f>
        <v>0</v>
      </c>
      <c r="H56" s="851"/>
      <c r="I56" s="16"/>
      <c r="J56" s="16"/>
      <c r="K56" s="16"/>
    </row>
    <row r="57" spans="1:11" s="72" customFormat="1" ht="18" customHeight="1">
      <c r="A57" s="49"/>
      <c r="B57" s="597" t="s">
        <v>284</v>
      </c>
      <c r="C57" s="49" t="s">
        <v>318</v>
      </c>
      <c r="D57" s="761" t="s">
        <v>274</v>
      </c>
      <c r="E57" s="762">
        <v>2</v>
      </c>
      <c r="F57" s="50"/>
      <c r="G57" s="34">
        <f t="shared" si="1"/>
        <v>0</v>
      </c>
      <c r="H57" s="851"/>
      <c r="I57" s="16"/>
      <c r="J57" s="16"/>
      <c r="K57" s="16"/>
    </row>
    <row r="58" spans="1:11" s="72" customFormat="1" ht="22" customHeight="1">
      <c r="A58" s="49"/>
      <c r="B58" s="597" t="s">
        <v>286</v>
      </c>
      <c r="C58" s="49" t="s">
        <v>319</v>
      </c>
      <c r="D58" s="761" t="s">
        <v>317</v>
      </c>
      <c r="E58" s="762">
        <v>2</v>
      </c>
      <c r="F58" s="50"/>
      <c r="G58" s="34">
        <f t="shared" si="1"/>
        <v>0</v>
      </c>
      <c r="H58" s="851"/>
      <c r="I58" s="16"/>
      <c r="J58" s="16"/>
      <c r="K58" s="16"/>
    </row>
    <row r="59" spans="1:11" s="72" customFormat="1" ht="21.75" customHeight="1">
      <c r="A59" s="49"/>
      <c r="B59" s="597" t="s">
        <v>290</v>
      </c>
      <c r="C59" s="49" t="s">
        <v>321</v>
      </c>
      <c r="D59" s="761" t="s">
        <v>274</v>
      </c>
      <c r="E59" s="762">
        <v>2</v>
      </c>
      <c r="F59" s="50"/>
      <c r="G59" s="34">
        <f t="shared" si="1"/>
        <v>0</v>
      </c>
      <c r="H59" s="851"/>
      <c r="I59" s="16"/>
      <c r="J59" s="16"/>
      <c r="K59" s="16"/>
    </row>
    <row r="60" spans="1:11" ht="18.75" customHeight="1">
      <c r="B60" s="598"/>
      <c r="C60" s="609"/>
      <c r="D60" s="765"/>
      <c r="E60" s="764"/>
      <c r="F60" s="50"/>
      <c r="G60" s="34"/>
      <c r="H60" s="848"/>
      <c r="I60" s="6"/>
      <c r="J60" s="6"/>
      <c r="K60" s="6"/>
    </row>
    <row r="61" spans="1:11" ht="21.75" customHeight="1">
      <c r="B61" s="598"/>
      <c r="C61" s="609"/>
      <c r="D61" s="765"/>
      <c r="E61" s="764"/>
      <c r="F61" s="50"/>
      <c r="G61" s="34"/>
      <c r="H61" s="848"/>
      <c r="I61" s="6"/>
      <c r="J61" s="6"/>
      <c r="K61" s="6"/>
    </row>
    <row r="62" spans="1:11" ht="21" customHeight="1">
      <c r="B62" s="598"/>
      <c r="C62" s="106"/>
      <c r="D62" s="766"/>
      <c r="E62" s="767"/>
      <c r="F62" s="50"/>
      <c r="G62" s="34"/>
      <c r="H62" s="848"/>
      <c r="I62" s="6"/>
      <c r="J62" s="6"/>
      <c r="K62" s="6"/>
    </row>
    <row r="63" spans="1:11" s="59" customFormat="1" ht="25" customHeight="1">
      <c r="B63" s="595"/>
      <c r="C63" s="73"/>
      <c r="D63" s="774"/>
      <c r="E63" s="690"/>
      <c r="F63" s="728"/>
      <c r="G63" s="187"/>
      <c r="H63" s="845"/>
      <c r="I63" s="5"/>
      <c r="J63" s="5"/>
      <c r="K63" s="5"/>
    </row>
    <row r="64" spans="1:11" s="59" customFormat="1" ht="25" customHeight="1">
      <c r="B64" s="595"/>
      <c r="C64" s="73"/>
      <c r="D64" s="774"/>
      <c r="E64" s="690"/>
      <c r="F64" s="728"/>
      <c r="G64" s="187"/>
      <c r="H64" s="845"/>
      <c r="I64" s="5"/>
      <c r="J64" s="5"/>
      <c r="K64" s="5"/>
    </row>
    <row r="65" spans="2:11" ht="20.149999999999999" customHeight="1">
      <c r="B65" s="150"/>
      <c r="C65" s="652"/>
      <c r="D65" s="653"/>
      <c r="E65" s="680"/>
      <c r="F65" s="728"/>
      <c r="G65" s="34"/>
      <c r="H65" s="847"/>
    </row>
    <row r="66" spans="2:11" ht="20.149999999999999" customHeight="1">
      <c r="B66" s="150"/>
      <c r="C66" s="656"/>
      <c r="D66" s="653"/>
      <c r="E66" s="680"/>
      <c r="F66" s="728"/>
      <c r="G66" s="34"/>
      <c r="H66" s="847"/>
    </row>
    <row r="67" spans="2:11" ht="25" customHeight="1">
      <c r="B67" s="150"/>
      <c r="C67" s="656"/>
      <c r="D67" s="653"/>
      <c r="E67" s="680"/>
      <c r="F67" s="655"/>
      <c r="G67" s="34"/>
      <c r="H67" s="847"/>
    </row>
    <row r="68" spans="2:11" ht="25" customHeight="1">
      <c r="B68" s="150"/>
      <c r="C68" s="656"/>
      <c r="D68" s="653"/>
      <c r="E68" s="680"/>
      <c r="F68" s="655"/>
      <c r="G68" s="34"/>
      <c r="H68" s="847"/>
    </row>
    <row r="69" spans="2:11" ht="5.25" customHeight="1">
      <c r="B69" s="150"/>
      <c r="C69" s="656"/>
      <c r="D69" s="653"/>
      <c r="E69" s="680"/>
      <c r="F69" s="655"/>
      <c r="G69" s="34"/>
      <c r="H69" s="847"/>
    </row>
    <row r="70" spans="2:11" s="21" customFormat="1" ht="21.75" customHeight="1" thickBot="1">
      <c r="B70" s="154"/>
      <c r="C70" s="37" t="s">
        <v>258</v>
      </c>
      <c r="D70" s="38"/>
      <c r="E70" s="694"/>
      <c r="F70" s="39"/>
      <c r="G70" s="40">
        <f>SUM(G49:G69)</f>
        <v>0</v>
      </c>
      <c r="H70" s="845"/>
      <c r="I70" s="16"/>
      <c r="J70" s="16"/>
      <c r="K70" s="16"/>
    </row>
    <row r="71" spans="2:11" ht="3" customHeight="1" thickTop="1">
      <c r="B71" s="156"/>
      <c r="D71" s="42"/>
      <c r="E71" s="677"/>
      <c r="G71" s="44"/>
      <c r="I71" s="5"/>
      <c r="J71" s="5"/>
      <c r="K71" s="5"/>
    </row>
    <row r="72" spans="2:11" ht="12" customHeight="1">
      <c r="B72" s="156"/>
      <c r="D72" s="42"/>
      <c r="E72" s="677"/>
      <c r="G72" s="44"/>
      <c r="I72" s="5"/>
      <c r="J72" s="5"/>
      <c r="K72" s="5"/>
    </row>
    <row r="73" spans="2:11" ht="22" customHeight="1" thickBot="1">
      <c r="B73" s="156"/>
      <c r="D73" s="42"/>
      <c r="E73" s="677"/>
      <c r="G73" s="44" t="s">
        <v>730</v>
      </c>
      <c r="I73" s="5"/>
      <c r="J73" s="5"/>
      <c r="K73" s="5"/>
    </row>
    <row r="74" spans="2:11" ht="22" customHeight="1">
      <c r="B74" s="581"/>
      <c r="C74" s="196"/>
      <c r="D74" s="197"/>
      <c r="E74" s="674"/>
      <c r="F74" s="101"/>
      <c r="G74" s="207"/>
      <c r="I74" s="5"/>
      <c r="J74" s="5"/>
      <c r="K74" s="5"/>
    </row>
    <row r="75" spans="2:11" ht="22" customHeight="1">
      <c r="B75" s="150"/>
      <c r="C75" s="652" t="s">
        <v>268</v>
      </c>
      <c r="D75" s="653"/>
      <c r="E75" s="680"/>
      <c r="F75" s="655"/>
      <c r="G75" s="34"/>
    </row>
    <row r="76" spans="2:11" ht="22" customHeight="1">
      <c r="B76" s="150"/>
      <c r="C76" s="652" t="s">
        <v>503</v>
      </c>
      <c r="D76" s="653"/>
      <c r="E76" s="680"/>
      <c r="F76" s="655"/>
      <c r="G76" s="34"/>
    </row>
    <row r="77" spans="2:11" s="33" customFormat="1" ht="18" customHeight="1">
      <c r="B77" s="161"/>
      <c r="C77" s="602" t="s">
        <v>504</v>
      </c>
      <c r="D77" s="758"/>
      <c r="E77" s="771"/>
      <c r="F77" s="819"/>
      <c r="G77" s="34"/>
      <c r="H77" s="846"/>
      <c r="I77" s="32"/>
      <c r="J77" s="32"/>
      <c r="K77" s="32"/>
    </row>
    <row r="78" spans="2:11" s="33" customFormat="1" ht="18" customHeight="1">
      <c r="B78" s="161" t="s">
        <v>46</v>
      </c>
      <c r="C78" s="603" t="s">
        <v>591</v>
      </c>
      <c r="D78" s="758" t="s">
        <v>421</v>
      </c>
      <c r="E78" s="771">
        <v>4</v>
      </c>
      <c r="F78" s="819"/>
      <c r="G78" s="34">
        <f>F78*E78</f>
        <v>0</v>
      </c>
      <c r="H78" s="846"/>
      <c r="I78" s="32"/>
      <c r="J78" s="32"/>
      <c r="K78" s="32"/>
    </row>
    <row r="79" spans="2:11" s="33" customFormat="1" ht="12" customHeight="1">
      <c r="B79" s="161"/>
      <c r="C79" s="603"/>
      <c r="D79" s="758"/>
      <c r="E79" s="771"/>
      <c r="F79" s="819"/>
      <c r="G79" s="34"/>
      <c r="H79" s="846"/>
      <c r="I79" s="32"/>
      <c r="J79" s="32"/>
      <c r="K79" s="32"/>
    </row>
    <row r="80" spans="2:11" s="33" customFormat="1" ht="18" customHeight="1">
      <c r="B80" s="161" t="s">
        <v>50</v>
      </c>
      <c r="C80" s="603" t="s">
        <v>506</v>
      </c>
      <c r="D80" s="758" t="s">
        <v>421</v>
      </c>
      <c r="E80" s="771">
        <v>2</v>
      </c>
      <c r="F80" s="819"/>
      <c r="G80" s="34">
        <f t="shared" ref="G80:G105" si="2">F80*E80</f>
        <v>0</v>
      </c>
      <c r="H80" s="846"/>
      <c r="I80" s="32"/>
      <c r="J80" s="32"/>
      <c r="K80" s="32"/>
    </row>
    <row r="81" spans="2:11" s="33" customFormat="1" ht="11.5" customHeight="1">
      <c r="B81" s="161"/>
      <c r="C81" s="603"/>
      <c r="D81" s="758"/>
      <c r="E81" s="771"/>
      <c r="F81" s="819"/>
      <c r="G81" s="34"/>
      <c r="H81" s="846"/>
      <c r="I81" s="32"/>
      <c r="J81" s="32"/>
      <c r="K81" s="32"/>
    </row>
    <row r="82" spans="2:11" s="33" customFormat="1" ht="18" customHeight="1">
      <c r="B82" s="161" t="s">
        <v>82</v>
      </c>
      <c r="C82" s="603" t="s">
        <v>507</v>
      </c>
      <c r="D82" s="758" t="s">
        <v>421</v>
      </c>
      <c r="E82" s="771">
        <v>2</v>
      </c>
      <c r="F82" s="819"/>
      <c r="G82" s="34">
        <f t="shared" si="2"/>
        <v>0</v>
      </c>
      <c r="H82" s="846"/>
      <c r="I82" s="32"/>
      <c r="J82" s="32"/>
      <c r="K82" s="32"/>
    </row>
    <row r="83" spans="2:11" s="33" customFormat="1" ht="10" customHeight="1">
      <c r="B83" s="161"/>
      <c r="C83" s="603"/>
      <c r="D83" s="758"/>
      <c r="E83" s="771"/>
      <c r="F83" s="819"/>
      <c r="G83" s="34"/>
      <c r="H83" s="846"/>
      <c r="I83" s="32"/>
      <c r="J83" s="32"/>
      <c r="K83" s="32"/>
    </row>
    <row r="84" spans="2:11" s="33" customFormat="1" ht="18" customHeight="1">
      <c r="B84" s="161" t="s">
        <v>94</v>
      </c>
      <c r="C84" s="603" t="s">
        <v>508</v>
      </c>
      <c r="D84" s="758" t="s">
        <v>421</v>
      </c>
      <c r="E84" s="771">
        <v>3</v>
      </c>
      <c r="F84" s="819"/>
      <c r="G84" s="34">
        <f t="shared" si="2"/>
        <v>0</v>
      </c>
      <c r="H84" s="846"/>
      <c r="I84" s="32"/>
      <c r="J84" s="32"/>
      <c r="K84" s="32"/>
    </row>
    <row r="85" spans="2:11" s="33" customFormat="1" ht="13.5" customHeight="1">
      <c r="B85" s="161"/>
      <c r="C85" s="603"/>
      <c r="D85" s="758"/>
      <c r="E85" s="771"/>
      <c r="F85" s="819"/>
      <c r="G85" s="34"/>
      <c r="H85" s="846"/>
      <c r="I85" s="32"/>
      <c r="J85" s="32"/>
      <c r="K85" s="32"/>
    </row>
    <row r="86" spans="2:11" s="33" customFormat="1" ht="18" customHeight="1">
      <c r="B86" s="161"/>
      <c r="C86" s="603"/>
      <c r="D86" s="758"/>
      <c r="E86" s="771"/>
      <c r="F86" s="819"/>
      <c r="G86" s="34"/>
      <c r="H86" s="846"/>
      <c r="I86" s="32"/>
      <c r="J86" s="32"/>
      <c r="K86" s="32"/>
    </row>
    <row r="87" spans="2:11" s="33" customFormat="1" ht="11.15" customHeight="1">
      <c r="B87" s="161"/>
      <c r="C87" s="602"/>
      <c r="D87" s="758"/>
      <c r="E87" s="771"/>
      <c r="F87" s="819"/>
      <c r="G87" s="34"/>
      <c r="H87" s="846"/>
      <c r="I87" s="32"/>
      <c r="J87" s="32"/>
      <c r="K87" s="32"/>
    </row>
    <row r="88" spans="2:11" s="33" customFormat="1" ht="18" customHeight="1">
      <c r="B88" s="161"/>
      <c r="C88" s="602" t="s">
        <v>513</v>
      </c>
      <c r="D88" s="758"/>
      <c r="E88" s="771"/>
      <c r="F88" s="819"/>
      <c r="G88" s="34"/>
      <c r="H88" s="846"/>
      <c r="I88" s="32"/>
      <c r="J88" s="32"/>
      <c r="K88" s="32"/>
    </row>
    <row r="89" spans="2:11" s="33" customFormat="1" ht="18" customHeight="1">
      <c r="B89" s="161"/>
      <c r="C89" s="602" t="s">
        <v>514</v>
      </c>
      <c r="D89" s="758"/>
      <c r="E89" s="771"/>
      <c r="F89" s="819"/>
      <c r="G89" s="34"/>
      <c r="H89" s="846"/>
      <c r="I89" s="32"/>
      <c r="J89" s="32"/>
      <c r="K89" s="32"/>
    </row>
    <row r="90" spans="2:11" s="33" customFormat="1" ht="18" customHeight="1">
      <c r="B90" s="161" t="s">
        <v>97</v>
      </c>
      <c r="C90" s="603" t="s">
        <v>515</v>
      </c>
      <c r="D90" s="758" t="s">
        <v>264</v>
      </c>
      <c r="E90" s="771">
        <v>10</v>
      </c>
      <c r="F90" s="819"/>
      <c r="G90" s="34">
        <f t="shared" si="2"/>
        <v>0</v>
      </c>
      <c r="H90" s="846"/>
      <c r="I90" s="32"/>
      <c r="J90" s="32"/>
      <c r="K90" s="32"/>
    </row>
    <row r="91" spans="2:11" s="33" customFormat="1" ht="12.65" customHeight="1">
      <c r="B91" s="161"/>
      <c r="C91" s="602"/>
      <c r="D91" s="758"/>
      <c r="E91" s="771"/>
      <c r="F91" s="819"/>
      <c r="G91" s="34"/>
      <c r="H91" s="846"/>
      <c r="I91" s="32"/>
      <c r="J91" s="32"/>
      <c r="K91" s="32"/>
    </row>
    <row r="92" spans="2:11" s="33" customFormat="1" ht="18" customHeight="1">
      <c r="B92" s="161"/>
      <c r="C92" s="602" t="s">
        <v>497</v>
      </c>
      <c r="D92" s="758"/>
      <c r="E92" s="771" t="s">
        <v>516</v>
      </c>
      <c r="F92" s="819"/>
      <c r="G92" s="34"/>
      <c r="H92" s="846"/>
      <c r="I92" s="32"/>
      <c r="J92" s="32"/>
      <c r="K92" s="32"/>
    </row>
    <row r="93" spans="2:11" s="33" customFormat="1" ht="10.5" customHeight="1">
      <c r="B93" s="161"/>
      <c r="C93" s="602"/>
      <c r="D93" s="758"/>
      <c r="E93" s="771"/>
      <c r="F93" s="819"/>
      <c r="G93" s="34"/>
      <c r="H93" s="846"/>
      <c r="I93" s="32"/>
      <c r="J93" s="32"/>
      <c r="K93" s="32"/>
    </row>
    <row r="94" spans="2:11" s="33" customFormat="1" ht="18" customHeight="1">
      <c r="B94" s="161"/>
      <c r="C94" s="602" t="s">
        <v>517</v>
      </c>
      <c r="D94" s="758"/>
      <c r="E94" s="771"/>
      <c r="F94" s="819"/>
      <c r="G94" s="34"/>
      <c r="H94" s="846"/>
      <c r="I94" s="32"/>
      <c r="J94" s="32"/>
      <c r="K94" s="32"/>
    </row>
    <row r="95" spans="2:11" s="33" customFormat="1" ht="18" customHeight="1">
      <c r="B95" s="161" t="s">
        <v>177</v>
      </c>
      <c r="C95" s="603" t="s">
        <v>518</v>
      </c>
      <c r="D95" s="758" t="s">
        <v>264</v>
      </c>
      <c r="E95" s="771">
        <v>10</v>
      </c>
      <c r="F95" s="819"/>
      <c r="G95" s="34">
        <f t="shared" si="2"/>
        <v>0</v>
      </c>
      <c r="H95" s="846"/>
      <c r="I95" s="32"/>
      <c r="J95" s="32"/>
      <c r="K95" s="32"/>
    </row>
    <row r="96" spans="2:11" s="33" customFormat="1" ht="18" customHeight="1">
      <c r="B96" s="161"/>
      <c r="C96" s="602"/>
      <c r="D96" s="758"/>
      <c r="E96" s="771"/>
      <c r="F96" s="819"/>
      <c r="G96" s="34"/>
      <c r="H96" s="846"/>
      <c r="I96" s="32"/>
      <c r="J96" s="32"/>
      <c r="K96" s="32"/>
    </row>
    <row r="97" spans="2:11" s="33" customFormat="1" ht="18" customHeight="1">
      <c r="B97" s="161"/>
      <c r="C97" s="602" t="s">
        <v>519</v>
      </c>
      <c r="D97" s="758"/>
      <c r="E97" s="771"/>
      <c r="F97" s="819"/>
      <c r="G97" s="34"/>
      <c r="H97" s="846"/>
      <c r="I97" s="32"/>
      <c r="J97" s="32"/>
      <c r="K97" s="32"/>
    </row>
    <row r="98" spans="2:11" s="33" customFormat="1" ht="18" customHeight="1">
      <c r="B98" s="161" t="s">
        <v>180</v>
      </c>
      <c r="C98" s="603" t="s">
        <v>520</v>
      </c>
      <c r="D98" s="758" t="s">
        <v>264</v>
      </c>
      <c r="E98" s="771">
        <f>E95</f>
        <v>10</v>
      </c>
      <c r="F98" s="819"/>
      <c r="G98" s="34">
        <f t="shared" si="2"/>
        <v>0</v>
      </c>
      <c r="H98" s="846"/>
      <c r="I98" s="32"/>
      <c r="J98" s="32"/>
      <c r="K98" s="32"/>
    </row>
    <row r="99" spans="2:11" s="33" customFormat="1" ht="18" customHeight="1">
      <c r="B99" s="161"/>
      <c r="C99" s="602"/>
      <c r="D99" s="758"/>
      <c r="E99" s="771"/>
      <c r="F99" s="819"/>
      <c r="G99" s="34"/>
      <c r="H99" s="846"/>
      <c r="I99" s="32"/>
      <c r="J99" s="32"/>
      <c r="K99" s="32"/>
    </row>
    <row r="100" spans="2:11" ht="48.65" customHeight="1">
      <c r="B100" s="159" t="s">
        <v>280</v>
      </c>
      <c r="C100" s="656" t="s">
        <v>521</v>
      </c>
      <c r="D100" s="820" t="s">
        <v>264</v>
      </c>
      <c r="E100" s="741">
        <v>15</v>
      </c>
      <c r="F100" s="655"/>
      <c r="G100" s="34">
        <f t="shared" si="2"/>
        <v>0</v>
      </c>
    </row>
    <row r="101" spans="2:11" ht="10" customHeight="1">
      <c r="B101" s="159"/>
      <c r="C101" s="656"/>
      <c r="D101" s="820"/>
      <c r="E101" s="741"/>
      <c r="F101" s="655"/>
      <c r="G101" s="34"/>
    </row>
    <row r="102" spans="2:11" ht="18.649999999999999" customHeight="1">
      <c r="B102" s="159"/>
      <c r="C102" s="656" t="s">
        <v>522</v>
      </c>
      <c r="D102" s="820"/>
      <c r="E102" s="741"/>
      <c r="F102" s="655"/>
      <c r="G102" s="34"/>
    </row>
    <row r="103" spans="2:11" ht="16" customHeight="1">
      <c r="B103" s="159" t="s">
        <v>282</v>
      </c>
      <c r="C103" s="656" t="s">
        <v>523</v>
      </c>
      <c r="D103" s="820" t="s">
        <v>264</v>
      </c>
      <c r="E103" s="741">
        <v>15</v>
      </c>
      <c r="F103" s="655"/>
      <c r="G103" s="34">
        <f t="shared" si="2"/>
        <v>0</v>
      </c>
    </row>
    <row r="104" spans="2:11" ht="12.65" customHeight="1">
      <c r="B104" s="159"/>
      <c r="C104" s="656"/>
      <c r="D104" s="820"/>
      <c r="E104" s="741"/>
      <c r="F104" s="655"/>
      <c r="G104" s="34"/>
    </row>
    <row r="105" spans="2:11" ht="19.5" customHeight="1">
      <c r="B105" s="159" t="s">
        <v>284</v>
      </c>
      <c r="C105" s="656" t="s">
        <v>524</v>
      </c>
      <c r="D105" s="820" t="s">
        <v>264</v>
      </c>
      <c r="E105" s="741">
        <v>10</v>
      </c>
      <c r="F105" s="655"/>
      <c r="G105" s="34">
        <f t="shared" si="2"/>
        <v>0</v>
      </c>
    </row>
    <row r="106" spans="2:11" ht="19.5" customHeight="1">
      <c r="B106" s="159"/>
      <c r="C106" s="656"/>
      <c r="D106" s="820"/>
      <c r="E106" s="741"/>
      <c r="F106" s="655"/>
      <c r="G106" s="34"/>
    </row>
    <row r="107" spans="2:11" ht="19.5" customHeight="1">
      <c r="B107" s="159"/>
      <c r="C107" s="656"/>
      <c r="D107" s="820"/>
      <c r="E107" s="741"/>
      <c r="F107" s="655"/>
      <c r="G107" s="34"/>
    </row>
    <row r="108" spans="2:11" ht="19.5" customHeight="1">
      <c r="B108" s="159"/>
      <c r="C108" s="656"/>
      <c r="D108" s="820"/>
      <c r="E108" s="741"/>
      <c r="F108" s="655"/>
      <c r="G108" s="34"/>
    </row>
    <row r="109" spans="2:11" ht="15" customHeight="1">
      <c r="B109" s="159"/>
      <c r="C109" s="656"/>
      <c r="D109" s="820"/>
      <c r="E109" s="741"/>
      <c r="F109" s="655"/>
      <c r="G109" s="34"/>
    </row>
    <row r="110" spans="2:11" ht="25" customHeight="1">
      <c r="B110" s="159"/>
      <c r="C110" s="656"/>
      <c r="D110" s="820"/>
      <c r="E110" s="741"/>
      <c r="F110" s="655"/>
      <c r="G110" s="34"/>
    </row>
    <row r="111" spans="2:11" ht="11.15" customHeight="1">
      <c r="B111" s="159"/>
      <c r="C111" s="656"/>
      <c r="D111" s="820"/>
      <c r="E111" s="741"/>
      <c r="F111" s="655"/>
      <c r="G111" s="34"/>
    </row>
    <row r="112" spans="2:11" ht="15" customHeight="1">
      <c r="B112" s="159"/>
      <c r="C112" s="821"/>
      <c r="D112" s="820"/>
      <c r="E112" s="741"/>
      <c r="F112" s="655"/>
      <c r="G112" s="34"/>
    </row>
    <row r="113" spans="1:114" s="21" customFormat="1" ht="30" customHeight="1" thickBot="1">
      <c r="B113" s="154"/>
      <c r="C113" s="37" t="s">
        <v>299</v>
      </c>
      <c r="D113" s="38"/>
      <c r="E113" s="694"/>
      <c r="F113" s="39"/>
      <c r="G113" s="40">
        <f>SUM(G78:G112)</f>
        <v>0</v>
      </c>
      <c r="H113" s="845"/>
      <c r="I113" s="16"/>
      <c r="J113" s="16"/>
      <c r="K113" s="16"/>
    </row>
    <row r="114" spans="1:114" s="21" customFormat="1" ht="14.25" customHeight="1" thickTop="1">
      <c r="B114" s="156"/>
      <c r="C114" s="76"/>
      <c r="D114" s="77"/>
      <c r="E114" s="685"/>
      <c r="F114" s="78"/>
      <c r="G114" s="43"/>
      <c r="H114" s="845"/>
      <c r="I114" s="16"/>
      <c r="J114" s="16"/>
      <c r="K114" s="16"/>
    </row>
    <row r="115" spans="1:114" ht="22" customHeight="1">
      <c r="B115" s="156"/>
      <c r="D115" s="42"/>
      <c r="E115" s="677"/>
      <c r="G115" s="44" t="s">
        <v>729</v>
      </c>
      <c r="I115" s="5"/>
      <c r="J115" s="5"/>
      <c r="K115" s="5"/>
    </row>
    <row r="116" spans="1:114" ht="22" customHeight="1">
      <c r="B116" s="150"/>
      <c r="C116" s="733"/>
      <c r="D116" s="653"/>
      <c r="E116" s="680"/>
      <c r="F116" s="655"/>
      <c r="G116" s="34"/>
      <c r="H116" s="847"/>
    </row>
    <row r="117" spans="1:114" ht="22" customHeight="1">
      <c r="B117" s="150"/>
      <c r="C117" s="652" t="s">
        <v>489</v>
      </c>
      <c r="D117" s="653"/>
      <c r="E117" s="680"/>
      <c r="F117" s="655"/>
      <c r="G117" s="34"/>
      <c r="H117" s="847"/>
    </row>
    <row r="118" spans="1:114" ht="22" customHeight="1">
      <c r="B118" s="150"/>
      <c r="C118" s="652" t="s">
        <v>525</v>
      </c>
      <c r="D118" s="653"/>
      <c r="E118" s="680"/>
      <c r="F118" s="655"/>
      <c r="G118" s="34"/>
      <c r="H118" s="847"/>
    </row>
    <row r="119" spans="1:114" ht="22" customHeight="1">
      <c r="B119" s="150"/>
      <c r="C119" s="652" t="s">
        <v>340</v>
      </c>
      <c r="D119" s="653"/>
      <c r="E119" s="680"/>
      <c r="F119" s="655"/>
      <c r="G119" s="34"/>
      <c r="H119" s="847"/>
    </row>
    <row r="120" spans="1:114" ht="51" customHeight="1">
      <c r="B120" s="150"/>
      <c r="C120" s="733" t="s">
        <v>341</v>
      </c>
      <c r="D120" s="653"/>
      <c r="E120" s="680"/>
      <c r="F120" s="655"/>
      <c r="G120" s="34"/>
      <c r="H120" s="847"/>
    </row>
    <row r="121" spans="1:114" ht="21.75" customHeight="1">
      <c r="B121" s="150" t="s">
        <v>46</v>
      </c>
      <c r="C121" s="656" t="s">
        <v>342</v>
      </c>
      <c r="D121" s="653" t="s">
        <v>264</v>
      </c>
      <c r="E121" s="680">
        <v>20</v>
      </c>
      <c r="F121" s="728"/>
      <c r="G121" s="34">
        <f>F121*E121</f>
        <v>0</v>
      </c>
      <c r="H121" s="847"/>
    </row>
    <row r="122" spans="1:114" ht="35.15" customHeight="1">
      <c r="B122" s="150"/>
      <c r="C122" s="733" t="s">
        <v>526</v>
      </c>
      <c r="D122" s="653"/>
      <c r="E122" s="680"/>
      <c r="F122" s="728"/>
      <c r="G122" s="34"/>
      <c r="H122" s="847"/>
    </row>
    <row r="123" spans="1:114" s="16" customFormat="1" ht="13" customHeight="1">
      <c r="A123" s="6"/>
      <c r="B123" s="150" t="s">
        <v>50</v>
      </c>
      <c r="C123" s="656" t="s">
        <v>527</v>
      </c>
      <c r="D123" s="653" t="s">
        <v>264</v>
      </c>
      <c r="E123" s="680">
        <v>10</v>
      </c>
      <c r="F123" s="728"/>
      <c r="G123" s="34">
        <f t="shared" ref="G123:G138" si="3">F123*E123</f>
        <v>0</v>
      </c>
      <c r="H123" s="847"/>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row>
    <row r="124" spans="1:114" s="16" customFormat="1" ht="11.15" customHeight="1">
      <c r="A124" s="6"/>
      <c r="B124" s="150"/>
      <c r="C124" s="656"/>
      <c r="D124" s="653"/>
      <c r="E124" s="680"/>
      <c r="F124" s="728"/>
      <c r="G124" s="34"/>
      <c r="H124" s="847"/>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row>
    <row r="125" spans="1:114" s="16" customFormat="1" ht="22" customHeight="1">
      <c r="A125" s="6"/>
      <c r="B125" s="150"/>
      <c r="C125" s="733" t="s">
        <v>528</v>
      </c>
      <c r="D125" s="653"/>
      <c r="E125" s="680"/>
      <c r="F125" s="728"/>
      <c r="G125" s="34"/>
      <c r="H125" s="847"/>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row>
    <row r="126" spans="1:114" s="16" customFormat="1" ht="33.75" customHeight="1">
      <c r="A126" s="6"/>
      <c r="B126" s="150"/>
      <c r="C126" s="733" t="s">
        <v>349</v>
      </c>
      <c r="D126" s="653"/>
      <c r="E126" s="680"/>
      <c r="F126" s="728"/>
      <c r="G126" s="34"/>
      <c r="H126" s="847"/>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row>
    <row r="127" spans="1:114" s="16" customFormat="1" ht="22" customHeight="1">
      <c r="A127" s="6"/>
      <c r="B127" s="150" t="s">
        <v>82</v>
      </c>
      <c r="C127" s="656" t="s">
        <v>350</v>
      </c>
      <c r="D127" s="653" t="s">
        <v>264</v>
      </c>
      <c r="E127" s="680">
        <v>40</v>
      </c>
      <c r="F127" s="728"/>
      <c r="G127" s="34">
        <f t="shared" si="3"/>
        <v>0</v>
      </c>
      <c r="H127" s="847"/>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row>
    <row r="128" spans="1:114" s="16" customFormat="1" ht="22" customHeight="1">
      <c r="A128" s="6"/>
      <c r="B128" s="150" t="s">
        <v>94</v>
      </c>
      <c r="C128" s="656" t="s">
        <v>592</v>
      </c>
      <c r="D128" s="653" t="s">
        <v>264</v>
      </c>
      <c r="E128" s="680">
        <v>10</v>
      </c>
      <c r="F128" s="728"/>
      <c r="G128" s="34">
        <f t="shared" ref="G128" si="4">F128*E128</f>
        <v>0</v>
      </c>
      <c r="H128" s="847"/>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row>
    <row r="129" spans="1:114" s="16" customFormat="1" ht="22" customHeight="1">
      <c r="A129" s="6"/>
      <c r="B129" s="150"/>
      <c r="C129" s="656"/>
      <c r="D129" s="653"/>
      <c r="E129" s="680"/>
      <c r="F129" s="728"/>
      <c r="G129" s="34"/>
      <c r="H129" s="847"/>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row>
    <row r="130" spans="1:114" s="16" customFormat="1" ht="34.5" customHeight="1">
      <c r="A130" s="6"/>
      <c r="B130" s="150"/>
      <c r="C130" s="733" t="s">
        <v>352</v>
      </c>
      <c r="D130" s="653"/>
      <c r="E130" s="680"/>
      <c r="F130" s="728"/>
      <c r="G130" s="34"/>
      <c r="H130" s="845"/>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row>
    <row r="131" spans="1:114" s="16" customFormat="1" ht="22" customHeight="1">
      <c r="A131" s="6"/>
      <c r="B131" s="150" t="s">
        <v>97</v>
      </c>
      <c r="C131" s="656" t="s">
        <v>353</v>
      </c>
      <c r="D131" s="653" t="s">
        <v>264</v>
      </c>
      <c r="E131" s="680">
        <v>30</v>
      </c>
      <c r="F131" s="728"/>
      <c r="G131" s="34">
        <f t="shared" si="3"/>
        <v>0</v>
      </c>
      <c r="H131" s="845"/>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row>
    <row r="132" spans="1:114" s="16" customFormat="1" ht="22" customHeight="1">
      <c r="A132" s="6"/>
      <c r="B132" s="150"/>
      <c r="C132" s="656"/>
      <c r="D132" s="653"/>
      <c r="E132" s="680"/>
      <c r="F132" s="728"/>
      <c r="G132" s="34"/>
      <c r="H132" s="845"/>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row>
    <row r="133" spans="1:114" s="16" customFormat="1" ht="22" customHeight="1">
      <c r="A133" s="6"/>
      <c r="B133" s="150"/>
      <c r="C133" s="652" t="s">
        <v>529</v>
      </c>
      <c r="D133" s="653"/>
      <c r="E133" s="680"/>
      <c r="F133" s="728"/>
      <c r="G133" s="34"/>
      <c r="H133" s="845"/>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row>
    <row r="134" spans="1:114" s="16" customFormat="1" ht="77.150000000000006" customHeight="1">
      <c r="A134" s="6"/>
      <c r="B134" s="150"/>
      <c r="C134" s="733" t="s">
        <v>343</v>
      </c>
      <c r="D134" s="653"/>
      <c r="E134" s="680"/>
      <c r="F134" s="728"/>
      <c r="G134" s="34"/>
      <c r="H134" s="847"/>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row>
    <row r="135" spans="1:114" s="16" customFormat="1" ht="22" customHeight="1">
      <c r="A135" s="6"/>
      <c r="B135" s="150" t="s">
        <v>177</v>
      </c>
      <c r="C135" s="656" t="s">
        <v>344</v>
      </c>
      <c r="D135" s="653" t="s">
        <v>264</v>
      </c>
      <c r="E135" s="680">
        <v>10</v>
      </c>
      <c r="F135" s="728"/>
      <c r="G135" s="34">
        <f t="shared" si="3"/>
        <v>0</v>
      </c>
      <c r="H135" s="847"/>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row>
    <row r="136" spans="1:114" s="16" customFormat="1" ht="22" customHeight="1">
      <c r="A136" s="6"/>
      <c r="B136" s="150" t="s">
        <v>180</v>
      </c>
      <c r="C136" s="656" t="s">
        <v>345</v>
      </c>
      <c r="D136" s="653" t="s">
        <v>272</v>
      </c>
      <c r="E136" s="680">
        <v>25</v>
      </c>
      <c r="F136" s="728"/>
      <c r="G136" s="34">
        <f t="shared" si="3"/>
        <v>0</v>
      </c>
      <c r="H136" s="847"/>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row>
    <row r="137" spans="1:114" s="16" customFormat="1" ht="8.15" customHeight="1">
      <c r="A137" s="6"/>
      <c r="B137" s="150"/>
      <c r="C137" s="656"/>
      <c r="D137" s="653"/>
      <c r="E137" s="680"/>
      <c r="F137" s="728"/>
      <c r="G137" s="34"/>
      <c r="H137" s="847"/>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row>
    <row r="138" spans="1:114" s="16" customFormat="1" ht="29.5" customHeight="1">
      <c r="A138" s="6"/>
      <c r="B138" s="150" t="s">
        <v>280</v>
      </c>
      <c r="C138" s="656" t="s">
        <v>354</v>
      </c>
      <c r="D138" s="653" t="s">
        <v>264</v>
      </c>
      <c r="E138" s="680">
        <v>30</v>
      </c>
      <c r="F138" s="728"/>
      <c r="G138" s="34">
        <f t="shared" si="3"/>
        <v>0</v>
      </c>
      <c r="H138" s="847"/>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row>
    <row r="139" spans="1:114" s="16" customFormat="1" ht="6" customHeight="1">
      <c r="A139" s="6"/>
      <c r="B139" s="150"/>
      <c r="C139" s="656"/>
      <c r="D139" s="653"/>
      <c r="E139" s="680"/>
      <c r="F139" s="728"/>
      <c r="G139" s="34"/>
      <c r="H139" s="847"/>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row>
    <row r="140" spans="1:114" s="16" customFormat="1" ht="55.5" customHeight="1">
      <c r="A140" s="6"/>
      <c r="B140" s="150"/>
      <c r="C140" s="693" t="s">
        <v>593</v>
      </c>
      <c r="D140" s="670"/>
      <c r="E140" s="675"/>
      <c r="F140" s="667"/>
      <c r="G140" s="34"/>
      <c r="H140" s="847"/>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row>
    <row r="141" spans="1:114" s="16" customFormat="1" ht="13" customHeight="1">
      <c r="A141" s="6"/>
      <c r="B141" s="150"/>
      <c r="C141" s="693"/>
      <c r="D141" s="670"/>
      <c r="E141" s="675"/>
      <c r="F141" s="667"/>
      <c r="G141" s="34"/>
      <c r="H141" s="847"/>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row>
    <row r="142" spans="1:114" s="16" customFormat="1" ht="17.5" customHeight="1">
      <c r="A142" s="6"/>
      <c r="B142" s="150" t="s">
        <v>282</v>
      </c>
      <c r="C142" s="663" t="s">
        <v>594</v>
      </c>
      <c r="D142" s="670" t="s">
        <v>264</v>
      </c>
      <c r="E142" s="675">
        <v>10</v>
      </c>
      <c r="F142" s="667"/>
      <c r="G142" s="34">
        <f>F142*E142</f>
        <v>0</v>
      </c>
      <c r="H142" s="847"/>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row>
    <row r="143" spans="1:114" ht="9.75" customHeight="1">
      <c r="B143" s="150"/>
      <c r="C143" s="59"/>
      <c r="D143" s="653"/>
      <c r="E143" s="680"/>
      <c r="F143" s="655"/>
      <c r="G143" s="34"/>
      <c r="H143" s="847"/>
    </row>
    <row r="144" spans="1:114" s="21" customFormat="1" ht="28.5" customHeight="1" thickBot="1">
      <c r="B144" s="154"/>
      <c r="C144" s="37" t="s">
        <v>299</v>
      </c>
      <c r="D144" s="37"/>
      <c r="E144" s="695"/>
      <c r="F144" s="86"/>
      <c r="G144" s="40">
        <f>SUM(G121:G143)</f>
        <v>0</v>
      </c>
      <c r="H144" s="845"/>
      <c r="I144" s="16"/>
      <c r="J144" s="16"/>
      <c r="K144" s="16"/>
    </row>
    <row r="145" spans="1:114" s="21" customFormat="1" ht="11.5" customHeight="1" thickTop="1">
      <c r="B145" s="156"/>
      <c r="C145" s="76"/>
      <c r="D145" s="76"/>
      <c r="E145" s="682"/>
      <c r="F145" s="87"/>
      <c r="G145" s="43"/>
      <c r="H145" s="845"/>
      <c r="I145" s="16"/>
      <c r="J145" s="16"/>
      <c r="K145" s="16"/>
    </row>
    <row r="146" spans="1:114" ht="17.149999999999999" customHeight="1">
      <c r="B146" s="156"/>
      <c r="D146" s="42"/>
      <c r="E146" s="677"/>
      <c r="G146" s="44" t="s">
        <v>728</v>
      </c>
      <c r="I146" s="5"/>
      <c r="J146" s="5"/>
      <c r="K146" s="5"/>
    </row>
    <row r="147" spans="1:114" s="16" customFormat="1" ht="15.65" customHeight="1">
      <c r="A147" s="6"/>
      <c r="B147" s="189"/>
      <c r="C147" s="6"/>
      <c r="D147" s="653"/>
      <c r="E147" s="680"/>
      <c r="F147" s="655"/>
      <c r="G147" s="34"/>
      <c r="H147" s="847"/>
      <c r="I147" s="88"/>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row>
    <row r="148" spans="1:114" s="16" customFormat="1" ht="15.65" customHeight="1">
      <c r="A148" s="6"/>
      <c r="B148" s="189"/>
      <c r="C148" s="6"/>
      <c r="D148" s="653"/>
      <c r="E148" s="680"/>
      <c r="F148" s="655"/>
      <c r="G148" s="34"/>
      <c r="H148" s="847"/>
      <c r="I148" s="88"/>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row>
    <row r="149" spans="1:114" ht="20.149999999999999" customHeight="1">
      <c r="B149" s="150"/>
      <c r="C149" s="652" t="s">
        <v>326</v>
      </c>
      <c r="D149" s="653"/>
      <c r="E149" s="680"/>
      <c r="F149" s="655"/>
      <c r="G149" s="34"/>
      <c r="I149" s="88"/>
    </row>
    <row r="150" spans="1:114" ht="20.149999999999999" customHeight="1">
      <c r="B150" s="150"/>
      <c r="C150" s="652" t="s">
        <v>358</v>
      </c>
      <c r="D150" s="653"/>
      <c r="E150" s="680"/>
      <c r="F150" s="655"/>
      <c r="G150" s="34"/>
      <c r="I150" s="88"/>
    </row>
    <row r="151" spans="1:114" s="89" customFormat="1" ht="43.5">
      <c r="B151" s="585"/>
      <c r="C151" s="778" t="s">
        <v>359</v>
      </c>
      <c r="D151" s="779"/>
      <c r="E151" s="762"/>
      <c r="F151" s="780"/>
      <c r="G151" s="190"/>
      <c r="H151" s="853"/>
      <c r="I151" s="88"/>
      <c r="K151" s="90"/>
    </row>
    <row r="152" spans="1:114" s="91" customFormat="1" ht="29">
      <c r="B152" s="586"/>
      <c r="C152" s="778" t="s">
        <v>360</v>
      </c>
      <c r="D152" s="779"/>
      <c r="E152" s="762"/>
      <c r="F152" s="780"/>
      <c r="G152" s="190"/>
      <c r="H152" s="853"/>
      <c r="I152" s="88"/>
      <c r="K152" s="90"/>
    </row>
    <row r="153" spans="1:114" s="89" customFormat="1" ht="14.5">
      <c r="B153" s="587"/>
      <c r="C153" s="778" t="s">
        <v>361</v>
      </c>
      <c r="D153" s="779"/>
      <c r="E153" s="762"/>
      <c r="F153" s="781"/>
      <c r="G153" s="191"/>
      <c r="H153" s="853"/>
      <c r="I153" s="88"/>
      <c r="K153" s="90"/>
    </row>
    <row r="154" spans="1:114" s="89" customFormat="1" ht="58">
      <c r="B154" s="587"/>
      <c r="C154" s="778" t="s">
        <v>362</v>
      </c>
      <c r="D154" s="779"/>
      <c r="E154" s="762"/>
      <c r="F154" s="781"/>
      <c r="G154" s="191"/>
      <c r="H154" s="853"/>
      <c r="I154" s="88"/>
      <c r="K154" s="90"/>
    </row>
    <row r="155" spans="1:114" s="92" customFormat="1" ht="14.5">
      <c r="A155" s="638"/>
      <c r="B155" s="588"/>
      <c r="C155" s="782" t="s">
        <v>671</v>
      </c>
      <c r="D155" s="783"/>
      <c r="E155" s="762"/>
      <c r="F155" s="784"/>
      <c r="G155" s="192"/>
      <c r="H155" s="853"/>
      <c r="I155" s="88"/>
      <c r="J155" s="93"/>
      <c r="K155" s="90"/>
    </row>
    <row r="156" spans="1:114" s="92" customFormat="1" ht="14.5">
      <c r="B156" s="588" t="s">
        <v>46</v>
      </c>
      <c r="C156" s="843" t="s">
        <v>595</v>
      </c>
      <c r="D156" s="786" t="s">
        <v>274</v>
      </c>
      <c r="E156" s="786">
        <v>1</v>
      </c>
      <c r="F156" s="787"/>
      <c r="G156" s="193">
        <f>F156*E156</f>
        <v>0</v>
      </c>
      <c r="H156" s="855"/>
      <c r="I156" s="88"/>
      <c r="J156" s="93"/>
      <c r="K156" s="90"/>
    </row>
    <row r="157" spans="1:114" s="89" customFormat="1" ht="14.5">
      <c r="B157" s="589" t="s">
        <v>50</v>
      </c>
      <c r="C157" s="788" t="s">
        <v>596</v>
      </c>
      <c r="D157" s="789" t="s">
        <v>274</v>
      </c>
      <c r="E157" s="762">
        <v>1</v>
      </c>
      <c r="F157" s="790"/>
      <c r="G157" s="193">
        <f t="shared" ref="G157:G171" si="5">F157*E157</f>
        <v>0</v>
      </c>
      <c r="H157" s="853"/>
      <c r="I157" s="88"/>
      <c r="J157" s="55"/>
      <c r="K157" s="90"/>
    </row>
    <row r="158" spans="1:114" s="89" customFormat="1" ht="7.5" customHeight="1">
      <c r="B158" s="589"/>
      <c r="C158" s="788"/>
      <c r="D158" s="789"/>
      <c r="E158" s="762"/>
      <c r="F158" s="790"/>
      <c r="G158" s="193">
        <f t="shared" si="5"/>
        <v>0</v>
      </c>
      <c r="H158" s="853"/>
      <c r="I158" s="88"/>
      <c r="J158" s="55"/>
      <c r="K158" s="90"/>
    </row>
    <row r="159" spans="1:114" s="89" customFormat="1" ht="14.5">
      <c r="B159" s="589"/>
      <c r="C159" s="788"/>
      <c r="D159" s="789"/>
      <c r="E159" s="762"/>
      <c r="F159" s="790"/>
      <c r="G159" s="193">
        <f t="shared" si="5"/>
        <v>0</v>
      </c>
      <c r="H159" s="853"/>
      <c r="I159" s="88"/>
      <c r="J159" s="55"/>
      <c r="K159" s="90"/>
    </row>
    <row r="160" spans="1:114" s="89" customFormat="1" ht="29">
      <c r="B160" s="590"/>
      <c r="C160" s="794" t="s">
        <v>390</v>
      </c>
      <c r="D160" s="795"/>
      <c r="E160" s="678"/>
      <c r="F160" s="796"/>
      <c r="G160" s="193">
        <f t="shared" si="5"/>
        <v>0</v>
      </c>
      <c r="H160" s="853"/>
      <c r="I160" s="88"/>
      <c r="J160" s="55"/>
      <c r="K160" s="90"/>
    </row>
    <row r="161" spans="2:11" s="89" customFormat="1" ht="29">
      <c r="B161" s="590"/>
      <c r="C161" s="794" t="s">
        <v>391</v>
      </c>
      <c r="D161" s="795"/>
      <c r="E161" s="678"/>
      <c r="F161" s="796"/>
      <c r="G161" s="193">
        <f t="shared" si="5"/>
        <v>0</v>
      </c>
      <c r="H161" s="853"/>
      <c r="I161" s="88"/>
      <c r="J161" s="55"/>
      <c r="K161" s="90"/>
    </row>
    <row r="162" spans="2:11" s="89" customFormat="1" ht="43.5">
      <c r="B162" s="591" t="s">
        <v>82</v>
      </c>
      <c r="C162" s="797" t="s">
        <v>392</v>
      </c>
      <c r="D162" s="649" t="s">
        <v>272</v>
      </c>
      <c r="E162" s="681">
        <v>10</v>
      </c>
      <c r="F162" s="650"/>
      <c r="G162" s="193">
        <f t="shared" si="5"/>
        <v>0</v>
      </c>
      <c r="H162" s="857"/>
      <c r="I162" s="88"/>
      <c r="J162" s="55"/>
      <c r="K162" s="90"/>
    </row>
    <row r="163" spans="2:11" s="89" customFormat="1" ht="14.5">
      <c r="B163" s="591" t="s">
        <v>94</v>
      </c>
      <c r="C163" s="797" t="s">
        <v>393</v>
      </c>
      <c r="D163" s="649" t="s">
        <v>272</v>
      </c>
      <c r="E163" s="681">
        <v>15</v>
      </c>
      <c r="F163" s="650"/>
      <c r="G163" s="193">
        <f t="shared" si="5"/>
        <v>0</v>
      </c>
      <c r="H163" s="853"/>
      <c r="I163" s="88"/>
      <c r="J163" s="55"/>
      <c r="K163" s="90"/>
    </row>
    <row r="164" spans="2:11" s="89" customFormat="1" ht="14.5">
      <c r="B164" s="591" t="s">
        <v>97</v>
      </c>
      <c r="C164" s="797" t="s">
        <v>394</v>
      </c>
      <c r="D164" s="649" t="s">
        <v>272</v>
      </c>
      <c r="E164" s="681">
        <v>5</v>
      </c>
      <c r="F164" s="650"/>
      <c r="G164" s="193">
        <f t="shared" si="5"/>
        <v>0</v>
      </c>
      <c r="H164" s="853"/>
      <c r="I164" s="88"/>
      <c r="J164" s="55"/>
      <c r="K164" s="90"/>
    </row>
    <row r="165" spans="2:11" s="89" customFormat="1" ht="14.5">
      <c r="B165" s="591" t="s">
        <v>177</v>
      </c>
      <c r="C165" s="797" t="s">
        <v>395</v>
      </c>
      <c r="D165" s="649" t="s">
        <v>272</v>
      </c>
      <c r="E165" s="681">
        <v>5</v>
      </c>
      <c r="F165" s="650"/>
      <c r="G165" s="193">
        <f t="shared" si="5"/>
        <v>0</v>
      </c>
      <c r="H165" s="853"/>
      <c r="I165" s="88"/>
      <c r="J165" s="55"/>
      <c r="K165" s="90"/>
    </row>
    <row r="166" spans="2:11" s="89" customFormat="1" ht="14.5">
      <c r="B166" s="591" t="s">
        <v>180</v>
      </c>
      <c r="C166" s="797" t="s">
        <v>396</v>
      </c>
      <c r="D166" s="649" t="s">
        <v>272</v>
      </c>
      <c r="E166" s="681">
        <v>10</v>
      </c>
      <c r="F166" s="650"/>
      <c r="G166" s="193">
        <f t="shared" si="5"/>
        <v>0</v>
      </c>
      <c r="H166" s="853"/>
      <c r="I166" s="88"/>
      <c r="J166" s="55"/>
      <c r="K166" s="90"/>
    </row>
    <row r="167" spans="2:11" s="89" customFormat="1" ht="77.25" customHeight="1">
      <c r="B167" s="591" t="s">
        <v>280</v>
      </c>
      <c r="C167" s="797" t="s">
        <v>397</v>
      </c>
      <c r="D167" s="649" t="s">
        <v>274</v>
      </c>
      <c r="E167" s="681">
        <v>1</v>
      </c>
      <c r="F167" s="650"/>
      <c r="G167" s="193">
        <f t="shared" si="5"/>
        <v>0</v>
      </c>
      <c r="H167" s="853"/>
      <c r="I167" s="88"/>
      <c r="J167" s="55"/>
      <c r="K167" s="90"/>
    </row>
    <row r="168" spans="2:11" s="89" customFormat="1" ht="34" customHeight="1">
      <c r="B168" s="591" t="s">
        <v>282</v>
      </c>
      <c r="C168" s="96" t="s">
        <v>398</v>
      </c>
      <c r="D168" s="649" t="s">
        <v>274</v>
      </c>
      <c r="E168" s="681">
        <v>1</v>
      </c>
      <c r="F168" s="650"/>
      <c r="G168" s="193">
        <f t="shared" si="5"/>
        <v>0</v>
      </c>
      <c r="H168" s="853"/>
      <c r="I168" s="88"/>
      <c r="J168" s="55"/>
      <c r="K168" s="90"/>
    </row>
    <row r="169" spans="2:11" s="89" customFormat="1" ht="29">
      <c r="B169" s="590" t="s">
        <v>284</v>
      </c>
      <c r="C169" s="648" t="s">
        <v>531</v>
      </c>
      <c r="D169" s="649" t="s">
        <v>274</v>
      </c>
      <c r="E169" s="681">
        <v>1</v>
      </c>
      <c r="F169" s="650"/>
      <c r="G169" s="193">
        <f t="shared" si="5"/>
        <v>0</v>
      </c>
      <c r="H169" s="857"/>
      <c r="I169" s="88"/>
      <c r="J169" s="55"/>
      <c r="K169" s="90"/>
    </row>
    <row r="170" spans="2:11" s="89" customFormat="1" ht="14.5">
      <c r="B170" s="590"/>
      <c r="C170" s="96"/>
      <c r="D170" s="649"/>
      <c r="E170" s="681"/>
      <c r="F170" s="650"/>
      <c r="G170" s="193">
        <f t="shared" si="5"/>
        <v>0</v>
      </c>
      <c r="H170" s="857"/>
      <c r="I170" s="88"/>
      <c r="J170" s="55"/>
      <c r="K170" s="90"/>
    </row>
    <row r="171" spans="2:11" s="89" customFormat="1" ht="29">
      <c r="B171" s="601" t="s">
        <v>286</v>
      </c>
      <c r="C171" s="749" t="s">
        <v>597</v>
      </c>
      <c r="D171" s="747" t="s">
        <v>274</v>
      </c>
      <c r="E171" s="750">
        <v>1</v>
      </c>
      <c r="F171" s="751"/>
      <c r="G171" s="844">
        <f t="shared" si="5"/>
        <v>0</v>
      </c>
      <c r="H171" s="857"/>
      <c r="I171" s="88"/>
      <c r="J171" s="55"/>
      <c r="K171" s="90"/>
    </row>
    <row r="172" spans="2:11" s="89" customFormat="1" ht="14.15" customHeight="1">
      <c r="B172" s="589"/>
      <c r="C172" s="788"/>
      <c r="D172" s="789"/>
      <c r="E172" s="762"/>
      <c r="F172" s="790"/>
      <c r="G172" s="193"/>
      <c r="H172" s="853"/>
      <c r="I172" s="88"/>
      <c r="J172" s="55"/>
      <c r="K172" s="90"/>
    </row>
    <row r="173" spans="2:11" s="89" customFormat="1" ht="14.15" customHeight="1">
      <c r="B173" s="589"/>
      <c r="C173" s="788"/>
      <c r="D173" s="789"/>
      <c r="E173" s="762"/>
      <c r="F173" s="790"/>
      <c r="G173" s="193"/>
      <c r="H173" s="853"/>
      <c r="I173" s="88"/>
      <c r="J173" s="55"/>
      <c r="K173" s="90"/>
    </row>
    <row r="174" spans="2:11" s="89" customFormat="1" ht="14.15" customHeight="1">
      <c r="B174" s="589"/>
      <c r="C174" s="788"/>
      <c r="D174" s="789"/>
      <c r="E174" s="762"/>
      <c r="F174" s="790"/>
      <c r="G174" s="193"/>
      <c r="H174" s="853"/>
      <c r="I174" s="88"/>
      <c r="J174" s="55"/>
      <c r="K174" s="90"/>
    </row>
    <row r="175" spans="2:11" s="89" customFormat="1" ht="14.15" customHeight="1">
      <c r="B175" s="589"/>
      <c r="C175" s="788"/>
      <c r="D175" s="789"/>
      <c r="E175" s="762"/>
      <c r="F175" s="790"/>
      <c r="G175" s="193"/>
      <c r="H175" s="853"/>
      <c r="I175" s="88"/>
      <c r="J175" s="55"/>
      <c r="K175" s="90"/>
    </row>
    <row r="176" spans="2:11" s="89" customFormat="1" ht="14.15" customHeight="1">
      <c r="B176" s="589"/>
      <c r="C176" s="788"/>
      <c r="D176" s="789"/>
      <c r="E176" s="762"/>
      <c r="F176" s="790"/>
      <c r="G176" s="193"/>
      <c r="H176" s="853"/>
      <c r="I176" s="88"/>
      <c r="J176" s="55"/>
      <c r="K176" s="90"/>
    </row>
    <row r="177" spans="2:11" s="21" customFormat="1" ht="25" customHeight="1" thickBot="1">
      <c r="B177" s="154"/>
      <c r="C177" s="37" t="s">
        <v>258</v>
      </c>
      <c r="D177" s="38"/>
      <c r="E177" s="694"/>
      <c r="F177" s="39"/>
      <c r="G177" s="40">
        <f>SUM(G156:G176)</f>
        <v>0</v>
      </c>
      <c r="H177" s="845"/>
      <c r="I177" s="88"/>
      <c r="J177" s="16"/>
      <c r="K177" s="16"/>
    </row>
    <row r="178" spans="2:11" s="21" customFormat="1" ht="12.75" customHeight="1" thickTop="1">
      <c r="B178" s="156"/>
      <c r="C178" s="76"/>
      <c r="D178" s="77"/>
      <c r="E178" s="685"/>
      <c r="F178" s="78"/>
      <c r="G178" s="79"/>
      <c r="H178" s="845"/>
      <c r="I178" s="88"/>
      <c r="J178" s="16"/>
      <c r="K178" s="16"/>
    </row>
    <row r="179" spans="2:11" ht="17.25" customHeight="1">
      <c r="B179" s="156"/>
      <c r="D179" s="42"/>
      <c r="E179" s="677"/>
      <c r="G179" s="44" t="s">
        <v>731</v>
      </c>
      <c r="I179" s="88"/>
      <c r="J179" s="5"/>
      <c r="K179" s="5"/>
    </row>
    <row r="180" spans="2:11" s="89" customFormat="1" ht="20.149999999999999" customHeight="1">
      <c r="B180" s="589"/>
      <c r="C180" s="788"/>
      <c r="D180" s="789"/>
      <c r="E180" s="762"/>
      <c r="F180" s="790"/>
      <c r="G180" s="193"/>
      <c r="H180" s="853"/>
      <c r="I180" s="88"/>
      <c r="J180" s="55"/>
      <c r="K180" s="90"/>
    </row>
    <row r="181" spans="2:11" s="89" customFormat="1" ht="20.149999999999999" customHeight="1">
      <c r="B181" s="589"/>
      <c r="C181" s="652" t="s">
        <v>338</v>
      </c>
      <c r="D181" s="789"/>
      <c r="E181" s="762"/>
      <c r="F181" s="790"/>
      <c r="G181" s="193"/>
      <c r="H181" s="853"/>
      <c r="I181" s="88"/>
      <c r="J181" s="55"/>
      <c r="K181" s="90"/>
    </row>
    <row r="182" spans="2:11" s="89" customFormat="1" ht="20.149999999999999" customHeight="1">
      <c r="B182" s="589"/>
      <c r="C182" s="788"/>
      <c r="D182" s="789"/>
      <c r="E182" s="762"/>
      <c r="F182" s="790"/>
      <c r="G182" s="193"/>
      <c r="H182" s="853"/>
      <c r="I182" s="88"/>
      <c r="J182" s="55"/>
      <c r="K182" s="90"/>
    </row>
    <row r="183" spans="2:11" s="89" customFormat="1" ht="14.5">
      <c r="B183" s="587"/>
      <c r="C183" s="778" t="s">
        <v>377</v>
      </c>
      <c r="D183" s="779"/>
      <c r="E183" s="762"/>
      <c r="F183" s="790"/>
      <c r="G183" s="193"/>
      <c r="H183" s="853"/>
      <c r="I183" s="88"/>
      <c r="J183" s="55"/>
      <c r="K183" s="90"/>
    </row>
    <row r="184" spans="2:11" s="89" customFormat="1" ht="43.5">
      <c r="B184" s="587"/>
      <c r="C184" s="778" t="s">
        <v>378</v>
      </c>
      <c r="D184" s="779"/>
      <c r="E184" s="762"/>
      <c r="F184" s="790"/>
      <c r="G184" s="193"/>
      <c r="H184" s="853"/>
      <c r="I184" s="88"/>
      <c r="J184" s="55"/>
      <c r="K184" s="90"/>
    </row>
    <row r="185" spans="2:11" s="89" customFormat="1" ht="14.5">
      <c r="B185" s="587"/>
      <c r="C185" s="778" t="s">
        <v>379</v>
      </c>
      <c r="D185" s="779"/>
      <c r="E185" s="762"/>
      <c r="F185" s="790"/>
      <c r="G185" s="193"/>
      <c r="H185" s="853"/>
      <c r="I185" s="88"/>
      <c r="J185" s="55"/>
      <c r="K185" s="90"/>
    </row>
    <row r="186" spans="2:11" s="89" customFormat="1" ht="14.5">
      <c r="B186" s="587" t="s">
        <v>46</v>
      </c>
      <c r="C186" s="788" t="s">
        <v>380</v>
      </c>
      <c r="D186" s="779" t="s">
        <v>272</v>
      </c>
      <c r="E186" s="762">
        <v>20</v>
      </c>
      <c r="F186" s="790"/>
      <c r="G186" s="193">
        <f>E186*F186</f>
        <v>0</v>
      </c>
      <c r="H186" s="853"/>
      <c r="I186" s="88"/>
      <c r="J186" s="55"/>
      <c r="K186" s="90"/>
    </row>
    <row r="187" spans="2:11" s="89" customFormat="1" ht="14.5">
      <c r="B187" s="587" t="s">
        <v>50</v>
      </c>
      <c r="C187" s="788" t="s">
        <v>381</v>
      </c>
      <c r="D187" s="779" t="s">
        <v>272</v>
      </c>
      <c r="E187" s="762">
        <v>15</v>
      </c>
      <c r="F187" s="790"/>
      <c r="G187" s="193">
        <f t="shared" ref="G187:G193" si="6">E187*F187</f>
        <v>0</v>
      </c>
      <c r="H187" s="853"/>
      <c r="I187" s="88"/>
      <c r="J187" s="55"/>
      <c r="K187" s="90"/>
    </row>
    <row r="188" spans="2:11" s="89" customFormat="1" ht="14.5">
      <c r="B188" s="587" t="s">
        <v>82</v>
      </c>
      <c r="C188" s="788" t="s">
        <v>382</v>
      </c>
      <c r="D188" s="779" t="s">
        <v>272</v>
      </c>
      <c r="E188" s="762">
        <v>15</v>
      </c>
      <c r="F188" s="790"/>
      <c r="G188" s="193">
        <f t="shared" si="6"/>
        <v>0</v>
      </c>
      <c r="H188" s="853"/>
      <c r="I188" s="88"/>
      <c r="J188" s="55"/>
      <c r="K188" s="90"/>
    </row>
    <row r="189" spans="2:11" s="89" customFormat="1" ht="14.5">
      <c r="B189" s="587" t="s">
        <v>94</v>
      </c>
      <c r="C189" s="788" t="s">
        <v>383</v>
      </c>
      <c r="D189" s="779" t="s">
        <v>274</v>
      </c>
      <c r="E189" s="762">
        <v>1</v>
      </c>
      <c r="F189" s="790"/>
      <c r="G189" s="193">
        <f t="shared" si="6"/>
        <v>0</v>
      </c>
      <c r="H189" s="853"/>
      <c r="I189" s="88"/>
      <c r="J189" s="55"/>
      <c r="K189" s="90"/>
    </row>
    <row r="190" spans="2:11" s="89" customFormat="1" ht="14.5">
      <c r="B190" s="587" t="s">
        <v>97</v>
      </c>
      <c r="C190" s="788" t="s">
        <v>384</v>
      </c>
      <c r="D190" s="779" t="s">
        <v>274</v>
      </c>
      <c r="E190" s="762">
        <v>1</v>
      </c>
      <c r="F190" s="790"/>
      <c r="G190" s="193">
        <f t="shared" si="6"/>
        <v>0</v>
      </c>
      <c r="H190" s="853"/>
      <c r="I190" s="88"/>
      <c r="J190" s="55"/>
      <c r="K190" s="90"/>
    </row>
    <row r="191" spans="2:11" s="89" customFormat="1" ht="14.5">
      <c r="B191" s="587" t="s">
        <v>177</v>
      </c>
      <c r="C191" s="788" t="s">
        <v>385</v>
      </c>
      <c r="D191" s="779" t="s">
        <v>274</v>
      </c>
      <c r="E191" s="762">
        <v>2</v>
      </c>
      <c r="F191" s="790"/>
      <c r="G191" s="193">
        <f t="shared" si="6"/>
        <v>0</v>
      </c>
      <c r="H191" s="853"/>
      <c r="I191" s="88"/>
      <c r="J191" s="55"/>
      <c r="K191" s="90"/>
    </row>
    <row r="192" spans="2:11" s="89" customFormat="1" ht="14.5">
      <c r="B192" s="587" t="s">
        <v>180</v>
      </c>
      <c r="C192" s="788" t="s">
        <v>386</v>
      </c>
      <c r="D192" s="779" t="s">
        <v>274</v>
      </c>
      <c r="E192" s="762">
        <v>2</v>
      </c>
      <c r="F192" s="790"/>
      <c r="G192" s="193">
        <f t="shared" si="6"/>
        <v>0</v>
      </c>
      <c r="H192" s="853"/>
      <c r="I192" s="88"/>
      <c r="J192" s="55"/>
      <c r="K192" s="90"/>
    </row>
    <row r="193" spans="2:11" s="89" customFormat="1" ht="14.5">
      <c r="B193" s="587" t="s">
        <v>280</v>
      </c>
      <c r="C193" s="788" t="s">
        <v>387</v>
      </c>
      <c r="D193" s="779" t="s">
        <v>274</v>
      </c>
      <c r="E193" s="762">
        <v>1</v>
      </c>
      <c r="F193" s="790"/>
      <c r="G193" s="193">
        <f t="shared" si="6"/>
        <v>0</v>
      </c>
      <c r="H193" s="853"/>
      <c r="I193" s="88"/>
      <c r="J193" s="55"/>
      <c r="K193" s="90"/>
    </row>
    <row r="194" spans="2:11" s="89" customFormat="1" ht="14.5">
      <c r="B194" s="587"/>
      <c r="C194" s="788"/>
      <c r="D194" s="779"/>
      <c r="E194" s="762"/>
      <c r="F194" s="790"/>
      <c r="G194" s="193"/>
      <c r="H194" s="853"/>
      <c r="I194" s="88"/>
      <c r="J194" s="55"/>
      <c r="K194" s="90"/>
    </row>
    <row r="195" spans="2:11" s="89" customFormat="1" ht="14.5">
      <c r="B195" s="587"/>
      <c r="C195" s="778" t="s">
        <v>672</v>
      </c>
      <c r="D195" s="950"/>
      <c r="E195" s="951"/>
      <c r="F195" s="948"/>
      <c r="G195" s="949"/>
      <c r="H195" s="853"/>
      <c r="I195" s="88"/>
      <c r="J195" s="55"/>
      <c r="K195" s="90"/>
    </row>
    <row r="196" spans="2:11" s="957" customFormat="1" ht="163.5" customHeight="1">
      <c r="B196" s="952" t="s">
        <v>46</v>
      </c>
      <c r="C196" s="788" t="s">
        <v>673</v>
      </c>
      <c r="D196" s="779" t="s">
        <v>251</v>
      </c>
      <c r="E196" s="762">
        <v>2</v>
      </c>
      <c r="F196" s="790"/>
      <c r="G196" s="193">
        <f>F196*E196</f>
        <v>0</v>
      </c>
      <c r="H196" s="953"/>
      <c r="I196" s="954"/>
      <c r="J196" s="955"/>
      <c r="K196" s="956"/>
    </row>
    <row r="197" spans="2:11" s="957" customFormat="1" ht="43.5">
      <c r="B197" s="952" t="s">
        <v>50</v>
      </c>
      <c r="C197" s="788" t="s">
        <v>669</v>
      </c>
      <c r="D197" s="779" t="s">
        <v>251</v>
      </c>
      <c r="E197" s="762">
        <v>2</v>
      </c>
      <c r="F197" s="790"/>
      <c r="G197" s="193">
        <f>F197*E197</f>
        <v>0</v>
      </c>
      <c r="H197" s="953"/>
      <c r="I197" s="954"/>
      <c r="J197" s="955"/>
      <c r="K197" s="956"/>
    </row>
    <row r="198" spans="2:11" s="957" customFormat="1" ht="58">
      <c r="B198" s="952" t="s">
        <v>82</v>
      </c>
      <c r="C198" s="788" t="s">
        <v>674</v>
      </c>
      <c r="D198" s="779" t="s">
        <v>251</v>
      </c>
      <c r="E198" s="762">
        <v>2</v>
      </c>
      <c r="F198" s="790"/>
      <c r="G198" s="193">
        <f>F198*E198</f>
        <v>0</v>
      </c>
      <c r="H198" s="953"/>
      <c r="I198" s="954"/>
      <c r="J198" s="955"/>
      <c r="K198" s="956"/>
    </row>
    <row r="199" spans="2:11" s="957" customFormat="1" ht="29">
      <c r="B199" s="952" t="s">
        <v>94</v>
      </c>
      <c r="C199" s="788" t="s">
        <v>697</v>
      </c>
      <c r="D199" s="779" t="s">
        <v>251</v>
      </c>
      <c r="E199" s="762">
        <v>2</v>
      </c>
      <c r="F199" s="790"/>
      <c r="G199" s="193">
        <f>F199*E199</f>
        <v>0</v>
      </c>
      <c r="H199" s="953"/>
      <c r="I199" s="954"/>
      <c r="J199" s="955"/>
      <c r="K199" s="956"/>
    </row>
    <row r="200" spans="2:11" s="89" customFormat="1" ht="14.5">
      <c r="B200" s="587"/>
      <c r="C200" s="94"/>
      <c r="D200" s="779"/>
      <c r="E200" s="762"/>
      <c r="F200" s="790"/>
      <c r="G200" s="193"/>
      <c r="H200" s="853"/>
      <c r="I200" s="88"/>
      <c r="J200" s="55"/>
      <c r="K200" s="90"/>
    </row>
    <row r="201" spans="2:11" s="89" customFormat="1" ht="14.5">
      <c r="B201" s="968"/>
      <c r="C201" s="778" t="s">
        <v>577</v>
      </c>
      <c r="D201" s="970"/>
      <c r="E201" s="970"/>
      <c r="F201" s="971"/>
      <c r="G201" s="972"/>
      <c r="H201" s="872"/>
      <c r="I201" s="88"/>
      <c r="J201" s="55"/>
      <c r="K201" s="90"/>
    </row>
    <row r="202" spans="2:11" s="89" customFormat="1" ht="43.5">
      <c r="B202" s="587" t="s">
        <v>46</v>
      </c>
      <c r="C202" s="788" t="s">
        <v>683</v>
      </c>
      <c r="D202" s="779" t="s">
        <v>274</v>
      </c>
      <c r="E202" s="822">
        <v>2</v>
      </c>
      <c r="F202" s="790"/>
      <c r="G202" s="193">
        <f>E202*F202</f>
        <v>0</v>
      </c>
      <c r="H202" s="872"/>
      <c r="I202" s="88"/>
      <c r="J202" s="55"/>
      <c r="K202" s="90"/>
    </row>
    <row r="203" spans="2:11" s="89" customFormat="1" ht="29">
      <c r="B203" s="587" t="s">
        <v>50</v>
      </c>
      <c r="C203" s="788" t="s">
        <v>684</v>
      </c>
      <c r="D203" s="779" t="s">
        <v>274</v>
      </c>
      <c r="E203" s="822">
        <v>2</v>
      </c>
      <c r="F203" s="790"/>
      <c r="G203" s="193">
        <f>E203*F203</f>
        <v>0</v>
      </c>
      <c r="H203" s="872"/>
      <c r="I203" s="88"/>
      <c r="J203" s="55"/>
      <c r="K203" s="90"/>
    </row>
    <row r="204" spans="2:11" s="89" customFormat="1" ht="14.5">
      <c r="B204" s="587"/>
      <c r="C204" s="94"/>
      <c r="D204" s="779"/>
      <c r="E204" s="822"/>
      <c r="F204" s="790"/>
      <c r="G204" s="193"/>
      <c r="H204" s="872"/>
      <c r="I204" s="88"/>
      <c r="J204" s="55"/>
      <c r="K204" s="90"/>
    </row>
    <row r="205" spans="2:11" s="89" customFormat="1" ht="14.5">
      <c r="B205" s="587"/>
      <c r="C205" s="94"/>
      <c r="D205" s="779"/>
      <c r="E205" s="762"/>
      <c r="F205" s="790"/>
      <c r="G205" s="193"/>
      <c r="H205" s="853"/>
      <c r="I205" s="88"/>
      <c r="J205" s="55"/>
      <c r="K205" s="90"/>
    </row>
    <row r="206" spans="2:11" s="21" customFormat="1" ht="25" customHeight="1" thickBot="1">
      <c r="B206" s="154"/>
      <c r="C206" s="37" t="s">
        <v>258</v>
      </c>
      <c r="D206" s="38"/>
      <c r="E206" s="694"/>
      <c r="F206" s="39"/>
      <c r="G206" s="40">
        <f>SUM(G186:G205)</f>
        <v>0</v>
      </c>
      <c r="H206" s="845"/>
      <c r="I206" s="88"/>
      <c r="J206" s="16"/>
      <c r="K206" s="16"/>
    </row>
    <row r="207" spans="2:11" s="21" customFormat="1" ht="12.75" customHeight="1" thickTop="1">
      <c r="B207" s="156"/>
      <c r="C207" s="76"/>
      <c r="D207" s="77"/>
      <c r="E207" s="685"/>
      <c r="F207" s="78"/>
      <c r="G207" s="79"/>
      <c r="H207" s="845"/>
      <c r="I207" s="88"/>
      <c r="J207" s="16"/>
      <c r="K207" s="16"/>
    </row>
    <row r="208" spans="2:11" ht="17.149999999999999" customHeight="1" thickBot="1">
      <c r="B208" s="156"/>
      <c r="C208" s="221"/>
      <c r="D208" s="42"/>
      <c r="E208" s="677"/>
      <c r="G208" s="44" t="s">
        <v>732</v>
      </c>
      <c r="I208" s="88"/>
    </row>
    <row r="209" spans="2:9" ht="16.5" customHeight="1">
      <c r="B209" s="581"/>
      <c r="C209" s="227"/>
      <c r="D209" s="197"/>
      <c r="E209" s="674"/>
      <c r="F209" s="101"/>
      <c r="G209" s="31"/>
      <c r="I209" s="88"/>
    </row>
    <row r="210" spans="2:9" ht="25" customHeight="1">
      <c r="B210" s="189"/>
      <c r="C210" s="659" t="s">
        <v>410</v>
      </c>
      <c r="D210" s="653"/>
      <c r="E210" s="680"/>
      <c r="F210" s="655"/>
      <c r="G210" s="34"/>
      <c r="H210" s="847"/>
      <c r="I210" s="88"/>
    </row>
    <row r="211" spans="2:9" ht="25" customHeight="1">
      <c r="B211" s="189"/>
      <c r="C211" s="659"/>
      <c r="D211" s="653"/>
      <c r="E211" s="680"/>
      <c r="F211" s="655"/>
      <c r="G211" s="34"/>
      <c r="H211" s="847"/>
      <c r="I211" s="88"/>
    </row>
    <row r="212" spans="2:9" ht="16" customHeight="1">
      <c r="B212" s="189"/>
      <c r="C212" s="659"/>
      <c r="D212" s="653"/>
      <c r="E212" s="680"/>
      <c r="F212" s="655"/>
      <c r="G212" s="34"/>
      <c r="H212" s="847"/>
      <c r="I212" s="88"/>
    </row>
    <row r="213" spans="2:9" ht="14.5">
      <c r="B213" s="189"/>
      <c r="C213" s="659"/>
      <c r="D213" s="653"/>
      <c r="E213" s="680"/>
      <c r="F213" s="655"/>
      <c r="G213" s="34"/>
      <c r="H213" s="858"/>
      <c r="I213" s="88"/>
    </row>
    <row r="214" spans="2:9" ht="16" customHeight="1">
      <c r="B214" s="189"/>
      <c r="C214" s="825" t="s">
        <v>738</v>
      </c>
      <c r="D214" s="653"/>
      <c r="E214" s="680"/>
      <c r="F214" s="655"/>
      <c r="G214" s="34">
        <f>G40</f>
        <v>0</v>
      </c>
      <c r="H214" s="847"/>
      <c r="I214" s="88"/>
    </row>
    <row r="215" spans="2:9" ht="16" customHeight="1">
      <c r="B215" s="189"/>
      <c r="C215" s="825" t="s">
        <v>737</v>
      </c>
      <c r="D215" s="653"/>
      <c r="E215" s="680"/>
      <c r="F215" s="655"/>
      <c r="G215" s="34">
        <f>G70</f>
        <v>0</v>
      </c>
      <c r="H215" s="847"/>
      <c r="I215" s="88"/>
    </row>
    <row r="216" spans="2:9" ht="16" customHeight="1">
      <c r="B216" s="189"/>
      <c r="C216" s="825" t="s">
        <v>736</v>
      </c>
      <c r="D216" s="653"/>
      <c r="E216" s="680"/>
      <c r="F216" s="655"/>
      <c r="G216" s="34">
        <f>G113</f>
        <v>0</v>
      </c>
      <c r="H216" s="847"/>
      <c r="I216" s="88"/>
    </row>
    <row r="217" spans="2:9" ht="16" customHeight="1">
      <c r="B217" s="189"/>
      <c r="C217" s="825" t="s">
        <v>735</v>
      </c>
      <c r="D217" s="653"/>
      <c r="E217" s="680"/>
      <c r="F217" s="655"/>
      <c r="G217" s="34">
        <f>G144</f>
        <v>0</v>
      </c>
      <c r="H217" s="847"/>
      <c r="I217" s="88"/>
    </row>
    <row r="218" spans="2:9" ht="16" customHeight="1">
      <c r="B218" s="189"/>
      <c r="C218" s="825" t="s">
        <v>734</v>
      </c>
      <c r="D218" s="653"/>
      <c r="E218" s="680"/>
      <c r="F218" s="655"/>
      <c r="G218" s="34">
        <f>G177</f>
        <v>0</v>
      </c>
      <c r="H218" s="847"/>
      <c r="I218" s="88"/>
    </row>
    <row r="219" spans="2:9" ht="16" customHeight="1">
      <c r="B219" s="189"/>
      <c r="C219" s="825" t="s">
        <v>733</v>
      </c>
      <c r="D219" s="653"/>
      <c r="E219" s="680"/>
      <c r="F219" s="655"/>
      <c r="G219" s="34">
        <f>G206</f>
        <v>0</v>
      </c>
      <c r="H219" s="847"/>
      <c r="I219" s="88"/>
    </row>
    <row r="220" spans="2:9" ht="16" customHeight="1">
      <c r="B220" s="189"/>
      <c r="C220" s="659"/>
      <c r="D220" s="653"/>
      <c r="E220" s="680"/>
      <c r="F220" s="655"/>
      <c r="G220" s="34"/>
      <c r="H220" s="847"/>
      <c r="I220" s="88"/>
    </row>
    <row r="221" spans="2:9" ht="16" customHeight="1">
      <c r="B221" s="189"/>
      <c r="C221" s="863"/>
      <c r="D221" s="653"/>
      <c r="E221" s="680"/>
      <c r="F221" s="655"/>
      <c r="G221" s="34"/>
      <c r="H221" s="847"/>
      <c r="I221" s="88"/>
    </row>
    <row r="222" spans="2:9" ht="17.149999999999999" customHeight="1">
      <c r="B222" s="189"/>
      <c r="C222" s="863"/>
      <c r="D222" s="653"/>
      <c r="E222" s="680"/>
      <c r="F222" s="655"/>
      <c r="G222" s="34"/>
      <c r="H222" s="847"/>
      <c r="I222" s="88"/>
    </row>
    <row r="223" spans="2:9" ht="17.149999999999999" customHeight="1">
      <c r="B223" s="189"/>
      <c r="C223" s="863"/>
      <c r="D223" s="653"/>
      <c r="E223" s="680"/>
      <c r="F223" s="655"/>
      <c r="G223" s="34"/>
      <c r="H223" s="847"/>
      <c r="I223" s="88"/>
    </row>
    <row r="224" spans="2:9" ht="17.149999999999999" customHeight="1">
      <c r="B224" s="189"/>
      <c r="C224" s="659"/>
      <c r="D224" s="653"/>
      <c r="E224" s="680"/>
      <c r="F224" s="655"/>
      <c r="G224" s="34"/>
      <c r="H224" s="847"/>
      <c r="I224" s="88"/>
    </row>
    <row r="225" spans="1:114" s="16" customFormat="1" ht="15.65" customHeight="1">
      <c r="A225" s="6"/>
      <c r="B225" s="189"/>
      <c r="C225" s="656"/>
      <c r="D225" s="653"/>
      <c r="E225" s="680"/>
      <c r="F225" s="655"/>
      <c r="G225" s="34"/>
      <c r="H225" s="847"/>
      <c r="I225" s="88"/>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row>
    <row r="226" spans="1:114" s="16" customFormat="1" ht="17.5" customHeight="1">
      <c r="A226" s="6"/>
      <c r="B226" s="189"/>
      <c r="C226" s="656"/>
      <c r="D226" s="653"/>
      <c r="E226" s="680"/>
      <c r="F226" s="655"/>
      <c r="G226" s="34"/>
      <c r="H226" s="847"/>
      <c r="I226" s="88"/>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row>
    <row r="227" spans="1:114" s="16" customFormat="1" ht="11.25" customHeight="1">
      <c r="A227" s="6"/>
      <c r="B227" s="189"/>
      <c r="C227" s="656"/>
      <c r="D227" s="653"/>
      <c r="E227" s="680"/>
      <c r="F227" s="655"/>
      <c r="G227" s="34"/>
      <c r="H227" s="847"/>
      <c r="I227" s="88"/>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row>
    <row r="228" spans="1:114" s="21" customFormat="1" ht="28.5" customHeight="1" thickBot="1">
      <c r="B228" s="154"/>
      <c r="C228" s="37" t="s">
        <v>299</v>
      </c>
      <c r="D228" s="37"/>
      <c r="E228" s="695"/>
      <c r="F228" s="86"/>
      <c r="G228" s="40">
        <f>SUM(G212:G227)</f>
        <v>0</v>
      </c>
      <c r="H228" s="845"/>
      <c r="I228" s="88"/>
      <c r="J228" s="16"/>
      <c r="K228" s="16"/>
    </row>
    <row r="229" spans="1:114" ht="26.25" customHeight="1" thickTop="1">
      <c r="B229" s="156"/>
      <c r="D229" s="42"/>
      <c r="E229" s="677"/>
      <c r="G229" s="44" t="s">
        <v>739</v>
      </c>
      <c r="I229" s="88"/>
      <c r="J229" s="5"/>
      <c r="K229" s="5"/>
    </row>
    <row r="230" spans="1:114" ht="18" customHeight="1">
      <c r="B230" s="6"/>
      <c r="D230" s="6"/>
      <c r="E230" s="683"/>
      <c r="F230" s="100"/>
      <c r="G230" s="100"/>
      <c r="H230" s="847"/>
    </row>
  </sheetData>
  <mergeCells count="1">
    <mergeCell ref="C2:F2"/>
  </mergeCells>
  <printOptions horizontalCentered="1"/>
  <pageMargins left="0.23622047244094491" right="0.23622047244094491" top="0.51181102362204722" bottom="0.51181102362204722" header="0.23622047244094491" footer="0.23622047244094491"/>
  <pageSetup paperSize="9" scale="92" firstPageNumber="2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4"/>
  <sheetViews>
    <sheetView topLeftCell="A78" workbookViewId="0">
      <selection activeCell="E56" sqref="E56:E79"/>
    </sheetView>
  </sheetViews>
  <sheetFormatPr defaultColWidth="8.81640625" defaultRowHeight="12.5"/>
  <cols>
    <col min="1" max="1" width="5.54296875" style="880" customWidth="1"/>
    <col min="2" max="2" width="62.1796875" style="880" customWidth="1"/>
    <col min="3" max="3" width="8.1796875" style="945" customWidth="1"/>
    <col min="4" max="4" width="8.81640625" style="945"/>
    <col min="5" max="5" width="11.7265625" style="946" customWidth="1"/>
    <col min="6" max="6" width="15.54296875" style="947" customWidth="1"/>
    <col min="7" max="7" width="0.1796875" style="879" customWidth="1"/>
    <col min="8" max="8" width="0" style="879" hidden="1" customWidth="1"/>
    <col min="9" max="9" width="12.54296875" style="879" hidden="1" customWidth="1"/>
    <col min="10" max="10" width="0" style="879" hidden="1" customWidth="1"/>
    <col min="11" max="16384" width="8.81640625" style="880"/>
  </cols>
  <sheetData>
    <row r="1" spans="1:11" ht="15" customHeight="1" thickBot="1">
      <c r="A1" s="1215"/>
      <c r="B1" s="1216"/>
      <c r="C1" s="1216"/>
      <c r="D1" s="1216"/>
      <c r="E1" s="1216"/>
      <c r="F1" s="1217"/>
      <c r="G1" s="878"/>
    </row>
    <row r="2" spans="1:11" s="6" customFormat="1" ht="15.75" customHeight="1" thickBot="1">
      <c r="A2" s="1224" t="s">
        <v>700</v>
      </c>
      <c r="B2" s="1224"/>
      <c r="C2" s="1224"/>
      <c r="D2" s="1224"/>
      <c r="E2" s="1224"/>
      <c r="F2" s="1224"/>
      <c r="G2" s="11"/>
      <c r="H2" s="866"/>
      <c r="I2" s="5"/>
      <c r="J2" s="5"/>
      <c r="K2" s="5"/>
    </row>
    <row r="3" spans="1:11" ht="15.75" customHeight="1" thickBot="1">
      <c r="A3" s="1225"/>
      <c r="B3" s="1225"/>
      <c r="C3" s="1225"/>
      <c r="D3" s="1225"/>
      <c r="E3" s="1225"/>
      <c r="F3" s="1225"/>
    </row>
    <row r="4" spans="1:11" ht="39" customHeight="1" thickBot="1">
      <c r="A4" s="882" t="s">
        <v>251</v>
      </c>
      <c r="B4" s="883" t="s">
        <v>600</v>
      </c>
      <c r="C4" s="883" t="s">
        <v>244</v>
      </c>
      <c r="D4" s="883" t="s">
        <v>245</v>
      </c>
      <c r="E4" s="884" t="s">
        <v>601</v>
      </c>
      <c r="F4" s="885" t="s">
        <v>602</v>
      </c>
    </row>
    <row r="5" spans="1:11" ht="14.5">
      <c r="A5" s="1218" t="s">
        <v>662</v>
      </c>
      <c r="B5" s="1219"/>
      <c r="C5" s="1219"/>
      <c r="D5" s="1219"/>
      <c r="E5" s="1219"/>
      <c r="F5" s="1220"/>
    </row>
    <row r="6" spans="1:11" ht="14.5">
      <c r="A6" s="886">
        <v>1</v>
      </c>
      <c r="B6" s="887" t="s">
        <v>603</v>
      </c>
      <c r="C6" s="888" t="s">
        <v>254</v>
      </c>
      <c r="D6" s="887">
        <v>1</v>
      </c>
      <c r="E6" s="889"/>
      <c r="F6" s="890">
        <f>E6*D6</f>
        <v>0</v>
      </c>
    </row>
    <row r="7" spans="1:11" ht="14.5">
      <c r="A7" s="886">
        <v>2</v>
      </c>
      <c r="B7" s="887" t="s">
        <v>604</v>
      </c>
      <c r="C7" s="888" t="s">
        <v>290</v>
      </c>
      <c r="D7" s="887">
        <v>100</v>
      </c>
      <c r="E7" s="889"/>
      <c r="F7" s="890">
        <f>E7*D7</f>
        <v>0</v>
      </c>
    </row>
    <row r="8" spans="1:11" ht="14.5">
      <c r="A8" s="886">
        <v>3</v>
      </c>
      <c r="B8" s="887" t="s">
        <v>605</v>
      </c>
      <c r="C8" s="888" t="s">
        <v>25</v>
      </c>
      <c r="D8" s="887">
        <v>1</v>
      </c>
      <c r="E8" s="889"/>
      <c r="F8" s="890">
        <f t="shared" ref="F8:F18" si="0">E8*D8</f>
        <v>0</v>
      </c>
    </row>
    <row r="9" spans="1:11" ht="14.5">
      <c r="A9" s="886">
        <v>4</v>
      </c>
      <c r="B9" s="887" t="s">
        <v>606</v>
      </c>
      <c r="C9" s="888" t="s">
        <v>25</v>
      </c>
      <c r="D9" s="887">
        <v>1</v>
      </c>
      <c r="E9" s="889"/>
      <c r="F9" s="890">
        <f t="shared" si="0"/>
        <v>0</v>
      </c>
    </row>
    <row r="10" spans="1:11" ht="14.5">
      <c r="A10" s="886">
        <v>5</v>
      </c>
      <c r="B10" s="887" t="s">
        <v>607</v>
      </c>
      <c r="C10" s="888" t="s">
        <v>254</v>
      </c>
      <c r="D10" s="887">
        <v>2</v>
      </c>
      <c r="E10" s="889"/>
      <c r="F10" s="890">
        <f t="shared" si="0"/>
        <v>0</v>
      </c>
    </row>
    <row r="11" spans="1:11" ht="14.5">
      <c r="A11" s="886">
        <v>6</v>
      </c>
      <c r="B11" s="887" t="s">
        <v>608</v>
      </c>
      <c r="C11" s="888" t="s">
        <v>290</v>
      </c>
      <c r="D11" s="887">
        <v>6</v>
      </c>
      <c r="E11" s="889"/>
      <c r="F11" s="890">
        <f t="shared" si="0"/>
        <v>0</v>
      </c>
    </row>
    <row r="12" spans="1:11" ht="14.5">
      <c r="A12" s="886">
        <v>7</v>
      </c>
      <c r="B12" s="887" t="s">
        <v>609</v>
      </c>
      <c r="C12" s="888" t="s">
        <v>290</v>
      </c>
      <c r="D12" s="887">
        <v>5</v>
      </c>
      <c r="E12" s="889"/>
      <c r="F12" s="890">
        <f t="shared" si="0"/>
        <v>0</v>
      </c>
    </row>
    <row r="13" spans="1:11" ht="14.5">
      <c r="A13" s="886">
        <v>8</v>
      </c>
      <c r="B13" s="887" t="s">
        <v>610</v>
      </c>
      <c r="C13" s="888" t="s">
        <v>254</v>
      </c>
      <c r="D13" s="887">
        <v>10</v>
      </c>
      <c r="E13" s="889"/>
      <c r="F13" s="890">
        <f t="shared" si="0"/>
        <v>0</v>
      </c>
    </row>
    <row r="14" spans="1:11" ht="14.5">
      <c r="A14" s="886">
        <v>9</v>
      </c>
      <c r="B14" s="887" t="s">
        <v>611</v>
      </c>
      <c r="C14" s="888" t="s">
        <v>254</v>
      </c>
      <c r="D14" s="887">
        <v>12</v>
      </c>
      <c r="E14" s="889"/>
      <c r="F14" s="890">
        <f t="shared" si="0"/>
        <v>0</v>
      </c>
    </row>
    <row r="15" spans="1:11" ht="14.5">
      <c r="A15" s="886">
        <v>10</v>
      </c>
      <c r="B15" s="887" t="s">
        <v>612</v>
      </c>
      <c r="C15" s="888" t="s">
        <v>254</v>
      </c>
      <c r="D15" s="887">
        <v>12</v>
      </c>
      <c r="E15" s="889"/>
      <c r="F15" s="890">
        <f t="shared" si="0"/>
        <v>0</v>
      </c>
    </row>
    <row r="16" spans="1:11" ht="14.5">
      <c r="A16" s="886">
        <v>11</v>
      </c>
      <c r="B16" s="887" t="s">
        <v>613</v>
      </c>
      <c r="C16" s="888" t="s">
        <v>25</v>
      </c>
      <c r="D16" s="887">
        <v>1</v>
      </c>
      <c r="E16" s="889"/>
      <c r="F16" s="890">
        <f t="shared" si="0"/>
        <v>0</v>
      </c>
    </row>
    <row r="17" spans="1:10" ht="14.5">
      <c r="A17" s="886">
        <v>12</v>
      </c>
      <c r="B17" s="887" t="s">
        <v>750</v>
      </c>
      <c r="C17" s="888" t="s">
        <v>254</v>
      </c>
      <c r="D17" s="887">
        <v>8</v>
      </c>
      <c r="E17" s="889"/>
      <c r="F17" s="890">
        <f t="shared" si="0"/>
        <v>0</v>
      </c>
    </row>
    <row r="18" spans="1:10" ht="14.5">
      <c r="A18" s="886">
        <v>13</v>
      </c>
      <c r="B18" s="887" t="s">
        <v>751</v>
      </c>
      <c r="C18" s="888" t="s">
        <v>254</v>
      </c>
      <c r="D18" s="887">
        <v>6</v>
      </c>
      <c r="E18" s="889"/>
      <c r="F18" s="890">
        <f t="shared" si="0"/>
        <v>0</v>
      </c>
    </row>
    <row r="19" spans="1:10" ht="14.5">
      <c r="A19" s="886"/>
      <c r="B19" s="891"/>
      <c r="C19" s="888"/>
      <c r="D19" s="891"/>
      <c r="E19" s="1044"/>
      <c r="F19" s="890"/>
    </row>
    <row r="20" spans="1:10" ht="15" thickBot="1">
      <c r="A20" s="886"/>
      <c r="B20" s="892"/>
      <c r="C20" s="888"/>
      <c r="D20" s="888"/>
      <c r="E20" s="893"/>
      <c r="F20" s="890"/>
    </row>
    <row r="21" spans="1:10" ht="15" thickBot="1">
      <c r="A21" s="1212" t="s">
        <v>667</v>
      </c>
      <c r="B21" s="1213"/>
      <c r="C21" s="1213"/>
      <c r="D21" s="1213"/>
      <c r="E21" s="1214"/>
      <c r="F21" s="922">
        <f>SUM(F6:J20)</f>
        <v>0</v>
      </c>
      <c r="G21" s="894"/>
      <c r="H21" s="895"/>
      <c r="I21" s="895"/>
      <c r="J21" s="895"/>
    </row>
    <row r="22" spans="1:10" ht="14.5">
      <c r="A22" s="1221" t="s">
        <v>663</v>
      </c>
      <c r="B22" s="1222"/>
      <c r="C22" s="1222"/>
      <c r="D22" s="1222"/>
      <c r="E22" s="1222"/>
      <c r="F22" s="1223"/>
      <c r="G22" s="896"/>
      <c r="H22" s="897"/>
      <c r="I22" s="897"/>
      <c r="J22" s="897"/>
    </row>
    <row r="23" spans="1:10" ht="14.5">
      <c r="A23" s="898"/>
      <c r="B23" s="899" t="s">
        <v>614</v>
      </c>
      <c r="C23" s="900"/>
      <c r="D23" s="900"/>
      <c r="E23" s="901"/>
      <c r="F23" s="902"/>
      <c r="G23" s="878"/>
    </row>
    <row r="24" spans="1:10" ht="14.5">
      <c r="A24" s="886"/>
      <c r="B24" s="903" t="s">
        <v>615</v>
      </c>
      <c r="C24" s="888"/>
      <c r="D24" s="888"/>
      <c r="E24" s="904"/>
      <c r="F24" s="905"/>
      <c r="G24" s="878"/>
    </row>
    <row r="25" spans="1:10" ht="29">
      <c r="A25" s="886">
        <v>1</v>
      </c>
      <c r="B25" s="892" t="s">
        <v>616</v>
      </c>
      <c r="C25" s="888" t="s">
        <v>617</v>
      </c>
      <c r="D25" s="888">
        <v>1.5</v>
      </c>
      <c r="E25" s="906"/>
      <c r="F25" s="907">
        <f t="shared" ref="F25:F32" si="1">E25*D25</f>
        <v>0</v>
      </c>
      <c r="G25" s="878"/>
    </row>
    <row r="26" spans="1:10" ht="17">
      <c r="A26" s="886">
        <v>2</v>
      </c>
      <c r="B26" s="892" t="s">
        <v>618</v>
      </c>
      <c r="C26" s="888" t="s">
        <v>617</v>
      </c>
      <c r="D26" s="888">
        <v>2</v>
      </c>
      <c r="E26" s="906"/>
      <c r="F26" s="907">
        <f t="shared" si="1"/>
        <v>0</v>
      </c>
      <c r="G26" s="878"/>
    </row>
    <row r="27" spans="1:10" ht="14.5">
      <c r="A27" s="886">
        <v>3</v>
      </c>
      <c r="B27" s="892" t="s">
        <v>619</v>
      </c>
      <c r="C27" s="888" t="s">
        <v>264</v>
      </c>
      <c r="D27" s="908">
        <v>30</v>
      </c>
      <c r="E27" s="906"/>
      <c r="F27" s="907">
        <f>E27*D27</f>
        <v>0</v>
      </c>
      <c r="G27" s="878"/>
    </row>
    <row r="28" spans="1:10" ht="17">
      <c r="A28" s="886">
        <v>4</v>
      </c>
      <c r="B28" s="892" t="s">
        <v>620</v>
      </c>
      <c r="C28" s="888" t="s">
        <v>617</v>
      </c>
      <c r="D28" s="888">
        <v>1.5</v>
      </c>
      <c r="E28" s="906"/>
      <c r="F28" s="907">
        <f t="shared" si="1"/>
        <v>0</v>
      </c>
      <c r="G28" s="878"/>
    </row>
    <row r="29" spans="1:10" ht="17">
      <c r="A29" s="886">
        <v>5</v>
      </c>
      <c r="B29" s="892" t="s">
        <v>621</v>
      </c>
      <c r="C29" s="888" t="s">
        <v>617</v>
      </c>
      <c r="D29" s="888">
        <v>1</v>
      </c>
      <c r="E29" s="906"/>
      <c r="F29" s="907">
        <f t="shared" si="1"/>
        <v>0</v>
      </c>
      <c r="G29" s="878"/>
    </row>
    <row r="30" spans="1:10" ht="14.5">
      <c r="A30" s="886">
        <v>6</v>
      </c>
      <c r="B30" s="892" t="s">
        <v>622</v>
      </c>
      <c r="C30" s="888" t="s">
        <v>623</v>
      </c>
      <c r="D30" s="888">
        <v>7.5</v>
      </c>
      <c r="E30" s="906"/>
      <c r="F30" s="907">
        <f t="shared" si="1"/>
        <v>0</v>
      </c>
      <c r="G30" s="878"/>
    </row>
    <row r="31" spans="1:10" ht="14.5">
      <c r="A31" s="909"/>
      <c r="B31" s="903" t="s">
        <v>624</v>
      </c>
      <c r="C31" s="888"/>
      <c r="D31" s="888"/>
      <c r="E31" s="906"/>
      <c r="F31" s="907"/>
      <c r="G31" s="878"/>
    </row>
    <row r="32" spans="1:10" ht="29">
      <c r="A32" s="886">
        <v>7</v>
      </c>
      <c r="B32" s="892" t="s">
        <v>625</v>
      </c>
      <c r="C32" s="888" t="s">
        <v>617</v>
      </c>
      <c r="D32" s="888">
        <v>1</v>
      </c>
      <c r="E32" s="906"/>
      <c r="F32" s="907">
        <f t="shared" si="1"/>
        <v>0</v>
      </c>
      <c r="G32" s="878"/>
    </row>
    <row r="33" spans="1:7" ht="14.5">
      <c r="A33" s="910"/>
      <c r="B33" s="903" t="s">
        <v>626</v>
      </c>
      <c r="C33" s="888"/>
      <c r="D33" s="888"/>
      <c r="E33" s="906"/>
      <c r="F33" s="907"/>
      <c r="G33" s="878"/>
    </row>
    <row r="34" spans="1:7" ht="17">
      <c r="A34" s="886">
        <v>8</v>
      </c>
      <c r="B34" s="892" t="s">
        <v>627</v>
      </c>
      <c r="C34" s="888" t="s">
        <v>617</v>
      </c>
      <c r="D34" s="888">
        <v>0.5</v>
      </c>
      <c r="E34" s="911"/>
      <c r="F34" s="907">
        <f t="shared" ref="F34:F46" si="2">E34*D34</f>
        <v>0</v>
      </c>
      <c r="G34" s="878"/>
    </row>
    <row r="35" spans="1:7" ht="14.5">
      <c r="A35" s="910"/>
      <c r="B35" s="903" t="s">
        <v>628</v>
      </c>
      <c r="C35" s="888"/>
      <c r="D35" s="906"/>
      <c r="E35" s="906"/>
      <c r="F35" s="907"/>
      <c r="G35" s="878"/>
    </row>
    <row r="36" spans="1:7" ht="14.5">
      <c r="A36" s="910"/>
      <c r="B36" s="903" t="s">
        <v>629</v>
      </c>
      <c r="C36" s="888"/>
      <c r="D36" s="906"/>
      <c r="E36" s="906"/>
      <c r="F36" s="907"/>
      <c r="G36" s="878"/>
    </row>
    <row r="37" spans="1:7" ht="17">
      <c r="A37" s="886">
        <v>9</v>
      </c>
      <c r="B37" s="892" t="s">
        <v>630</v>
      </c>
      <c r="C37" s="888" t="s">
        <v>617</v>
      </c>
      <c r="D37" s="888">
        <v>2</v>
      </c>
      <c r="E37" s="906"/>
      <c r="F37" s="907">
        <f t="shared" si="2"/>
        <v>0</v>
      </c>
      <c r="G37" s="878"/>
    </row>
    <row r="38" spans="1:7" ht="14.5">
      <c r="A38" s="886">
        <v>10</v>
      </c>
      <c r="B38" s="892" t="s">
        <v>631</v>
      </c>
      <c r="C38" s="888" t="s">
        <v>264</v>
      </c>
      <c r="D38" s="888">
        <v>30</v>
      </c>
      <c r="E38" s="906"/>
      <c r="F38" s="907">
        <f>E38*D38</f>
        <v>0</v>
      </c>
      <c r="G38" s="878"/>
    </row>
    <row r="39" spans="1:7" ht="14.5">
      <c r="A39" s="910"/>
      <c r="B39" s="903" t="s">
        <v>632</v>
      </c>
      <c r="C39" s="888"/>
      <c r="D39" s="906"/>
      <c r="E39" s="906"/>
      <c r="F39" s="907"/>
      <c r="G39" s="878"/>
    </row>
    <row r="40" spans="1:7" ht="14.5">
      <c r="A40" s="910"/>
      <c r="B40" s="903" t="s">
        <v>633</v>
      </c>
      <c r="C40" s="888"/>
      <c r="D40" s="906"/>
      <c r="E40" s="906"/>
      <c r="F40" s="907"/>
      <c r="G40" s="878"/>
    </row>
    <row r="41" spans="1:7" ht="15" thickBot="1">
      <c r="A41" s="912">
        <v>11</v>
      </c>
      <c r="B41" s="913" t="s">
        <v>634</v>
      </c>
      <c r="C41" s="914" t="s">
        <v>481</v>
      </c>
      <c r="D41" s="914">
        <v>60</v>
      </c>
      <c r="E41" s="915"/>
      <c r="F41" s="916">
        <f t="shared" si="2"/>
        <v>0</v>
      </c>
      <c r="G41" s="878"/>
    </row>
    <row r="42" spans="1:7" ht="14.5">
      <c r="A42" s="917">
        <v>12</v>
      </c>
      <c r="B42" s="918" t="s">
        <v>635</v>
      </c>
      <c r="C42" s="919" t="s">
        <v>481</v>
      </c>
      <c r="D42" s="919">
        <v>8</v>
      </c>
      <c r="E42" s="920"/>
      <c r="F42" s="921">
        <f t="shared" si="2"/>
        <v>0</v>
      </c>
      <c r="G42" s="878"/>
    </row>
    <row r="43" spans="1:7" ht="14.5">
      <c r="A43" s="886">
        <v>13</v>
      </c>
      <c r="B43" s="892" t="s">
        <v>636</v>
      </c>
      <c r="C43" s="888" t="s">
        <v>623</v>
      </c>
      <c r="D43" s="888">
        <v>12</v>
      </c>
      <c r="E43" s="906"/>
      <c r="F43" s="907">
        <f t="shared" si="2"/>
        <v>0</v>
      </c>
      <c r="G43" s="878"/>
    </row>
    <row r="44" spans="1:7" ht="58">
      <c r="A44" s="886">
        <v>14</v>
      </c>
      <c r="B44" s="892" t="s">
        <v>637</v>
      </c>
      <c r="C44" s="888" t="s">
        <v>638</v>
      </c>
      <c r="D44" s="888">
        <v>9</v>
      </c>
      <c r="E44" s="906"/>
      <c r="F44" s="907">
        <f t="shared" si="2"/>
        <v>0</v>
      </c>
      <c r="G44" s="878"/>
    </row>
    <row r="45" spans="1:7" ht="14.5">
      <c r="A45" s="910"/>
      <c r="B45" s="903" t="s">
        <v>639</v>
      </c>
      <c r="C45" s="888"/>
      <c r="D45" s="906"/>
      <c r="E45" s="906"/>
      <c r="F45" s="907"/>
      <c r="G45" s="878"/>
    </row>
    <row r="46" spans="1:7" ht="14.5">
      <c r="A46" s="886">
        <v>15</v>
      </c>
      <c r="B46" s="892" t="s">
        <v>640</v>
      </c>
      <c r="C46" s="888" t="s">
        <v>638</v>
      </c>
      <c r="D46" s="888">
        <v>12</v>
      </c>
      <c r="E46" s="906"/>
      <c r="F46" s="907">
        <f t="shared" si="2"/>
        <v>0</v>
      </c>
      <c r="G46" s="878"/>
    </row>
    <row r="47" spans="1:7" ht="14.5">
      <c r="A47" s="881"/>
      <c r="B47" s="998"/>
      <c r="C47" s="750"/>
      <c r="D47" s="750"/>
      <c r="E47" s="997"/>
      <c r="F47" s="999"/>
      <c r="G47" s="878"/>
    </row>
    <row r="48" spans="1:7" ht="14.5">
      <c r="A48" s="881"/>
      <c r="B48" s="998"/>
      <c r="C48" s="750"/>
      <c r="D48" s="750"/>
      <c r="E48" s="997"/>
      <c r="F48" s="1000"/>
      <c r="G48" s="878"/>
    </row>
    <row r="49" spans="1:7" ht="14.5">
      <c r="A49" s="881"/>
      <c r="B49" s="998"/>
      <c r="C49" s="750"/>
      <c r="D49" s="750"/>
      <c r="E49" s="997"/>
      <c r="F49" s="1000"/>
      <c r="G49" s="878"/>
    </row>
    <row r="50" spans="1:7" ht="14.5">
      <c r="A50" s="881"/>
      <c r="B50" s="998"/>
      <c r="C50" s="750"/>
      <c r="D50" s="750"/>
      <c r="E50" s="997"/>
      <c r="F50" s="1000"/>
      <c r="G50" s="878"/>
    </row>
    <row r="51" spans="1:7" ht="14.5">
      <c r="A51" s="881"/>
      <c r="B51" s="998"/>
      <c r="C51" s="750"/>
      <c r="D51" s="750"/>
      <c r="E51" s="997"/>
      <c r="F51" s="1000"/>
      <c r="G51" s="878"/>
    </row>
    <row r="52" spans="1:7" ht="14.5">
      <c r="A52" s="881"/>
      <c r="B52" s="998"/>
      <c r="C52" s="750"/>
      <c r="D52" s="750"/>
      <c r="E52" s="997"/>
      <c r="F52" s="1000"/>
      <c r="G52" s="878"/>
    </row>
    <row r="53" spans="1:7" ht="15" thickBot="1">
      <c r="A53" s="994"/>
      <c r="B53" s="995"/>
      <c r="C53" s="996"/>
      <c r="D53" s="996"/>
      <c r="E53" s="997"/>
      <c r="F53" s="1001"/>
      <c r="G53" s="878"/>
    </row>
    <row r="54" spans="1:7" ht="15" thickBot="1">
      <c r="A54" s="1212" t="s">
        <v>666</v>
      </c>
      <c r="B54" s="1213"/>
      <c r="C54" s="1213"/>
      <c r="D54" s="1213"/>
      <c r="E54" s="1214"/>
      <c r="F54" s="922">
        <f>SUM(F25:F46)</f>
        <v>0</v>
      </c>
      <c r="G54" s="878"/>
    </row>
    <row r="55" spans="1:7" ht="15.75" customHeight="1" thickBot="1">
      <c r="A55" s="1208" t="s">
        <v>664</v>
      </c>
      <c r="B55" s="1209"/>
      <c r="C55" s="1209"/>
      <c r="D55" s="1210"/>
      <c r="E55" s="1210"/>
      <c r="F55" s="1211"/>
      <c r="G55" s="878"/>
    </row>
    <row r="56" spans="1:7" ht="75.650000000000006" customHeight="1">
      <c r="A56" s="923"/>
      <c r="B56" s="924" t="s">
        <v>641</v>
      </c>
      <c r="C56" s="925"/>
      <c r="D56" s="925"/>
      <c r="E56" s="926"/>
      <c r="F56" s="927"/>
      <c r="G56" s="878"/>
    </row>
    <row r="57" spans="1:7" ht="29">
      <c r="A57" s="886" t="s">
        <v>46</v>
      </c>
      <c r="B57" s="892" t="s">
        <v>642</v>
      </c>
      <c r="C57" s="888" t="s">
        <v>25</v>
      </c>
      <c r="D57" s="888">
        <v>1</v>
      </c>
      <c r="E57" s="906"/>
      <c r="F57" s="890">
        <f t="shared" ref="F57" si="3">E57*D57</f>
        <v>0</v>
      </c>
      <c r="G57" s="878"/>
    </row>
    <row r="58" spans="1:7" ht="29">
      <c r="A58" s="886"/>
      <c r="B58" s="928" t="s">
        <v>643</v>
      </c>
      <c r="C58" s="888"/>
      <c r="D58" s="888"/>
      <c r="E58" s="906"/>
      <c r="F58" s="890"/>
      <c r="G58" s="878"/>
    </row>
    <row r="59" spans="1:7" ht="14.5">
      <c r="A59" s="886" t="s">
        <v>50</v>
      </c>
      <c r="B59" s="892" t="s">
        <v>644</v>
      </c>
      <c r="C59" s="888" t="s">
        <v>25</v>
      </c>
      <c r="D59" s="888">
        <v>1</v>
      </c>
      <c r="E59" s="906"/>
      <c r="F59" s="890">
        <f t="shared" ref="F59" si="4">E59*D59</f>
        <v>0</v>
      </c>
      <c r="G59" s="878"/>
    </row>
    <row r="60" spans="1:7" ht="14.5">
      <c r="A60" s="886"/>
      <c r="B60" s="929" t="s">
        <v>645</v>
      </c>
      <c r="C60" s="888"/>
      <c r="D60" s="888"/>
      <c r="E60" s="906"/>
      <c r="F60" s="890"/>
      <c r="G60" s="878"/>
    </row>
    <row r="61" spans="1:7" ht="14.5">
      <c r="A61" s="886"/>
      <c r="B61" s="929" t="s">
        <v>474</v>
      </c>
      <c r="C61" s="888"/>
      <c r="D61" s="888"/>
      <c r="E61" s="906"/>
      <c r="F61" s="890"/>
      <c r="G61" s="878"/>
    </row>
    <row r="62" spans="1:7" ht="58.75" customHeight="1">
      <c r="A62" s="886"/>
      <c r="B62" s="930" t="s">
        <v>646</v>
      </c>
      <c r="C62" s="888"/>
      <c r="D62" s="888"/>
      <c r="E62" s="906"/>
      <c r="F62" s="890"/>
      <c r="G62" s="878"/>
    </row>
    <row r="63" spans="1:7" ht="14.5">
      <c r="A63" s="886"/>
      <c r="B63" s="892" t="s">
        <v>476</v>
      </c>
      <c r="C63" s="888"/>
      <c r="D63" s="888"/>
      <c r="E63" s="906"/>
      <c r="F63" s="890"/>
      <c r="G63" s="878"/>
    </row>
    <row r="64" spans="1:7" ht="14.5">
      <c r="A64" s="886" t="s">
        <v>82</v>
      </c>
      <c r="B64" s="892" t="s">
        <v>647</v>
      </c>
      <c r="C64" s="888" t="s">
        <v>481</v>
      </c>
      <c r="D64" s="888">
        <v>50</v>
      </c>
      <c r="E64" s="906"/>
      <c r="F64" s="890">
        <f t="shared" ref="F64:F66" si="5">E64*D64</f>
        <v>0</v>
      </c>
      <c r="G64" s="878"/>
    </row>
    <row r="65" spans="1:7" ht="15" thickBot="1">
      <c r="A65" s="912" t="s">
        <v>94</v>
      </c>
      <c r="B65" s="913" t="s">
        <v>648</v>
      </c>
      <c r="C65" s="914" t="s">
        <v>481</v>
      </c>
      <c r="D65" s="914">
        <v>45</v>
      </c>
      <c r="E65" s="915"/>
      <c r="F65" s="931">
        <f t="shared" si="5"/>
        <v>0</v>
      </c>
      <c r="G65" s="878"/>
    </row>
    <row r="66" spans="1:7" ht="29">
      <c r="A66" s="917" t="s">
        <v>97</v>
      </c>
      <c r="B66" s="918" t="s">
        <v>649</v>
      </c>
      <c r="C66" s="919" t="s">
        <v>481</v>
      </c>
      <c r="D66" s="919">
        <v>50</v>
      </c>
      <c r="E66" s="920"/>
      <c r="F66" s="932">
        <f t="shared" si="5"/>
        <v>0</v>
      </c>
      <c r="G66" s="878"/>
    </row>
    <row r="67" spans="1:7" ht="14.5">
      <c r="A67" s="886"/>
      <c r="B67" s="929" t="s">
        <v>449</v>
      </c>
      <c r="C67" s="888"/>
      <c r="D67" s="888"/>
      <c r="E67" s="906"/>
      <c r="F67" s="890"/>
      <c r="G67" s="878"/>
    </row>
    <row r="68" spans="1:7" ht="29">
      <c r="A68" s="886" t="s">
        <v>177</v>
      </c>
      <c r="B68" s="892" t="s">
        <v>650</v>
      </c>
      <c r="C68" s="888" t="s">
        <v>25</v>
      </c>
      <c r="D68" s="888">
        <v>1</v>
      </c>
      <c r="E68" s="906"/>
      <c r="F68" s="890">
        <f t="shared" ref="F68" si="6">E68*D68</f>
        <v>0</v>
      </c>
      <c r="G68" s="878"/>
    </row>
    <row r="69" spans="1:7" ht="14.5">
      <c r="A69" s="886"/>
      <c r="B69" s="929" t="s">
        <v>651</v>
      </c>
      <c r="C69" s="888"/>
      <c r="D69" s="888"/>
      <c r="E69" s="906"/>
      <c r="F69" s="890"/>
      <c r="G69" s="878"/>
    </row>
    <row r="70" spans="1:7" ht="29">
      <c r="A70" s="886"/>
      <c r="B70" s="903" t="s">
        <v>652</v>
      </c>
      <c r="C70" s="888"/>
      <c r="D70" s="888"/>
      <c r="E70" s="906"/>
      <c r="F70" s="890"/>
      <c r="G70" s="878"/>
    </row>
    <row r="71" spans="1:7" ht="29">
      <c r="A71" s="886" t="s">
        <v>180</v>
      </c>
      <c r="B71" s="892" t="s">
        <v>653</v>
      </c>
      <c r="C71" s="888" t="s">
        <v>264</v>
      </c>
      <c r="D71" s="888">
        <v>20</v>
      </c>
      <c r="E71" s="906"/>
      <c r="F71" s="890">
        <f t="shared" ref="F71:F72" si="7">E71*D71</f>
        <v>0</v>
      </c>
      <c r="G71" s="878"/>
    </row>
    <row r="72" spans="1:7" ht="14.5">
      <c r="A72" s="886" t="s">
        <v>280</v>
      </c>
      <c r="B72" s="892" t="s">
        <v>654</v>
      </c>
      <c r="C72" s="888" t="s">
        <v>25</v>
      </c>
      <c r="D72" s="888">
        <v>1</v>
      </c>
      <c r="E72" s="906"/>
      <c r="F72" s="890">
        <f t="shared" si="7"/>
        <v>0</v>
      </c>
      <c r="G72" s="878"/>
    </row>
    <row r="73" spans="1:7" ht="14.5">
      <c r="A73" s="886"/>
      <c r="B73" s="892"/>
      <c r="C73" s="888"/>
      <c r="D73" s="888"/>
      <c r="E73" s="906"/>
      <c r="F73" s="890"/>
      <c r="G73" s="878"/>
    </row>
    <row r="74" spans="1:7" ht="14.5">
      <c r="A74" s="886"/>
      <c r="B74" s="892"/>
      <c r="C74" s="888"/>
      <c r="D74" s="888"/>
      <c r="E74" s="906"/>
      <c r="F74" s="890"/>
      <c r="G74" s="878"/>
    </row>
    <row r="75" spans="1:7" ht="14.5">
      <c r="A75" s="886" t="s">
        <v>46</v>
      </c>
      <c r="B75" s="929" t="s">
        <v>655</v>
      </c>
      <c r="C75" s="888"/>
      <c r="D75" s="888"/>
      <c r="E75" s="906"/>
      <c r="F75" s="890"/>
      <c r="G75" s="878"/>
    </row>
    <row r="76" spans="1:7" ht="58">
      <c r="A76" s="886"/>
      <c r="B76" s="903" t="s">
        <v>656</v>
      </c>
      <c r="C76" s="888"/>
      <c r="D76" s="888"/>
      <c r="E76" s="906"/>
      <c r="F76" s="890"/>
      <c r="G76" s="878"/>
    </row>
    <row r="77" spans="1:7" ht="14.5">
      <c r="A77" s="886" t="s">
        <v>50</v>
      </c>
      <c r="B77" s="892" t="s">
        <v>657</v>
      </c>
      <c r="C77" s="888" t="s">
        <v>658</v>
      </c>
      <c r="D77" s="888">
        <v>1</v>
      </c>
      <c r="E77" s="906"/>
      <c r="F77" s="890">
        <f t="shared" ref="F77:F79" si="8">E77*D77</f>
        <v>0</v>
      </c>
      <c r="G77" s="878"/>
    </row>
    <row r="78" spans="1:7" ht="35.5" customHeight="1">
      <c r="A78" s="886"/>
      <c r="B78" s="928" t="s">
        <v>659</v>
      </c>
      <c r="C78" s="888" t="s">
        <v>660</v>
      </c>
      <c r="D78" s="888">
        <v>1</v>
      </c>
      <c r="E78" s="906"/>
      <c r="F78" s="890">
        <f t="shared" si="8"/>
        <v>0</v>
      </c>
      <c r="G78" s="878"/>
    </row>
    <row r="79" spans="1:7" ht="15" thickBot="1">
      <c r="A79" s="886" t="s">
        <v>82</v>
      </c>
      <c r="B79" s="892" t="s">
        <v>661</v>
      </c>
      <c r="C79" s="888" t="s">
        <v>660</v>
      </c>
      <c r="D79" s="888">
        <v>1</v>
      </c>
      <c r="E79" s="906"/>
      <c r="F79" s="890">
        <f t="shared" si="8"/>
        <v>0</v>
      </c>
      <c r="G79" s="878"/>
    </row>
    <row r="80" spans="1:7" ht="15" thickBot="1">
      <c r="A80" s="1212" t="s">
        <v>665</v>
      </c>
      <c r="B80" s="1213"/>
      <c r="C80" s="1213"/>
      <c r="D80" s="1213"/>
      <c r="E80" s="1214"/>
      <c r="F80" s="922">
        <f>SUM(F57:F79)</f>
        <v>0</v>
      </c>
      <c r="G80" s="878"/>
    </row>
    <row r="81" spans="1:7" ht="15" thickBot="1">
      <c r="A81" s="933"/>
      <c r="B81" s="934"/>
      <c r="C81" s="934"/>
      <c r="D81" s="934"/>
      <c r="E81" s="935"/>
      <c r="F81" s="936"/>
      <c r="G81" s="878"/>
    </row>
    <row r="82" spans="1:7" ht="15" customHeight="1" thickBot="1">
      <c r="A82" s="937"/>
      <c r="B82" s="938"/>
      <c r="C82" s="938"/>
      <c r="D82" s="938"/>
      <c r="E82" s="939"/>
      <c r="F82" s="940"/>
      <c r="G82" s="878"/>
    </row>
    <row r="83" spans="1:7" ht="15" thickBot="1">
      <c r="A83" s="1212" t="s">
        <v>668</v>
      </c>
      <c r="B83" s="1213"/>
      <c r="C83" s="1213"/>
      <c r="D83" s="1213"/>
      <c r="E83" s="1214"/>
      <c r="F83" s="941">
        <f>F80+F54+F21</f>
        <v>0</v>
      </c>
      <c r="G83" s="878"/>
    </row>
    <row r="84" spans="1:7" ht="15" customHeight="1" thickBot="1">
      <c r="A84" s="942"/>
      <c r="B84" s="943"/>
      <c r="C84" s="943"/>
      <c r="D84" s="943"/>
      <c r="E84" s="943"/>
      <c r="F84" s="944"/>
      <c r="G84" s="878"/>
    </row>
  </sheetData>
  <mergeCells count="10">
    <mergeCell ref="A55:C55"/>
    <mergeCell ref="D55:F55"/>
    <mergeCell ref="A80:E80"/>
    <mergeCell ref="A83:E83"/>
    <mergeCell ref="A1:F1"/>
    <mergeCell ref="A5:F5"/>
    <mergeCell ref="A21:E21"/>
    <mergeCell ref="A22:F22"/>
    <mergeCell ref="A54:E54"/>
    <mergeCell ref="A2:F3"/>
  </mergeCells>
  <pageMargins left="0.7" right="0.7" top="0.75" bottom="0.75" header="0.3" footer="0.3"/>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B611C76F5222F34CBC8FBE6E03D5961B" ma:contentTypeVersion="36" ma:contentTypeDescription="" ma:contentTypeScope="" ma:versionID="924f09f04396e59d6a963f1c159ddd21">
  <xsd:schema xmlns:xsd="http://www.w3.org/2001/XMLSchema" xmlns:xs="http://www.w3.org/2001/XMLSchema" xmlns:p="http://schemas.microsoft.com/office/2006/metadata/properties" xmlns:ns1="http://schemas.microsoft.com/sharepoint/v3" xmlns:ns2="14a9c00f-d9e3-4eb9-aad3-f69239d17d9c" xmlns:ns3="3a2cca07-d411-4b48-b7e8-c526dfd39ce0" xmlns:ns4="702fbd75-83ea-491b-9326-cd04ce73097a" xmlns:ns5="508ba6eb-9e09-4fd5-92f2-2d9921329f2d" xmlns:ns6="18b3d539-9de9-4cb5-b847-07048d085d87" targetNamespace="http://schemas.microsoft.com/office/2006/metadata/properties" ma:root="true" ma:fieldsID="806e381c272b8a3c089a4929b15d6d32" ns1:_="" ns2:_="" ns3:_="" ns4:_="" ns5:_="" ns6:_="">
    <xsd:import namespace="http://schemas.microsoft.com/sharepoint/v3"/>
    <xsd:import namespace="14a9c00f-d9e3-4eb9-aad3-f69239d17d9c"/>
    <xsd:import namespace="3a2cca07-d411-4b48-b7e8-c526dfd39ce0"/>
    <xsd:import namespace="702fbd75-83ea-491b-9326-cd04ce73097a"/>
    <xsd:import namespace="508ba6eb-9e09-4fd5-92f2-2d9921329f2d"/>
    <xsd:import namespace="18b3d539-9de9-4cb5-b847-07048d085d87"/>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4:SharedWithUsers" minOccurs="0"/>
                <xsd:element ref="ns4:SharedWithDetails" minOccurs="0"/>
                <xsd:element ref="ns6:MediaServiceMetadata" minOccurs="0"/>
                <xsd:element ref="ns6:MediaServiceFastMetadata"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MediaServiceDateTaken" minOccurs="0"/>
                <xsd:element ref="ns6:MediaServiceLocation" minOccurs="0"/>
                <xsd:element ref="ns6:MediaServiceObjectDetectorVersions" minOccurs="0"/>
                <xsd:element ref="ns6:MediaServiceSearchProperties"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6" nillable="true" ma:displayName="Unified Compliance Policy Properties" ma:hidden="true" ma:internalName="_ip_UnifiedCompliancePolicyProperties">
      <xsd:simpleType>
        <xsd:restriction base="dms:Note"/>
      </xsd:simpleType>
    </xsd:element>
    <xsd:element name="_ip_UnifiedCompliancePolicyUIAction" ma:index="3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b3d539-9de9-4cb5-b847-07048d085d87"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8" nillable="true" ma:displayName="MediaServiceDateTaken" ma:hidden="true" ma:internalName="MediaServiceDateTaken" ma:readOnly="true">
      <xsd:simpleType>
        <xsd:restriction base="dms:Text"/>
      </xsd:simpleType>
    </xsd:element>
    <xsd:element name="MediaServiceLocation" ma:index="39" nillable="true" ma:displayName="Location" ma:indexed="true" ma:internalName="MediaServiceLocation" ma:readOnly="true">
      <xsd:simpleType>
        <xsd:restriction base="dms:Text"/>
      </xsd:simpleType>
    </xsd:element>
    <xsd:element name="MediaServiceObjectDetectorVersions" ma:index="4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LengthInSeconds" ma:index="4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5</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UGA</TermName>
          <TermId xmlns="http://schemas.microsoft.com/office/infopath/2007/PartnerControls">1e7ef116-7281-487b-a68a-9c110788cf77</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UGAENABEL-1392513980-188041</_dlc_DocId>
    <_dlc_DocIdUrl xmlns="508ba6eb-9e09-4fd5-92f2-2d9921329f2d">
      <Url>https://enabelbe.sharepoint.com/sites/UGA/_layouts/15/DocIdRedir.aspx?ID=UGAENABEL-1392513980-188041</Url>
      <Description>UGAENABEL-1392513980-188041</Description>
    </_dlc_DocIdUrl>
    <lcf76f155ced4ddcb4097134ff3c332f xmlns="18b3d539-9de9-4cb5-b847-07048d085d87">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UGA22009</TermName>
          <TermId xmlns="http://schemas.microsoft.com/office/infopath/2007/PartnerControls">1afab57c-2e5f-4f3c-a39b-eabfcbd3d3ae</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UGA22009-10070</TermName>
          <TermId xmlns="http://schemas.microsoft.com/office/infopath/2007/PartnerControls">b96335b2-9a9a-4f79-87e7-2a7145bb6dfc</TermId>
        </TermInfo>
      </Terms>
    </l9d65098618b4a8fbbe87718e7187e6b>
  </documentManagement>
</p:properties>
</file>

<file path=customXml/itemProps1.xml><?xml version="1.0" encoding="utf-8"?>
<ds:datastoreItem xmlns:ds="http://schemas.openxmlformats.org/officeDocument/2006/customXml" ds:itemID="{8DA10ED5-FC0A-4837-9932-AE7B93708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702fbd75-83ea-491b-9326-cd04ce73097a"/>
    <ds:schemaRef ds:uri="508ba6eb-9e09-4fd5-92f2-2d9921329f2d"/>
    <ds:schemaRef ds:uri="18b3d539-9de9-4cb5-b847-07048d085d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147C18-8CD9-4006-B833-D3E51733DE1C}">
  <ds:schemaRefs>
    <ds:schemaRef ds:uri="http://schemas.microsoft.com/sharepoint/events"/>
  </ds:schemaRefs>
</ds:datastoreItem>
</file>

<file path=customXml/itemProps3.xml><?xml version="1.0" encoding="utf-8"?>
<ds:datastoreItem xmlns:ds="http://schemas.openxmlformats.org/officeDocument/2006/customXml" ds:itemID="{BB0F5235-6C53-4357-9CCD-9474EC3002C5}">
  <ds:schemaRefs>
    <ds:schemaRef ds:uri="http://schemas.microsoft.com/sharepoint/v3/contenttype/forms"/>
  </ds:schemaRefs>
</ds:datastoreItem>
</file>

<file path=customXml/itemProps4.xml><?xml version="1.0" encoding="utf-8"?>
<ds:datastoreItem xmlns:ds="http://schemas.openxmlformats.org/officeDocument/2006/customXml" ds:itemID="{36D893D7-EC5B-4C5F-B4DE-0A1B242B4309}">
  <ds:schemaRefs>
    <ds:schemaRef ds:uri="http://schemas.microsoft.com/office/2006/metadata/properties"/>
    <ds:schemaRef ds:uri="http://schemas.microsoft.com/office/infopath/2007/PartnerControls"/>
    <ds:schemaRef ds:uri="http://schemas.microsoft.com/sharepoint/v3"/>
    <ds:schemaRef ds:uri="14a9c00f-d9e3-4eb9-aad3-f69239d17d9c"/>
    <ds:schemaRef ds:uri="3a2cca07-d411-4b48-b7e8-c526dfd39ce0"/>
    <ds:schemaRef ds:uri="508ba6eb-9e09-4fd5-92f2-2d9921329f2d"/>
    <ds:schemaRef ds:uri="18b3d539-9de9-4cb5-b847-07048d085d8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 Page</vt:lpstr>
      <vt:lpstr>Main Summary</vt:lpstr>
      <vt:lpstr>Smry. Bl. 1 Prelims </vt:lpstr>
      <vt:lpstr>Bl No.1 Preliminaries. </vt:lpstr>
      <vt:lpstr>Bill 2.1 NICU REPAIR</vt:lpstr>
      <vt:lpstr>Bill 3.1  KITCHEN CONSTRUCTION</vt:lpstr>
      <vt:lpstr>Bill 4.1 Walkway construction</vt:lpstr>
      <vt:lpstr>Bill 5.1  EXTERNAL TOILET</vt:lpstr>
      <vt:lpstr>Bill 6.1 OXYGEN PIPING</vt:lpstr>
      <vt:lpstr>Bill 7.1 Solar Hot water system</vt:lpstr>
      <vt:lpstr>Mpumudde</vt:lpstr>
      <vt:lpstr>'Bill 2.1 NICU REPAIR'!Print_Area</vt:lpstr>
      <vt:lpstr>'Bill 3.1  KITCHEN CONSTRUCTION'!Print_Area</vt:lpstr>
      <vt:lpstr>'Bill 5.1  EXTERNAL TOILET'!Print_Area</vt:lpstr>
      <vt:lpstr>'Bl No.1 Preliminaries. '!Print_Area</vt:lpstr>
      <vt:lpstr>'Cover Page'!Print_Area</vt:lpstr>
      <vt:lpstr>'Main Summary'!Print_Area</vt:lpstr>
      <vt:lpstr>'Smry. Bl. 1 Prelims '!Print_Area</vt:lpstr>
      <vt:lpstr>'Bill 2.1 NICU REPAIR'!Print_Titles</vt:lpstr>
      <vt:lpstr>'Bill 3.1  KITCHEN CONSTRUCTION'!Print_Titles</vt:lpstr>
      <vt:lpstr>'Bill 5.1  EXTERNAL TOILET'!Print_Titles</vt:lpstr>
      <vt:lpstr>'Bl No.1 Preliminaries.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ONEN, John</dc:creator>
  <cp:keywords/>
  <dc:description/>
  <cp:lastModifiedBy>FENI, Pascal</cp:lastModifiedBy>
  <cp:revision/>
  <cp:lastPrinted>2025-08-04T06:23:03Z</cp:lastPrinted>
  <dcterms:created xsi:type="dcterms:W3CDTF">2025-07-07T06:36:01Z</dcterms:created>
  <dcterms:modified xsi:type="dcterms:W3CDTF">2025-09-03T13:23:54Z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0x0101002C34C447E6454A40A553EE97A6C4718600B611C76F5222F34CBC8FBE6E03D5961B</vt:lpwstr>
  </property>
  <property fmtid="{D5CDD505-2E9C-101B-9397-08002B2CF9AE}" pid="3" name="Document_Language">
    <vt:lpwstr>5</vt:lpwstr>
  </property>
  <property fmtid="{D5CDD505-2E9C-101B-9397-08002B2CF9AE}" pid="4" name="Country">
    <vt:lpwstr>1;#UGA|1e7ef116-7281-487b-a68a-9c110788cf77</vt:lpwstr>
  </property>
  <property fmtid="{D5CDD505-2E9C-101B-9397-08002B2CF9AE}" pid="5" name="_dlc_DocIdItemGuid">
    <vt:lpwstr>32b1a89c-5a73-470b-b87b-7b911f5f2a67</vt:lpwstr>
  </property>
  <property fmtid="{D5CDD505-2E9C-101B-9397-08002B2CF9AE}" pid="6" name="Document_Type">
    <vt:lpwstr/>
  </property>
  <property fmtid="{D5CDD505-2E9C-101B-9397-08002B2CF9AE}" pid="7" name="Document_Status">
    <vt:lpwstr/>
  </property>
  <property fmtid="{D5CDD505-2E9C-101B-9397-08002B2CF9AE}" pid="8" name="Contract_reference">
    <vt:lpwstr>625</vt:lpwstr>
  </property>
  <property fmtid="{D5CDD505-2E9C-101B-9397-08002B2CF9AE}" pid="9" name="Project_code">
    <vt:lpwstr>381</vt:lpwstr>
  </property>
</Properties>
</file>