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enabelbe-my.sharepoint.com/personal/pascal_feni_enabel_be/Documents/Desktop/Phase 1 checked/"/>
    </mc:Choice>
  </mc:AlternateContent>
  <xr:revisionPtr revIDLastSave="16" documentId="8_{2E0E26A3-6190-4C09-A348-D26C6C35A521}" xr6:coauthVersionLast="47" xr6:coauthVersionMax="47" xr10:uidLastSave="{9D3C89A4-ACD8-498E-B13B-5F571C32332A}"/>
  <bookViews>
    <workbookView xWindow="-110" yWindow="-110" windowWidth="19420" windowHeight="11500" tabRatio="878" activeTab="3" xr2:uid="{00000000-000D-0000-FFFF-FFFF00000000}"/>
  </bookViews>
  <sheets>
    <sheet name="Cover" sheetId="55" r:id="rId1"/>
    <sheet name="Summary" sheetId="46" r:id="rId2"/>
    <sheet name="Preliminaries" sheetId="80" r:id="rId3"/>
    <sheet name="Nyamirami" sheetId="102" r:id="rId4"/>
    <sheet name="Rwesande" sheetId="113" r:id="rId5"/>
  </sheets>
  <externalReferences>
    <externalReference r:id="rId6"/>
    <externalReference r:id="rId7"/>
    <externalReference r:id="rId8"/>
    <externalReference r:id="rId9"/>
  </externalReferences>
  <definedNames>
    <definedName name="\AF64">#N/A</definedName>
    <definedName name="_2.1Boholes_and_pump_Stations2" localSheetId="2">#REF!</definedName>
    <definedName name="_2.1Boholes_and_pump_Stations2">#REF!</definedName>
    <definedName name="_B1" localSheetId="2">#REF!</definedName>
    <definedName name="_B1">#REF!</definedName>
    <definedName name="_B100" localSheetId="2">#REF!</definedName>
    <definedName name="_B100">#REF!</definedName>
    <definedName name="_B100000" localSheetId="2">#REF!</definedName>
    <definedName name="_B100000">#REF!</definedName>
    <definedName name="_B1000000" localSheetId="2">#REF!</definedName>
    <definedName name="_B1000000">#REF!</definedName>
    <definedName name="_B100001" localSheetId="2">#REF!</definedName>
    <definedName name="_B100001">#REF!</definedName>
    <definedName name="_B990000" localSheetId="2">#REF!</definedName>
    <definedName name="_B990000">#REF!</definedName>
    <definedName name="a" localSheetId="2">#REF!</definedName>
    <definedName name="a">#REF!</definedName>
    <definedName name="aa" localSheetId="2">#REF!</definedName>
    <definedName name="aa">#REF!</definedName>
    <definedName name="aaaa" hidden="1">{"'List1'!$A$1:$J$73"}</definedName>
    <definedName name="aaaaaaaaaa" localSheetId="2">#REF!</definedName>
    <definedName name="aaaaaaaaaa">#REF!</definedName>
    <definedName name="aaaaaaaaaaaaaaa" localSheetId="2">#REF!</definedName>
    <definedName name="aaaaaaaaaaaaaaa">#REF!</definedName>
    <definedName name="AB" localSheetId="2">#REF!</definedName>
    <definedName name="AB">#REF!</definedName>
    <definedName name="ablution" localSheetId="2">#REF!</definedName>
    <definedName name="ablution">#REF!</definedName>
    <definedName name="ANALYSIS" hidden="1">{"'List1'!$A$1:$J$73"}</definedName>
    <definedName name="ANIVELSTORE" localSheetId="2">#REF!</definedName>
    <definedName name="ANIVELSTORE">#REF!</definedName>
    <definedName name="Anti_termite_treatment" localSheetId="2">#REF!</definedName>
    <definedName name="Anti_termite_treatment">#REF!</definedName>
    <definedName name="aqsww" localSheetId="2">#REF!</definedName>
    <definedName name="aqsww">#REF!</definedName>
    <definedName name="aserr" localSheetId="2">#REF!</definedName>
    <definedName name="aserr">#REF!</definedName>
    <definedName name="assss" hidden="1">{"'List1'!$A$1:$J$73"}</definedName>
    <definedName name="Assumed_Yard_Connection_Growth_Rate" localSheetId="2">#REF!</definedName>
    <definedName name="Assumed_Yard_Connection_Growth_Rate">#REF!</definedName>
    <definedName name="b" localSheetId="2">#REF!</definedName>
    <definedName name="b">#REF!</definedName>
    <definedName name="Balustrading_MILD_STEEL" localSheetId="2">#REF!</definedName>
    <definedName name="Balustrading_MILD_STEEL">#REF!</definedName>
    <definedName name="BDXX" localSheetId="2">#REF!</definedName>
    <definedName name="BDXX">#REF!</definedName>
    <definedName name="Beading_15mm" localSheetId="2">#REF!</definedName>
    <definedName name="Beading_15mm">#REF!</definedName>
    <definedName name="bill5" localSheetId="2">#REF!</definedName>
    <definedName name="bill5">#REF!</definedName>
    <definedName name="BIOGAS" localSheetId="2">#REF!</definedName>
    <definedName name="BIOGAS">#REF!</definedName>
    <definedName name="BKLH" localSheetId="2">#REF!</definedName>
    <definedName name="BKLH">#REF!</definedName>
    <definedName name="Bl." localSheetId="2">#REF!</definedName>
    <definedName name="Bl.">#REF!</definedName>
    <definedName name="block" localSheetId="2">#REF!</definedName>
    <definedName name="block">#REF!</definedName>
    <definedName name="Blockwork_100mm" localSheetId="2">#REF!</definedName>
    <definedName name="Blockwork_100mm">#REF!</definedName>
    <definedName name="Blockwork_150mm" localSheetId="2">#REF!</definedName>
    <definedName name="Blockwork_150mm">#REF!</definedName>
    <definedName name="Blockwork_200mm" localSheetId="2">#REF!</definedName>
    <definedName name="Blockwork_200mm">#REF!</definedName>
    <definedName name="Boundary_Wall" localSheetId="2">#REF!</definedName>
    <definedName name="Boundary_Wall">#REF!</definedName>
    <definedName name="BRC_A142_Mesh" localSheetId="2">#REF!</definedName>
    <definedName name="BRC_A142_Mesh">#REF!</definedName>
    <definedName name="Cabinet_HIGH_LEVEL" localSheetId="2">#REF!</definedName>
    <definedName name="Cabinet_HIGH_LEVEL">#REF!</definedName>
    <definedName name="Cabinets_LOW_LEVEL" localSheetId="2">#REF!</definedName>
    <definedName name="Cabinets_LOW_LEVEL">#REF!</definedName>
    <definedName name="Cabinets_WARDROBE_280mm" localSheetId="2">#REF!</definedName>
    <definedName name="Cabinets_WARDROBE_280mm">#REF!</definedName>
    <definedName name="cafetaria" localSheetId="2">#REF!</definedName>
    <definedName name="cafetaria">#REF!</definedName>
    <definedName name="Ceiling_MOULDED_PLASTER" localSheetId="2">#REF!</definedName>
    <definedName name="Ceiling_MOULDED_PLASTER">#REF!</definedName>
    <definedName name="Ceiling_PLASTERED_METAL_LATHE" localSheetId="2">#REF!</definedName>
    <definedName name="Ceiling_PLASTERED_METAL_LATHE">#REF!</definedName>
    <definedName name="Ceiling_TRAP_DOOR" localSheetId="2">#REF!</definedName>
    <definedName name="Ceiling_TRAP_DOOR">#REF!</definedName>
    <definedName name="Channel_300x300mm_GRATED_PCC_COVER" localSheetId="2">#REF!</definedName>
    <definedName name="Channel_300x300mm_GRATED_PCC_COVER">#REF!</definedName>
    <definedName name="Clay_Tiles_ROMAN" localSheetId="2">#REF!</definedName>
    <definedName name="Clay_Tiles_ROMAN">#REF!</definedName>
    <definedName name="Compact_SURFACES" localSheetId="2">#REF!</definedName>
    <definedName name="Compact_SURFACES">#REF!</definedName>
    <definedName name="Concrete_Class_10" localSheetId="2">#REF!</definedName>
    <definedName name="Concrete_Class_10">#REF!</definedName>
    <definedName name="Concrete_Class_15" localSheetId="2">#REF!</definedName>
    <definedName name="Concrete_Class_15">#REF!</definedName>
    <definedName name="Concrete_Class_20" localSheetId="2">#REF!</definedName>
    <definedName name="Concrete_Class_20">#REF!</definedName>
    <definedName name="Concrete_Class_25" localSheetId="2">#REF!</definedName>
    <definedName name="Concrete_Class_25">#REF!</definedName>
    <definedName name="Concrete_Class_30" localSheetId="2">#REF!</definedName>
    <definedName name="Concrete_Class_30">#REF!</definedName>
    <definedName name="Coping_275x50mm" localSheetId="2">#REF!</definedName>
    <definedName name="Coping_275x50mm">#REF!</definedName>
    <definedName name="Coping_350x50mm" localSheetId="2">#REF!</definedName>
    <definedName name="Coping_350x50mm">#REF!</definedName>
    <definedName name="Corner_STRIP_PVC" localSheetId="2">#REF!</definedName>
    <definedName name="Corner_STRIP_PVC">#REF!</definedName>
    <definedName name="Cornice_75x75mm" localSheetId="2">#REF!</definedName>
    <definedName name="Cornice_75x75mm">#REF!</definedName>
    <definedName name="COST" localSheetId="2">#REF!</definedName>
    <definedName name="COST">#REF!</definedName>
    <definedName name="Cover" localSheetId="2">#REF!</definedName>
    <definedName name="Cover">#REF!</definedName>
    <definedName name="Cutting_Trees_GIRTH_600mm" localSheetId="2">#REF!</definedName>
    <definedName name="Cutting_Trees_GIRTH_600mm">#REF!</definedName>
    <definedName name="D" localSheetId="2">#REF!</definedName>
    <definedName name="D">#REF!</definedName>
    <definedName name="dan" localSheetId="2">#REF!</definedName>
    <definedName name="dan">#REF!</definedName>
    <definedName name="_xlnm.Database" localSheetId="2">#REF!</definedName>
    <definedName name="_xlnm.Database">#REF!</definedName>
    <definedName name="dcew" localSheetId="2">#REF!</definedName>
    <definedName name="dcew">#REF!</definedName>
    <definedName name="DD" localSheetId="2">#REF!</definedName>
    <definedName name="DD">#REF!</definedName>
    <definedName name="DDD" localSheetId="2">#REF!</definedName>
    <definedName name="DDD">#REF!</definedName>
    <definedName name="ded" localSheetId="2">#REF!</definedName>
    <definedName name="ded">#REF!</definedName>
    <definedName name="dedr" localSheetId="2">#REF!</definedName>
    <definedName name="dedr">#REF!</definedName>
    <definedName name="descuento_philips">'[1]00_Main Prices List'!$I$82</definedName>
    <definedName name="DescuentoSneider">'[1]00_Main Prices List'!$I$107</definedName>
    <definedName name="dev" localSheetId="2">#REF!</definedName>
    <definedName name="dev">#REF!</definedName>
    <definedName name="devshi" localSheetId="2">#REF!</definedName>
    <definedName name="devshi">#REF!</definedName>
    <definedName name="devshi1" localSheetId="2">#REF!</definedName>
    <definedName name="devshi1">#REF!</definedName>
    <definedName name="DFDF" localSheetId="2">#REF!</definedName>
    <definedName name="DFDF">#REF!</definedName>
    <definedName name="dfr" localSheetId="2">#REF!</definedName>
    <definedName name="dfr">#REF!</definedName>
    <definedName name="dfrggg" localSheetId="2">#REF!</definedName>
    <definedName name="dfrggg">#REF!</definedName>
    <definedName name="Door_ARCHITRAVE_50mm" localSheetId="2">#REF!</definedName>
    <definedName name="Door_ARCHITRAVE_50mm">#REF!</definedName>
    <definedName name="Door_CYLINDER" localSheetId="2">#REF!</definedName>
    <definedName name="Door_CYLINDER">#REF!</definedName>
    <definedName name="Door_FRAME_225mm" localSheetId="2">#REF!</definedName>
    <definedName name="Door_FRAME_225mm">#REF!</definedName>
    <definedName name="Door_HANDLE_ALUMINIUM" localSheetId="2">#REF!</definedName>
    <definedName name="Door_HANDLE_ALUMINIUM">#REF!</definedName>
    <definedName name="Door_MORTISE_LOCK" localSheetId="2">#REF!</definedName>
    <definedName name="Door_MORTISE_LOCK">#REF!</definedName>
    <definedName name="Door_SS_BUTT_HINGES_100mm" localSheetId="2">#REF!</definedName>
    <definedName name="Door_SS_BUTT_HINGES_100mm">#REF!</definedName>
    <definedName name="Doors_ALUMINIUM" localSheetId="2">#REF!</definedName>
    <definedName name="Doors_ALUMINIUM">#REF!</definedName>
    <definedName name="Doors_FLUSH_900x2100mm" localSheetId="2">#REF!</definedName>
    <definedName name="Doors_FLUSH_900x2100mm">#REF!</definedName>
    <definedName name="Doors_PANEL_900x2100mm" localSheetId="2">#REF!</definedName>
    <definedName name="Doors_PANEL_900x2100mm">#REF!</definedName>
    <definedName name="Doors_STOPPER" localSheetId="2">#REF!</definedName>
    <definedName name="Doors_STOPPER">#REF!</definedName>
    <definedName name="DPC" localSheetId="2">#REF!</definedName>
    <definedName name="DPC">#REF!</definedName>
    <definedName name="DPM" localSheetId="2">#REF!</definedName>
    <definedName name="DPM">#REF!</definedName>
    <definedName name="DS" localSheetId="2">#REF!</definedName>
    <definedName name="DS">#REF!</definedName>
    <definedName name="e" localSheetId="2">#REF!</definedName>
    <definedName name="e">#REF!</definedName>
    <definedName name="EAHFHDKHFKL" localSheetId="2">#REF!</definedName>
    <definedName name="EAHFHDKHFKL">#REF!</definedName>
    <definedName name="ed" localSheetId="2">#REF!</definedName>
    <definedName name="ed">#REF!</definedName>
    <definedName name="edfr" localSheetId="2">#REF!</definedName>
    <definedName name="edfr">#REF!</definedName>
    <definedName name="edrff" localSheetId="2">#REF!</definedName>
    <definedName name="edrff">#REF!</definedName>
    <definedName name="EEEE" hidden="1">{"'List1'!$A$1:$J$73"}</definedName>
    <definedName name="eew" localSheetId="2">#REF!</definedName>
    <definedName name="eew">#REF!</definedName>
    <definedName name="elec" localSheetId="2">#REF!</definedName>
    <definedName name="elec">#REF!</definedName>
    <definedName name="ELIZABETH" localSheetId="2">#REF!</definedName>
    <definedName name="ELIZABETH">#REF!</definedName>
    <definedName name="ER" localSheetId="2">#REF!</definedName>
    <definedName name="ER">#REF!</definedName>
    <definedName name="erwe" localSheetId="2">#REF!</definedName>
    <definedName name="erwe">#REF!</definedName>
    <definedName name="Eurodolar">'[1]00_Main Prices List'!$K$2</definedName>
    <definedName name="Excavating_ROCK" localSheetId="2">#REF!</definedName>
    <definedName name="Excavating_ROCK">#REF!</definedName>
    <definedName name="Excavation_1.5_3.0m_deep" localSheetId="2">#REF!</definedName>
    <definedName name="Excavation_1.5_3.0m_deep">#REF!</definedName>
    <definedName name="Excavation_1.5m_deep" localSheetId="2">#REF!</definedName>
    <definedName name="Excavation_1.5m_deep">#REF!</definedName>
    <definedName name="Excavation_Oversite_200mm_deep" localSheetId="2">#REF!</definedName>
    <definedName name="Excavation_Oversite_200mm_deep">#REF!</definedName>
    <definedName name="Excel_BuiltIn_Print_Area" localSheetId="2">'[2]Bill No.7 Mechanical'!#REF!</definedName>
    <definedName name="Excel_BuiltIn_Print_Area">'[2]Bill No.7 Mechanical'!#REF!</definedName>
    <definedName name="exist" localSheetId="2">#REF!</definedName>
    <definedName name="exist">#REF!</definedName>
    <definedName name="fac" localSheetId="2">#REF!</definedName>
    <definedName name="fac">#REF!</definedName>
    <definedName name="fact" localSheetId="2">#REF!</definedName>
    <definedName name="fact">#REF!</definedName>
    <definedName name="facto" localSheetId="2">#REF!</definedName>
    <definedName name="facto">#REF!</definedName>
    <definedName name="factor" localSheetId="2">#REF!</definedName>
    <definedName name="factor">#REF!</definedName>
    <definedName name="factors" localSheetId="2">#REF!</definedName>
    <definedName name="factors">#REF!</definedName>
    <definedName name="Fascia_200x1.5mm" localSheetId="2">#REF!</definedName>
    <definedName name="Fascia_200x1.5mm">#REF!</definedName>
    <definedName name="fcde" localSheetId="2">#REF!</definedName>
    <definedName name="fcde">#REF!</definedName>
    <definedName name="fde" localSheetId="2">#REF!</definedName>
    <definedName name="fde">#REF!</definedName>
    <definedName name="FF" localSheetId="2">#REF!</definedName>
    <definedName name="FF">#REF!</definedName>
    <definedName name="FFF" hidden="1">{"'List1'!$A$1:$J$73"}</definedName>
    <definedName name="ffff" localSheetId="2">#REF!</definedName>
    <definedName name="ffff">#REF!</definedName>
    <definedName name="FGGF" localSheetId="2">#REF!</definedName>
    <definedName name="FGGF">#REF!</definedName>
    <definedName name="Fly" localSheetId="2">#REF!</definedName>
    <definedName name="Fly">#REF!</definedName>
    <definedName name="Formwork_sides_150__225" localSheetId="2">#REF!</definedName>
    <definedName name="Formwork_sides_150__225">#REF!</definedName>
    <definedName name="Formwork_sides_225___300" localSheetId="2">#REF!</definedName>
    <definedName name="Formwork_sides_225___300">#REF!</definedName>
    <definedName name="Formwork_Sides_Beams" localSheetId="2">#REF!</definedName>
    <definedName name="Formwork_Sides_Beams">#REF!</definedName>
    <definedName name="Formwork_Sides_Columns" localSheetId="2">#REF!</definedName>
    <definedName name="Formwork_Sides_Columns">#REF!</definedName>
    <definedName name="Formwork_Soffits" localSheetId="2">#REF!</definedName>
    <definedName name="Formwork_Soffits">#REF!</definedName>
    <definedName name="Formwork_Soffits_150___225" localSheetId="2">#REF!</definedName>
    <definedName name="Formwork_Soffits_150___225">#REF!</definedName>
    <definedName name="Formwork_Soffits_225___300" localSheetId="2">#REF!</definedName>
    <definedName name="Formwork_Soffits_225___300">#REF!</definedName>
    <definedName name="frgd" localSheetId="2">#REF!</definedName>
    <definedName name="frgd">#REF!</definedName>
    <definedName name="frr" localSheetId="2">#REF!</definedName>
    <definedName name="frr">#REF!</definedName>
    <definedName name="ft" localSheetId="2">#REF!</definedName>
    <definedName name="ft">#REF!</definedName>
    <definedName name="FTHFHTYUT" localSheetId="2">#REF!</definedName>
    <definedName name="FTHFHTYUT">#REF!</definedName>
    <definedName name="Fulbora_100mm" localSheetId="2">#REF!</definedName>
    <definedName name="Fulbora_100mm">#REF!</definedName>
    <definedName name="G" localSheetId="2">#REF!</definedName>
    <definedName name="G">#REF!</definedName>
    <definedName name="Gate" localSheetId="2">#REF!</definedName>
    <definedName name="Gate">#REF!</definedName>
    <definedName name="GE" localSheetId="2">#REF!</definedName>
    <definedName name="GE">#REF!</definedName>
    <definedName name="GENETA" localSheetId="2">#REF!</definedName>
    <definedName name="GENETA">#REF!</definedName>
    <definedName name="gfd" localSheetId="2">#REF!</definedName>
    <definedName name="gfd">#REF!</definedName>
    <definedName name="gfrf" localSheetId="2">#REF!</definedName>
    <definedName name="gfrf">#REF!</definedName>
    <definedName name="gggg" hidden="1">{"'List1'!$A$1:$J$73"}</definedName>
    <definedName name="ggr" localSheetId="2">#REF!</definedName>
    <definedName name="ggr">#REF!</definedName>
    <definedName name="ggygh" localSheetId="2">#REF!</definedName>
    <definedName name="ggygh">#REF!</definedName>
    <definedName name="gh" localSheetId="2">#REF!</definedName>
    <definedName name="gh">#REF!</definedName>
    <definedName name="GHANA34" localSheetId="2">#REF!</definedName>
    <definedName name="GHANA34">#REF!</definedName>
    <definedName name="GHJKLDR77" localSheetId="2">#REF!</definedName>
    <definedName name="GHJKLDR77">#REF!</definedName>
    <definedName name="ght" localSheetId="2">#REF!</definedName>
    <definedName name="ght">#REF!</definedName>
    <definedName name="GKJJKJJK" localSheetId="2">[3]Ragama!#REF!</definedName>
    <definedName name="GKJJKJJK">[3]Ragama!#REF!</definedName>
    <definedName name="Glass_CLEAR_5mm" localSheetId="2">#REF!</definedName>
    <definedName name="Glass_CLEAR_5mm">#REF!</definedName>
    <definedName name="grfdd" localSheetId="2">#REF!</definedName>
    <definedName name="grfdd">#REF!</definedName>
    <definedName name="gt" localSheetId="2">#REF!</definedName>
    <definedName name="gt">#REF!</definedName>
    <definedName name="GTY" localSheetId="2">#REF!</definedName>
    <definedName name="GTY">#REF!</definedName>
    <definedName name="Gutter_150mm" localSheetId="2">#REF!</definedName>
    <definedName name="Gutter_150mm">#REF!</definedName>
    <definedName name="Gutter_ELBOW" localSheetId="2">#REF!</definedName>
    <definedName name="Gutter_ELBOW">#REF!</definedName>
    <definedName name="Gutter_STOPPED_END" localSheetId="2">#REF!</definedName>
    <definedName name="Gutter_STOPPED_END">#REF!</definedName>
    <definedName name="Gutter_STRAIGHT_OUTLET" localSheetId="2">#REF!</definedName>
    <definedName name="Gutter_STRAIGHT_OUTLET">#REF!</definedName>
    <definedName name="Gutter_UNIVERSAL_ANGLE__BEND" localSheetId="2">#REF!</definedName>
    <definedName name="Gutter_UNIVERSAL_ANGLE__BEND">#REF!</definedName>
    <definedName name="Gutter_VALLEY_HOPPER" localSheetId="2">#REF!</definedName>
    <definedName name="Gutter_VALLEY_HOPPER">#REF!</definedName>
    <definedName name="guy" localSheetId="2">#REF!</definedName>
    <definedName name="guy">#REF!</definedName>
    <definedName name="H" localSheetId="2">#REF!</definedName>
    <definedName name="H">#REF!</definedName>
    <definedName name="Handrail_Mild_Steel_50mm" localSheetId="2">#REF!</definedName>
    <definedName name="Handrail_Mild_Steel_50mm">#REF!</definedName>
    <definedName name="hc" localSheetId="2">#REF!</definedName>
    <definedName name="hc">#REF!</definedName>
    <definedName name="hghgh" localSheetId="2">#REF!</definedName>
    <definedName name="hghgh">#REF!</definedName>
    <definedName name="hgu" localSheetId="2">#REF!</definedName>
    <definedName name="hgu">#REF!</definedName>
    <definedName name="HH" localSheetId="2">#REF!</definedName>
    <definedName name="HH">#REF!</definedName>
    <definedName name="High_Income_estimated_l_c_d">[4]Assumptions!$B$52:$S$52</definedName>
    <definedName name="High_Income_p_h">[4]Assumptions!$B$60:$IV$60</definedName>
    <definedName name="High_Income_tariff">[4]Assumptions!$B$39:$S$39</definedName>
    <definedName name="Hip_Tile_CLAY" localSheetId="2">#REF!</definedName>
    <definedName name="Hip_Tile_CLAY">#REF!</definedName>
    <definedName name="hjgyjg" localSheetId="2">#REF!</definedName>
    <definedName name="hjgyjg">#REF!</definedName>
    <definedName name="hjkl" localSheetId="2">#REF!</definedName>
    <definedName name="hjkl">#REF!</definedName>
    <definedName name="hju" localSheetId="2">#REF!</definedName>
    <definedName name="hju">#REF!</definedName>
    <definedName name="Hoop_iron_20_x450mm" localSheetId="2">#REF!</definedName>
    <definedName name="Hoop_iron_20_x450mm">#REF!</definedName>
    <definedName name="HSHSHSHS" localSheetId="2">#REF!</definedName>
    <definedName name="HSHSHSHS">#REF!</definedName>
    <definedName name="htgy" localSheetId="2">#REF!</definedName>
    <definedName name="htgy">#REF!</definedName>
    <definedName name="HTML_CodePage" hidden="1">1250</definedName>
    <definedName name="HTML_Control" hidden="1">{"'List1'!$A$1:$J$73"}</definedName>
    <definedName name="HTML_Description" hidden="1">""</definedName>
    <definedName name="HTML_Email" hidden="1">""</definedName>
    <definedName name="HTML_Header" hidden="1">"List1"</definedName>
    <definedName name="HTML_LastUpdate" hidden="1">"20.2.1998"</definedName>
    <definedName name="HTML_LineAfter" hidden="1">FALSE</definedName>
    <definedName name="HTML_LineBefore" hidden="1">FALSE</definedName>
    <definedName name="HTML_Name" hidden="1">"Otakar KOUDELKA"</definedName>
    <definedName name="HTML_OBDlg2" hidden="1">TRUE</definedName>
    <definedName name="HTML_OBDlg4" hidden="1">TRUE</definedName>
    <definedName name="HTML_OS" hidden="1">0</definedName>
    <definedName name="HTML_PathFile" hidden="1">"C:\WINNT40\Profiles\Koudelka.000\Dokumenty\HTML.htm"</definedName>
    <definedName name="HTML_Title" hidden="1">"Sešit2"</definedName>
    <definedName name="hutfgh" localSheetId="2">#REF!</definedName>
    <definedName name="hutfgh">#REF!</definedName>
    <definedName name="I" localSheetId="2">#REF!</definedName>
    <definedName name="I">#REF!</definedName>
    <definedName name="Incinerator_Entebbe" localSheetId="2">#REF!</definedName>
    <definedName name="Incinerator_Entebbe">#REF!</definedName>
    <definedName name="iou" localSheetId="2">#REF!</definedName>
    <definedName name="iou">#REF!</definedName>
    <definedName name="IVA">'[1]00_Main Prices List'!$K$3</definedName>
    <definedName name="JHVJK" localSheetId="2">#REF!</definedName>
    <definedName name="JHVJK">#REF!</definedName>
    <definedName name="JHVKHJK" localSheetId="2">#REF!</definedName>
    <definedName name="JHVKHJK">#REF!</definedName>
    <definedName name="juht" localSheetId="2">#REF!</definedName>
    <definedName name="juht">#REF!</definedName>
    <definedName name="juhyy" localSheetId="2">#REF!</definedName>
    <definedName name="juhyy">#REF!</definedName>
    <definedName name="jyyh" localSheetId="2">#REF!</definedName>
    <definedName name="jyyh">#REF!</definedName>
    <definedName name="K" localSheetId="2">#REF!</definedName>
    <definedName name="K">#REF!</definedName>
    <definedName name="Kerbstones" localSheetId="2">#REF!</definedName>
    <definedName name="Kerbstones">#REF!</definedName>
    <definedName name="KIO" localSheetId="2">#REF!</definedName>
    <definedName name="KIO">#REF!</definedName>
    <definedName name="KIU" localSheetId="2">#REF!</definedName>
    <definedName name="KIU">#REF!</definedName>
    <definedName name="kjjuu" localSheetId="2">#REF!</definedName>
    <definedName name="kjjuu">#REF!</definedName>
    <definedName name="KJKJJHKJ" localSheetId="2">#REF!</definedName>
    <definedName name="KJKJJHKJ">#REF!</definedName>
    <definedName name="kjuu" localSheetId="2">#REF!</definedName>
    <definedName name="kjuu">#REF!</definedName>
    <definedName name="KK" localSheetId="2">#REF!</definedName>
    <definedName name="KK">#REF!</definedName>
    <definedName name="kl" localSheetId="2">#REF!</definedName>
    <definedName name="kl">#REF!</definedName>
    <definedName name="KLO" localSheetId="2">#REF!</definedName>
    <definedName name="KLO">#REF!</definedName>
    <definedName name="KOP" localSheetId="2">#REF!</definedName>
    <definedName name="KOP">#REF!</definedName>
    <definedName name="L" localSheetId="2">#REF!</definedName>
    <definedName name="L">#REF!</definedName>
    <definedName name="Lintols_200x200mm" localSheetId="2">#REF!</definedName>
    <definedName name="Lintols_200x200mm">#REF!</definedName>
    <definedName name="liz" localSheetId="2">#REF!</definedName>
    <definedName name="liz">#REF!</definedName>
    <definedName name="LKI" localSheetId="2">#REF!</definedName>
    <definedName name="LKI">#REF!</definedName>
    <definedName name="lo" localSheetId="2">#REF!</definedName>
    <definedName name="lo">#REF!</definedName>
    <definedName name="Load_and_cart_away" localSheetId="2">#REF!</definedName>
    <definedName name="Load_and_cart_away">#REF!</definedName>
    <definedName name="lop" localSheetId="2">#REF!</definedName>
    <definedName name="lop">#REF!</definedName>
    <definedName name="LVLJKLJK" localSheetId="2">#REF!</definedName>
    <definedName name="LVLJKLJK">#REF!</definedName>
    <definedName name="M.O.S" localSheetId="2">#REF!</definedName>
    <definedName name="M.O.S">#REF!</definedName>
    <definedName name="MA" localSheetId="2">#REF!</definedName>
    <definedName name="MA">#REF!</definedName>
    <definedName name="MALINDO" localSheetId="2">#REF!</definedName>
    <definedName name="MALINDO">#REF!</definedName>
    <definedName name="mark" localSheetId="2">#REF!</definedName>
    <definedName name="mark">#REF!</definedName>
    <definedName name="Masindi_conversion_rate" localSheetId="2">#REF!</definedName>
    <definedName name="Masindi_conversion_rate">#REF!</definedName>
    <definedName name="MATERIALS" localSheetId="2">#REF!</definedName>
    <definedName name="MATERIALS">#REF!</definedName>
    <definedName name="Maxpan_Slab_225mm" localSheetId="2">#REF!</definedName>
    <definedName name="Maxpan_Slab_225mm">#REF!</definedName>
    <definedName name="MCS" localSheetId="2">#REF!</definedName>
    <definedName name="MCS">#REF!</definedName>
    <definedName name="me" localSheetId="2">#REF!</definedName>
    <definedName name="me">#REF!</definedName>
    <definedName name="mjhhg" localSheetId="2">#REF!</definedName>
    <definedName name="mjhhg">#REF!</definedName>
    <definedName name="mjkh" localSheetId="2">#REF!</definedName>
    <definedName name="mjkh">#REF!</definedName>
    <definedName name="msk" localSheetId="2">#REF!</definedName>
    <definedName name="msk">#REF!</definedName>
    <definedName name="MURAL111" localSheetId="2">#REF!</definedName>
    <definedName name="MURAL111">#REF!</definedName>
    <definedName name="murali" localSheetId="2">#REF!</definedName>
    <definedName name="murali">#REF!</definedName>
    <definedName name="Murram_Fill_150mm_Layers" localSheetId="2">#REF!</definedName>
    <definedName name="Murram_Fill_150mm_Layers">#REF!</definedName>
    <definedName name="MXK" localSheetId="2">#REF!</definedName>
    <definedName name="MXK">#REF!</definedName>
    <definedName name="name" localSheetId="2">#REF!</definedName>
    <definedName name="name">#REF!</definedName>
    <definedName name="nh" localSheetId="2">#REF!</definedName>
    <definedName name="nh">#REF!</definedName>
    <definedName name="nhbgg" localSheetId="2">#REF!</definedName>
    <definedName name="nhbgg">#REF!</definedName>
    <definedName name="NM" localSheetId="2">#REF!</definedName>
    <definedName name="NM">#REF!</definedName>
    <definedName name="NNNNNN" localSheetId="2">#REF!</definedName>
    <definedName name="NNNNNN">#REF!</definedName>
    <definedName name="nuy" localSheetId="2">#REF!</definedName>
    <definedName name="nuy">#REF!</definedName>
    <definedName name="O" hidden="1">{"'List1'!$A$1:$J$73"}</definedName>
    <definedName name="OH" hidden="1">{"'List1'!$A$1:$J$73"}</definedName>
    <definedName name="Paint_BITUMINOUS" localSheetId="2">#REF!</definedName>
    <definedName name="Paint_BITUMINOUS">#REF!</definedName>
    <definedName name="Paint_CEILING" localSheetId="2">#REF!</definedName>
    <definedName name="Paint_CEILING">#REF!</definedName>
    <definedName name="Paint_CEILING_100_200mm" localSheetId="2">#REF!</definedName>
    <definedName name="Paint_CEILING_100_200mm">#REF!</definedName>
    <definedName name="Paint_MARMORAN" localSheetId="2">#REF!</definedName>
    <definedName name="Paint_MARMORAN">#REF!</definedName>
    <definedName name="Paint_POLYURETHANE_VARNISH" localSheetId="2">#REF!</definedName>
    <definedName name="Paint_POLYURETHANE_VARNISH">#REF!</definedName>
    <definedName name="Paint_POLYURETHANE_VARNISH_100mm" localSheetId="2">#REF!</definedName>
    <definedName name="Paint_POLYURETHANE_VARNISH_100mm">#REF!</definedName>
    <definedName name="Paint_POLYURETHANE_VARNISH_200_300mm" localSheetId="2">#REF!</definedName>
    <definedName name="Paint_POLYURETHANE_VARNISH_200_300mm">#REF!</definedName>
    <definedName name="Paint_ROADMARKING" localSheetId="2">#REF!</definedName>
    <definedName name="Paint_ROADMARKING">#REF!</definedName>
    <definedName name="Paint_STEEL_200_300mm" localSheetId="2">#REF!</definedName>
    <definedName name="Paint_STEEL_200_300mm">#REF!</definedName>
    <definedName name="Paint_STEELWORK" localSheetId="2">#REF!</definedName>
    <definedName name="Paint_STEELWORK">#REF!</definedName>
    <definedName name="Paint_TIMBER_200_300mm" localSheetId="2">#REF!</definedName>
    <definedName name="Paint_TIMBER_200_300mm">#REF!</definedName>
    <definedName name="Paint_VINYL_SILK" localSheetId="2">#REF!</definedName>
    <definedName name="Paint_VINYL_SILK">#REF!</definedName>
    <definedName name="Paint_WEATHERGUARD" localSheetId="2">#REF!</definedName>
    <definedName name="Paint_WEATHERGUARD">#REF!</definedName>
    <definedName name="Pavers_60mm" localSheetId="2">#REF!</definedName>
    <definedName name="Pavers_60mm">#REF!</definedName>
    <definedName name="Pavers_80mm" localSheetId="2">#REF!</definedName>
    <definedName name="Pavers_80mm">#REF!</definedName>
    <definedName name="Pergola" localSheetId="2">#REF!</definedName>
    <definedName name="Pergola">#REF!</definedName>
    <definedName name="Plain_GI_Sheet_32G" localSheetId="2">#REF!</definedName>
    <definedName name="Plain_GI_Sheet_32G">#REF!</definedName>
    <definedName name="Planting_GRASS" localSheetId="2">#REF!</definedName>
    <definedName name="Planting_GRASS">#REF!</definedName>
    <definedName name="Planting_SMALL_TREES" localSheetId="2">#REF!</definedName>
    <definedName name="Planting_SMALL_TREES">#REF!</definedName>
    <definedName name="POL" localSheetId="2">#REF!</definedName>
    <definedName name="POL">#REF!</definedName>
    <definedName name="power" localSheetId="2">#REF!</definedName>
    <definedName name="power">#REF!</definedName>
    <definedName name="PP" localSheetId="2">#REF!</definedName>
    <definedName name="PP">#REF!</definedName>
    <definedName name="PPPP" localSheetId="2">#REF!</definedName>
    <definedName name="PPPP">#REF!</definedName>
    <definedName name="pre" localSheetId="2">#REF!</definedName>
    <definedName name="pre">#REF!</definedName>
    <definedName name="price" localSheetId="2">#REF!</definedName>
    <definedName name="price">#REF!</definedName>
    <definedName name="PRICED" localSheetId="2">#REF!</definedName>
    <definedName name="PRICED">#REF!</definedName>
    <definedName name="_xlnm.Print_Area" localSheetId="0">Cover!$A$1:$F$30</definedName>
    <definedName name="_xlnm.Print_Area" localSheetId="2">#REF!</definedName>
    <definedName name="_xlnm.Print_Area">#REF!</definedName>
    <definedName name="Print_Area_MI" localSheetId="2">[3]Ragama!#REF!</definedName>
    <definedName name="Print_Area_MI">[3]Ragama!#REF!</definedName>
    <definedName name="Print_Area1" localSheetId="2">#REF!</definedName>
    <definedName name="Print_Area1">#REF!</definedName>
    <definedName name="Print_Area2" localSheetId="2">#REF!</definedName>
    <definedName name="Print_Area2">#REF!</definedName>
    <definedName name="Print_Area3" localSheetId="2">#REF!</definedName>
    <definedName name="Print_Area3">#REF!</definedName>
    <definedName name="Print_area5" localSheetId="2">#REF!</definedName>
    <definedName name="Print_area5">#REF!</definedName>
    <definedName name="_xlnm.Print_Titles" localSheetId="2">#REF!</definedName>
    <definedName name="_xlnm.Print_Titles">#REF!</definedName>
    <definedName name="Prof_fees" localSheetId="2">#REF!</definedName>
    <definedName name="Prof_fees">#REF!</definedName>
    <definedName name="PVC_Downpipe" localSheetId="2">#REF!</definedName>
    <definedName name="PVC_Downpipe">#REF!</definedName>
    <definedName name="Quadrant_25mm" localSheetId="2">#REF!</definedName>
    <definedName name="Quadrant_25mm">#REF!</definedName>
    <definedName name="qwww" localSheetId="2">#REF!</definedName>
    <definedName name="qwww">#REF!</definedName>
    <definedName name="Rainwater_shoe" localSheetId="2">#REF!</definedName>
    <definedName name="Rainwater_shoe">#REF!</definedName>
    <definedName name="Rebar_10_25mm" localSheetId="2">#REF!</definedName>
    <definedName name="Rebar_10_25mm">#REF!</definedName>
    <definedName name="Rebar_8mm" localSheetId="2">#REF!</definedName>
    <definedName name="Rebar_8mm">#REF!</definedName>
    <definedName name="red" localSheetId="2">#REF!</definedName>
    <definedName name="red">#REF!</definedName>
    <definedName name="Render_15mm_walls" localSheetId="2">#REF!</definedName>
    <definedName name="Render_15mm_walls">#REF!</definedName>
    <definedName name="rer" localSheetId="2">#REF!</definedName>
    <definedName name="rer">#REF!</definedName>
    <definedName name="Return_Fill_and_Ram" localSheetId="2">#REF!</definedName>
    <definedName name="Return_Fill_and_Ram">#REF!</definedName>
    <definedName name="rfe" localSheetId="2">#REF!</definedName>
    <definedName name="rfe">#REF!</definedName>
    <definedName name="rgthy" localSheetId="2">#REF!</definedName>
    <definedName name="rgthy">#REF!</definedName>
    <definedName name="Ridge_CLAY" localSheetId="2">#REF!</definedName>
    <definedName name="Ridge_CLAY">#REF!</definedName>
    <definedName name="RR" localSheetId="2">#REF!</definedName>
    <definedName name="RR">#REF!</definedName>
    <definedName name="RT" localSheetId="2">#REF!</definedName>
    <definedName name="RT">#REF!</definedName>
    <definedName name="S" localSheetId="2">#REF!</definedName>
    <definedName name="S">#REF!</definedName>
    <definedName name="saassa" localSheetId="2">#REF!</definedName>
    <definedName name="saassa">#REF!</definedName>
    <definedName name="SADS" localSheetId="2">#REF!</definedName>
    <definedName name="SADS">#REF!</definedName>
    <definedName name="Sand_Blinding_50mm" localSheetId="2">#REF!</definedName>
    <definedName name="Sand_Blinding_50mm">#REF!</definedName>
    <definedName name="sasds" localSheetId="2">[3]Ragama!#REF!</definedName>
    <definedName name="sasds">[3]Ragama!#REF!</definedName>
    <definedName name="Screed_40mm" localSheetId="2">#REF!</definedName>
    <definedName name="Screed_40mm">#REF!</definedName>
    <definedName name="Screed_40mm_150mm_wide" localSheetId="2">#REF!</definedName>
    <definedName name="Screed_40mm_150mm_wide">#REF!</definedName>
    <definedName name="Screed_40mm_300mm_wide" localSheetId="2">#REF!</definedName>
    <definedName name="Screed_40mm_300mm_wide">#REF!</definedName>
    <definedName name="SDFSD" localSheetId="2">#REF!</definedName>
    <definedName name="SDFSD">#REF!</definedName>
    <definedName name="Section" localSheetId="2">#REF!</definedName>
    <definedName name="Section">#REF!</definedName>
    <definedName name="Ser" localSheetId="2">#REF!</definedName>
    <definedName name="Ser">#REF!</definedName>
    <definedName name="side1" localSheetId="2">#REF!</definedName>
    <definedName name="side1">#REF!</definedName>
    <definedName name="side2" localSheetId="2">#REF!</definedName>
    <definedName name="side2">#REF!</definedName>
    <definedName name="Site_Clearance" localSheetId="2">#REF!</definedName>
    <definedName name="Site_Clearance">#REF!</definedName>
    <definedName name="Skirting_TILE_100mm" localSheetId="2">#REF!</definedName>
    <definedName name="Skirting_TILE_100mm">#REF!</definedName>
    <definedName name="SOROTINEW" localSheetId="2">#REF!</definedName>
    <definedName name="SOROTINEW">#REF!</definedName>
    <definedName name="Splash_Apron" localSheetId="2">#REF!</definedName>
    <definedName name="Splash_Apron">#REF!</definedName>
    <definedName name="Splash_Apron_DOWNSTAND" localSheetId="2">#REF!</definedName>
    <definedName name="Splash_Apron_DOWNSTAND">#REF!</definedName>
    <definedName name="Stairs" localSheetId="2">#REF!</definedName>
    <definedName name="Stairs">#REF!</definedName>
    <definedName name="Steel_Grille_600_x_2000mm" localSheetId="2">#REF!</definedName>
    <definedName name="Steel_Grille_600_x_2000mm">#REF!</definedName>
    <definedName name="Steel_Grille_720x2000mm" localSheetId="2">#REF!</definedName>
    <definedName name="Steel_Grille_720x2000mm">#REF!</definedName>
    <definedName name="Stone_Base_150mm" localSheetId="2">#REF!</definedName>
    <definedName name="Stone_Base_150mm">#REF!</definedName>
    <definedName name="Structural_Steelwork" localSheetId="2">#REF!</definedName>
    <definedName name="Structural_Steelwork">#REF!</definedName>
    <definedName name="SUBTOTALS" localSheetId="2">#REF!</definedName>
    <definedName name="SUBTOTALS">#REF!</definedName>
    <definedName name="SUM" localSheetId="2">#REF!</definedName>
    <definedName name="SUM">#REF!</definedName>
    <definedName name="Summaryx" localSheetId="2">#REF!</definedName>
    <definedName name="Summaryx">#REF!</definedName>
    <definedName name="sw" localSheetId="2">#REF!</definedName>
    <definedName name="sw">#REF!</definedName>
    <definedName name="Tariff_Charged" localSheetId="2">#REF!</definedName>
    <definedName name="Tariff_Charged">#REF!</definedName>
    <definedName name="Tarmc_50mm" localSheetId="2">#REF!</definedName>
    <definedName name="Tarmc_50mm">#REF!</definedName>
    <definedName name="tghyj" localSheetId="2">#REF!</definedName>
    <definedName name="tghyj">#REF!</definedName>
    <definedName name="tghyy" localSheetId="2">#REF!</definedName>
    <definedName name="tghyy">#REF!</definedName>
    <definedName name="Tile_BORDER_150x75mm" localSheetId="2">#REF!</definedName>
    <definedName name="Tile_BORDER_150x75mm">#REF!</definedName>
    <definedName name="Tile_ROUNDED_TOP" localSheetId="2">#REF!</definedName>
    <definedName name="Tile_ROUNDED_TOP">#REF!</definedName>
    <definedName name="Tile_WALLING" localSheetId="2">#REF!</definedName>
    <definedName name="Tile_WALLING">#REF!</definedName>
    <definedName name="Tiles_CERAMIC_FLOOR_150mm" localSheetId="2">#REF!</definedName>
    <definedName name="Tiles_CERAMIC_FLOOR_150mm">#REF!</definedName>
    <definedName name="Tiles_CERAMIC_FLOOR_300mm" localSheetId="2">#REF!</definedName>
    <definedName name="Tiles_CERAMIC_FLOOR_300mm">#REF!</definedName>
    <definedName name="Tiles_CERAMIC_FLOOR_300x300mm" localSheetId="2">#REF!</definedName>
    <definedName name="Tiles_CERAMIC_FLOOR_300x300mm">#REF!</definedName>
    <definedName name="Tiles_CERAMIC_FLOOR_450x450mm" localSheetId="2">#REF!</definedName>
    <definedName name="Tiles_CERAMIC_FLOOR_450x450mm">#REF!</definedName>
    <definedName name="Timber_Battens_50x25mm" localSheetId="2">#REF!</definedName>
    <definedName name="Timber_Battens_50x25mm">#REF!</definedName>
    <definedName name="TRANSFER" localSheetId="2">#REF!</definedName>
    <definedName name="TRANSFER">#REF!</definedName>
    <definedName name="TREW" localSheetId="2">#REF!</definedName>
    <definedName name="TREW">#REF!</definedName>
    <definedName name="tugh" localSheetId="2">#REF!</definedName>
    <definedName name="tugh">#REF!</definedName>
    <definedName name="tyutut" localSheetId="2">#REF!</definedName>
    <definedName name="tyutut">#REF!</definedName>
    <definedName name="tyuuit" localSheetId="2">#REF!</definedName>
    <definedName name="tyuuit">#REF!</definedName>
    <definedName name="U" localSheetId="2">#REF!</definedName>
    <definedName name="U">#REF!</definedName>
    <definedName name="UIYTTR" localSheetId="2">#REF!</definedName>
    <definedName name="UIYTTR">#REF!</definedName>
    <definedName name="utuy" localSheetId="2">#REF!</definedName>
    <definedName name="utuy">#REF!</definedName>
    <definedName name="UU" localSheetId="2">#REF!</definedName>
    <definedName name="UU">#REF!</definedName>
    <definedName name="UY" localSheetId="2">#REF!</definedName>
    <definedName name="UY">#REF!</definedName>
    <definedName name="uyut" localSheetId="2">#REF!</definedName>
    <definedName name="uyut">#REF!</definedName>
    <definedName name="Valley_sheet_24G_500mm" localSheetId="2">#REF!</definedName>
    <definedName name="Valley_sheet_24G_500mm">#REF!</definedName>
    <definedName name="VARIATION" localSheetId="2">#REF!</definedName>
    <definedName name="VARIATION">#REF!</definedName>
    <definedName name="variations" localSheetId="2">#REF!</definedName>
    <definedName name="variations">#REF!</definedName>
    <definedName name="vcd" localSheetId="2">#REF!</definedName>
    <definedName name="vcd">#REF!</definedName>
    <definedName name="W" localSheetId="2">#REF!</definedName>
    <definedName name="W">#REF!</definedName>
    <definedName name="water" localSheetId="2">#REF!</definedName>
    <definedName name="water">#REF!</definedName>
    <definedName name="Waterproofing_4mm_thick" localSheetId="2">#REF!</definedName>
    <definedName name="Waterproofing_4mm_thick">#REF!</definedName>
    <definedName name="wd" localSheetId="2">#REF!</definedName>
    <definedName name="wd">#REF!</definedName>
    <definedName name="wefrfff" localSheetId="2">#REF!</definedName>
    <definedName name="wefrfff">#REF!</definedName>
    <definedName name="Window_Boards_150x25mm" localSheetId="2">#REF!</definedName>
    <definedName name="Window_Boards_150x25mm">#REF!</definedName>
    <definedName name="Window_cill_275x50mm" localSheetId="2">#REF!</definedName>
    <definedName name="Window_cill_275x50mm">#REF!</definedName>
    <definedName name="Windows_ALUMINIUM" localSheetId="2">#REF!</definedName>
    <definedName name="Windows_ALUMINIUM">#REF!</definedName>
    <definedName name="Windows_ALUMINIUM_FIXED_LIGHT" localSheetId="2">#REF!</definedName>
    <definedName name="Windows_ALUMINIUM_FIXED_LIGHT">#REF!</definedName>
    <definedName name="wsder" localSheetId="2">#REF!</definedName>
    <definedName name="wsder">#REF!</definedName>
    <definedName name="wsedd" localSheetId="2">#REF!</definedName>
    <definedName name="wsedd">#REF!</definedName>
    <definedName name="wsq" localSheetId="2">#REF!</definedName>
    <definedName name="wsq">#REF!</definedName>
    <definedName name="wwwww" hidden="1">{"'List1'!$A$1:$J$73"}</definedName>
    <definedName name="XXX" localSheetId="2">#REF!</definedName>
    <definedName name="XXX">#REF!</definedName>
    <definedName name="xxxxx" localSheetId="2">#REF!</definedName>
    <definedName name="xxxxx">#REF!</definedName>
    <definedName name="y" localSheetId="2">#REF!</definedName>
    <definedName name="y">#REF!</definedName>
    <definedName name="YA" localSheetId="2">#REF!</definedName>
    <definedName name="YA">#REF!</definedName>
    <definedName name="ytr" localSheetId="2">#REF!</definedName>
    <definedName name="ytr">#REF!</definedName>
    <definedName name="yufth" localSheetId="2">#REF!</definedName>
    <definedName name="yufth">#REF!</definedName>
    <definedName name="yuo" localSheetId="2">#REF!</definedName>
    <definedName name="yuo">#REF!</definedName>
    <definedName name="yutu" localSheetId="2">#REF!</definedName>
    <definedName name="yutu">#REF!</definedName>
    <definedName name="yutuyu" localSheetId="2">#REF!</definedName>
    <definedName name="yutuyu">#REF!</definedName>
    <definedName name="yyjhg" localSheetId="2">#REF!</definedName>
    <definedName name="yyjhg">#REF!</definedName>
    <definedName name="yyy" hidden="1">{"'List1'!$A$1:$J$73"}</definedName>
    <definedName name="Z" localSheetId="2">#REF!</definedName>
    <definedName name="Z">#REF!</definedName>
    <definedName name="Z_Purins_125x50x2mm" localSheetId="2">#REF!</definedName>
    <definedName name="Z_Purins_125x50x2m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02" l="1"/>
  <c r="F45" i="102"/>
  <c r="F46" i="102"/>
  <c r="F47" i="102"/>
  <c r="F48" i="102"/>
  <c r="F33" i="102"/>
  <c r="F34" i="102"/>
  <c r="F35" i="102"/>
  <c r="F36" i="102"/>
  <c r="F37" i="102"/>
  <c r="F38" i="102"/>
  <c r="F24" i="102"/>
  <c r="F25" i="102"/>
  <c r="F6" i="102"/>
  <c r="F7" i="102"/>
  <c r="F8" i="102"/>
  <c r="F9" i="102"/>
  <c r="F10" i="102"/>
  <c r="F11" i="102"/>
  <c r="F12" i="102"/>
  <c r="F13" i="102"/>
  <c r="F14" i="102"/>
  <c r="F15" i="102"/>
  <c r="F16" i="102"/>
  <c r="F17" i="102"/>
  <c r="F31" i="113"/>
  <c r="F32" i="113"/>
  <c r="F33" i="113"/>
  <c r="F34" i="113"/>
  <c r="F35" i="113"/>
  <c r="F36" i="113"/>
  <c r="F37" i="113"/>
  <c r="F38" i="113"/>
  <c r="F39" i="113"/>
  <c r="F40" i="113"/>
  <c r="F18" i="113"/>
  <c r="F19" i="113"/>
  <c r="F20" i="113"/>
  <c r="F21" i="113"/>
  <c r="F22" i="113"/>
  <c r="F23" i="113"/>
  <c r="F24" i="113"/>
  <c r="F25" i="113"/>
  <c r="F10" i="113"/>
  <c r="F11" i="113"/>
  <c r="F44" i="113"/>
  <c r="F43" i="113"/>
  <c r="D40" i="113" l="1"/>
  <c r="D39" i="113"/>
  <c r="D38" i="113"/>
  <c r="D37" i="113"/>
  <c r="D36" i="113"/>
  <c r="D35" i="113"/>
  <c r="D34" i="113"/>
  <c r="D33" i="113"/>
  <c r="D32" i="113"/>
  <c r="D31" i="113"/>
  <c r="D30" i="113"/>
  <c r="F30" i="113" s="1"/>
  <c r="D29" i="113"/>
  <c r="F29" i="113" s="1"/>
  <c r="F17" i="113"/>
  <c r="F9" i="113"/>
  <c r="F6" i="113" l="1"/>
  <c r="F47" i="113" l="1"/>
  <c r="C9" i="46" s="1"/>
  <c r="F76" i="102"/>
  <c r="F75" i="102"/>
  <c r="F70" i="102" l="1"/>
  <c r="F69" i="102"/>
  <c r="F32" i="102" l="1"/>
  <c r="F44" i="102"/>
  <c r="F51" i="102"/>
  <c r="F54" i="102"/>
  <c r="F57" i="102"/>
  <c r="F58" i="102"/>
  <c r="F59" i="102"/>
  <c r="F62" i="102"/>
  <c r="F63" i="102"/>
  <c r="F72" i="102"/>
  <c r="F77" i="102" s="1"/>
  <c r="F28" i="102"/>
  <c r="F18" i="102"/>
  <c r="F64" i="102" l="1"/>
  <c r="F5" i="102"/>
  <c r="F19" i="102" s="1"/>
  <c r="F29" i="102" l="1"/>
  <c r="F23" i="102"/>
  <c r="F39" i="102" s="1"/>
  <c r="F80" i="102" s="1"/>
  <c r="C8" i="46" l="1"/>
  <c r="C15" i="80"/>
  <c r="C7" i="46" s="1"/>
  <c r="C16" i="46" l="1"/>
  <c r="C18" i="46" l="1"/>
  <c r="C22" i="46" s="1"/>
</calcChain>
</file>

<file path=xl/sharedStrings.xml><?xml version="1.0" encoding="utf-8"?>
<sst xmlns="http://schemas.openxmlformats.org/spreadsheetml/2006/main" count="300" uniqueCount="186">
  <si>
    <t>Description</t>
  </si>
  <si>
    <t xml:space="preserve">Item               </t>
  </si>
  <si>
    <t>Unit</t>
  </si>
  <si>
    <t>A</t>
  </si>
  <si>
    <t>C</t>
  </si>
  <si>
    <t>D</t>
  </si>
  <si>
    <t>E</t>
  </si>
  <si>
    <t>Amount(Euro)</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</si>
  <si>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</si>
  <si>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</si>
  <si>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</si>
  <si>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</si>
  <si>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</si>
  <si>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</si>
  <si>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</si>
  <si>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</si>
  <si>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</si>
  <si>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</si>
  <si>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</si>
  <si>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</si>
  <si>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</si>
  <si>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</si>
  <si>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</si>
  <si>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</si>
  <si>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No</t>
  </si>
  <si>
    <t>Qty</t>
  </si>
  <si>
    <t>Amount (Euro)</t>
  </si>
  <si>
    <t>WECARE</t>
  </si>
  <si>
    <t>Subtotal</t>
  </si>
  <si>
    <t>Add 5% contingency</t>
  </si>
  <si>
    <t>Lm</t>
  </si>
  <si>
    <t>Rate (Euro)</t>
  </si>
  <si>
    <t xml:space="preserve">Preliminaries </t>
  </si>
  <si>
    <t>Rwesande HCIV</t>
  </si>
  <si>
    <t>Rate (€)</t>
  </si>
  <si>
    <t>Amount (€)</t>
  </si>
  <si>
    <t>All Cold and Hot Water piping shall be  PPR pipe PN25 complete with Tees, Sockets, Elbows, Threaded adapters, Threaded elbows, Reducers and all associated fittings.</t>
  </si>
  <si>
    <t>PIPE WORK</t>
  </si>
  <si>
    <t>A.1</t>
  </si>
  <si>
    <t>Excavation for the cold water supply pipes including back fill after laying of pipes</t>
  </si>
  <si>
    <t>A.2</t>
  </si>
  <si>
    <t>A.3</t>
  </si>
  <si>
    <t>A.4</t>
  </si>
  <si>
    <t>A.5</t>
  </si>
  <si>
    <t>A.6</t>
  </si>
  <si>
    <t>C.1</t>
  </si>
  <si>
    <t>A.7</t>
  </si>
  <si>
    <t>Water supply line DN 50mm PN10 HDPE pipe burried in the ground 600mm below formation level complete with excavations, backfilling and making good.</t>
  </si>
  <si>
    <t>A.8</t>
  </si>
  <si>
    <t>A.9</t>
  </si>
  <si>
    <t>TOTAL CARRIED TO COLLECTION</t>
  </si>
  <si>
    <t>C.2</t>
  </si>
  <si>
    <t>ditto but in rocky ground</t>
  </si>
  <si>
    <t>C.3</t>
  </si>
  <si>
    <t>C.4</t>
  </si>
  <si>
    <t>Sectional Glass Reinforcement Plastic Water tank</t>
  </si>
  <si>
    <t>Steel Tank Tower</t>
  </si>
  <si>
    <t>Steel Tank Tower - Lightning Protection</t>
  </si>
  <si>
    <t>Copper tape of hard drawn high conductivity copper 3mm x 25mm cross section for horizontal and down conductors complete with fixing clips and all accessories as by FURSE or HEX or equal.</t>
  </si>
  <si>
    <t>Test clamp complete as by FURSE or HEX  or equal.</t>
  </si>
  <si>
    <t>Earthing: excavate pit 1500x1200x1500mm (LxWxD) and place course salt mixed with charcoal dust and soil in pit and compact and drive electrodes into this pit, connect and place precast manhole and connect up ready and measure the resistance.</t>
  </si>
  <si>
    <t>LM</t>
  </si>
  <si>
    <t>NO</t>
  </si>
  <si>
    <t>Fire Extinguishers</t>
  </si>
  <si>
    <t>Carbon Dioxide portable fire extinguisher 5kg as NAFFCO CO2 gas extinguisher Model NC5 or equal approved.</t>
  </si>
  <si>
    <t>Dry powder portable fire extinguisher 9 kg as NAFFCO ABC powder Model NP9 or equal approved.</t>
  </si>
  <si>
    <t>A.10</t>
  </si>
  <si>
    <t>A.11</t>
  </si>
  <si>
    <t>A.12</t>
  </si>
  <si>
    <t>A.13</t>
  </si>
  <si>
    <t>A.14</t>
  </si>
  <si>
    <t>B.1</t>
  </si>
  <si>
    <t>D.1</t>
  </si>
  <si>
    <t>D.2</t>
  </si>
  <si>
    <t>D.3</t>
  </si>
  <si>
    <t>D.4</t>
  </si>
  <si>
    <t>D.5</t>
  </si>
  <si>
    <t>Precast Inspection chamber of 300mmx300mm complete with cover made of grade 25 concrete</t>
  </si>
  <si>
    <t>m3</t>
  </si>
  <si>
    <t>Pcs</t>
  </si>
  <si>
    <t>Single Split Air Conditioning Unit LG or equal approved rated at 24,000 Btu/hr - R410a, Dual Inverter with an indoor wall mounted unit, outdoor unit, and remote control, complete with AVS 30A, CB 32A, DP switch, mounting brackets, 2.5 sq.mm power cable, copper pipes, armaflex, drainpipe, and all other installation assorted accessories.</t>
  </si>
  <si>
    <t xml:space="preserve">Nyamirami HCIV </t>
  </si>
  <si>
    <t>Grand Total excl. VAT</t>
  </si>
  <si>
    <t xml:space="preserve">SUMMARY                                                                        </t>
  </si>
  <si>
    <t>Contractor to propose design and build overall solution of the tank and stand based on the manufacturer technical data</t>
  </si>
  <si>
    <t>Air terminal 16mm diameter, 1200mm long, complete with tape adapters, spikes and all accessories by FURSE or HEX or equal approved.</t>
  </si>
  <si>
    <t>CM</t>
  </si>
  <si>
    <t xml:space="preserve">20mm PPR cold water pipe </t>
  </si>
  <si>
    <t>Supply and install 600mmx600mm earthing mat at a depth of at least 0.5m</t>
  </si>
  <si>
    <t>M</t>
  </si>
  <si>
    <t>C.5</t>
  </si>
  <si>
    <t>C.6</t>
  </si>
  <si>
    <t>C.7</t>
  </si>
  <si>
    <t>C.8</t>
  </si>
  <si>
    <t>C.10</t>
  </si>
  <si>
    <t>C.11</t>
  </si>
  <si>
    <t>C.12</t>
  </si>
  <si>
    <t xml:space="preserve">Ditto but 75mm </t>
  </si>
  <si>
    <t xml:space="preserve">Ditto but 63mm </t>
  </si>
  <si>
    <t xml:space="preserve">Ditto but 50mm </t>
  </si>
  <si>
    <t>Ditto but 40mm</t>
  </si>
  <si>
    <t>Ditto but 32mm</t>
  </si>
  <si>
    <t>C.9</t>
  </si>
  <si>
    <t>Ditto but 25mm</t>
  </si>
  <si>
    <t>Ditto but 20mm</t>
  </si>
  <si>
    <t>75mm GI rising/distribution mains to/from water tanks</t>
  </si>
  <si>
    <t>ditto but 63GI.</t>
  </si>
  <si>
    <t>ditto but 50GI.</t>
  </si>
  <si>
    <t>ANCILLIARY COMPONENTS</t>
  </si>
  <si>
    <t>WATER SUPPLY AND STORAGE</t>
  </si>
  <si>
    <t>STAND TAPS, WASH AREA  &amp; PERMANENT WALL</t>
  </si>
  <si>
    <t>B.2</t>
  </si>
  <si>
    <t>B.3</t>
  </si>
  <si>
    <t>B.4</t>
  </si>
  <si>
    <t>B.5</t>
  </si>
  <si>
    <t>B.6</t>
  </si>
  <si>
    <t>B.7</t>
  </si>
  <si>
    <t>Excavate trench 0.6M wide, Max and 1M deep back fill ram and cart away excess soil to lay rising main and HDPE pipes for Water distribution and Hosereels.</t>
  </si>
  <si>
    <t xml:space="preserve">90mm HDPE pipe PN10 laid in ground for water supply from source.Complete with Tees,Elbows,Reducers,Unions,Reducers,Adapters and all associated fittings and accessories. </t>
  </si>
  <si>
    <t>A solar water pump of 12m head and 8m³/h flow rate with an intelligent pump system, complete with a control system and level sensors for both tanks. The pump system should be able to monitor water levels and distribute as required.</t>
  </si>
  <si>
    <t>Excavation for foundations (Raft foundation), in material other than topsoil, rock or artificial hard material, commencing surface is the stripped ground level. Depth 1-2 m</t>
  </si>
  <si>
    <t>WATER SUPPLY AND DISTRIBUTION</t>
  </si>
  <si>
    <t>20mm gate valves</t>
  </si>
  <si>
    <t>63mm angle valves</t>
  </si>
  <si>
    <t>Allow a provisional sum for civil works and refinishing surfaces associated with removal and replacement of existing plumbing fitting.</t>
  </si>
  <si>
    <t>LS</t>
  </si>
  <si>
    <t xml:space="preserve">CIVIL WORKS ASSOCIATED WITH BUILDING PLUMBING </t>
  </si>
  <si>
    <t>Foundation Excavation including Backfill with selected material / excavated soil and proper compaction in soft to medium soil formation to a depth of minimum 0.7m.</t>
  </si>
  <si>
    <t>TAP STAND</t>
  </si>
  <si>
    <t xml:space="preserve">Tapstand built in 230mm header bond in ordinary burnt clay bricks of height 1.0m, length 0.8m, cement sand plaster (1:3), steel trowell finish. </t>
  </si>
  <si>
    <t>SM</t>
  </si>
  <si>
    <t>Tap stand base of reinforced concrete class 25; Cement and sand (1:3) screeds and finishings:  Length: 0.8m, Width: 1.8m minimum oversite thickness of 150mm, slopes to drain.</t>
  </si>
  <si>
    <t>Supply and install 1/4" GI SS taps complete with locking system</t>
  </si>
  <si>
    <t>Soak pit 1800mm diameter, minimum depth 2500mm complete with hardcore and 1000gauge polythene sheet cover including all accessories.</t>
  </si>
  <si>
    <t>110mm uPVC drain pipe burried in the ground to a minimum fall of 1:60 complete with all accessories.</t>
  </si>
  <si>
    <t xml:space="preserve">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system wiring and plumbing diagrams,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</si>
  <si>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Operational manual</t>
  </si>
  <si>
    <t>Security</t>
  </si>
  <si>
    <t>Gate as in drgs, 2.0m wide and 1500mm above the ground</t>
  </si>
  <si>
    <t>B.8</t>
  </si>
  <si>
    <t>B.9</t>
  </si>
  <si>
    <t>B.10</t>
  </si>
  <si>
    <t>B.11</t>
  </si>
  <si>
    <t>B.12</t>
  </si>
  <si>
    <t>PROPOSED WATER SUPPLY, STORAGE AND DISTRIBUTION AT NYAMIRAMI HEALTH CENTRE IV- KASESE DISTRICT</t>
  </si>
  <si>
    <r>
      <t xml:space="preserve">Glass Reinforcement Plastic (GRP) primary cold water storage tank on Structural stand of 8M high capacity </t>
    </r>
    <r>
      <rPr>
        <b/>
        <sz val="11"/>
        <rFont val="Garamond"/>
        <family val="1"/>
      </rPr>
      <t>60,000 litres Tank</t>
    </r>
    <r>
      <rPr>
        <sz val="11"/>
        <rFont val="Garamond"/>
        <family val="1"/>
      </rPr>
      <t xml:space="preserve"> to be complete with access manhole, with hinged cover; internal and external ladders made of SUS  material and iron steel plated with hot-dipped zinc, filtered vent made as grill inserted with VC material(coating); dome shaped water proof and dust proof cover jointed throughout the tank top with non-toxic material, sealant, Bolts and Nuts, Sealant, Gaskets, inflow and outflow connections, level indicators  </t>
    </r>
  </si>
  <si>
    <r>
      <t>8m Steel Tower for mounting the tanks in B.1 and B.2 above</t>
    </r>
    <r>
      <rPr>
        <b/>
        <sz val="11"/>
        <rFont val="Garamond"/>
        <family val="1"/>
      </rPr>
      <t xml:space="preserve"> </t>
    </r>
    <r>
      <rPr>
        <sz val="11"/>
        <rFont val="Garamond"/>
        <family val="1"/>
      </rPr>
      <t xml:space="preserve">to Structural Engineers' specifications, complete with safety caged cat ladder, 600mm walkway all around, 1.5m high guard rails, 3.0m demountable ladder and all accessories. </t>
    </r>
  </si>
  <si>
    <r>
      <t xml:space="preserve">Ditto to B.1 but booster </t>
    </r>
    <r>
      <rPr>
        <b/>
        <sz val="11"/>
        <rFont val="Garamond"/>
        <family val="1"/>
      </rPr>
      <t>40,000</t>
    </r>
    <r>
      <rPr>
        <sz val="11"/>
        <rFont val="Garamond"/>
        <family val="1"/>
      </rPr>
      <t xml:space="preserve"> liters tank</t>
    </r>
  </si>
  <si>
    <r>
      <t>General Earthing by 16mm</t>
    </r>
    <r>
      <rPr>
        <vertAlign val="superscript"/>
        <sz val="11"/>
        <rFont val="Garamond"/>
        <family val="1"/>
      </rPr>
      <t>2</t>
    </r>
    <r>
      <rPr>
        <sz val="11"/>
        <rFont val="Garamond"/>
        <family val="1"/>
      </rPr>
      <t xml:space="preserve"> stranded bare copper cable complete with all accessories.</t>
    </r>
  </si>
  <si>
    <t>Construction of soak pit</t>
  </si>
  <si>
    <t>PRELIMINARIES</t>
  </si>
  <si>
    <t>AIR CONDITIONING INSTALLATION IN THE THEATRE</t>
  </si>
  <si>
    <t xml:space="preserve">SOLAR WATER HEATERS AND THE PLUMBING WORKS </t>
  </si>
  <si>
    <t xml:space="preserve">Supply, install, and commission a 300-litre passive thermosiphon closed-circuit solar water heating system complete with a 300-litre horizontally mounted insulated storage tank with a 3 kW electric booster element, and 2 No. flat-plate solar heat collectors, each with a minimum area of 2m².
The system shall be capable of delivering 300 litres of hot water at 60°C under typical Uganda solar conditions.
It shall include all necessary piping connections, isolation valves, unions, thermal insulation (UV-resistant), mounting structures for roof installation, and all associated accessories to ensure a fully functional and safe system.
The units shall be from a reputable manufacturer such as Solahart or equal and approved </t>
  </si>
  <si>
    <t xml:space="preserve">Cylindrical PVC vertical water tank 3000 Litres as Poly Tanks or equal approved complete with 25mm inlet ball valve, overflow, outlet and wash out and all accessories. </t>
  </si>
  <si>
    <t>Steel stand in standard section of 60x60x3mm thick, braching 50x50x3mm thick ,8m high fixed in the ground next to the building complete with 2mm thick chequered plate, gard rails to height of 120mm high and  all other accessories.</t>
  </si>
  <si>
    <t>Plumbing</t>
  </si>
  <si>
    <t xml:space="preserve">INTERNAL WATER SUPPLY AND DISTRIBUTION </t>
  </si>
  <si>
    <t xml:space="preserve">32mm PPR cold water Pipe work complete. </t>
  </si>
  <si>
    <t>m</t>
  </si>
  <si>
    <t xml:space="preserve">25mm PPR cold water Pipe work complete. </t>
  </si>
  <si>
    <t xml:space="preserve">20mm PPR cold water Pipe work complete. </t>
  </si>
  <si>
    <t>32mm gate valves</t>
  </si>
  <si>
    <t>25mm gate valves</t>
  </si>
  <si>
    <t>20mm angle valves</t>
  </si>
  <si>
    <t>Flexible tube 450mm long complete</t>
  </si>
  <si>
    <t>Excavation for the distribution and supply pipes including back fill after laying of pipes; including excavation for column bases for the steel water tank.</t>
  </si>
  <si>
    <t>1/4" Mixer taps a single tap nozzle that runs both hot and cold, or a custom temperature combo.</t>
  </si>
  <si>
    <t>uPVC  Key terrain fixed in accordance with manufacturer's instructions</t>
  </si>
  <si>
    <t>PVC gutters 127mm diameter complete with clips space at 600mm centers</t>
  </si>
  <si>
    <t>Extra over for stop ends/bends.</t>
  </si>
  <si>
    <t>Extra over for gutter straight connectors.</t>
  </si>
  <si>
    <t>Extra over gutter for outlet to suit 127mm diameter pipe.</t>
  </si>
  <si>
    <t>Extra over for bends</t>
  </si>
  <si>
    <t>Extra over for shoe.</t>
  </si>
  <si>
    <t>110mm PN6 PCV pipe as down pipe</t>
  </si>
  <si>
    <t>Extra over for gutter coner connectors.</t>
  </si>
  <si>
    <t xml:space="preserve">Cylindrical PVC vertical water tank 10000 Litres as gentex or equal approved complete with all accessories for rain water harvesting. </t>
  </si>
  <si>
    <t>Platform in grade 20 concrete foundation measurering 2400mm diameter, 600mm high above ground tank base including builders' work.</t>
  </si>
  <si>
    <t>110mm PN6 PVC pipe from Roof gutters to water tank</t>
  </si>
  <si>
    <t>Allow for drainage around the building</t>
  </si>
  <si>
    <t>RAINWATER HARVESTING</t>
  </si>
  <si>
    <t>Gauge10 standard galvanised chainlink fence 1800mm high,pitch size 50x50mm, on 75x75x6mm, 1,800mm high m.s posts</t>
  </si>
  <si>
    <t>BOQ for civil, electrical and mechanical works at Nyamirami and Rwesande HCIVs in Rwenzori regions</t>
  </si>
  <si>
    <t>Video tutorial clips for maintenance and operations of water supply system (pump, valves etc)</t>
  </si>
  <si>
    <t>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</si>
</sst>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_(* #,##0.00_);_(* \(#,##0.00\);_(* \-??_);_(@_)"/>
    <numFmt numFmtId="166" formatCode="_(* #,##0_);_(* \(#,##0\);_(* \-??_);_(@_)"/>
    <numFmt numFmtId="167" formatCode="_(* #,##0_);_(* \(#,##0\);_(* &quot;-&quot;??_);_(@_)"/>
    <numFmt numFmtId="168" formatCode="_-* #,##0.00_/_=_-;\-* #,##0.00_/_=_-;_-* &quot;-&quot;??_/_=_-;_-@_-"/>
    <numFmt numFmtId="169" formatCode="_-* #,##0.00_-;\-* #,##0.00_-;_-* &quot;-&quot;_-;_-@_-"/>
    <numFmt numFmtId="170" formatCode="_-* #,##0.0_-;\-* #,##0.0_-;_-* &quot;-&quot;??_-;_-@_-"/>
    <numFmt numFmtId="171" formatCode="_-* #,##0_-;_-* #,##0\-;_-* &quot;-&quot;??_-;_-@_-"/>
    <numFmt numFmtId="172" formatCode="_(* #,##0.0_);_(* \(#,##0.0\);_(* &quot;-&quot;??_);_(@_)"/>
    <numFmt numFmtId="173" formatCode="_-* #,##0_-;\-* #,##0_-;_-* &quot;-&quot;??_-;_-@_-"/>
  </numFmts>
  <fonts count="29">
    <font>
      <sz val="11"/>
      <color theme="1"/>
      <name val="Calibri"/>
      <family val="2"/>
      <scheme val="minor"/>
    </font>
    <font>
      <sz val="11"/>
      <color theme="1"/>
      <name val="Calibri"/>
      <family val="2"/>
      <scheme val="minor"/>
    </font>
    <font>
      <sz val="10"/>
      <name val="Arial"/>
      <family val="2"/>
    </font>
    <font>
      <sz val="10"/>
      <color rgb="FF000000"/>
      <name val="Calibri"/>
      <family val="2"/>
      <scheme val="minor"/>
    </font>
    <font>
      <sz val="10"/>
      <name val="Arial"/>
      <family val="2"/>
    </font>
    <font>
      <b/>
      <sz val="11"/>
      <name val="Arial"/>
      <family val="2"/>
    </font>
    <font>
      <sz val="11"/>
      <name val="Arial"/>
      <family val="2"/>
    </font>
    <font>
      <b/>
      <u/>
      <sz val="11"/>
      <name val="Arial"/>
      <family val="2"/>
    </font>
    <font>
      <sz val="12"/>
      <color theme="1"/>
      <name val="tim"/>
      <family val="2"/>
    </font>
    <font>
      <sz val="11"/>
      <color theme="1"/>
      <name val="Arial"/>
      <family val="2"/>
    </font>
    <font>
      <b/>
      <sz val="10"/>
      <name val="Arial"/>
      <family val="2"/>
    </font>
    <font>
      <b/>
      <sz val="11"/>
      <color rgb="FF000000"/>
      <name val="Arial"/>
      <family val="2"/>
    </font>
    <font>
      <sz val="20"/>
      <color theme="1"/>
      <name val="Arial"/>
      <family val="2"/>
    </font>
    <font>
      <b/>
      <sz val="18"/>
      <color theme="1"/>
      <name val="Arial"/>
      <family val="2"/>
    </font>
    <font>
      <i/>
      <sz val="11"/>
      <name val="Arial"/>
      <family val="2"/>
    </font>
    <font>
      <sz val="11"/>
      <color theme="1"/>
      <name val="Calibri"/>
      <family val="2"/>
      <scheme val="minor"/>
    </font>
    <font>
      <sz val="12"/>
      <name val="Arial"/>
      <family val="2"/>
    </font>
    <font>
      <sz val="8"/>
      <name val="Calibri"/>
      <family val="2"/>
      <scheme val="minor"/>
    </font>
    <font>
      <sz val="10"/>
      <name val="Arial"/>
      <family val="2"/>
    </font>
    <font>
      <sz val="11"/>
      <name val="Garamond"/>
      <family val="1"/>
    </font>
    <font>
      <b/>
      <sz val="11"/>
      <name val="Garamond"/>
      <family val="1"/>
    </font>
    <font>
      <sz val="11"/>
      <color rgb="FFFF0000"/>
      <name val="Garamond"/>
      <family val="1"/>
    </font>
    <font>
      <b/>
      <u/>
      <sz val="11"/>
      <name val="Garamond"/>
      <family val="1"/>
    </font>
    <font>
      <vertAlign val="superscript"/>
      <sz val="11"/>
      <name val="Garamond"/>
      <family val="1"/>
    </font>
    <font>
      <b/>
      <sz val="11"/>
      <color rgb="FF000000"/>
      <name val="Abadi"/>
      <family val="2"/>
    </font>
    <font>
      <b/>
      <u/>
      <sz val="11"/>
      <color rgb="FF000000"/>
      <name val="Abadi"/>
      <family val="2"/>
    </font>
    <font>
      <sz val="11"/>
      <color rgb="FF000000"/>
      <name val="Abadi"/>
      <family val="2"/>
    </font>
    <font>
      <sz val="11"/>
      <color theme="1"/>
      <name val="Abadi"/>
      <family val="2"/>
    </font>
    <font>
      <b/>
      <sz val="11"/>
      <color rgb="FF000000"/>
      <name val="Abadi"/>
    </font>
  </fonts>
  <fills count="3">
    <fill>
      <patternFill patternType="none"/>
    </fill>
    <fill>
      <patternFill patternType="gray125"/>
    </fill>
    <fill>
      <patternFill patternType="solid">
        <fgColor theme="0" tint="-4.9989318521683403E-2"/>
        <bgColor indexed="64"/>
      </patternFill>
    </fill>
  </fills>
  <borders count="6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bottom/>
      <diagonal/>
    </border>
    <border>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rgb="FF000000"/>
      </left>
      <right style="medium">
        <color indexed="64"/>
      </right>
      <top/>
      <bottom/>
      <diagonal/>
    </border>
    <border>
      <left style="medium">
        <color indexed="64"/>
      </left>
      <right style="thin">
        <color rgb="FF000000"/>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61">
    <xf numFmtId="0" fontId="0" fillId="0" borderId="0"/>
    <xf numFmtId="43" fontId="1" fillId="0" borderId="0" applyFont="0" applyFill="0" applyBorder="0" applyAlignment="0" applyProtection="0"/>
    <xf numFmtId="165" fontId="2" fillId="0" borderId="0" applyFill="0" applyBorder="0" applyAlignment="0" applyProtection="0"/>
    <xf numFmtId="0" fontId="2" fillId="0" borderId="0">
      <alignment horizontal="justify"/>
    </xf>
    <xf numFmtId="43" fontId="1" fillId="0" borderId="0" applyFont="0" applyFill="0" applyBorder="0" applyAlignment="0" applyProtection="0"/>
    <xf numFmtId="0" fontId="3" fillId="0" borderId="0"/>
    <xf numFmtId="0" fontId="1" fillId="0" borderId="0"/>
    <xf numFmtId="0" fontId="2" fillId="0" borderId="0">
      <alignment horizontal="justify" vertical="top" wrapText="1"/>
    </xf>
    <xf numFmtId="0" fontId="4" fillId="0" borderId="0"/>
    <xf numFmtId="0" fontId="2" fillId="0" borderId="0">
      <alignment horizontal="justify" vertical="top" wrapText="1"/>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8" fillId="0" borderId="0" applyFont="0" applyFill="0" applyBorder="0" applyAlignment="0" applyProtection="0"/>
    <xf numFmtId="0" fontId="2" fillId="0" borderId="0">
      <alignment horizontal="justify" vertical="top" wrapText="1"/>
    </xf>
    <xf numFmtId="164" fontId="2" fillId="0" borderId="0" applyFont="0" applyFill="0" applyBorder="0" applyProtection="0">
      <alignment vertical="top"/>
    </xf>
    <xf numFmtId="0" fontId="2" fillId="0" borderId="0">
      <alignment horizontal="justify"/>
    </xf>
    <xf numFmtId="0" fontId="2" fillId="0" borderId="0">
      <alignment horizontal="justify" vertical="top" wrapText="1"/>
    </xf>
    <xf numFmtId="164" fontId="2" fillId="0" borderId="0" applyFont="0" applyFill="0" applyBorder="0" applyAlignment="0" applyProtection="0"/>
    <xf numFmtId="0" fontId="1" fillId="0" borderId="0"/>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Alignment="0" applyProtection="0"/>
    <xf numFmtId="0" fontId="2" fillId="0" borderId="0">
      <alignment horizontal="justify"/>
    </xf>
    <xf numFmtId="164" fontId="2"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Alignment="0" applyProtection="0"/>
    <xf numFmtId="0" fontId="2" fillId="0" borderId="0"/>
    <xf numFmtId="43" fontId="2" fillId="0" borderId="0" applyFont="0" applyFill="0" applyBorder="0" applyAlignment="0" applyProtection="0"/>
    <xf numFmtId="41"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Protection="0">
      <alignment vertical="top"/>
    </xf>
    <xf numFmtId="0" fontId="2" fillId="0" borderId="0"/>
    <xf numFmtId="164" fontId="2" fillId="0" borderId="0" applyFont="0" applyFill="0" applyBorder="0" applyAlignment="0" applyProtection="0"/>
    <xf numFmtId="0" fontId="2" fillId="0" borderId="0"/>
    <xf numFmtId="164" fontId="1" fillId="0" borderId="0" applyFont="0" applyFill="0" applyBorder="0" applyAlignment="0" applyProtection="0"/>
    <xf numFmtId="168" fontId="2"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0" fontId="1" fillId="0" borderId="0"/>
    <xf numFmtId="0" fontId="2" fillId="0" borderId="0"/>
    <xf numFmtId="0" fontId="2" fillId="0" borderId="0">
      <alignment horizontal="justify"/>
    </xf>
    <xf numFmtId="0" fontId="2" fillId="0" borderId="0">
      <alignment horizontal="justify" vertical="top" wrapText="1"/>
    </xf>
    <xf numFmtId="0" fontId="15" fillId="0" borderId="0"/>
    <xf numFmtId="0" fontId="2" fillId="0" borderId="0">
      <protection locked="0"/>
    </xf>
    <xf numFmtId="164" fontId="1" fillId="0" borderId="0" applyFont="0" applyFill="0" applyBorder="0" applyAlignment="0" applyProtection="0"/>
    <xf numFmtId="0" fontId="16" fillId="0" borderId="0"/>
    <xf numFmtId="164" fontId="2" fillId="0" borderId="0" applyFont="0" applyFill="0" applyBorder="0" applyProtection="0">
      <alignment vertical="top"/>
    </xf>
    <xf numFmtId="0" fontId="16" fillId="0" borderId="0"/>
    <xf numFmtId="0" fontId="18" fillId="0" borderId="0">
      <alignment horizontal="justify" vertical="top" wrapText="1"/>
    </xf>
    <xf numFmtId="164" fontId="18" fillId="0" borderId="0" applyFont="0" applyFill="0" applyBorder="0" applyAlignment="0" applyProtection="0"/>
    <xf numFmtId="43" fontId="2" fillId="0" borderId="0" applyFont="0" applyFill="0" applyBorder="0" applyAlignment="0" applyProtection="0"/>
    <xf numFmtId="167" fontId="2" fillId="0" borderId="0" applyFill="0" applyBorder="0" applyAlignment="0" applyProtection="0"/>
    <xf numFmtId="0" fontId="2" fillId="0" borderId="0">
      <alignment horizontal="justify" vertical="top" wrapText="1"/>
    </xf>
    <xf numFmtId="0" fontId="1" fillId="0" borderId="0"/>
    <xf numFmtId="0" fontId="2" fillId="0" borderId="0"/>
    <xf numFmtId="0" fontId="1" fillId="0" borderId="0"/>
    <xf numFmtId="164" fontId="2" fillId="0" borderId="0" applyFont="0" applyFill="0" applyBorder="0" applyProtection="0">
      <alignment vertical="top"/>
    </xf>
    <xf numFmtId="43" fontId="2" fillId="0" borderId="0" applyFont="0" applyFill="0" applyBorder="0" applyAlignment="0" applyProtection="0"/>
    <xf numFmtId="0" fontId="2" fillId="0" borderId="0"/>
  </cellStyleXfs>
  <cellXfs count="284">
    <xf numFmtId="0" fontId="0" fillId="0" borderId="0" xfId="0"/>
    <xf numFmtId="0" fontId="9" fillId="0" borderId="0" xfId="0" applyFont="1"/>
    <xf numFmtId="0" fontId="5" fillId="0" borderId="6" xfId="7" applyFont="1" applyBorder="1" applyAlignment="1">
      <alignment horizontal="center" wrapText="1"/>
    </xf>
    <xf numFmtId="0" fontId="5" fillId="0" borderId="1" xfId="3" applyFont="1" applyBorder="1" applyAlignment="1">
      <alignment horizontal="justify" wrapText="1"/>
    </xf>
    <xf numFmtId="0" fontId="5" fillId="0" borderId="7" xfId="3" quotePrefix="1" applyFont="1" applyBorder="1" applyAlignment="1" applyProtection="1">
      <alignment horizontal="right"/>
      <protection locked="0"/>
    </xf>
    <xf numFmtId="0" fontId="5" fillId="0" borderId="6" xfId="7" applyFont="1" applyBorder="1" applyAlignment="1">
      <alignment horizontal="center" vertical="top" wrapText="1"/>
    </xf>
    <xf numFmtId="0" fontId="5" fillId="0" borderId="1" xfId="7" applyFont="1" applyBorder="1" applyAlignment="1">
      <alignment horizontal="left" vertical="top" wrapText="1"/>
    </xf>
    <xf numFmtId="0" fontId="5" fillId="0" borderId="8" xfId="7" applyFont="1" applyBorder="1" applyAlignment="1">
      <alignment horizontal="center" vertical="top" wrapText="1"/>
    </xf>
    <xf numFmtId="0" fontId="5" fillId="0" borderId="2" xfId="7" applyFont="1" applyBorder="1" applyAlignment="1">
      <alignment horizontal="left" vertical="top" wrapText="1"/>
    </xf>
    <xf numFmtId="0" fontId="5" fillId="0" borderId="2" xfId="7" applyFont="1" applyBorder="1" applyAlignment="1">
      <alignment horizontal="left" vertical="top"/>
    </xf>
    <xf numFmtId="0" fontId="5" fillId="0" borderId="1" xfId="7" applyFont="1" applyBorder="1" applyAlignment="1">
      <alignment vertical="center" wrapText="1"/>
    </xf>
    <xf numFmtId="0" fontId="6" fillId="0" borderId="13" xfId="6" applyFont="1" applyBorder="1" applyAlignment="1">
      <alignment horizontal="center" vertical="center" wrapText="1"/>
    </xf>
    <xf numFmtId="0" fontId="5" fillId="0" borderId="3" xfId="6" applyFont="1" applyBorder="1" applyAlignment="1">
      <alignment horizontal="left" vertical="top" wrapText="1"/>
    </xf>
    <xf numFmtId="166" fontId="6" fillId="0" borderId="14" xfId="2" applyNumberFormat="1" applyFont="1" applyFill="1" applyBorder="1" applyAlignment="1" applyProtection="1">
      <alignment horizontal="center" vertical="center"/>
    </xf>
    <xf numFmtId="0" fontId="5" fillId="0" borderId="6" xfId="6" applyFont="1" applyBorder="1" applyAlignment="1">
      <alignment horizontal="center" wrapText="1"/>
    </xf>
    <xf numFmtId="0" fontId="5" fillId="0" borderId="1" xfId="6" applyFont="1" applyBorder="1" applyAlignment="1">
      <alignment horizontal="center" wrapText="1"/>
    </xf>
    <xf numFmtId="167" fontId="5" fillId="0" borderId="1" xfId="4" applyNumberFormat="1" applyFont="1" applyBorder="1" applyAlignment="1">
      <alignment horizontal="right" wrapText="1"/>
    </xf>
    <xf numFmtId="0" fontId="5" fillId="0" borderId="11" xfId="6" applyFont="1" applyBorder="1" applyAlignment="1">
      <alignment horizontal="center" wrapText="1"/>
    </xf>
    <xf numFmtId="0" fontId="5" fillId="0" borderId="4" xfId="6" applyFont="1" applyBorder="1" applyAlignment="1">
      <alignment horizontal="center" wrapText="1"/>
    </xf>
    <xf numFmtId="0" fontId="5" fillId="0" borderId="15" xfId="6" applyFont="1" applyBorder="1" applyAlignment="1">
      <alignment horizontal="center" vertical="center" wrapText="1"/>
    </xf>
    <xf numFmtId="0" fontId="7" fillId="0" borderId="5" xfId="6" applyFont="1" applyBorder="1" applyAlignment="1">
      <alignment horizontal="center" vertical="top" wrapText="1"/>
    </xf>
    <xf numFmtId="0" fontId="5" fillId="0" borderId="5" xfId="6" applyFont="1" applyBorder="1" applyAlignment="1">
      <alignment horizontal="center" vertical="top" wrapText="1"/>
    </xf>
    <xf numFmtId="0" fontId="6" fillId="0" borderId="15" xfId="6" applyFont="1" applyBorder="1" applyAlignment="1">
      <alignment horizontal="center" vertical="center"/>
    </xf>
    <xf numFmtId="0" fontId="6" fillId="0" borderId="5" xfId="6" applyFont="1" applyBorder="1" applyAlignment="1">
      <alignment horizontal="left" vertical="top" wrapText="1"/>
    </xf>
    <xf numFmtId="166" fontId="6" fillId="0" borderId="5" xfId="2" applyNumberFormat="1" applyFont="1" applyFill="1" applyBorder="1" applyAlignment="1" applyProtection="1">
      <alignment horizontal="center" vertical="center"/>
    </xf>
    <xf numFmtId="0" fontId="6" fillId="0" borderId="15" xfId="6" applyFont="1" applyBorder="1" applyAlignment="1">
      <alignment horizontal="center" vertical="center" wrapText="1"/>
    </xf>
    <xf numFmtId="0" fontId="6" fillId="0" borderId="5" xfId="6" applyFont="1" applyBorder="1" applyAlignment="1">
      <alignment horizontal="justify" vertical="top" wrapText="1"/>
    </xf>
    <xf numFmtId="0" fontId="2" fillId="0" borderId="15" xfId="6" applyFont="1" applyBorder="1" applyAlignment="1">
      <alignment horizontal="center" vertical="center" wrapText="1"/>
    </xf>
    <xf numFmtId="0" fontId="2" fillId="0" borderId="5" xfId="6" applyFont="1" applyBorder="1" applyAlignment="1">
      <alignment horizontal="left" vertical="top" wrapText="1"/>
    </xf>
    <xf numFmtId="166" fontId="2" fillId="0" borderId="5" xfId="2" applyNumberFormat="1" applyFill="1" applyBorder="1" applyAlignment="1">
      <alignment horizontal="center" vertical="center" wrapText="1"/>
    </xf>
    <xf numFmtId="0" fontId="10" fillId="0" borderId="6" xfId="6" applyFont="1" applyBorder="1" applyAlignment="1">
      <alignment horizontal="center" vertical="center"/>
    </xf>
    <xf numFmtId="0" fontId="5" fillId="0" borderId="16" xfId="6" applyFont="1" applyBorder="1" applyAlignment="1">
      <alignment horizontal="justify" vertical="top" wrapText="1"/>
    </xf>
    <xf numFmtId="0" fontId="9" fillId="2" borderId="11" xfId="6" applyFont="1" applyFill="1" applyBorder="1" applyAlignment="1">
      <alignment horizontal="center" vertical="center"/>
    </xf>
    <xf numFmtId="0" fontId="9" fillId="2" borderId="10" xfId="6" applyFont="1" applyFill="1" applyBorder="1"/>
    <xf numFmtId="0" fontId="9" fillId="2" borderId="10" xfId="6" applyFont="1" applyFill="1" applyBorder="1" applyAlignment="1">
      <alignment horizontal="center" vertical="center"/>
    </xf>
    <xf numFmtId="0" fontId="9" fillId="2" borderId="10" xfId="6" applyFont="1" applyFill="1" applyBorder="1" applyAlignment="1">
      <alignment vertical="center"/>
    </xf>
    <xf numFmtId="0" fontId="9" fillId="2" borderId="12" xfId="6" applyFont="1" applyFill="1" applyBorder="1" applyAlignment="1">
      <alignment horizontal="center" vertical="center"/>
    </xf>
    <xf numFmtId="0" fontId="9" fillId="2" borderId="15" xfId="6" applyFont="1" applyFill="1" applyBorder="1" applyAlignment="1">
      <alignment horizontal="center" vertical="center"/>
    </xf>
    <xf numFmtId="0" fontId="9" fillId="2" borderId="0" xfId="6" applyFont="1" applyFill="1"/>
    <xf numFmtId="0" fontId="9" fillId="2" borderId="0" xfId="6" applyFont="1" applyFill="1" applyAlignment="1">
      <alignment horizontal="center" vertical="center"/>
    </xf>
    <xf numFmtId="0" fontId="9" fillId="2" borderId="0" xfId="6" applyFont="1" applyFill="1" applyAlignment="1">
      <alignment vertical="center"/>
    </xf>
    <xf numFmtId="0" fontId="9" fillId="2" borderId="9" xfId="6" applyFont="1" applyFill="1" applyBorder="1" applyAlignment="1">
      <alignment horizontal="center" vertical="center"/>
    </xf>
    <xf numFmtId="0" fontId="9" fillId="2" borderId="13" xfId="6" applyFont="1" applyFill="1" applyBorder="1" applyAlignment="1">
      <alignment horizontal="center" vertical="center"/>
    </xf>
    <xf numFmtId="0" fontId="9" fillId="2" borderId="3" xfId="6" applyFont="1" applyFill="1" applyBorder="1"/>
    <xf numFmtId="0" fontId="9" fillId="2" borderId="3" xfId="6" applyFont="1" applyFill="1" applyBorder="1" applyAlignment="1">
      <alignment horizontal="center" vertical="center"/>
    </xf>
    <xf numFmtId="0" fontId="9" fillId="2" borderId="3" xfId="6" applyFont="1" applyFill="1" applyBorder="1" applyAlignment="1">
      <alignment vertical="center"/>
    </xf>
    <xf numFmtId="0" fontId="9" fillId="2" borderId="14" xfId="6" applyFont="1" applyFill="1" applyBorder="1" applyAlignment="1">
      <alignment horizontal="center" vertical="center"/>
    </xf>
    <xf numFmtId="0" fontId="14" fillId="0" borderId="5" xfId="6" applyFont="1" applyBorder="1" applyAlignment="1">
      <alignment horizontal="left" vertical="top" wrapText="1"/>
    </xf>
    <xf numFmtId="0" fontId="6" fillId="0" borderId="0" xfId="9" applyFont="1">
      <alignment horizontal="justify" vertical="top" wrapText="1"/>
    </xf>
    <xf numFmtId="37" fontId="6" fillId="0" borderId="0" xfId="10" applyNumberFormat="1" applyFont="1" applyFill="1" applyBorder="1" applyAlignment="1">
      <alignment horizontal="right" vertical="top"/>
    </xf>
    <xf numFmtId="40" fontId="6" fillId="0" borderId="0" xfId="10" applyNumberFormat="1" applyFont="1" applyFill="1" applyBorder="1" applyAlignment="1">
      <alignment horizontal="right" vertical="top"/>
    </xf>
    <xf numFmtId="167" fontId="6" fillId="0" borderId="0" xfId="10" applyNumberFormat="1" applyFont="1" applyFill="1" applyBorder="1" applyAlignment="1">
      <alignment horizontal="right" vertical="top"/>
    </xf>
    <xf numFmtId="167" fontId="6" fillId="0" borderId="0" xfId="10" applyNumberFormat="1" applyFont="1" applyFill="1" applyBorder="1">
      <alignment vertical="top"/>
    </xf>
    <xf numFmtId="164" fontId="6" fillId="0" borderId="0" xfId="10" applyFont="1" applyFill="1" applyBorder="1">
      <alignment vertical="top"/>
    </xf>
    <xf numFmtId="0" fontId="6" fillId="0" borderId="0" xfId="0" applyFont="1"/>
    <xf numFmtId="40" fontId="5" fillId="0" borderId="0" xfId="10" applyNumberFormat="1" applyFont="1" applyFill="1" applyBorder="1" applyAlignment="1">
      <alignment horizontal="right" vertical="top"/>
    </xf>
    <xf numFmtId="0" fontId="5" fillId="0" borderId="15" xfId="7" applyFont="1" applyBorder="1" applyAlignment="1">
      <alignment horizontal="center" vertical="top" wrapText="1"/>
    </xf>
    <xf numFmtId="0" fontId="6" fillId="0" borderId="5" xfId="3" applyFont="1" applyBorder="1" applyAlignment="1">
      <alignment vertical="top" wrapText="1"/>
    </xf>
    <xf numFmtId="3" fontId="6" fillId="0" borderId="7" xfId="1" applyNumberFormat="1" applyFont="1" applyFill="1" applyBorder="1" applyAlignment="1" applyProtection="1">
      <alignment vertical="top"/>
      <protection locked="0"/>
    </xf>
    <xf numFmtId="3" fontId="6" fillId="0" borderId="9" xfId="1" applyNumberFormat="1" applyFont="1" applyFill="1" applyBorder="1" applyAlignment="1" applyProtection="1">
      <alignment vertical="top"/>
      <protection locked="0"/>
    </xf>
    <xf numFmtId="3" fontId="6" fillId="0" borderId="17" xfId="1" applyNumberFormat="1" applyFont="1" applyFill="1" applyBorder="1" applyAlignment="1" applyProtection="1">
      <alignment vertical="top"/>
      <protection locked="0"/>
    </xf>
    <xf numFmtId="3" fontId="5" fillId="0" borderId="7" xfId="1" applyNumberFormat="1" applyFont="1" applyFill="1" applyBorder="1" applyAlignment="1" applyProtection="1">
      <alignment vertical="top"/>
      <protection locked="0"/>
    </xf>
    <xf numFmtId="167" fontId="5" fillId="0" borderId="19" xfId="30" applyNumberFormat="1" applyFont="1" applyFill="1" applyBorder="1" applyAlignment="1" applyProtection="1">
      <alignment horizontal="center"/>
    </xf>
    <xf numFmtId="164" fontId="5" fillId="0" borderId="20" xfId="30" applyFont="1" applyFill="1" applyBorder="1" applyAlignment="1" applyProtection="1">
      <alignment horizontal="center"/>
    </xf>
    <xf numFmtId="0" fontId="6" fillId="0" borderId="19" xfId="45" applyFont="1" applyBorder="1" applyAlignment="1" applyProtection="1">
      <alignment horizontal="justify" vertical="top" wrapText="1"/>
    </xf>
    <xf numFmtId="0" fontId="6" fillId="0" borderId="21" xfId="45" applyFont="1" applyBorder="1" applyAlignment="1" applyProtection="1">
      <alignment horizontal="justify" vertical="top" wrapText="1"/>
    </xf>
    <xf numFmtId="0" fontId="6" fillId="0" borderId="20" xfId="45" applyFont="1" applyBorder="1" applyAlignment="1" applyProtection="1">
      <alignment horizontal="justify" vertical="top" wrapText="1"/>
    </xf>
    <xf numFmtId="0" fontId="6" fillId="0" borderId="0" xfId="0" applyFont="1" applyAlignment="1">
      <alignment vertical="center"/>
    </xf>
    <xf numFmtId="164" fontId="6" fillId="0" borderId="0" xfId="46" applyFont="1" applyFill="1"/>
    <xf numFmtId="167" fontId="6" fillId="0" borderId="28" xfId="0" applyNumberFormat="1" applyFont="1" applyBorder="1" applyAlignment="1">
      <alignment horizontal="center" vertical="center" wrapText="1"/>
    </xf>
    <xf numFmtId="37" fontId="6" fillId="0" borderId="28" xfId="0" applyNumberFormat="1" applyFont="1" applyBorder="1" applyAlignment="1">
      <alignment horizontal="center" wrapText="1"/>
    </xf>
    <xf numFmtId="169" fontId="6" fillId="0" borderId="28" xfId="0" applyNumberFormat="1" applyFont="1" applyBorder="1" applyAlignment="1">
      <alignment horizontal="right"/>
    </xf>
    <xf numFmtId="49" fontId="6" fillId="0" borderId="28" xfId="0" applyNumberFormat="1" applyFont="1" applyBorder="1" applyAlignment="1">
      <alignment horizontal="center" vertical="center" wrapText="1"/>
    </xf>
    <xf numFmtId="0" fontId="5" fillId="0" borderId="0" xfId="9" applyFont="1" applyAlignment="1">
      <alignment horizontal="center" vertical="top"/>
    </xf>
    <xf numFmtId="0" fontId="6" fillId="0" borderId="0" xfId="9" applyFont="1" applyAlignment="1">
      <alignment horizontal="center" vertical="top" wrapText="1"/>
    </xf>
    <xf numFmtId="49" fontId="5" fillId="0" borderId="0" xfId="3" applyNumberFormat="1" applyFont="1" applyAlignment="1">
      <alignment horizontal="center" vertical="top" wrapText="1"/>
    </xf>
    <xf numFmtId="0" fontId="6" fillId="0" borderId="0" xfId="3" applyFont="1" applyAlignment="1">
      <alignment vertical="top" wrapText="1"/>
    </xf>
    <xf numFmtId="43" fontId="6" fillId="0" borderId="0" xfId="3" applyNumberFormat="1" applyFont="1" applyAlignment="1">
      <alignment horizontal="left" vertical="top"/>
    </xf>
    <xf numFmtId="43" fontId="6" fillId="0" borderId="0" xfId="3" applyNumberFormat="1" applyFont="1" applyAlignment="1">
      <alignment horizontal="center" vertical="top"/>
    </xf>
    <xf numFmtId="43" fontId="6" fillId="0" borderId="0" xfId="3" applyNumberFormat="1" applyFont="1" applyAlignment="1">
      <alignment vertical="top" wrapText="1"/>
    </xf>
    <xf numFmtId="43" fontId="6" fillId="0" borderId="0" xfId="0" applyNumberFormat="1" applyFont="1" applyAlignment="1">
      <alignment horizontal="left" vertical="top"/>
    </xf>
    <xf numFmtId="164" fontId="6" fillId="0" borderId="0" xfId="0" applyNumberFormat="1" applyFont="1" applyAlignment="1">
      <alignment vertical="top"/>
    </xf>
    <xf numFmtId="43" fontId="6" fillId="0" borderId="0" xfId="0" applyNumberFormat="1" applyFont="1" applyAlignment="1">
      <alignment horizontal="center" vertical="top"/>
    </xf>
    <xf numFmtId="0" fontId="5" fillId="0" borderId="0" xfId="0" applyFont="1" applyAlignment="1">
      <alignment horizontal="center" vertical="center" wrapText="1"/>
    </xf>
    <xf numFmtId="0" fontId="6" fillId="0" borderId="0" xfId="3" applyFont="1" applyAlignment="1" applyProtection="1">
      <alignment vertical="top" wrapText="1"/>
      <protection locked="0"/>
    </xf>
    <xf numFmtId="0" fontId="5" fillId="0" borderId="0" xfId="9" applyFont="1" applyAlignment="1">
      <alignment horizontal="right" vertical="top" wrapText="1"/>
    </xf>
    <xf numFmtId="0" fontId="5" fillId="0" borderId="0" xfId="0" applyFont="1" applyAlignment="1">
      <alignment horizontal="right" vertical="center"/>
    </xf>
    <xf numFmtId="0" fontId="5" fillId="0" borderId="0" xfId="0" applyFont="1" applyAlignment="1">
      <alignment horizontal="right" vertical="top"/>
    </xf>
    <xf numFmtId="40" fontId="5" fillId="0" borderId="0" xfId="0" applyNumberFormat="1" applyFont="1" applyAlignment="1">
      <alignment horizontal="right" vertical="top"/>
    </xf>
    <xf numFmtId="1" fontId="6" fillId="0" borderId="0" xfId="9" applyNumberFormat="1" applyFont="1" applyAlignment="1">
      <alignment horizontal="center" vertical="center"/>
    </xf>
    <xf numFmtId="49" fontId="5" fillId="0" borderId="0" xfId="0" applyNumberFormat="1" applyFont="1" applyAlignment="1">
      <alignment horizontal="center" vertical="center" wrapText="1"/>
    </xf>
    <xf numFmtId="0" fontId="19" fillId="0" borderId="0" xfId="9" applyFont="1" applyAlignment="1">
      <alignment horizontal="center" vertical="top" wrapText="1"/>
    </xf>
    <xf numFmtId="0" fontId="20" fillId="0" borderId="30" xfId="9" applyFont="1" applyBorder="1" applyAlignment="1">
      <alignment horizontal="center" vertical="top"/>
    </xf>
    <xf numFmtId="0" fontId="20" fillId="0" borderId="30" xfId="9" applyFont="1" applyBorder="1" applyAlignment="1">
      <alignment horizontal="right" vertical="top" wrapText="1"/>
    </xf>
    <xf numFmtId="0" fontId="20" fillId="0" borderId="30" xfId="0" applyFont="1" applyBorder="1" applyAlignment="1">
      <alignment horizontal="right" vertical="top"/>
    </xf>
    <xf numFmtId="0" fontId="20" fillId="0" borderId="30" xfId="0" applyFont="1" applyBorder="1" applyAlignment="1">
      <alignment horizontal="center" vertical="top"/>
    </xf>
    <xf numFmtId="167" fontId="21" fillId="0" borderId="0" xfId="48" applyNumberFormat="1" applyFont="1" applyFill="1" applyBorder="1">
      <alignment vertical="top"/>
    </xf>
    <xf numFmtId="167" fontId="19" fillId="0" borderId="0" xfId="48" applyNumberFormat="1" applyFont="1" applyFill="1">
      <alignment vertical="top"/>
    </xf>
    <xf numFmtId="0" fontId="22" fillId="0" borderId="19" xfId="9" applyFont="1" applyBorder="1" applyAlignment="1">
      <alignment horizontal="left" vertical="top" wrapText="1"/>
    </xf>
    <xf numFmtId="0" fontId="20" fillId="0" borderId="18" xfId="7" applyFont="1" applyBorder="1" applyAlignment="1" applyProtection="1">
      <alignment horizontal="center" vertical="top"/>
      <protection locked="0"/>
    </xf>
    <xf numFmtId="0" fontId="19" fillId="0" borderId="19" xfId="7" applyFont="1" applyBorder="1">
      <alignment horizontal="justify" vertical="top" wrapText="1"/>
    </xf>
    <xf numFmtId="1" fontId="19" fillId="0" borderId="19" xfId="7" applyNumberFormat="1" applyFont="1" applyBorder="1" applyAlignment="1">
      <alignment horizontal="center" vertical="top"/>
    </xf>
    <xf numFmtId="37" fontId="19" fillId="0" borderId="19" xfId="48" applyNumberFormat="1" applyFont="1" applyFill="1" applyBorder="1" applyAlignment="1">
      <alignment horizontal="center" vertical="top"/>
    </xf>
    <xf numFmtId="40" fontId="19" fillId="0" borderId="19" xfId="48" applyNumberFormat="1" applyFont="1" applyFill="1" applyBorder="1" applyAlignment="1" applyProtection="1">
      <alignment horizontal="right" vertical="top"/>
      <protection locked="0"/>
    </xf>
    <xf numFmtId="40" fontId="19" fillId="0" borderId="20" xfId="48" applyNumberFormat="1" applyFont="1" applyFill="1" applyBorder="1" applyAlignment="1">
      <alignment horizontal="right" vertical="top"/>
    </xf>
    <xf numFmtId="0" fontId="20" fillId="0" borderId="31" xfId="9" applyFont="1" applyBorder="1" applyAlignment="1">
      <alignment horizontal="center" vertical="top"/>
    </xf>
    <xf numFmtId="0" fontId="20" fillId="0" borderId="26" xfId="9" applyFont="1" applyBorder="1" applyAlignment="1">
      <alignment horizontal="center" vertical="top" wrapText="1"/>
    </xf>
    <xf numFmtId="1" fontId="20" fillId="0" borderId="32" xfId="9" applyNumberFormat="1" applyFont="1" applyBorder="1" applyAlignment="1">
      <alignment horizontal="center" vertical="top"/>
    </xf>
    <xf numFmtId="37" fontId="20" fillId="0" borderId="33" xfId="48" applyNumberFormat="1" applyFont="1" applyFill="1" applyBorder="1" applyAlignment="1">
      <alignment horizontal="center" vertical="top"/>
    </xf>
    <xf numFmtId="40" fontId="20" fillId="0" borderId="34" xfId="48" applyNumberFormat="1" applyFont="1" applyFill="1" applyBorder="1" applyAlignment="1">
      <alignment horizontal="center" vertical="top" wrapText="1"/>
    </xf>
    <xf numFmtId="0" fontId="22" fillId="0" borderId="36" xfId="9" applyFont="1" applyBorder="1" applyAlignment="1">
      <alignment horizontal="left" vertical="top" wrapText="1"/>
    </xf>
    <xf numFmtId="0" fontId="6" fillId="0" borderId="22" xfId="0" applyFont="1" applyBorder="1" applyAlignment="1">
      <alignment vertical="top" wrapText="1"/>
    </xf>
    <xf numFmtId="167" fontId="6" fillId="0" borderId="36" xfId="22" applyNumberFormat="1" applyFont="1" applyFill="1" applyBorder="1" applyAlignment="1">
      <alignment horizontal="center" vertical="center" wrapText="1"/>
    </xf>
    <xf numFmtId="0" fontId="6" fillId="0" borderId="19" xfId="0" applyFont="1" applyBorder="1" applyAlignment="1">
      <alignment horizontal="center" vertical="center" wrapText="1"/>
    </xf>
    <xf numFmtId="167" fontId="6" fillId="0" borderId="36" xfId="10" applyNumberFormat="1" applyFont="1" applyFill="1" applyBorder="1" applyAlignment="1">
      <alignment horizontal="right" vertical="top"/>
    </xf>
    <xf numFmtId="171" fontId="6" fillId="0" borderId="19" xfId="0" applyNumberFormat="1" applyFont="1" applyBorder="1" applyAlignment="1">
      <alignment horizontal="right" wrapText="1"/>
    </xf>
    <xf numFmtId="40" fontId="20" fillId="0" borderId="7" xfId="48" applyNumberFormat="1" applyFont="1" applyFill="1" applyBorder="1" applyAlignment="1">
      <alignment horizontal="center" vertical="top" wrapText="1"/>
    </xf>
    <xf numFmtId="40" fontId="20" fillId="0" borderId="32" xfId="48" applyNumberFormat="1" applyFont="1" applyFill="1" applyBorder="1" applyAlignment="1">
      <alignment horizontal="center" vertical="top" wrapText="1"/>
    </xf>
    <xf numFmtId="164" fontId="6" fillId="0" borderId="19" xfId="46" applyFont="1" applyFill="1" applyBorder="1" applyAlignment="1">
      <alignment horizontal="right" vertical="top" wrapText="1"/>
    </xf>
    <xf numFmtId="167" fontId="6" fillId="0" borderId="19" xfId="0" applyNumberFormat="1" applyFont="1" applyBorder="1" applyAlignment="1" applyProtection="1">
      <alignment horizontal="right" wrapText="1"/>
      <protection locked="0"/>
    </xf>
    <xf numFmtId="164" fontId="6" fillId="0" borderId="20" xfId="10" applyFont="1" applyFill="1" applyBorder="1" applyAlignment="1">
      <alignment horizontal="right" vertical="top"/>
    </xf>
    <xf numFmtId="167" fontId="6" fillId="0" borderId="20" xfId="0" applyNumberFormat="1" applyFont="1" applyBorder="1" applyAlignment="1">
      <alignment horizontal="right" wrapText="1"/>
    </xf>
    <xf numFmtId="40" fontId="20" fillId="0" borderId="37" xfId="0" applyNumberFormat="1" applyFont="1" applyBorder="1" applyAlignment="1">
      <alignment horizontal="right" vertical="top"/>
    </xf>
    <xf numFmtId="3" fontId="5" fillId="0" borderId="9" xfId="0" applyNumberFormat="1" applyFont="1" applyBorder="1" applyAlignment="1">
      <alignment vertical="center" wrapText="1"/>
    </xf>
    <xf numFmtId="164" fontId="5" fillId="0" borderId="9" xfId="47" applyNumberFormat="1" applyFont="1" applyBorder="1" applyAlignment="1" applyProtection="1">
      <alignment horizontal="right" vertical="top" wrapText="1"/>
      <protection locked="0"/>
    </xf>
    <xf numFmtId="40" fontId="19" fillId="0" borderId="22" xfId="48" applyNumberFormat="1" applyFont="1" applyFill="1" applyBorder="1" applyAlignment="1" applyProtection="1">
      <alignment horizontal="right" vertical="top"/>
      <protection locked="0"/>
    </xf>
    <xf numFmtId="3" fontId="5" fillId="0" borderId="22" xfId="0" applyNumberFormat="1" applyFont="1" applyBorder="1" applyAlignment="1">
      <alignment vertical="center" wrapText="1"/>
    </xf>
    <xf numFmtId="3" fontId="6" fillId="0" borderId="22" xfId="47" applyNumberFormat="1" applyFont="1" applyBorder="1" applyAlignment="1" applyProtection="1">
      <alignment horizontal="right" vertical="top" wrapText="1"/>
      <protection locked="0"/>
    </xf>
    <xf numFmtId="0" fontId="20" fillId="0" borderId="38" xfId="0" applyFont="1" applyBorder="1" applyAlignment="1">
      <alignment horizontal="right" vertical="top"/>
    </xf>
    <xf numFmtId="0" fontId="5" fillId="0" borderId="22" xfId="0" applyFont="1" applyBorder="1" applyAlignment="1">
      <alignment horizontal="center" vertical="center" wrapText="1"/>
    </xf>
    <xf numFmtId="4" fontId="6" fillId="0" borderId="22" xfId="47" applyNumberFormat="1" applyFont="1" applyBorder="1" applyAlignment="1" applyProtection="1">
      <alignment horizontal="center" vertical="center" wrapText="1"/>
      <protection locked="0"/>
    </xf>
    <xf numFmtId="0" fontId="20" fillId="0" borderId="38" xfId="9" applyFont="1" applyBorder="1" applyAlignment="1">
      <alignment horizontal="right" vertical="top" wrapText="1"/>
    </xf>
    <xf numFmtId="0" fontId="5" fillId="0" borderId="22" xfId="0" applyFont="1" applyBorder="1" applyAlignment="1">
      <alignment vertical="top" wrapText="1"/>
    </xf>
    <xf numFmtId="0" fontId="22" fillId="0" borderId="19" xfId="54" applyFont="1" applyBorder="1" applyAlignment="1" applyProtection="1">
      <alignment horizontal="left" vertical="top" wrapText="1"/>
      <protection locked="0"/>
    </xf>
    <xf numFmtId="40" fontId="20" fillId="0" borderId="39" xfId="0" applyNumberFormat="1" applyFont="1" applyBorder="1" applyAlignment="1">
      <alignment horizontal="right" vertical="top"/>
    </xf>
    <xf numFmtId="3" fontId="5" fillId="0" borderId="19" xfId="0" applyNumberFormat="1" applyFont="1" applyBorder="1" applyAlignment="1">
      <alignment vertical="center" wrapText="1"/>
    </xf>
    <xf numFmtId="164" fontId="6" fillId="0" borderId="19" xfId="47" applyNumberFormat="1" applyFont="1" applyBorder="1" applyAlignment="1" applyProtection="1">
      <alignment horizontal="right" vertical="top" wrapText="1"/>
      <protection locked="0"/>
    </xf>
    <xf numFmtId="0" fontId="20" fillId="0" borderId="38" xfId="9" applyFont="1" applyBorder="1" applyAlignment="1">
      <alignment horizontal="center" vertical="top"/>
    </xf>
    <xf numFmtId="0" fontId="20" fillId="0" borderId="0" xfId="7" applyFont="1" applyAlignment="1" applyProtection="1">
      <alignment horizontal="center" vertical="top"/>
      <protection locked="0"/>
    </xf>
    <xf numFmtId="37" fontId="19" fillId="0" borderId="22" xfId="48" applyNumberFormat="1" applyFont="1" applyFill="1" applyBorder="1" applyAlignment="1">
      <alignment horizontal="center" vertical="top"/>
    </xf>
    <xf numFmtId="167" fontId="6" fillId="0" borderId="40" xfId="3" applyNumberFormat="1" applyFont="1" applyBorder="1" applyAlignment="1" applyProtection="1">
      <alignment horizontal="center" vertical="center"/>
      <protection locked="0"/>
    </xf>
    <xf numFmtId="0" fontId="6" fillId="0" borderId="22" xfId="0" applyFont="1" applyBorder="1" applyAlignment="1">
      <alignment horizontal="center"/>
    </xf>
    <xf numFmtId="167" fontId="6" fillId="0" borderId="22" xfId="22" applyNumberFormat="1" applyFont="1" applyFill="1" applyBorder="1" applyAlignment="1">
      <alignment horizontal="center" vertical="center" wrapText="1"/>
    </xf>
    <xf numFmtId="0" fontId="6" fillId="0" borderId="19" xfId="3" applyFont="1" applyBorder="1" applyAlignment="1" applyProtection="1">
      <alignment horizontal="right" vertical="top"/>
      <protection locked="0"/>
    </xf>
    <xf numFmtId="0" fontId="6" fillId="0" borderId="19" xfId="0" applyFont="1" applyBorder="1"/>
    <xf numFmtId="167" fontId="6" fillId="0" borderId="19" xfId="10" applyNumberFormat="1" applyFont="1" applyFill="1" applyBorder="1" applyAlignment="1">
      <alignment horizontal="right" vertical="top"/>
    </xf>
    <xf numFmtId="4" fontId="6" fillId="0" borderId="19" xfId="22" applyNumberFormat="1" applyFont="1" applyFill="1" applyBorder="1" applyAlignment="1" applyProtection="1">
      <alignment horizontal="right" vertical="top"/>
      <protection locked="0"/>
    </xf>
    <xf numFmtId="169" fontId="6" fillId="0" borderId="19" xfId="29" applyNumberFormat="1" applyFont="1" applyFill="1" applyBorder="1" applyAlignment="1"/>
    <xf numFmtId="164" fontId="6" fillId="0" borderId="22" xfId="0" applyNumberFormat="1" applyFont="1" applyBorder="1" applyAlignment="1">
      <alignment horizontal="right" vertical="top" wrapText="1"/>
    </xf>
    <xf numFmtId="0" fontId="6" fillId="0" borderId="22" xfId="0" applyFont="1" applyBorder="1"/>
    <xf numFmtId="164" fontId="6" fillId="0" borderId="22" xfId="46" applyFont="1" applyFill="1" applyBorder="1" applyAlignment="1">
      <alignment horizontal="right" vertical="top" wrapText="1"/>
    </xf>
    <xf numFmtId="3" fontId="6" fillId="0" borderId="22" xfId="0" applyNumberFormat="1" applyFont="1" applyBorder="1" applyAlignment="1">
      <alignment vertical="center" wrapText="1"/>
    </xf>
    <xf numFmtId="167" fontId="6" fillId="0" borderId="22" xfId="0" applyNumberFormat="1" applyFont="1" applyBorder="1" applyAlignment="1">
      <alignment horizontal="center" vertical="top"/>
    </xf>
    <xf numFmtId="1" fontId="6" fillId="0" borderId="22" xfId="10" applyNumberFormat="1" applyFont="1" applyFill="1" applyBorder="1" applyAlignment="1">
      <alignment horizontal="right" vertical="top"/>
    </xf>
    <xf numFmtId="167" fontId="6" fillId="0" borderId="22" xfId="0" applyNumberFormat="1" applyFont="1" applyBorder="1" applyAlignment="1">
      <alignment horizontal="center" vertical="center" wrapText="1"/>
    </xf>
    <xf numFmtId="0" fontId="6" fillId="0" borderId="22" xfId="0" applyFont="1" applyBorder="1" applyAlignment="1">
      <alignment horizontal="center" vertical="center" wrapText="1"/>
    </xf>
    <xf numFmtId="1" fontId="19" fillId="0" borderId="22" xfId="7" applyNumberFormat="1" applyFont="1" applyBorder="1" applyAlignment="1">
      <alignment horizontal="center" vertical="top"/>
    </xf>
    <xf numFmtId="0" fontId="6" fillId="0" borderId="22" xfId="0" applyFont="1" applyBorder="1" applyAlignment="1">
      <alignment vertical="center" wrapText="1"/>
    </xf>
    <xf numFmtId="0" fontId="6" fillId="0" borderId="19" xfId="0" applyFont="1" applyBorder="1" applyAlignment="1">
      <alignment vertical="top" wrapText="1"/>
    </xf>
    <xf numFmtId="167" fontId="6" fillId="0" borderId="19" xfId="0" applyNumberFormat="1" applyFont="1" applyBorder="1" applyAlignment="1">
      <alignment vertical="top" wrapText="1"/>
    </xf>
    <xf numFmtId="3" fontId="6" fillId="0" borderId="40" xfId="0" applyNumberFormat="1" applyFont="1" applyBorder="1" applyAlignment="1">
      <alignment vertical="center" wrapText="1"/>
    </xf>
    <xf numFmtId="171" fontId="6" fillId="0" borderId="22" xfId="0" applyNumberFormat="1" applyFont="1" applyBorder="1" applyAlignment="1">
      <alignment horizontal="right" wrapText="1"/>
    </xf>
    <xf numFmtId="0" fontId="5" fillId="0" borderId="22" xfId="50" applyFont="1" applyBorder="1" applyAlignment="1">
      <alignment vertical="top" wrapText="1"/>
    </xf>
    <xf numFmtId="3" fontId="6" fillId="0" borderId="41" xfId="0" applyNumberFormat="1" applyFont="1" applyBorder="1" applyAlignment="1">
      <alignment vertical="center" wrapText="1"/>
    </xf>
    <xf numFmtId="0" fontId="5" fillId="0" borderId="19" xfId="50" applyFont="1" applyBorder="1" applyAlignment="1">
      <alignment vertical="top" wrapText="1"/>
    </xf>
    <xf numFmtId="0" fontId="6" fillId="0" borderId="40" xfId="0" applyFont="1" applyBorder="1" applyAlignment="1">
      <alignment horizontal="center" vertical="center" wrapText="1"/>
    </xf>
    <xf numFmtId="0" fontId="6" fillId="0" borderId="40" xfId="0" applyFont="1" applyBorder="1" applyAlignment="1">
      <alignment vertical="top" wrapText="1"/>
    </xf>
    <xf numFmtId="49" fontId="5" fillId="0" borderId="40"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164" fontId="6" fillId="0" borderId="42" xfId="48" applyFont="1" applyFill="1" applyBorder="1" applyAlignment="1" applyProtection="1">
      <alignment vertical="center" wrapText="1"/>
      <protection locked="0"/>
    </xf>
    <xf numFmtId="164" fontId="6" fillId="0" borderId="20" xfId="48" applyFont="1" applyFill="1" applyBorder="1" applyAlignment="1" applyProtection="1">
      <alignment vertical="center" wrapText="1"/>
      <protection locked="0"/>
    </xf>
    <xf numFmtId="164" fontId="6" fillId="0" borderId="9" xfId="48" applyFont="1" applyFill="1" applyBorder="1" applyProtection="1">
      <alignment vertical="top"/>
      <protection locked="0"/>
    </xf>
    <xf numFmtId="4" fontId="6" fillId="0" borderId="9" xfId="22" applyNumberFormat="1" applyFont="1" applyFill="1" applyBorder="1" applyAlignment="1" applyProtection="1">
      <alignment horizontal="right" vertical="top"/>
      <protection locked="0"/>
    </xf>
    <xf numFmtId="0" fontId="6" fillId="0" borderId="40" xfId="3" applyFont="1" applyBorder="1" applyAlignment="1" applyProtection="1">
      <alignment vertical="top" wrapText="1"/>
      <protection locked="0"/>
    </xf>
    <xf numFmtId="0" fontId="6" fillId="0" borderId="22" xfId="3" applyFont="1" applyBorder="1" applyAlignment="1" applyProtection="1">
      <alignment vertical="top" wrapText="1"/>
      <protection locked="0"/>
    </xf>
    <xf numFmtId="167" fontId="6" fillId="0" borderId="41" xfId="3" applyNumberFormat="1" applyFont="1" applyBorder="1" applyAlignment="1" applyProtection="1">
      <alignment horizontal="center" vertical="center"/>
      <protection locked="0"/>
    </xf>
    <xf numFmtId="167" fontId="6" fillId="0" borderId="19" xfId="3" applyNumberFormat="1" applyFont="1" applyBorder="1" applyAlignment="1" applyProtection="1">
      <alignment horizontal="center" vertical="center"/>
      <protection locked="0"/>
    </xf>
    <xf numFmtId="49" fontId="5" fillId="0" borderId="22" xfId="3" applyNumberFormat="1" applyFont="1" applyBorder="1" applyAlignment="1">
      <alignment horizontal="center" vertical="top" wrapText="1"/>
    </xf>
    <xf numFmtId="0" fontId="6" fillId="0" borderId="22" xfId="3" applyFont="1" applyBorder="1" applyAlignment="1">
      <alignment vertical="top" wrapText="1"/>
    </xf>
    <xf numFmtId="0" fontId="6" fillId="0" borderId="27" xfId="55" applyFont="1" applyBorder="1"/>
    <xf numFmtId="0" fontId="6" fillId="0" borderId="25" xfId="55" applyFont="1" applyBorder="1"/>
    <xf numFmtId="0" fontId="6" fillId="0" borderId="23" xfId="55" applyFont="1" applyBorder="1"/>
    <xf numFmtId="0" fontId="6" fillId="0" borderId="29" xfId="55" applyFont="1" applyBorder="1"/>
    <xf numFmtId="0" fontId="6" fillId="0" borderId="0" xfId="55" applyFont="1"/>
    <xf numFmtId="0" fontId="6" fillId="0" borderId="15" xfId="55" applyFont="1" applyBorder="1"/>
    <xf numFmtId="0" fontId="5" fillId="0" borderId="15" xfId="55" applyFont="1" applyBorder="1" applyAlignment="1">
      <alignment horizontal="center"/>
    </xf>
    <xf numFmtId="0" fontId="5" fillId="0" borderId="24" xfId="55" applyFont="1" applyBorder="1" applyAlignment="1">
      <alignment horizontal="center"/>
    </xf>
    <xf numFmtId="0" fontId="5" fillId="0" borderId="22" xfId="55" applyFont="1" applyBorder="1" applyAlignment="1">
      <alignment horizontal="center"/>
    </xf>
    <xf numFmtId="0" fontId="5" fillId="0" borderId="21" xfId="55" applyFont="1" applyBorder="1" applyAlignment="1">
      <alignment horizontal="center"/>
    </xf>
    <xf numFmtId="172" fontId="5" fillId="0" borderId="4" xfId="4" applyNumberFormat="1" applyFont="1" applyBorder="1" applyAlignment="1">
      <alignment horizontal="center" wrapText="1"/>
    </xf>
    <xf numFmtId="172" fontId="5" fillId="0" borderId="5" xfId="4" applyNumberFormat="1" applyFont="1" applyBorder="1" applyAlignment="1">
      <alignment horizontal="center" vertical="center" wrapText="1"/>
    </xf>
    <xf numFmtId="172" fontId="6" fillId="0" borderId="5" xfId="4" applyNumberFormat="1" applyFont="1" applyBorder="1" applyAlignment="1">
      <alignment horizontal="center" vertical="center" wrapText="1"/>
    </xf>
    <xf numFmtId="172" fontId="6" fillId="0" borderId="5" xfId="2" applyNumberFormat="1" applyFont="1" applyFill="1" applyBorder="1" applyAlignment="1" applyProtection="1">
      <alignment horizontal="center" vertical="center"/>
    </xf>
    <xf numFmtId="172" fontId="14" fillId="0" borderId="5" xfId="2" applyNumberFormat="1" applyFont="1" applyFill="1" applyBorder="1" applyAlignment="1" applyProtection="1">
      <alignment horizontal="center" vertical="center"/>
    </xf>
    <xf numFmtId="170" fontId="3" fillId="0" borderId="1" xfId="0" applyNumberFormat="1" applyFont="1" applyBorder="1"/>
    <xf numFmtId="0" fontId="6" fillId="0" borderId="14" xfId="55" applyFont="1" applyBorder="1"/>
    <xf numFmtId="0" fontId="22" fillId="0" borderId="35" xfId="9" applyFont="1" applyBorder="1" applyAlignment="1">
      <alignment horizontal="left" vertical="top" wrapText="1"/>
    </xf>
    <xf numFmtId="0" fontId="6" fillId="0" borderId="43" xfId="55" applyFont="1" applyBorder="1"/>
    <xf numFmtId="0" fontId="20" fillId="0" borderId="33" xfId="9" applyFont="1" applyBorder="1" applyAlignment="1">
      <alignment horizontal="center" vertical="top" wrapText="1"/>
    </xf>
    <xf numFmtId="0" fontId="6" fillId="0" borderId="44" xfId="55" applyFont="1" applyBorder="1"/>
    <xf numFmtId="0" fontId="22" fillId="0" borderId="12" xfId="9" applyFont="1" applyBorder="1" applyAlignment="1">
      <alignment horizontal="left" vertical="top" wrapText="1"/>
    </xf>
    <xf numFmtId="0" fontId="22" fillId="0" borderId="0" xfId="9" applyFont="1" applyAlignment="1">
      <alignment horizontal="left" vertical="top" wrapText="1"/>
    </xf>
    <xf numFmtId="0" fontId="6" fillId="0" borderId="45" xfId="55" applyFont="1" applyBorder="1"/>
    <xf numFmtId="0" fontId="6" fillId="0" borderId="9" xfId="45" applyFont="1" applyBorder="1" applyAlignment="1" applyProtection="1">
      <alignment horizontal="justify" vertical="top" wrapText="1"/>
    </xf>
    <xf numFmtId="0" fontId="6" fillId="0" borderId="0" xfId="57" applyFont="1" applyAlignment="1">
      <alignment horizontal="center" vertical="top"/>
    </xf>
    <xf numFmtId="0" fontId="19" fillId="0" borderId="18" xfId="7" applyFont="1" applyBorder="1" applyAlignment="1" applyProtection="1">
      <alignment horizontal="center" vertical="top"/>
      <protection locked="0"/>
    </xf>
    <xf numFmtId="164" fontId="6" fillId="0" borderId="0" xfId="58" applyFont="1" applyFill="1" applyBorder="1">
      <alignment vertical="top"/>
    </xf>
    <xf numFmtId="173" fontId="6" fillId="0" borderId="18" xfId="59" applyNumberFormat="1" applyFont="1" applyFill="1" applyBorder="1" applyAlignment="1">
      <alignment horizontal="left" vertical="top" wrapText="1"/>
    </xf>
    <xf numFmtId="43" fontId="6" fillId="0" borderId="19" xfId="59" applyFont="1" applyFill="1" applyBorder="1" applyAlignment="1">
      <alignment horizontal="center" vertical="center" wrapText="1"/>
    </xf>
    <xf numFmtId="173" fontId="6" fillId="0" borderId="19" xfId="59" applyNumberFormat="1" applyFont="1" applyFill="1" applyBorder="1" applyAlignment="1">
      <alignment horizontal="center" vertical="center" wrapText="1"/>
    </xf>
    <xf numFmtId="173" fontId="6" fillId="0" borderId="20" xfId="59" applyNumberFormat="1" applyFont="1" applyFill="1" applyBorder="1" applyAlignment="1">
      <alignment horizontal="center" vertical="center" wrapText="1"/>
    </xf>
    <xf numFmtId="173" fontId="6" fillId="0" borderId="0" xfId="57" applyNumberFormat="1" applyFont="1"/>
    <xf numFmtId="0" fontId="6" fillId="0" borderId="0" xfId="60" applyFont="1" applyAlignment="1">
      <alignment vertical="top"/>
    </xf>
    <xf numFmtId="0" fontId="20" fillId="0" borderId="19" xfId="7" applyFont="1" applyBorder="1">
      <alignment horizontal="justify" vertical="top" wrapText="1"/>
    </xf>
    <xf numFmtId="173" fontId="6" fillId="0" borderId="21" xfId="59" applyNumberFormat="1" applyFont="1" applyFill="1" applyBorder="1" applyAlignment="1">
      <alignment horizontal="center" vertical="center" wrapText="1"/>
    </xf>
    <xf numFmtId="0" fontId="24" fillId="0" borderId="0" xfId="0" applyFont="1" applyAlignment="1">
      <alignment vertical="center"/>
    </xf>
    <xf numFmtId="164" fontId="27" fillId="0" borderId="0" xfId="46" applyFont="1" applyFill="1"/>
    <xf numFmtId="0" fontId="27" fillId="0" borderId="0" xfId="0" applyFont="1"/>
    <xf numFmtId="167" fontId="26" fillId="0" borderId="28" xfId="0" applyNumberFormat="1" applyFont="1" applyBorder="1" applyAlignment="1" applyProtection="1">
      <alignment horizontal="center" wrapText="1"/>
      <protection locked="0"/>
    </xf>
    <xf numFmtId="4" fontId="26" fillId="0" borderId="28" xfId="0" applyNumberFormat="1" applyFont="1" applyBorder="1" applyAlignment="1" applyProtection="1">
      <alignment wrapText="1"/>
      <protection locked="0"/>
    </xf>
    <xf numFmtId="0" fontId="26" fillId="0" borderId="28" xfId="0" applyFont="1" applyBorder="1" applyAlignment="1">
      <alignment horizontal="center" vertical="center" wrapText="1"/>
    </xf>
    <xf numFmtId="37" fontId="26" fillId="0" borderId="28" xfId="0" applyNumberFormat="1" applyFont="1" applyBorder="1"/>
    <xf numFmtId="0" fontId="26" fillId="0" borderId="28" xfId="0" applyFont="1" applyBorder="1" applyAlignment="1">
      <alignment vertical="center" wrapText="1"/>
    </xf>
    <xf numFmtId="167" fontId="26" fillId="0" borderId="28" xfId="0" applyNumberFormat="1" applyFont="1" applyBorder="1" applyAlignment="1">
      <alignment horizontal="center" vertical="center" wrapText="1"/>
    </xf>
    <xf numFmtId="37" fontId="26" fillId="0" borderId="28" xfId="0" applyNumberFormat="1" applyFont="1" applyBorder="1" applyAlignment="1">
      <alignment horizontal="center" wrapText="1"/>
    </xf>
    <xf numFmtId="41" fontId="26" fillId="0" borderId="28" xfId="0" applyNumberFormat="1" applyFont="1" applyBorder="1" applyAlignment="1">
      <alignment horizontal="right"/>
    </xf>
    <xf numFmtId="169" fontId="26" fillId="0" borderId="28" xfId="0" applyNumberFormat="1" applyFont="1" applyBorder="1" applyAlignment="1">
      <alignment horizontal="right"/>
    </xf>
    <xf numFmtId="0" fontId="20" fillId="0" borderId="46" xfId="7" applyFont="1" applyBorder="1" applyAlignment="1" applyProtection="1">
      <alignment horizontal="center" vertical="top"/>
      <protection locked="0"/>
    </xf>
    <xf numFmtId="0" fontId="6" fillId="0" borderId="0" xfId="60" applyFont="1" applyAlignment="1">
      <alignment vertical="top" wrapText="1"/>
    </xf>
    <xf numFmtId="0" fontId="26" fillId="0" borderId="48" xfId="0" applyFont="1" applyBorder="1" applyAlignment="1">
      <alignment horizontal="center" vertical="center"/>
    </xf>
    <xf numFmtId="0" fontId="26" fillId="0" borderId="0" xfId="0" applyFont="1" applyAlignment="1">
      <alignment horizontal="justify" vertical="center" wrapText="1"/>
    </xf>
    <xf numFmtId="4" fontId="26" fillId="0" borderId="0" xfId="0" applyNumberFormat="1" applyFont="1" applyAlignment="1">
      <alignment horizontal="right"/>
    </xf>
    <xf numFmtId="164" fontId="26" fillId="0" borderId="47" xfId="46" applyFont="1" applyFill="1" applyBorder="1" applyAlignment="1">
      <alignment horizontal="center"/>
    </xf>
    <xf numFmtId="0" fontId="26" fillId="0" borderId="48" xfId="0" applyFont="1" applyBorder="1" applyAlignment="1">
      <alignment horizontal="center" vertical="center" wrapText="1"/>
    </xf>
    <xf numFmtId="49" fontId="26" fillId="0" borderId="48" xfId="0" applyNumberFormat="1" applyFont="1" applyBorder="1" applyAlignment="1">
      <alignment horizontal="center" vertical="center" wrapText="1"/>
    </xf>
    <xf numFmtId="0" fontId="20" fillId="0" borderId="49" xfId="9" applyFont="1" applyBorder="1" applyAlignment="1">
      <alignment horizontal="center" vertical="top"/>
    </xf>
    <xf numFmtId="0" fontId="20" fillId="0" borderId="50" xfId="9" applyFont="1" applyBorder="1" applyAlignment="1">
      <alignment horizontal="center" vertical="top"/>
    </xf>
    <xf numFmtId="0" fontId="20" fillId="0" borderId="51" xfId="9" applyFont="1" applyBorder="1" applyAlignment="1">
      <alignment horizontal="right" vertical="top" wrapText="1"/>
    </xf>
    <xf numFmtId="0" fontId="20" fillId="0" borderId="51" xfId="0" applyFont="1" applyBorder="1" applyAlignment="1">
      <alignment horizontal="right" vertical="top"/>
    </xf>
    <xf numFmtId="0" fontId="20" fillId="0" borderId="50" xfId="0" applyFont="1" applyBorder="1" applyAlignment="1">
      <alignment horizontal="center" vertical="top"/>
    </xf>
    <xf numFmtId="40" fontId="20" fillId="0" borderId="52" xfId="0" applyNumberFormat="1" applyFont="1" applyBorder="1" applyAlignment="1">
      <alignment horizontal="right" vertical="top"/>
    </xf>
    <xf numFmtId="0" fontId="22" fillId="0" borderId="32" xfId="9" applyFont="1" applyBorder="1" applyAlignment="1">
      <alignment horizontal="center" vertical="top" wrapText="1"/>
    </xf>
    <xf numFmtId="0" fontId="5" fillId="0" borderId="33" xfId="57" applyFont="1" applyBorder="1" applyAlignment="1">
      <alignment horizontal="center" vertical="top"/>
    </xf>
    <xf numFmtId="0" fontId="5" fillId="0" borderId="32" xfId="57" applyFont="1" applyBorder="1" applyAlignment="1">
      <alignment horizontal="center" vertical="top"/>
    </xf>
    <xf numFmtId="167" fontId="5" fillId="0" borderId="34" xfId="57" applyNumberFormat="1" applyFont="1" applyBorder="1" applyAlignment="1">
      <alignment horizontal="center" vertical="top"/>
    </xf>
    <xf numFmtId="0" fontId="26" fillId="0" borderId="11" xfId="0" applyFont="1" applyBorder="1" applyAlignment="1">
      <alignment horizontal="center" vertical="center"/>
    </xf>
    <xf numFmtId="0" fontId="25" fillId="0" borderId="53" xfId="0" applyFont="1" applyBorder="1" applyAlignment="1" applyProtection="1">
      <alignment horizontal="left" vertical="center" wrapText="1"/>
      <protection locked="0"/>
    </xf>
    <xf numFmtId="1" fontId="26" fillId="0" borderId="53" xfId="0" applyNumberFormat="1" applyFont="1" applyBorder="1" applyAlignment="1" applyProtection="1">
      <alignment horizontal="center" vertical="center" wrapText="1"/>
      <protection locked="0"/>
    </xf>
    <xf numFmtId="167" fontId="26" fillId="0" borderId="53" xfId="0" applyNumberFormat="1" applyFont="1" applyBorder="1" applyAlignment="1" applyProtection="1">
      <alignment horizontal="center" wrapText="1"/>
      <protection locked="0"/>
    </xf>
    <xf numFmtId="4" fontId="26" fillId="0" borderId="53" xfId="0" applyNumberFormat="1" applyFont="1" applyBorder="1" applyAlignment="1" applyProtection="1">
      <alignment wrapText="1"/>
      <protection locked="0"/>
    </xf>
    <xf numFmtId="164" fontId="26" fillId="0" borderId="54" xfId="46" applyFont="1" applyFill="1" applyBorder="1" applyAlignment="1" applyProtection="1">
      <alignment horizontal="center" wrapText="1"/>
      <protection locked="0"/>
    </xf>
    <xf numFmtId="0" fontId="26" fillId="0" borderId="55" xfId="0" applyFont="1" applyBorder="1" applyAlignment="1">
      <alignment horizontal="center" vertical="center"/>
    </xf>
    <xf numFmtId="0" fontId="25" fillId="0" borderId="56" xfId="0" applyFont="1" applyBorder="1" applyAlignment="1" applyProtection="1">
      <alignment horizontal="left" vertical="center" wrapText="1"/>
      <protection locked="0"/>
    </xf>
    <xf numFmtId="3" fontId="26" fillId="0" borderId="56" xfId="0" applyNumberFormat="1" applyFont="1" applyBorder="1" applyAlignment="1" applyProtection="1">
      <alignment horizontal="center" vertical="center" wrapText="1"/>
      <protection locked="0"/>
    </xf>
    <xf numFmtId="167" fontId="26" fillId="0" borderId="56" xfId="0" applyNumberFormat="1" applyFont="1" applyBorder="1" applyAlignment="1" applyProtection="1">
      <alignment horizontal="center" wrapText="1"/>
      <protection locked="0"/>
    </xf>
    <xf numFmtId="4" fontId="26" fillId="0" borderId="56" xfId="0" applyNumberFormat="1" applyFont="1" applyBorder="1" applyAlignment="1" applyProtection="1">
      <alignment wrapText="1"/>
      <protection locked="0"/>
    </xf>
    <xf numFmtId="164" fontId="26" fillId="0" borderId="57" xfId="46" applyFont="1" applyFill="1" applyBorder="1" applyAlignment="1" applyProtection="1">
      <alignment horizontal="center" wrapText="1"/>
      <protection locked="0"/>
    </xf>
    <xf numFmtId="0" fontId="5" fillId="0" borderId="31" xfId="57" applyFont="1" applyBorder="1" applyAlignment="1">
      <alignment horizontal="center" vertical="top"/>
    </xf>
    <xf numFmtId="0" fontId="25" fillId="0" borderId="59" xfId="0" applyFont="1" applyBorder="1" applyAlignment="1">
      <alignment vertical="center" wrapText="1"/>
    </xf>
    <xf numFmtId="167" fontId="26" fillId="0" borderId="59" xfId="0" applyNumberFormat="1" applyFont="1" applyBorder="1" applyAlignment="1">
      <alignment horizontal="center" vertical="center" wrapText="1"/>
    </xf>
    <xf numFmtId="37" fontId="26" fillId="0" borderId="59" xfId="0" applyNumberFormat="1" applyFont="1" applyBorder="1" applyAlignment="1">
      <alignment horizontal="center" wrapText="1"/>
    </xf>
    <xf numFmtId="169" fontId="26" fillId="0" borderId="59" xfId="0" applyNumberFormat="1" applyFont="1" applyBorder="1" applyAlignment="1">
      <alignment horizontal="right"/>
    </xf>
    <xf numFmtId="164" fontId="26" fillId="0" borderId="60" xfId="46" applyFont="1" applyFill="1" applyBorder="1" applyAlignment="1">
      <alignment horizontal="center"/>
    </xf>
    <xf numFmtId="49" fontId="28" fillId="0" borderId="58" xfId="0" applyNumberFormat="1" applyFont="1" applyBorder="1" applyAlignment="1">
      <alignment horizontal="center" vertical="center" wrapText="1"/>
    </xf>
    <xf numFmtId="0" fontId="12" fillId="2" borderId="15" xfId="6" applyFont="1" applyFill="1" applyBorder="1" applyAlignment="1">
      <alignment horizontal="center" wrapText="1"/>
    </xf>
    <xf numFmtId="0" fontId="12" fillId="2" borderId="0" xfId="6" applyFont="1" applyFill="1" applyAlignment="1">
      <alignment horizontal="center" wrapText="1"/>
    </xf>
    <xf numFmtId="0" fontId="12" fillId="2" borderId="9" xfId="6" applyFont="1" applyFill="1" applyBorder="1" applyAlignment="1">
      <alignment horizontal="center" wrapText="1"/>
    </xf>
    <xf numFmtId="0" fontId="12" fillId="2" borderId="15" xfId="6" applyFont="1" applyFill="1" applyBorder="1" applyAlignment="1">
      <alignment horizontal="center" vertical="center"/>
    </xf>
    <xf numFmtId="0" fontId="12" fillId="2" borderId="0" xfId="6" applyFont="1" applyFill="1" applyAlignment="1">
      <alignment horizontal="center" vertical="center"/>
    </xf>
    <xf numFmtId="0" fontId="12" fillId="2" borderId="9" xfId="6" applyFont="1" applyFill="1" applyBorder="1" applyAlignment="1">
      <alignment horizontal="center" vertical="center"/>
    </xf>
    <xf numFmtId="0" fontId="13" fillId="2" borderId="15" xfId="6" applyFont="1" applyFill="1" applyBorder="1" applyAlignment="1">
      <alignment horizontal="center" wrapText="1"/>
    </xf>
    <xf numFmtId="0" fontId="13" fillId="2" borderId="0" xfId="6" applyFont="1" applyFill="1" applyAlignment="1">
      <alignment horizontal="center" wrapText="1"/>
    </xf>
    <xf numFmtId="0" fontId="13" fillId="2" borderId="9" xfId="6" applyFont="1" applyFill="1" applyBorder="1" applyAlignment="1">
      <alignment horizontal="center" wrapText="1"/>
    </xf>
    <xf numFmtId="17" fontId="9" fillId="2" borderId="15" xfId="6" applyNumberFormat="1" applyFont="1" applyFill="1" applyBorder="1" applyAlignment="1">
      <alignment horizontal="center" vertical="center"/>
    </xf>
    <xf numFmtId="17" fontId="9" fillId="2" borderId="0" xfId="6" applyNumberFormat="1" applyFont="1" applyFill="1" applyAlignment="1">
      <alignment horizontal="center" vertical="center"/>
    </xf>
    <xf numFmtId="17" fontId="9" fillId="2" borderId="9" xfId="6" applyNumberFormat="1" applyFont="1" applyFill="1" applyBorder="1" applyAlignment="1">
      <alignment horizontal="center" vertical="center"/>
    </xf>
    <xf numFmtId="0" fontId="11" fillId="0" borderId="11" xfId="6" applyFont="1" applyBorder="1" applyAlignment="1">
      <alignment horizontal="left" vertical="top" wrapText="1"/>
    </xf>
    <xf numFmtId="0" fontId="11" fillId="0" borderId="10" xfId="6" applyFont="1" applyBorder="1" applyAlignment="1">
      <alignment horizontal="left" vertical="top" wrapText="1"/>
    </xf>
    <xf numFmtId="0" fontId="11" fillId="0" borderId="12" xfId="6" applyFont="1" applyBorder="1" applyAlignment="1">
      <alignment horizontal="left" vertical="top" wrapText="1"/>
    </xf>
    <xf numFmtId="0" fontId="5" fillId="0" borderId="11" xfId="7" applyFont="1" applyBorder="1" applyAlignment="1">
      <alignment horizontal="left" wrapText="1"/>
    </xf>
    <xf numFmtId="0" fontId="6" fillId="0" borderId="10" xfId="3" applyFont="1" applyBorder="1" applyAlignment="1">
      <alignment horizontal="justify" wrapText="1"/>
    </xf>
    <xf numFmtId="0" fontId="6" fillId="0" borderId="6" xfId="9" applyFont="1" applyBorder="1" applyAlignment="1">
      <alignment horizontal="left" vertical="top" wrapText="1"/>
    </xf>
    <xf numFmtId="0" fontId="6" fillId="0" borderId="26" xfId="9" applyFont="1" applyBorder="1" applyAlignment="1">
      <alignment horizontal="left" vertical="top" wrapText="1"/>
    </xf>
    <xf numFmtId="0" fontId="6" fillId="0" borderId="7" xfId="9" applyFont="1" applyBorder="1" applyAlignment="1">
      <alignment horizontal="left" vertical="top" wrapText="1"/>
    </xf>
  </cellXfs>
  <cellStyles count="61">
    <cellStyle name="Comma" xfId="1" builtinId="3"/>
    <cellStyle name="Comma [0]" xfId="29" builtinId="6"/>
    <cellStyle name="Comma 10" xfId="30" xr:uid="{00000000-0005-0000-0000-000002000000}"/>
    <cellStyle name="Comma 10 10" xfId="48" xr:uid="{00000000-0005-0000-0000-000003000000}"/>
    <cellStyle name="Comma 10 11" xfId="10" xr:uid="{00000000-0005-0000-0000-000004000000}"/>
    <cellStyle name="Comma 10 11 2 2" xfId="58" xr:uid="{00000000-0005-0000-0000-000005000000}"/>
    <cellStyle name="Comma 10 2 2 2" xfId="20" xr:uid="{00000000-0005-0000-0000-000006000000}"/>
    <cellStyle name="Comma 10 9" xfId="33" xr:uid="{00000000-0005-0000-0000-000007000000}"/>
    <cellStyle name="Comma 11 2" xfId="31" xr:uid="{00000000-0005-0000-0000-000008000000}"/>
    <cellStyle name="Comma 19 3" xfId="21" xr:uid="{00000000-0005-0000-0000-000009000000}"/>
    <cellStyle name="Comma 2" xfId="2" xr:uid="{00000000-0005-0000-0000-00000A000000}"/>
    <cellStyle name="Comma 2 12" xfId="51" xr:uid="{00000000-0005-0000-0000-00000B000000}"/>
    <cellStyle name="Comma 2 12 2 2" xfId="22" xr:uid="{00000000-0005-0000-0000-00000C000000}"/>
    <cellStyle name="Comma 2 12 4 2" xfId="18" xr:uid="{00000000-0005-0000-0000-00000D000000}"/>
    <cellStyle name="Comma 2 12 5" xfId="24" xr:uid="{00000000-0005-0000-0000-00000E000000}"/>
    <cellStyle name="Comma 2 2 2 2 2" xfId="26" xr:uid="{00000000-0005-0000-0000-00000F000000}"/>
    <cellStyle name="Comma 2 3 2" xfId="53" xr:uid="{00000000-0005-0000-0000-000010000000}"/>
    <cellStyle name="Comma 21 10 2" xfId="11" xr:uid="{00000000-0005-0000-0000-000011000000}"/>
    <cellStyle name="Comma 21 2 2" xfId="25" xr:uid="{00000000-0005-0000-0000-000012000000}"/>
    <cellStyle name="Comma 24 7" xfId="46" xr:uid="{00000000-0005-0000-0000-000013000000}"/>
    <cellStyle name="Comma 3" xfId="4" xr:uid="{00000000-0005-0000-0000-000014000000}"/>
    <cellStyle name="Comma 30 2" xfId="36" xr:uid="{00000000-0005-0000-0000-000015000000}"/>
    <cellStyle name="Comma 4" xfId="13" xr:uid="{00000000-0005-0000-0000-000016000000}"/>
    <cellStyle name="Comma 5" xfId="28" xr:uid="{00000000-0005-0000-0000-000017000000}"/>
    <cellStyle name="Comma 5 10 7 2" xfId="15" xr:uid="{00000000-0005-0000-0000-000018000000}"/>
    <cellStyle name="Comma 5 10 8" xfId="12" xr:uid="{00000000-0005-0000-0000-000019000000}"/>
    <cellStyle name="Comma 5 10 9" xfId="59" xr:uid="{00000000-0005-0000-0000-00001A000000}"/>
    <cellStyle name="Comma 6" xfId="52" xr:uid="{00000000-0005-0000-0000-00001B000000}"/>
    <cellStyle name="Comma 72 4 2" xfId="38" xr:uid="{00000000-0005-0000-0000-00001C000000}"/>
    <cellStyle name="Comma 75 2" xfId="35" xr:uid="{00000000-0005-0000-0000-00001D000000}"/>
    <cellStyle name="Normal" xfId="0" builtinId="0"/>
    <cellStyle name="Normal 10" xfId="3" xr:uid="{00000000-0005-0000-0000-00001F000000}"/>
    <cellStyle name="Normal 10 2 3" xfId="23" xr:uid="{00000000-0005-0000-0000-000020000000}"/>
    <cellStyle name="Normal 10 7" xfId="16" xr:uid="{00000000-0005-0000-0000-000021000000}"/>
    <cellStyle name="Normal 2" xfId="6" xr:uid="{00000000-0005-0000-0000-000022000000}"/>
    <cellStyle name="Normal 2 13" xfId="32" xr:uid="{00000000-0005-0000-0000-000023000000}"/>
    <cellStyle name="Normal 2 13 3 2" xfId="41" xr:uid="{00000000-0005-0000-0000-000024000000}"/>
    <cellStyle name="Normal 2 19" xfId="43" xr:uid="{00000000-0005-0000-0000-000025000000}"/>
    <cellStyle name="Normal 2 2" xfId="42" xr:uid="{00000000-0005-0000-0000-000026000000}"/>
    <cellStyle name="Normal 2 2 11" xfId="49" xr:uid="{00000000-0005-0000-0000-000027000000}"/>
    <cellStyle name="Normal 2 30 2" xfId="34" xr:uid="{00000000-0005-0000-0000-000028000000}"/>
    <cellStyle name="Normal 3" xfId="8" xr:uid="{00000000-0005-0000-0000-000029000000}"/>
    <cellStyle name="Normal 3 2" xfId="56" xr:uid="{00000000-0005-0000-0000-00002A000000}"/>
    <cellStyle name="Normal 36 12 2" xfId="39" xr:uid="{00000000-0005-0000-0000-00002B000000}"/>
    <cellStyle name="Normal 39 7 4" xfId="19" xr:uid="{00000000-0005-0000-0000-00002C000000}"/>
    <cellStyle name="Normal 4" xfId="5" xr:uid="{00000000-0005-0000-0000-00002D000000}"/>
    <cellStyle name="Normal 40 2" xfId="37" xr:uid="{00000000-0005-0000-0000-00002E000000}"/>
    <cellStyle name="Normal 41 2" xfId="47" xr:uid="{00000000-0005-0000-0000-00002F000000}"/>
    <cellStyle name="Normal 44 2" xfId="45" xr:uid="{00000000-0005-0000-0000-000030000000}"/>
    <cellStyle name="Normal 5" xfId="27" xr:uid="{00000000-0005-0000-0000-000031000000}"/>
    <cellStyle name="Normal 5 10 9" xfId="60" xr:uid="{00000000-0005-0000-0000-000032000000}"/>
    <cellStyle name="Normal 5 12 2" xfId="14" xr:uid="{00000000-0005-0000-0000-000033000000}"/>
    <cellStyle name="Normal 5 3 8" xfId="17" xr:uid="{00000000-0005-0000-0000-000034000000}"/>
    <cellStyle name="Normal 6" xfId="44" xr:uid="{00000000-0005-0000-0000-000035000000}"/>
    <cellStyle name="Normal 6 2" xfId="55" xr:uid="{00000000-0005-0000-0000-000036000000}"/>
    <cellStyle name="Normal 6 2 8" xfId="57" xr:uid="{00000000-0005-0000-0000-000037000000}"/>
    <cellStyle name="Normal 80 2" xfId="40" xr:uid="{00000000-0005-0000-0000-000038000000}"/>
    <cellStyle name="Normal_0.5   Bills of Quantities Section - Summit View" xfId="7" xr:uid="{00000000-0005-0000-0000-000039000000}"/>
    <cellStyle name="Normal_0.5   Bills of Quantities Section - Summit View 2" xfId="54" xr:uid="{00000000-0005-0000-0000-00003A000000}"/>
    <cellStyle name="Normal_Bills of Quantities - unpriced" xfId="9" xr:uid="{00000000-0005-0000-0000-00003B000000}"/>
    <cellStyle name="Normal_Bills of Quantities - unpriced 2 2 2 2 2 2" xfId="5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75818</xdr:rowOff>
    </xdr:to>
    <xdr:pic>
      <xdr:nvPicPr>
        <xdr:cNvPr id="2" name="Picture 1">
          <a:extLst>
            <a:ext uri="{FF2B5EF4-FFF2-40B4-BE49-F238E27FC236}">
              <a16:creationId xmlns:a16="http://schemas.microsoft.com/office/drawing/2014/main" id="{FEE6FCB5-C3AA-4D28-ABB3-EDC43C464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69850</xdr:rowOff>
    </xdr:to>
    <xdr:pic>
      <xdr:nvPicPr>
        <xdr:cNvPr id="3" name="Picture 2">
          <a:extLst>
            <a:ext uri="{FF2B5EF4-FFF2-40B4-BE49-F238E27FC236}">
              <a16:creationId xmlns:a16="http://schemas.microsoft.com/office/drawing/2014/main" id="{99AF9941-21B0-46F4-A8A2-B8F7B2AE4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JECTS\ISDEFE\01.%20Kawolo%20GH\Contract\KAWOLO%20GH%20-%20BoQ%20(DEFINI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Mean-Machine\Desktop\EADB%20HO%20PENULTIMATE%20VALUATION%20for%20sig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lvin\SharedDocs\Sameera\Work\Tangalle%20Hospital\Tangalle%20-%20Maternaty%20Ward%20Complex%20WS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Personal\Zambia%20Temporary\MTSP%20without%20EU%20grant%204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_Main Prices List"/>
      <sheetName val="Cover Page Annex 2"/>
      <sheetName val="Contents Page "/>
      <sheetName val="Fly Sht Bl. I - C.O.C"/>
      <sheetName val="Bl. I - C.O.C"/>
      <sheetName val="Sumry Bl. I - C.O.C "/>
      <sheetName val="Flysht. Bill No II "/>
      <sheetName val="Bill No II"/>
      <sheetName val="Smry. Bl. II Prelims "/>
      <sheetName val="Fly Sht. bl. 1"/>
      <sheetName val="Bill 1 Ex. OPD"/>
      <sheetName val="Sum. 1 Ex. OPD"/>
      <sheetName val="Fly Sht. bl. 2 "/>
      <sheetName val="Bill 2 OPD"/>
      <sheetName val="Sum. 2 OPD"/>
      <sheetName val="Fly Sht. bl. 3"/>
      <sheetName val="Bill 3 Casualty"/>
      <sheetName val="Sum. 3 Casualty"/>
      <sheetName val="Fly Sht. bl. 4"/>
      <sheetName val="Bill 4 Theatre"/>
      <sheetName val="Sum. 4 Theatre"/>
      <sheetName val="Fly Sht. bl.5 Mortuary"/>
      <sheetName val="Bill 5 Mortuary"/>
      <sheetName val="Sum. 5 Mortuary "/>
      <sheetName val="Fly Sht. bl. 6 Maternity"/>
      <sheetName val="Bill 6 Maternity"/>
      <sheetName val="Sum. 6 Maternity"/>
      <sheetName val="Fly Sht. bl. 7 "/>
      <sheetName val="Bill 7 Ante to Pv Ward"/>
      <sheetName val="Sum. 7 Pvt Ward_final"/>
      <sheetName val="Fly Sht. bl.8 Ant"/>
      <sheetName val="Bill 8 Ante"/>
      <sheetName val="Sum. 8 Ante "/>
      <sheetName val="Fly Sht Bl 9.2"/>
      <sheetName val="Bill 9.2 Gen Hse_final"/>
      <sheetName val="Sum. 9.2 Gen Hse_final"/>
      <sheetName val="Fly Sht. bl.9.2 Elect."/>
      <sheetName val="Bill 9.2 Elect."/>
      <sheetName val="Sum. 9.2 Elect."/>
      <sheetName val="Fly Sht. bl. 9.1-9.3 Mech."/>
      <sheetName val="Bill 9.1-9.3 Mech."/>
      <sheetName val="Sum. 9.1-9.3 Mech."/>
      <sheetName val="Fly Sht. bl. 10 Incinerator"/>
      <sheetName val="Bill 10 Incinerator House Wall"/>
      <sheetName val="Sum. 10 Incinerator House Wall"/>
      <sheetName val="Fly Sht. bl. 11"/>
      <sheetName val="Bill 11 Placenta Pit"/>
      <sheetName val="Sum. 11 Placenta Pit "/>
      <sheetName val="Fly Sht. bl. 12"/>
      <sheetName val="Bill 12 Medical Pit"/>
      <sheetName val="Sum. 12Medical Pit"/>
      <sheetName val="Fly Sht. bl. 13 Kitchen"/>
      <sheetName val="Bill 13 Kitchen"/>
      <sheetName val="Sum. 13 Kitchen"/>
      <sheetName val="Fly Sht. bl. 14 "/>
      <sheetName val="Bill 14 At. Laundry"/>
      <sheetName val="Sum. 14 At. Laundry"/>
      <sheetName val="Fly Sht. bl. 15"/>
      <sheetName val="Bill 15 Services block"/>
      <sheetName val="Sum. 15 Services block"/>
      <sheetName val="Fly Sht. bl.16 Isolation ward"/>
      <sheetName val="Bill 16 Isolation ward"/>
      <sheetName val="Sum. 16 Isolation ward"/>
      <sheetName val="Fly Sht. bl. 17"/>
      <sheetName val="Bill 17 Vip Lat."/>
      <sheetName val="Sum. Bl. 17 Vip Lat."/>
      <sheetName val="Fly Sht. bl. 18"/>
      <sheetName val="Bill 18 New 2 Bed Staff Block"/>
      <sheetName val="Sum. 18 2Bed Staff Block"/>
      <sheetName val="Fly Sht. bl. 19"/>
      <sheetName val="Bill 19 MFP Ex. Wards"/>
      <sheetName val="Sum. 19 MFP Ex. Wards"/>
      <sheetName val="Fly Sht. bl.20 External Wrks"/>
      <sheetName val="Bill.20 External Wrks "/>
      <sheetName val="Summary Bl.20 Ext.Wrks "/>
      <sheetName val="Fly Sht. bl.21 N Canteen"/>
      <sheetName val="Bill 21 N Canteen"/>
      <sheetName val="Sum.21 New Canteen "/>
      <sheetName val="Fly Sht. bl. 22"/>
      <sheetName val="Bill 22 New Gate House"/>
      <sheetName val="Sum. Bl. 22 New Gate House"/>
      <sheetName val="Fly Sht. Bl. III DayWorks"/>
      <sheetName val="Bl. III Day Works"/>
      <sheetName val="Sum. Bl. III Day Works"/>
      <sheetName val="Fly Sht Bill IV Med Eq"/>
      <sheetName val="Bill IV Med Eq"/>
      <sheetName val="Sum Bill IV Med Eq"/>
      <sheetName val="Fly Sht. Main Sum. Annex 2"/>
      <sheetName val="Main Summary  Annex2"/>
    </sheetNames>
    <sheetDataSet>
      <sheetData sheetId="0">
        <row r="2">
          <cell r="K2">
            <v>1.1200000000000001</v>
          </cell>
        </row>
        <row r="3">
          <cell r="K3">
            <v>1.21</v>
          </cell>
        </row>
        <row r="82">
          <cell r="I82">
            <v>0.7</v>
          </cell>
        </row>
        <row r="107">
          <cell r="I107">
            <v>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Fly Shts"/>
      <sheetName val="G.C. &amp; PRELIMINARIES"/>
      <sheetName val="Bill No.3 Fifth Floor"/>
      <sheetName val="Sum. Bill No. 3 "/>
      <sheetName val="Bill No.4 Sixth Floor"/>
      <sheetName val="Sum. Bill No.4"/>
      <sheetName val="Bill No.5 Seventh Floor"/>
      <sheetName val="Sum. Bill No.5"/>
      <sheetName val="Bill No.6 Electrical"/>
      <sheetName val="Sum. Bill No.6"/>
      <sheetName val="Bill No.7 Mechanical"/>
      <sheetName val="Sum. Bill No.7"/>
      <sheetName val="Bill No. 7A Plumbing"/>
      <sheetName val="Sum. Bill No.7A Plumbing"/>
      <sheetName val="Bill No.8 Variations"/>
      <sheetName val="Sum. Bill No.8"/>
      <sheetName val="Bill No. 9 Eighth Floor"/>
      <sheetName val="Sum. Bill No. 9"/>
      <sheetName val="Bill No.10 Ninth Floor"/>
      <sheetName val="Sum. Bill No.10"/>
      <sheetName val="Bill No.11 Second Floor"/>
      <sheetName val="Sum. Bill No.11"/>
      <sheetName val="Main 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 val="lists"/>
      <sheetName val="Project information"/>
      <sheetName val="Tangalle_hos"/>
      <sheetName val="GenDataPh4"/>
      <sheetName val="General Items"/>
      <sheetName val="Beauty"/>
      <sheetName val="Core Eqpt"/>
      <sheetName val="Home"/>
      <sheetName val="Kids"/>
      <sheetName val="Lingerie"/>
      <sheetName val="Mens"/>
      <sheetName val="New Home"/>
      <sheetName val="Re-Useable"/>
      <sheetName val="Womens"/>
      <sheetName val="Tangalle_hos1"/>
      <sheetName val="Project_information"/>
      <sheetName val="Tangalle_hos2"/>
      <sheetName val="Project_information1"/>
      <sheetName val="price list"/>
      <sheetName val="Summary"/>
      <sheetName val="Bill"/>
      <sheetName val="tpr"/>
      <sheetName val="sheet"/>
      <sheetName val="Model"/>
      <sheetName val="CONSTRUCTION COMPONENT"/>
      <sheetName val="Construction"/>
      <sheetName val="VIABILITY"/>
      <sheetName val="Cover"/>
      <sheetName val="ESTIMATE"/>
      <sheetName val="feasibility"/>
      <sheetName val="Elemental Breakdow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H2O TREATMENT PLANT SITE(4.1)"/>
      <sheetName val="Construction"/>
      <sheetName val="Bill 1-General"/>
      <sheetName val="H2O_TREATMENT_PLANT_SITE(4_1)"/>
      <sheetName val="H2O_TREATMENT_PLANT_SITE(4_1)1"/>
      <sheetName val="tpr"/>
      <sheetName val="공사비 내역 (가)"/>
      <sheetName val="Summary"/>
      <sheetName val="Bill"/>
      <sheetName val="Ragama"/>
      <sheetName val="00_Main Prices List"/>
      <sheetName val="GenDataPh4"/>
      <sheetName val="General Items"/>
      <sheetName val="Beauty"/>
      <sheetName val="Core Eqpt"/>
      <sheetName val="Home"/>
      <sheetName val="Kids"/>
      <sheetName val="Lingerie"/>
      <sheetName val="Mens"/>
      <sheetName val="New Home"/>
      <sheetName val="Re-Useable"/>
      <sheetName val="Womens"/>
      <sheetName val="cul-invSUBMITTED"/>
      <sheetName val="BOM 1"/>
      <sheetName val="Sheet2"/>
      <sheetName val="VIABILITY"/>
      <sheetName val="Input"/>
      <sheetName val="ESTIMATE"/>
      <sheetName val="feasibility"/>
      <sheetName val="NPV"/>
      <sheetName val="Überblick"/>
    </sheetNames>
    <sheetDataSet>
      <sheetData sheetId="0">
        <row r="39">
          <cell r="E39">
            <v>0.30843750000000003</v>
          </cell>
          <cell r="F39">
            <v>0.31725000000000003</v>
          </cell>
          <cell r="G39">
            <v>0.36425000000000002</v>
          </cell>
          <cell r="H39">
            <v>0.38775000000000004</v>
          </cell>
          <cell r="I39">
            <v>0.38775000000000004</v>
          </cell>
          <cell r="J39">
            <v>0.38775000000000004</v>
          </cell>
          <cell r="K39">
            <v>0.38775000000000004</v>
          </cell>
          <cell r="L39">
            <v>0.38775000000000004</v>
          </cell>
          <cell r="M39">
            <v>0.38775000000000004</v>
          </cell>
          <cell r="N39">
            <v>0.38775000000000004</v>
          </cell>
          <cell r="O39">
            <v>0.38775000000000004</v>
          </cell>
          <cell r="P39">
            <v>0.38775000000000004</v>
          </cell>
          <cell r="Q39">
            <v>0.38775000000000004</v>
          </cell>
          <cell r="R39">
            <v>0.38775000000000004</v>
          </cell>
          <cell r="S39">
            <v>0.38775000000000004</v>
          </cell>
        </row>
        <row r="52">
          <cell r="E52">
            <v>421.0526315789474</v>
          </cell>
          <cell r="F52">
            <v>396.86684073107051</v>
          </cell>
          <cell r="G52">
            <v>350.51546391752578</v>
          </cell>
          <cell r="H52">
            <v>336.73469387755102</v>
          </cell>
          <cell r="I52">
            <v>336.73469387755102</v>
          </cell>
          <cell r="J52">
            <v>336.73469387755102</v>
          </cell>
          <cell r="K52">
            <v>336.73469387755102</v>
          </cell>
          <cell r="L52">
            <v>336.73469387755102</v>
          </cell>
          <cell r="M52">
            <v>336.73469387755102</v>
          </cell>
          <cell r="N52">
            <v>336.73469387755102</v>
          </cell>
          <cell r="O52">
            <v>336.73469387755102</v>
          </cell>
          <cell r="P52">
            <v>336.73469387755102</v>
          </cell>
          <cell r="Q52">
            <v>336.73469387755102</v>
          </cell>
          <cell r="R52">
            <v>336.73469387755102</v>
          </cell>
          <cell r="S52">
            <v>336.73469387755102</v>
          </cell>
        </row>
        <row r="60">
          <cell r="E60">
            <v>6</v>
          </cell>
          <cell r="F60">
            <v>6</v>
          </cell>
          <cell r="G60">
            <v>6</v>
          </cell>
          <cell r="H60">
            <v>6</v>
          </cell>
          <cell r="I60">
            <v>6</v>
          </cell>
          <cell r="J60">
            <v>6</v>
          </cell>
          <cell r="K60">
            <v>6</v>
          </cell>
          <cell r="L60">
            <v>6</v>
          </cell>
          <cell r="M60">
            <v>6</v>
          </cell>
          <cell r="N60">
            <v>6</v>
          </cell>
          <cell r="O60">
            <v>6</v>
          </cell>
          <cell r="P60">
            <v>6</v>
          </cell>
          <cell r="Q60">
            <v>6</v>
          </cell>
          <cell r="R60">
            <v>6</v>
          </cell>
          <cell r="S60">
            <v>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view="pageBreakPreview" topLeftCell="A2" zoomScale="60" zoomScaleNormal="100" workbookViewId="0">
      <selection activeCell="N14" sqref="N14"/>
    </sheetView>
  </sheetViews>
  <sheetFormatPr defaultColWidth="9.1796875" defaultRowHeight="14"/>
  <cols>
    <col min="1" max="5" width="9.1796875" style="1"/>
    <col min="6" max="6" width="40.26953125" style="1" customWidth="1"/>
    <col min="7" max="16384" width="9.1796875" style="1"/>
  </cols>
  <sheetData>
    <row r="1" spans="1:6">
      <c r="A1" s="32"/>
      <c r="B1" s="33"/>
      <c r="C1" s="34"/>
      <c r="D1" s="35"/>
      <c r="E1" s="35"/>
      <c r="F1" s="36"/>
    </row>
    <row r="2" spans="1:6">
      <c r="A2" s="37"/>
      <c r="B2" s="38"/>
      <c r="C2" s="39"/>
      <c r="D2" s="40"/>
      <c r="E2" s="40"/>
      <c r="F2" s="41"/>
    </row>
    <row r="3" spans="1:6">
      <c r="A3" s="37"/>
      <c r="B3" s="38"/>
      <c r="C3" s="39"/>
      <c r="D3" s="40"/>
      <c r="E3" s="40"/>
      <c r="F3" s="41"/>
    </row>
    <row r="4" spans="1:6">
      <c r="A4" s="37"/>
      <c r="B4" s="38"/>
      <c r="C4" s="39"/>
      <c r="D4" s="40"/>
      <c r="E4" s="40"/>
      <c r="F4" s="41"/>
    </row>
    <row r="5" spans="1:6">
      <c r="A5" s="37"/>
      <c r="B5" s="38"/>
      <c r="C5" s="39"/>
      <c r="D5" s="40"/>
      <c r="E5" s="40"/>
      <c r="F5" s="41"/>
    </row>
    <row r="6" spans="1:6">
      <c r="A6" s="264"/>
      <c r="B6" s="265"/>
      <c r="C6" s="265"/>
      <c r="D6" s="265"/>
      <c r="E6" s="265"/>
      <c r="F6" s="266"/>
    </row>
    <row r="7" spans="1:6">
      <c r="A7" s="264"/>
      <c r="B7" s="265"/>
      <c r="C7" s="265"/>
      <c r="D7" s="265"/>
      <c r="E7" s="265"/>
      <c r="F7" s="266"/>
    </row>
    <row r="8" spans="1:6">
      <c r="A8" s="264"/>
      <c r="B8" s="265"/>
      <c r="C8" s="265"/>
      <c r="D8" s="265"/>
      <c r="E8" s="265"/>
      <c r="F8" s="266"/>
    </row>
    <row r="9" spans="1:6">
      <c r="A9" s="37"/>
      <c r="B9" s="38"/>
      <c r="C9" s="39"/>
      <c r="D9" s="40"/>
      <c r="E9" s="40"/>
      <c r="F9" s="41"/>
    </row>
    <row r="10" spans="1:6" ht="25">
      <c r="A10" s="267" t="s">
        <v>27</v>
      </c>
      <c r="B10" s="268"/>
      <c r="C10" s="268"/>
      <c r="D10" s="268"/>
      <c r="E10" s="268"/>
      <c r="F10" s="269"/>
    </row>
    <row r="11" spans="1:6">
      <c r="A11" s="37"/>
      <c r="B11" s="38"/>
      <c r="C11" s="39"/>
      <c r="D11" s="40"/>
      <c r="E11" s="40"/>
      <c r="F11" s="41"/>
    </row>
    <row r="12" spans="1:6">
      <c r="A12" s="270" t="s">
        <v>183</v>
      </c>
      <c r="B12" s="271"/>
      <c r="C12" s="271"/>
      <c r="D12" s="271"/>
      <c r="E12" s="271"/>
      <c r="F12" s="272"/>
    </row>
    <row r="13" spans="1:6">
      <c r="A13" s="270"/>
      <c r="B13" s="271"/>
      <c r="C13" s="271"/>
      <c r="D13" s="271"/>
      <c r="E13" s="271"/>
      <c r="F13" s="272"/>
    </row>
    <row r="14" spans="1:6" ht="81.75" customHeight="1">
      <c r="A14" s="270"/>
      <c r="B14" s="271"/>
      <c r="C14" s="271"/>
      <c r="D14" s="271"/>
      <c r="E14" s="271"/>
      <c r="F14" s="272"/>
    </row>
    <row r="15" spans="1:6">
      <c r="A15" s="37"/>
      <c r="B15" s="38"/>
      <c r="C15" s="39"/>
      <c r="D15" s="40"/>
      <c r="E15" s="40"/>
      <c r="F15" s="41"/>
    </row>
    <row r="16" spans="1:6">
      <c r="A16" s="37"/>
      <c r="B16" s="38"/>
      <c r="C16" s="39"/>
      <c r="D16" s="40"/>
      <c r="E16" s="39"/>
      <c r="F16" s="41"/>
    </row>
    <row r="17" spans="1:6">
      <c r="A17" s="37"/>
      <c r="B17" s="38"/>
      <c r="C17" s="39"/>
      <c r="D17" s="40"/>
      <c r="E17" s="39"/>
      <c r="F17" s="41"/>
    </row>
    <row r="18" spans="1:6">
      <c r="A18" s="37"/>
      <c r="B18" s="38"/>
      <c r="C18" s="39"/>
      <c r="D18" s="40"/>
      <c r="E18" s="40"/>
      <c r="F18" s="41"/>
    </row>
    <row r="19" spans="1:6">
      <c r="A19" s="37"/>
      <c r="B19" s="38"/>
      <c r="C19" s="39"/>
      <c r="D19" s="40"/>
      <c r="E19" s="40"/>
      <c r="F19" s="41"/>
    </row>
    <row r="20" spans="1:6">
      <c r="A20" s="37"/>
      <c r="B20" s="38"/>
      <c r="C20" s="39"/>
      <c r="D20" s="40"/>
      <c r="E20" s="40"/>
      <c r="F20" s="41"/>
    </row>
    <row r="21" spans="1:6">
      <c r="A21" s="37"/>
      <c r="B21" s="38"/>
      <c r="C21" s="39"/>
      <c r="D21" s="40"/>
      <c r="E21" s="40"/>
      <c r="F21" s="41"/>
    </row>
    <row r="22" spans="1:6">
      <c r="A22" s="273"/>
      <c r="B22" s="274"/>
      <c r="C22" s="274"/>
      <c r="D22" s="274"/>
      <c r="E22" s="274"/>
      <c r="F22" s="275"/>
    </row>
    <row r="23" spans="1:6">
      <c r="A23" s="37"/>
      <c r="B23" s="38"/>
      <c r="C23" s="39"/>
      <c r="D23" s="40"/>
      <c r="E23" s="40"/>
      <c r="F23" s="41"/>
    </row>
    <row r="24" spans="1:6">
      <c r="A24" s="37"/>
      <c r="B24" s="38"/>
      <c r="C24" s="39"/>
      <c r="D24" s="40"/>
      <c r="E24" s="40"/>
      <c r="F24" s="41"/>
    </row>
    <row r="25" spans="1:6">
      <c r="A25" s="37"/>
      <c r="B25" s="38"/>
      <c r="C25" s="39"/>
      <c r="D25" s="40"/>
      <c r="E25" s="40"/>
      <c r="F25" s="41"/>
    </row>
    <row r="26" spans="1:6">
      <c r="A26" s="37"/>
      <c r="B26" s="38"/>
      <c r="C26" s="39"/>
      <c r="D26" s="40"/>
      <c r="E26" s="40"/>
      <c r="F26" s="41"/>
    </row>
    <row r="27" spans="1:6">
      <c r="A27" s="37"/>
      <c r="B27" s="38"/>
      <c r="C27" s="39"/>
      <c r="D27" s="40"/>
      <c r="E27" s="40"/>
      <c r="F27" s="41"/>
    </row>
    <row r="28" spans="1:6">
      <c r="A28" s="273">
        <v>45870</v>
      </c>
      <c r="B28" s="274"/>
      <c r="C28" s="274"/>
      <c r="D28" s="274"/>
      <c r="E28" s="274"/>
      <c r="F28" s="275"/>
    </row>
    <row r="29" spans="1:6">
      <c r="A29" s="37"/>
      <c r="B29" s="38"/>
      <c r="C29" s="39"/>
      <c r="D29" s="40"/>
      <c r="E29" s="40"/>
      <c r="F29" s="41"/>
    </row>
    <row r="30" spans="1:6" ht="14.5" thickBot="1">
      <c r="A30" s="42"/>
      <c r="B30" s="43"/>
      <c r="C30" s="44"/>
      <c r="D30" s="45"/>
      <c r="E30" s="45"/>
      <c r="F30" s="46"/>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activeCell="C22" sqref="C22"/>
    </sheetView>
  </sheetViews>
  <sheetFormatPr defaultColWidth="9.1796875" defaultRowHeight="14"/>
  <cols>
    <col min="1" max="1" width="9.1796875" style="1"/>
    <col min="2" max="2" width="42.81640625" style="1" customWidth="1"/>
    <col min="3" max="3" width="16.26953125" style="1" customWidth="1"/>
    <col min="4" max="16384" width="9.1796875" style="1"/>
  </cols>
  <sheetData>
    <row r="1" spans="1:3">
      <c r="A1" s="276" t="s">
        <v>83</v>
      </c>
      <c r="B1" s="277"/>
      <c r="C1" s="278"/>
    </row>
    <row r="2" spans="1:3" ht="14.5" thickBot="1">
      <c r="A2" s="11"/>
      <c r="B2" s="12"/>
      <c r="C2" s="13"/>
    </row>
    <row r="3" spans="1:3" ht="19.5" customHeight="1" thickBot="1">
      <c r="A3" s="14" t="s">
        <v>1</v>
      </c>
      <c r="B3" s="15" t="s">
        <v>0</v>
      </c>
      <c r="C3" s="16" t="s">
        <v>7</v>
      </c>
    </row>
    <row r="4" spans="1:3">
      <c r="A4" s="17"/>
      <c r="B4" s="18"/>
      <c r="C4" s="189"/>
    </row>
    <row r="5" spans="1:3">
      <c r="A5" s="19"/>
      <c r="B5" s="20"/>
      <c r="C5" s="190"/>
    </row>
    <row r="6" spans="1:3">
      <c r="A6" s="19"/>
      <c r="B6" s="21"/>
      <c r="C6" s="190"/>
    </row>
    <row r="7" spans="1:3">
      <c r="A7" s="22">
        <v>1</v>
      </c>
      <c r="B7" s="23" t="s">
        <v>32</v>
      </c>
      <c r="C7" s="191">
        <f>Preliminaries!C15</f>
        <v>0</v>
      </c>
    </row>
    <row r="8" spans="1:3">
      <c r="A8" s="22">
        <v>2</v>
      </c>
      <c r="B8" s="23" t="s">
        <v>81</v>
      </c>
      <c r="C8" s="192">
        <f>Nyamirami!F80</f>
        <v>0</v>
      </c>
    </row>
    <row r="9" spans="1:3">
      <c r="A9" s="22">
        <v>3</v>
      </c>
      <c r="B9" s="23" t="s">
        <v>33</v>
      </c>
      <c r="C9" s="192">
        <f>Rwesande!F47</f>
        <v>0</v>
      </c>
    </row>
    <row r="10" spans="1:3">
      <c r="A10" s="22"/>
      <c r="B10" s="23"/>
      <c r="C10" s="192"/>
    </row>
    <row r="11" spans="1:3">
      <c r="A11" s="22"/>
      <c r="B11" s="23"/>
      <c r="C11" s="192"/>
    </row>
    <row r="12" spans="1:3">
      <c r="A12" s="22"/>
      <c r="B12" s="23"/>
      <c r="C12" s="192"/>
    </row>
    <row r="13" spans="1:3">
      <c r="A13" s="22"/>
      <c r="B13" s="23"/>
      <c r="C13" s="192"/>
    </row>
    <row r="14" spans="1:3">
      <c r="A14" s="22"/>
      <c r="B14" s="23"/>
      <c r="C14" s="192"/>
    </row>
    <row r="15" spans="1:3">
      <c r="A15" s="22"/>
      <c r="B15" s="23"/>
      <c r="C15" s="192"/>
    </row>
    <row r="16" spans="1:3" ht="14.5">
      <c r="A16" s="22"/>
      <c r="B16" s="47" t="s">
        <v>28</v>
      </c>
      <c r="C16" s="193">
        <f>SUM(C7:C15)</f>
        <v>0</v>
      </c>
    </row>
    <row r="17" spans="1:3">
      <c r="A17" s="22"/>
      <c r="B17" s="23"/>
      <c r="C17" s="192"/>
    </row>
    <row r="18" spans="1:3">
      <c r="A18" s="22"/>
      <c r="B18" s="23" t="s">
        <v>29</v>
      </c>
      <c r="C18" s="192">
        <f>5%*C16</f>
        <v>0</v>
      </c>
    </row>
    <row r="19" spans="1:3">
      <c r="A19" s="25"/>
      <c r="B19" s="26"/>
      <c r="C19" s="192"/>
    </row>
    <row r="20" spans="1:3">
      <c r="A20" s="25"/>
      <c r="B20" s="26"/>
      <c r="C20" s="24"/>
    </row>
    <row r="21" spans="1:3" ht="14.5" thickBot="1">
      <c r="A21" s="27"/>
      <c r="B21" s="28"/>
      <c r="C21" s="29"/>
    </row>
    <row r="22" spans="1:3" ht="14.5" thickBot="1">
      <c r="A22" s="30"/>
      <c r="B22" s="31" t="s">
        <v>82</v>
      </c>
      <c r="C22" s="194">
        <f>SUM(C16:C21)</f>
        <v>0</v>
      </c>
    </row>
  </sheetData>
  <mergeCells count="1">
    <mergeCell ref="A1:C1"/>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topLeftCell="A10" zoomScale="85" zoomScaleNormal="85" workbookViewId="0">
      <selection activeCell="C15" sqref="C15"/>
    </sheetView>
  </sheetViews>
  <sheetFormatPr defaultColWidth="9.1796875" defaultRowHeight="30" customHeight="1"/>
  <cols>
    <col min="1" max="1" width="9.1796875" style="1"/>
    <col min="2" max="2" width="71.54296875" style="1" customWidth="1"/>
    <col min="3" max="3" width="15.7265625" style="1" customWidth="1"/>
    <col min="4" max="16384" width="9.1796875" style="1"/>
  </cols>
  <sheetData>
    <row r="1" spans="1:3" ht="16.5" customHeight="1" thickBot="1">
      <c r="A1" s="279" t="s">
        <v>150</v>
      </c>
      <c r="B1" s="280"/>
    </row>
    <row r="2" spans="1:3" ht="17.25" customHeight="1" thickBot="1">
      <c r="A2" s="2" t="s">
        <v>23</v>
      </c>
      <c r="B2" s="3" t="s">
        <v>0</v>
      </c>
      <c r="C2" s="4" t="s">
        <v>26</v>
      </c>
    </row>
    <row r="3" spans="1:3" ht="18.75" customHeight="1" thickBot="1">
      <c r="A3" s="5" t="s">
        <v>3</v>
      </c>
      <c r="B3" s="6" t="s">
        <v>21</v>
      </c>
      <c r="C3" s="58"/>
    </row>
    <row r="4" spans="1:3" ht="18.75" customHeight="1" thickBot="1">
      <c r="A4" s="56"/>
      <c r="B4" s="57" t="s">
        <v>22</v>
      </c>
      <c r="C4" s="59"/>
    </row>
    <row r="5" spans="1:3" ht="18.75" customHeight="1" thickBot="1">
      <c r="A5" s="5" t="s">
        <v>10</v>
      </c>
      <c r="B5" s="6" t="s">
        <v>8</v>
      </c>
      <c r="C5" s="58"/>
    </row>
    <row r="6" spans="1:3" ht="70.5" customHeight="1">
      <c r="A6" s="56"/>
      <c r="B6" s="57" t="s">
        <v>9</v>
      </c>
      <c r="C6" s="59"/>
    </row>
    <row r="7" spans="1:3" ht="18" customHeight="1">
      <c r="A7" s="7" t="s">
        <v>4</v>
      </c>
      <c r="B7" s="8" t="s">
        <v>11</v>
      </c>
      <c r="C7" s="60"/>
    </row>
    <row r="8" spans="1:3" ht="91.5" customHeight="1">
      <c r="A8" s="56"/>
      <c r="B8" s="57" t="s">
        <v>12</v>
      </c>
      <c r="C8" s="59"/>
    </row>
    <row r="9" spans="1:3" ht="16.5" customHeight="1">
      <c r="A9" s="7" t="s">
        <v>5</v>
      </c>
      <c r="B9" s="8" t="s">
        <v>13</v>
      </c>
      <c r="C9" s="60"/>
    </row>
    <row r="10" spans="1:3" ht="105" customHeight="1">
      <c r="A10" s="56"/>
      <c r="B10" s="57" t="s">
        <v>14</v>
      </c>
      <c r="C10" s="59"/>
    </row>
    <row r="11" spans="1:3" ht="19.5" customHeight="1">
      <c r="A11" s="7" t="s">
        <v>6</v>
      </c>
      <c r="B11" s="8" t="s">
        <v>15</v>
      </c>
      <c r="C11" s="60"/>
    </row>
    <row r="12" spans="1:3" ht="43.5" customHeight="1">
      <c r="A12" s="56"/>
      <c r="B12" s="57" t="s">
        <v>16</v>
      </c>
      <c r="C12" s="59"/>
    </row>
    <row r="13" spans="1:3" ht="18.75" customHeight="1">
      <c r="A13" s="7" t="s">
        <v>20</v>
      </c>
      <c r="B13" s="9" t="s">
        <v>17</v>
      </c>
      <c r="C13" s="60"/>
    </row>
    <row r="14" spans="1:3" ht="83.25" customHeight="1" thickBot="1">
      <c r="A14" s="56"/>
      <c r="B14" s="57" t="s">
        <v>19</v>
      </c>
      <c r="C14" s="59"/>
    </row>
    <row r="15" spans="1:3" ht="24" customHeight="1" thickBot="1">
      <c r="A15" s="5"/>
      <c r="B15" s="10" t="s">
        <v>18</v>
      </c>
      <c r="C15" s="61">
        <f>SUM(C4:C14)</f>
        <v>0</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5"/>
  <sheetViews>
    <sheetView tabSelected="1" topLeftCell="A69" zoomScaleNormal="100" workbookViewId="0">
      <selection activeCell="H72" sqref="H72"/>
    </sheetView>
  </sheetViews>
  <sheetFormatPr defaultColWidth="10.26953125" defaultRowHeight="14"/>
  <cols>
    <col min="1" max="1" width="8.26953125" style="73" customWidth="1"/>
    <col min="2" max="2" width="58.26953125" style="48" customWidth="1"/>
    <col min="3" max="3" width="7.26953125" style="89" customWidth="1"/>
    <col min="4" max="4" width="9" style="49" customWidth="1"/>
    <col min="5" max="5" width="12.453125" style="50" bestFit="1" customWidth="1"/>
    <col min="6" max="6" width="11.54296875" style="50" bestFit="1" customWidth="1"/>
    <col min="7" max="7" width="19.26953125" style="51" customWidth="1"/>
    <col min="8" max="8" width="13.81640625" style="52" bestFit="1" customWidth="1"/>
    <col min="9" max="10" width="10.26953125" style="52"/>
    <col min="11" max="16384" width="10.26953125" style="48"/>
  </cols>
  <sheetData>
    <row r="1" spans="1:10" ht="28" customHeight="1" thickBot="1">
      <c r="A1" s="281" t="s">
        <v>144</v>
      </c>
      <c r="B1" s="282"/>
      <c r="C1" s="282"/>
      <c r="D1" s="282"/>
      <c r="E1" s="282"/>
      <c r="F1" s="283"/>
    </row>
    <row r="2" spans="1:10" s="67" customFormat="1" ht="33.65" customHeight="1" thickBot="1">
      <c r="A2" s="105" t="s">
        <v>23</v>
      </c>
      <c r="B2" s="106" t="s">
        <v>0</v>
      </c>
      <c r="C2" s="107" t="s">
        <v>2</v>
      </c>
      <c r="D2" s="108" t="s">
        <v>25</v>
      </c>
      <c r="E2" s="117" t="s">
        <v>34</v>
      </c>
      <c r="F2" s="109" t="s">
        <v>35</v>
      </c>
    </row>
    <row r="3" spans="1:10" s="76" customFormat="1" ht="14.5">
      <c r="A3" s="99" t="s">
        <v>3</v>
      </c>
      <c r="B3" s="110" t="s">
        <v>109</v>
      </c>
      <c r="C3" s="112"/>
      <c r="D3" s="114"/>
      <c r="E3" s="118"/>
      <c r="F3" s="120"/>
      <c r="H3" s="77"/>
      <c r="I3" s="53"/>
      <c r="J3" s="78"/>
    </row>
    <row r="4" spans="1:10" s="76" customFormat="1">
      <c r="A4" s="90"/>
      <c r="B4" s="111"/>
      <c r="C4" s="113"/>
      <c r="D4" s="115"/>
      <c r="E4" s="119"/>
      <c r="F4" s="121"/>
      <c r="G4" s="79"/>
      <c r="H4" s="77"/>
      <c r="I4" s="53"/>
      <c r="J4" s="78"/>
    </row>
    <row r="5" spans="1:10" s="76" customFormat="1" ht="43.5">
      <c r="A5" s="99" t="s">
        <v>38</v>
      </c>
      <c r="B5" s="100" t="s">
        <v>117</v>
      </c>
      <c r="C5" s="101" t="s">
        <v>30</v>
      </c>
      <c r="D5" s="102">
        <v>300</v>
      </c>
      <c r="E5" s="103"/>
      <c r="F5" s="104">
        <f>E5*D5</f>
        <v>0</v>
      </c>
      <c r="G5" s="79"/>
      <c r="H5" s="77"/>
      <c r="I5" s="53"/>
      <c r="J5" s="78"/>
    </row>
    <row r="6" spans="1:10" s="76" customFormat="1" ht="14.5">
      <c r="A6" s="99" t="s">
        <v>40</v>
      </c>
      <c r="B6" s="100" t="s">
        <v>52</v>
      </c>
      <c r="C6" s="101" t="s">
        <v>30</v>
      </c>
      <c r="D6" s="102">
        <v>300</v>
      </c>
      <c r="E6" s="103"/>
      <c r="F6" s="104">
        <f t="shared" ref="F6:F17" si="0">E6*D6</f>
        <v>0</v>
      </c>
      <c r="G6" s="79"/>
      <c r="H6" s="77"/>
      <c r="I6" s="53"/>
      <c r="J6" s="78"/>
    </row>
    <row r="7" spans="1:10" s="76" customFormat="1" ht="43.5">
      <c r="A7" s="99" t="s">
        <v>41</v>
      </c>
      <c r="B7" s="100" t="s">
        <v>118</v>
      </c>
      <c r="C7" s="101" t="s">
        <v>30</v>
      </c>
      <c r="D7" s="102">
        <v>600</v>
      </c>
      <c r="E7" s="103"/>
      <c r="F7" s="104">
        <f t="shared" si="0"/>
        <v>0</v>
      </c>
      <c r="G7" s="79"/>
      <c r="H7" s="77"/>
      <c r="I7" s="53"/>
      <c r="J7" s="78"/>
    </row>
    <row r="8" spans="1:10" s="76" customFormat="1" ht="14.5">
      <c r="A8" s="99" t="s">
        <v>42</v>
      </c>
      <c r="B8" s="100" t="s">
        <v>97</v>
      </c>
      <c r="C8" s="101" t="s">
        <v>30</v>
      </c>
      <c r="D8" s="102">
        <v>0</v>
      </c>
      <c r="E8" s="103"/>
      <c r="F8" s="104">
        <f t="shared" si="0"/>
        <v>0</v>
      </c>
      <c r="G8" s="79"/>
      <c r="H8" s="77"/>
      <c r="I8" s="53"/>
      <c r="J8" s="78"/>
    </row>
    <row r="9" spans="1:10" s="76" customFormat="1" ht="14.5">
      <c r="A9" s="99" t="s">
        <v>43</v>
      </c>
      <c r="B9" s="100" t="s">
        <v>98</v>
      </c>
      <c r="C9" s="101" t="s">
        <v>30</v>
      </c>
      <c r="D9" s="102">
        <v>20</v>
      </c>
      <c r="E9" s="103"/>
      <c r="F9" s="104">
        <f t="shared" si="0"/>
        <v>0</v>
      </c>
      <c r="G9" s="79"/>
      <c r="H9" s="77"/>
      <c r="I9" s="53"/>
      <c r="J9" s="78"/>
    </row>
    <row r="10" spans="1:10" s="76" customFormat="1" ht="14.5">
      <c r="A10" s="99" t="s">
        <v>44</v>
      </c>
      <c r="B10" s="100" t="s">
        <v>99</v>
      </c>
      <c r="C10" s="101" t="s">
        <v>30</v>
      </c>
      <c r="D10" s="102">
        <v>0</v>
      </c>
      <c r="E10" s="103"/>
      <c r="F10" s="104">
        <f t="shared" si="0"/>
        <v>0</v>
      </c>
      <c r="G10" s="79"/>
      <c r="H10" s="77"/>
      <c r="I10" s="53"/>
      <c r="J10" s="78"/>
    </row>
    <row r="11" spans="1:10" s="76" customFormat="1" ht="14.5">
      <c r="A11" s="99" t="s">
        <v>46</v>
      </c>
      <c r="B11" s="100" t="s">
        <v>100</v>
      </c>
      <c r="C11" s="101" t="s">
        <v>30</v>
      </c>
      <c r="D11" s="102">
        <v>0</v>
      </c>
      <c r="E11" s="103"/>
      <c r="F11" s="104">
        <f t="shared" si="0"/>
        <v>0</v>
      </c>
      <c r="G11" s="79"/>
      <c r="H11" s="77"/>
      <c r="I11" s="53"/>
      <c r="J11" s="78"/>
    </row>
    <row r="12" spans="1:10" s="76" customFormat="1" ht="14.5">
      <c r="A12" s="99" t="s">
        <v>48</v>
      </c>
      <c r="B12" s="100" t="s">
        <v>101</v>
      </c>
      <c r="C12" s="101" t="s">
        <v>30</v>
      </c>
      <c r="D12" s="102">
        <v>145</v>
      </c>
      <c r="E12" s="103"/>
      <c r="F12" s="104">
        <f t="shared" si="0"/>
        <v>0</v>
      </c>
      <c r="G12" s="79"/>
      <c r="H12" s="77"/>
      <c r="I12" s="53"/>
      <c r="J12" s="78"/>
    </row>
    <row r="13" spans="1:10" s="76" customFormat="1" ht="14.5">
      <c r="A13" s="99" t="s">
        <v>49</v>
      </c>
      <c r="B13" s="100" t="s">
        <v>103</v>
      </c>
      <c r="C13" s="101" t="s">
        <v>30</v>
      </c>
      <c r="D13" s="102">
        <v>0</v>
      </c>
      <c r="E13" s="103"/>
      <c r="F13" s="104">
        <f t="shared" si="0"/>
        <v>0</v>
      </c>
      <c r="G13" s="79"/>
      <c r="H13" s="77"/>
      <c r="I13" s="53"/>
      <c r="J13" s="78"/>
    </row>
    <row r="14" spans="1:10" s="76" customFormat="1" ht="14.5">
      <c r="A14" s="99" t="s">
        <v>66</v>
      </c>
      <c r="B14" s="100" t="s">
        <v>104</v>
      </c>
      <c r="C14" s="101" t="s">
        <v>30</v>
      </c>
      <c r="D14" s="102">
        <v>0</v>
      </c>
      <c r="E14" s="103"/>
      <c r="F14" s="104">
        <f t="shared" si="0"/>
        <v>0</v>
      </c>
      <c r="G14" s="79"/>
      <c r="H14" s="77"/>
      <c r="I14" s="53"/>
      <c r="J14" s="78"/>
    </row>
    <row r="15" spans="1:10" s="76" customFormat="1" ht="14.5">
      <c r="A15" s="99" t="s">
        <v>67</v>
      </c>
      <c r="B15" s="100" t="s">
        <v>105</v>
      </c>
      <c r="C15" s="101" t="s">
        <v>30</v>
      </c>
      <c r="D15" s="102">
        <v>30</v>
      </c>
      <c r="E15" s="103"/>
      <c r="F15" s="104">
        <f t="shared" si="0"/>
        <v>0</v>
      </c>
      <c r="G15" s="79"/>
      <c r="H15" s="77"/>
      <c r="I15" s="53"/>
      <c r="J15" s="78"/>
    </row>
    <row r="16" spans="1:10" s="76" customFormat="1" ht="14.5">
      <c r="A16" s="99" t="s">
        <v>68</v>
      </c>
      <c r="B16" s="100" t="s">
        <v>106</v>
      </c>
      <c r="C16" s="101" t="s">
        <v>30</v>
      </c>
      <c r="D16" s="102">
        <v>15</v>
      </c>
      <c r="E16" s="103"/>
      <c r="F16" s="104">
        <f t="shared" si="0"/>
        <v>0</v>
      </c>
      <c r="G16" s="79"/>
      <c r="H16" s="77"/>
      <c r="I16" s="53"/>
      <c r="J16" s="78"/>
    </row>
    <row r="17" spans="1:10" s="76" customFormat="1" ht="14.5">
      <c r="A17" s="99" t="s">
        <v>69</v>
      </c>
      <c r="B17" s="100" t="s">
        <v>107</v>
      </c>
      <c r="C17" s="101" t="s">
        <v>30</v>
      </c>
      <c r="D17" s="102">
        <v>0</v>
      </c>
      <c r="E17" s="103"/>
      <c r="F17" s="104">
        <f t="shared" si="0"/>
        <v>0</v>
      </c>
      <c r="G17" s="79"/>
      <c r="H17" s="77"/>
      <c r="I17" s="53"/>
      <c r="J17" s="78"/>
    </row>
    <row r="18" spans="1:10" s="54" customFormat="1" ht="14.5">
      <c r="A18" s="99" t="s">
        <v>70</v>
      </c>
      <c r="B18" s="100" t="s">
        <v>123</v>
      </c>
      <c r="C18" s="101" t="s">
        <v>24</v>
      </c>
      <c r="D18" s="102">
        <v>1</v>
      </c>
      <c r="E18" s="103"/>
      <c r="F18" s="104">
        <f t="shared" ref="F18" si="1">E18*D18</f>
        <v>0</v>
      </c>
      <c r="G18" s="80"/>
      <c r="H18" s="81"/>
      <c r="I18" s="82"/>
    </row>
    <row r="19" spans="1:10" s="91" customFormat="1" ht="21.75" customHeight="1" thickBot="1">
      <c r="A19" s="92"/>
      <c r="B19" s="137" t="s">
        <v>50</v>
      </c>
      <c r="C19" s="131"/>
      <c r="D19" s="128"/>
      <c r="E19" s="95"/>
      <c r="F19" s="134">
        <f>SUM(F5:F18)</f>
        <v>0</v>
      </c>
      <c r="G19" s="96"/>
      <c r="H19" s="97"/>
      <c r="I19" s="97"/>
      <c r="J19" s="97"/>
    </row>
    <row r="20" spans="1:10" s="76" customFormat="1" ht="14.5" thickTop="1">
      <c r="A20" s="129"/>
      <c r="B20" s="132"/>
      <c r="C20" s="129"/>
      <c r="D20" s="126"/>
      <c r="E20" s="135"/>
      <c r="F20" s="123"/>
      <c r="G20" s="79"/>
      <c r="H20" s="77"/>
      <c r="I20" s="53"/>
      <c r="J20" s="78"/>
    </row>
    <row r="21" spans="1:10" s="76" customFormat="1" ht="14.5">
      <c r="A21" s="99" t="s">
        <v>10</v>
      </c>
      <c r="B21" s="98" t="s">
        <v>55</v>
      </c>
      <c r="C21" s="130"/>
      <c r="D21" s="127"/>
      <c r="E21" s="136"/>
      <c r="F21" s="124"/>
      <c r="G21" s="79"/>
      <c r="H21" s="77"/>
      <c r="I21" s="53"/>
      <c r="J21" s="78"/>
    </row>
    <row r="22" spans="1:10" s="76" customFormat="1" ht="29">
      <c r="A22" s="75"/>
      <c r="B22" s="133" t="s">
        <v>84</v>
      </c>
      <c r="C22" s="130"/>
      <c r="D22" s="127"/>
      <c r="E22" s="136"/>
      <c r="F22" s="124"/>
      <c r="G22" s="79"/>
      <c r="H22" s="77"/>
      <c r="I22" s="53"/>
      <c r="J22" s="78"/>
    </row>
    <row r="23" spans="1:10" s="76" customFormat="1" ht="116">
      <c r="A23" s="99" t="s">
        <v>71</v>
      </c>
      <c r="B23" s="100" t="s">
        <v>145</v>
      </c>
      <c r="C23" s="101" t="s">
        <v>24</v>
      </c>
      <c r="D23" s="102">
        <v>1</v>
      </c>
      <c r="E23" s="125"/>
      <c r="F23" s="104">
        <f>E24*D23</f>
        <v>0</v>
      </c>
      <c r="G23" s="79"/>
      <c r="H23" s="77"/>
      <c r="I23" s="53"/>
      <c r="J23" s="78"/>
    </row>
    <row r="24" spans="1:10" s="76" customFormat="1" ht="14.5">
      <c r="A24" s="99" t="s">
        <v>111</v>
      </c>
      <c r="B24" s="100" t="s">
        <v>147</v>
      </c>
      <c r="C24" s="101" t="s">
        <v>24</v>
      </c>
      <c r="D24" s="102">
        <v>1</v>
      </c>
      <c r="E24" s="103"/>
      <c r="F24" s="104">
        <f t="shared" ref="F24:F25" si="2">E25*D24</f>
        <v>0</v>
      </c>
      <c r="G24" s="79"/>
      <c r="H24" s="77"/>
      <c r="I24" s="53"/>
      <c r="J24" s="78"/>
    </row>
    <row r="25" spans="1:10" s="76" customFormat="1" ht="58">
      <c r="A25" s="99" t="s">
        <v>112</v>
      </c>
      <c r="B25" s="100" t="s">
        <v>119</v>
      </c>
      <c r="C25" s="101" t="s">
        <v>24</v>
      </c>
      <c r="D25" s="102">
        <v>1</v>
      </c>
      <c r="E25" s="103"/>
      <c r="F25" s="104">
        <f t="shared" si="2"/>
        <v>0</v>
      </c>
      <c r="G25" s="79"/>
      <c r="H25" s="77"/>
      <c r="I25" s="53"/>
      <c r="J25" s="78"/>
    </row>
    <row r="26" spans="1:10" s="76" customFormat="1" ht="14.5">
      <c r="A26" s="99"/>
      <c r="B26" s="100"/>
      <c r="C26" s="101"/>
      <c r="D26" s="102"/>
      <c r="E26" s="103"/>
      <c r="F26" s="104"/>
      <c r="G26" s="79"/>
      <c r="H26" s="77"/>
      <c r="I26" s="53"/>
      <c r="J26" s="78"/>
    </row>
    <row r="27" spans="1:10" s="76" customFormat="1" ht="14.5">
      <c r="A27" s="99"/>
      <c r="B27" s="100" t="s">
        <v>56</v>
      </c>
      <c r="C27" s="101"/>
      <c r="D27" s="102"/>
      <c r="E27" s="103"/>
      <c r="F27" s="104"/>
      <c r="G27" s="79"/>
      <c r="H27" s="77"/>
      <c r="I27" s="53"/>
      <c r="J27" s="78"/>
    </row>
    <row r="28" spans="1:10" s="76" customFormat="1" ht="43.5">
      <c r="A28" s="99" t="s">
        <v>113</v>
      </c>
      <c r="B28" s="100" t="s">
        <v>120</v>
      </c>
      <c r="C28" s="101" t="s">
        <v>86</v>
      </c>
      <c r="D28" s="102">
        <v>10</v>
      </c>
      <c r="E28" s="103"/>
      <c r="F28" s="104">
        <f t="shared" ref="F28" si="3">E28*D28</f>
        <v>0</v>
      </c>
      <c r="G28" s="79"/>
      <c r="H28" s="77"/>
      <c r="I28" s="53"/>
      <c r="J28" s="78"/>
    </row>
    <row r="29" spans="1:10" s="76" customFormat="1" ht="58">
      <c r="A29" s="99" t="s">
        <v>114</v>
      </c>
      <c r="B29" s="100" t="s">
        <v>146</v>
      </c>
      <c r="C29" s="101" t="s">
        <v>23</v>
      </c>
      <c r="D29" s="102">
        <v>1</v>
      </c>
      <c r="E29" s="103"/>
      <c r="F29" s="104">
        <f t="shared" ref="F29:F76" si="4">E29*D29</f>
        <v>0</v>
      </c>
      <c r="G29" s="79"/>
      <c r="H29" s="77"/>
      <c r="I29" s="53"/>
      <c r="J29" s="78"/>
    </row>
    <row r="30" spans="1:10" s="76" customFormat="1" ht="14.5">
      <c r="A30" s="99"/>
      <c r="B30" s="100"/>
      <c r="C30" s="101"/>
      <c r="D30" s="102"/>
      <c r="E30" s="103"/>
      <c r="F30" s="104"/>
      <c r="G30" s="79"/>
      <c r="H30" s="77"/>
      <c r="I30" s="53"/>
      <c r="J30" s="78"/>
    </row>
    <row r="31" spans="1:10" s="76" customFormat="1" ht="14.5">
      <c r="A31" s="99"/>
      <c r="B31" s="100" t="s">
        <v>57</v>
      </c>
      <c r="C31" s="101"/>
      <c r="D31" s="102"/>
      <c r="E31" s="103"/>
      <c r="F31" s="104"/>
      <c r="G31" s="79"/>
      <c r="H31" s="77"/>
      <c r="I31" s="53"/>
      <c r="J31" s="78"/>
    </row>
    <row r="32" spans="1:10" s="76" customFormat="1" ht="43.5">
      <c r="A32" s="99" t="s">
        <v>115</v>
      </c>
      <c r="B32" s="100" t="s">
        <v>58</v>
      </c>
      <c r="C32" s="101" t="s">
        <v>30</v>
      </c>
      <c r="D32" s="102">
        <v>35</v>
      </c>
      <c r="E32" s="103"/>
      <c r="F32" s="104">
        <f t="shared" si="4"/>
        <v>0</v>
      </c>
      <c r="G32" s="79"/>
      <c r="H32" s="77"/>
      <c r="I32" s="53"/>
      <c r="J32" s="78"/>
    </row>
    <row r="33" spans="1:10" s="76" customFormat="1" ht="43.5">
      <c r="A33" s="99" t="s">
        <v>116</v>
      </c>
      <c r="B33" s="100" t="s">
        <v>85</v>
      </c>
      <c r="C33" s="101" t="s">
        <v>24</v>
      </c>
      <c r="D33" s="102">
        <v>1</v>
      </c>
      <c r="E33" s="103"/>
      <c r="F33" s="104">
        <f t="shared" si="4"/>
        <v>0</v>
      </c>
      <c r="G33" s="79"/>
      <c r="H33" s="77"/>
      <c r="I33" s="53"/>
      <c r="J33" s="78"/>
    </row>
    <row r="34" spans="1:10" s="76" customFormat="1" ht="14.5">
      <c r="A34" s="99" t="s">
        <v>139</v>
      </c>
      <c r="B34" s="100" t="s">
        <v>59</v>
      </c>
      <c r="C34" s="101" t="s">
        <v>24</v>
      </c>
      <c r="D34" s="102">
        <v>1</v>
      </c>
      <c r="E34" s="103"/>
      <c r="F34" s="104">
        <f t="shared" si="4"/>
        <v>0</v>
      </c>
      <c r="G34" s="79"/>
      <c r="H34" s="77"/>
      <c r="I34" s="53"/>
      <c r="J34" s="78"/>
    </row>
    <row r="35" spans="1:10" s="76" customFormat="1" ht="29">
      <c r="A35" s="99" t="s">
        <v>140</v>
      </c>
      <c r="B35" s="100" t="s">
        <v>88</v>
      </c>
      <c r="C35" s="101" t="s">
        <v>24</v>
      </c>
      <c r="D35" s="102">
        <v>1</v>
      </c>
      <c r="E35" s="103"/>
      <c r="F35" s="104">
        <f t="shared" si="4"/>
        <v>0</v>
      </c>
      <c r="G35" s="79"/>
      <c r="H35" s="77"/>
      <c r="I35" s="53"/>
      <c r="J35" s="78"/>
    </row>
    <row r="36" spans="1:10" s="76" customFormat="1" ht="31.5">
      <c r="A36" s="99" t="s">
        <v>141</v>
      </c>
      <c r="B36" s="100" t="s">
        <v>148</v>
      </c>
      <c r="C36" s="101" t="s">
        <v>30</v>
      </c>
      <c r="D36" s="102">
        <v>20</v>
      </c>
      <c r="E36" s="103"/>
      <c r="F36" s="104">
        <f t="shared" si="4"/>
        <v>0</v>
      </c>
      <c r="G36" s="79"/>
      <c r="H36" s="77"/>
      <c r="I36" s="53"/>
      <c r="J36" s="78"/>
    </row>
    <row r="37" spans="1:10" s="76" customFormat="1" ht="29">
      <c r="A37" s="99" t="s">
        <v>142</v>
      </c>
      <c r="B37" s="100" t="s">
        <v>77</v>
      </c>
      <c r="C37" s="101" t="s">
        <v>78</v>
      </c>
      <c r="D37" s="102">
        <v>0.05</v>
      </c>
      <c r="E37" s="103"/>
      <c r="F37" s="104">
        <f t="shared" si="4"/>
        <v>0</v>
      </c>
      <c r="G37" s="79"/>
      <c r="H37" s="77"/>
      <c r="I37" s="53"/>
      <c r="J37" s="78"/>
    </row>
    <row r="38" spans="1:10" s="76" customFormat="1" ht="58">
      <c r="A38" s="99" t="s">
        <v>143</v>
      </c>
      <c r="B38" s="100" t="s">
        <v>60</v>
      </c>
      <c r="C38" s="101" t="s">
        <v>24</v>
      </c>
      <c r="D38" s="102">
        <v>1</v>
      </c>
      <c r="E38" s="103"/>
      <c r="F38" s="104">
        <f t="shared" si="4"/>
        <v>0</v>
      </c>
      <c r="G38" s="79"/>
      <c r="H38" s="77"/>
      <c r="I38" s="53"/>
      <c r="J38" s="78"/>
    </row>
    <row r="39" spans="1:10" s="91" customFormat="1" ht="21.75" customHeight="1" thickBot="1">
      <c r="A39" s="92"/>
      <c r="B39" s="92" t="s">
        <v>50</v>
      </c>
      <c r="C39" s="93"/>
      <c r="D39" s="94"/>
      <c r="E39" s="95"/>
      <c r="F39" s="134">
        <f>SUM(F23:F38)</f>
        <v>0</v>
      </c>
      <c r="G39" s="96"/>
      <c r="H39" s="97"/>
      <c r="I39" s="97"/>
      <c r="J39" s="97"/>
    </row>
    <row r="40" spans="1:10" s="76" customFormat="1" ht="15" thickTop="1">
      <c r="A40" s="99"/>
      <c r="B40" s="84"/>
      <c r="C40" s="140"/>
      <c r="D40" s="143"/>
      <c r="E40" s="146"/>
      <c r="F40" s="169"/>
      <c r="G40" s="79"/>
      <c r="H40" s="77"/>
      <c r="I40" s="53"/>
      <c r="J40" s="78"/>
    </row>
    <row r="41" spans="1:10" s="76" customFormat="1" ht="14.5">
      <c r="A41" s="99" t="s">
        <v>4</v>
      </c>
      <c r="B41" s="98" t="s">
        <v>121</v>
      </c>
      <c r="C41" s="141"/>
      <c r="D41" s="144"/>
      <c r="E41" s="147"/>
      <c r="F41" s="170"/>
      <c r="G41" s="79"/>
      <c r="H41" s="77"/>
      <c r="I41" s="53"/>
      <c r="J41" s="78"/>
    </row>
    <row r="42" spans="1:10" s="76" customFormat="1" ht="43.5">
      <c r="A42" s="75"/>
      <c r="B42" s="133" t="s">
        <v>36</v>
      </c>
      <c r="C42" s="142"/>
      <c r="D42" s="145"/>
      <c r="E42" s="118"/>
      <c r="F42" s="170"/>
      <c r="H42" s="77"/>
      <c r="I42" s="53"/>
      <c r="J42" s="78"/>
    </row>
    <row r="43" spans="1:10" s="76" customFormat="1" ht="14.5">
      <c r="A43" s="75"/>
      <c r="B43" s="98" t="s">
        <v>37</v>
      </c>
      <c r="C43" s="142"/>
      <c r="D43" s="145"/>
      <c r="E43" s="118"/>
      <c r="F43" s="170"/>
      <c r="H43" s="77"/>
      <c r="I43" s="53"/>
      <c r="J43" s="78"/>
    </row>
    <row r="44" spans="1:10" s="76" customFormat="1" ht="43.5">
      <c r="A44" s="99" t="s">
        <v>45</v>
      </c>
      <c r="B44" s="100" t="s">
        <v>47</v>
      </c>
      <c r="C44" s="101" t="s">
        <v>30</v>
      </c>
      <c r="D44" s="102">
        <v>400</v>
      </c>
      <c r="E44" s="125"/>
      <c r="F44" s="104">
        <f t="shared" si="4"/>
        <v>0</v>
      </c>
      <c r="G44" s="79"/>
      <c r="H44" s="77"/>
      <c r="I44" s="53"/>
      <c r="J44" s="78"/>
    </row>
    <row r="45" spans="1:10" s="76" customFormat="1" ht="29">
      <c r="A45" s="99" t="s">
        <v>51</v>
      </c>
      <c r="B45" s="100" t="s">
        <v>39</v>
      </c>
      <c r="C45" s="101" t="s">
        <v>30</v>
      </c>
      <c r="D45" s="102">
        <v>300</v>
      </c>
      <c r="E45" s="103"/>
      <c r="F45" s="104">
        <f t="shared" si="4"/>
        <v>0</v>
      </c>
      <c r="G45" s="79"/>
      <c r="H45" s="77"/>
      <c r="I45" s="53"/>
      <c r="J45" s="78"/>
    </row>
    <row r="46" spans="1:10" s="76" customFormat="1" ht="14.5">
      <c r="A46" s="99" t="s">
        <v>53</v>
      </c>
      <c r="B46" s="100" t="s">
        <v>52</v>
      </c>
      <c r="C46" s="101" t="s">
        <v>30</v>
      </c>
      <c r="D46" s="102">
        <v>200</v>
      </c>
      <c r="E46" s="103"/>
      <c r="F46" s="104">
        <f t="shared" si="4"/>
        <v>0</v>
      </c>
      <c r="G46" s="79"/>
      <c r="H46" s="77"/>
      <c r="I46" s="53"/>
      <c r="J46" s="78"/>
    </row>
    <row r="47" spans="1:10" s="76" customFormat="1" ht="14.5">
      <c r="A47" s="99" t="s">
        <v>54</v>
      </c>
      <c r="B47" s="100" t="s">
        <v>87</v>
      </c>
      <c r="C47" s="101" t="s">
        <v>30</v>
      </c>
      <c r="D47" s="102">
        <v>400</v>
      </c>
      <c r="E47" s="103"/>
      <c r="F47" s="104">
        <f t="shared" si="4"/>
        <v>0</v>
      </c>
      <c r="G47" s="79"/>
      <c r="H47" s="77"/>
      <c r="I47" s="53"/>
      <c r="J47" s="78"/>
    </row>
    <row r="48" spans="1:10" s="76" customFormat="1" ht="14.5">
      <c r="A48" s="99" t="s">
        <v>90</v>
      </c>
      <c r="B48" s="100" t="s">
        <v>122</v>
      </c>
      <c r="C48" s="156" t="s">
        <v>24</v>
      </c>
      <c r="D48" s="102">
        <v>6</v>
      </c>
      <c r="E48" s="103"/>
      <c r="F48" s="104">
        <f t="shared" si="4"/>
        <v>0</v>
      </c>
      <c r="G48" s="79"/>
      <c r="H48" s="77"/>
      <c r="I48" s="53"/>
      <c r="J48" s="78"/>
    </row>
    <row r="49" spans="1:10" s="76" customFormat="1">
      <c r="A49" s="75"/>
      <c r="B49" s="111"/>
      <c r="C49" s="154"/>
      <c r="D49" s="152"/>
      <c r="E49" s="148"/>
      <c r="F49" s="170"/>
      <c r="G49" s="79"/>
      <c r="H49" s="77"/>
      <c r="I49" s="53"/>
      <c r="J49" s="78"/>
    </row>
    <row r="50" spans="1:10" s="76" customFormat="1" ht="14.5">
      <c r="A50" s="75"/>
      <c r="B50" s="133" t="s">
        <v>126</v>
      </c>
      <c r="C50" s="149"/>
      <c r="D50" s="149"/>
      <c r="E50" s="149"/>
      <c r="F50" s="170"/>
      <c r="G50" s="79"/>
      <c r="H50" s="77"/>
      <c r="I50" s="53"/>
      <c r="J50" s="78"/>
    </row>
    <row r="51" spans="1:10" s="76" customFormat="1" ht="29">
      <c r="A51" s="99" t="s">
        <v>91</v>
      </c>
      <c r="B51" s="100" t="s">
        <v>124</v>
      </c>
      <c r="C51" s="156" t="s">
        <v>125</v>
      </c>
      <c r="D51" s="139">
        <v>1</v>
      </c>
      <c r="E51" s="125"/>
      <c r="F51" s="104">
        <f t="shared" si="4"/>
        <v>0</v>
      </c>
      <c r="G51" s="79"/>
      <c r="H51" s="77"/>
      <c r="I51" s="53"/>
      <c r="J51" s="78"/>
    </row>
    <row r="52" spans="1:10" s="76" customFormat="1">
      <c r="A52" s="75"/>
      <c r="B52" s="178"/>
      <c r="C52" s="142"/>
      <c r="D52" s="153"/>
      <c r="E52" s="150"/>
      <c r="F52" s="170"/>
      <c r="G52" s="79"/>
      <c r="H52" s="77"/>
      <c r="I52" s="53"/>
      <c r="J52" s="78"/>
    </row>
    <row r="53" spans="1:10" s="76" customFormat="1" ht="14.5">
      <c r="A53" s="83"/>
      <c r="B53" s="133" t="s">
        <v>110</v>
      </c>
      <c r="C53" s="129"/>
      <c r="D53" s="126"/>
      <c r="E53" s="126"/>
      <c r="F53" s="170"/>
      <c r="G53" s="79"/>
      <c r="H53" s="77"/>
      <c r="I53" s="53"/>
      <c r="J53" s="78"/>
    </row>
    <row r="54" spans="1:10" s="76" customFormat="1" ht="43.5">
      <c r="A54" s="99" t="s">
        <v>92</v>
      </c>
      <c r="B54" s="100" t="s">
        <v>127</v>
      </c>
      <c r="C54" s="156" t="s">
        <v>86</v>
      </c>
      <c r="D54" s="139">
        <v>5</v>
      </c>
      <c r="E54" s="125"/>
      <c r="F54" s="104">
        <f t="shared" si="4"/>
        <v>0</v>
      </c>
      <c r="G54" s="79"/>
      <c r="H54" s="77"/>
      <c r="I54" s="53"/>
      <c r="J54" s="78"/>
    </row>
    <row r="55" spans="1:10" s="76" customFormat="1">
      <c r="A55" s="83"/>
      <c r="B55" s="132"/>
      <c r="C55" s="155"/>
      <c r="D55" s="151"/>
      <c r="E55" s="151"/>
      <c r="F55" s="170"/>
      <c r="G55" s="79"/>
      <c r="H55" s="77"/>
      <c r="I55" s="53"/>
      <c r="J55" s="78"/>
    </row>
    <row r="56" spans="1:10" s="76" customFormat="1" ht="14.5">
      <c r="A56" s="83"/>
      <c r="B56" s="133" t="s">
        <v>128</v>
      </c>
      <c r="C56" s="155"/>
      <c r="D56" s="151"/>
      <c r="E56" s="151"/>
      <c r="F56" s="170"/>
      <c r="G56" s="79"/>
      <c r="H56" s="77"/>
      <c r="I56" s="53"/>
      <c r="J56" s="78"/>
    </row>
    <row r="57" spans="1:10" s="76" customFormat="1" ht="43.5">
      <c r="A57" s="99" t="s">
        <v>93</v>
      </c>
      <c r="B57" s="100" t="s">
        <v>131</v>
      </c>
      <c r="C57" s="101" t="s">
        <v>86</v>
      </c>
      <c r="D57" s="139">
        <v>5</v>
      </c>
      <c r="E57" s="125"/>
      <c r="F57" s="104">
        <f t="shared" si="4"/>
        <v>0</v>
      </c>
      <c r="G57" s="79"/>
      <c r="H57" s="77"/>
      <c r="I57" s="53"/>
      <c r="J57" s="78"/>
    </row>
    <row r="58" spans="1:10" s="76" customFormat="1" ht="29">
      <c r="A58" s="99" t="s">
        <v>102</v>
      </c>
      <c r="B58" s="100" t="s">
        <v>129</v>
      </c>
      <c r="C58" s="101" t="s">
        <v>130</v>
      </c>
      <c r="D58" s="139">
        <v>6</v>
      </c>
      <c r="E58" s="103"/>
      <c r="F58" s="104">
        <f t="shared" si="4"/>
        <v>0</v>
      </c>
      <c r="G58" s="79"/>
      <c r="H58" s="77"/>
      <c r="I58" s="53"/>
      <c r="J58" s="78"/>
    </row>
    <row r="59" spans="1:10" s="76" customFormat="1" ht="14.5">
      <c r="A59" s="99" t="s">
        <v>94</v>
      </c>
      <c r="B59" s="100" t="s">
        <v>132</v>
      </c>
      <c r="C59" s="101" t="s">
        <v>24</v>
      </c>
      <c r="D59" s="102">
        <v>8</v>
      </c>
      <c r="E59" s="103"/>
      <c r="F59" s="104">
        <f t="shared" si="4"/>
        <v>0</v>
      </c>
      <c r="G59" s="79"/>
      <c r="H59" s="77"/>
      <c r="I59" s="53"/>
      <c r="J59" s="78"/>
    </row>
    <row r="60" spans="1:10" s="76" customFormat="1" ht="14.5">
      <c r="A60" s="138"/>
      <c r="B60" s="100"/>
      <c r="C60" s="156"/>
      <c r="D60" s="102"/>
      <c r="E60" s="103"/>
      <c r="F60" s="104"/>
      <c r="G60" s="79"/>
      <c r="H60" s="77"/>
      <c r="I60" s="53"/>
      <c r="J60" s="78"/>
    </row>
    <row r="61" spans="1:10" s="76" customFormat="1" ht="14.5">
      <c r="A61" s="83"/>
      <c r="B61" s="133" t="s">
        <v>149</v>
      </c>
      <c r="C61" s="157"/>
      <c r="D61" s="158"/>
      <c r="E61" s="159"/>
      <c r="F61" s="170"/>
      <c r="G61" s="79"/>
      <c r="H61" s="77"/>
      <c r="I61" s="53"/>
      <c r="J61" s="78"/>
    </row>
    <row r="62" spans="1:10" s="76" customFormat="1" ht="29">
      <c r="A62" s="99" t="s">
        <v>95</v>
      </c>
      <c r="B62" s="100" t="s">
        <v>133</v>
      </c>
      <c r="C62" s="101" t="s">
        <v>24</v>
      </c>
      <c r="D62" s="139">
        <v>4</v>
      </c>
      <c r="E62" s="103"/>
      <c r="F62" s="104">
        <f t="shared" si="4"/>
        <v>0</v>
      </c>
      <c r="G62" s="79"/>
      <c r="H62" s="77"/>
      <c r="I62" s="53"/>
      <c r="J62" s="78"/>
    </row>
    <row r="63" spans="1:10" s="76" customFormat="1" ht="29">
      <c r="A63" s="99" t="s">
        <v>96</v>
      </c>
      <c r="B63" s="100" t="s">
        <v>134</v>
      </c>
      <c r="C63" s="101" t="s">
        <v>89</v>
      </c>
      <c r="D63" s="102">
        <v>35</v>
      </c>
      <c r="E63" s="103"/>
      <c r="F63" s="104">
        <f t="shared" si="4"/>
        <v>0</v>
      </c>
      <c r="G63" s="79"/>
      <c r="H63" s="77"/>
      <c r="I63" s="53"/>
      <c r="J63" s="78"/>
    </row>
    <row r="64" spans="1:10" s="91" customFormat="1" ht="21.75" customHeight="1" thickBot="1">
      <c r="A64" s="92"/>
      <c r="B64" s="92" t="s">
        <v>50</v>
      </c>
      <c r="C64" s="93"/>
      <c r="D64" s="94"/>
      <c r="E64" s="95"/>
      <c r="F64" s="122">
        <f>SUM(F44:F63)</f>
        <v>0</v>
      </c>
      <c r="G64" s="96"/>
      <c r="H64" s="97"/>
      <c r="I64" s="97"/>
      <c r="J64" s="97"/>
    </row>
    <row r="65" spans="1:10" s="76" customFormat="1" ht="14.5" thickTop="1">
      <c r="A65" s="167"/>
      <c r="B65" s="166"/>
      <c r="C65" s="165"/>
      <c r="D65" s="160"/>
      <c r="E65" s="163"/>
      <c r="F65" s="170"/>
      <c r="G65" s="79"/>
      <c r="H65" s="77"/>
      <c r="I65" s="53"/>
      <c r="J65" s="78"/>
    </row>
    <row r="66" spans="1:10" s="76" customFormat="1">
      <c r="A66" s="168"/>
      <c r="B66" s="111"/>
      <c r="C66" s="155"/>
      <c r="D66" s="161"/>
      <c r="E66" s="119"/>
      <c r="F66" s="170"/>
      <c r="G66" s="79"/>
      <c r="H66" s="77"/>
      <c r="I66" s="53"/>
      <c r="J66" s="78"/>
    </row>
    <row r="67" spans="1:10" s="76" customFormat="1" ht="14.5">
      <c r="A67" s="99" t="s">
        <v>5</v>
      </c>
      <c r="B67" s="133" t="s">
        <v>108</v>
      </c>
      <c r="C67" s="162"/>
      <c r="D67" s="162"/>
      <c r="E67" s="164"/>
      <c r="F67" s="170"/>
      <c r="G67" s="79"/>
      <c r="H67" s="77"/>
      <c r="I67" s="53"/>
      <c r="J67" s="78"/>
    </row>
    <row r="68" spans="1:10" s="76" customFormat="1" ht="14.5">
      <c r="A68" s="75"/>
      <c r="B68" s="133" t="s">
        <v>137</v>
      </c>
      <c r="C68" s="162"/>
      <c r="D68" s="162"/>
      <c r="E68" s="164"/>
      <c r="F68" s="170"/>
      <c r="G68" s="79"/>
      <c r="H68" s="77"/>
      <c r="I68" s="53"/>
      <c r="J68" s="78"/>
    </row>
    <row r="69" spans="1:10" s="76" customFormat="1" ht="29">
      <c r="A69" s="99" t="s">
        <v>72</v>
      </c>
      <c r="B69" s="100" t="s">
        <v>182</v>
      </c>
      <c r="C69" s="101" t="s">
        <v>61</v>
      </c>
      <c r="D69" s="139">
        <v>35</v>
      </c>
      <c r="E69" s="103"/>
      <c r="F69" s="104">
        <f t="shared" ref="F69:F70" si="5">D69*E69</f>
        <v>0</v>
      </c>
      <c r="G69" s="79"/>
      <c r="H69" s="77"/>
      <c r="I69" s="53"/>
      <c r="J69" s="78"/>
    </row>
    <row r="70" spans="1:10" s="76" customFormat="1" ht="14.5">
      <c r="A70" s="99" t="s">
        <v>73</v>
      </c>
      <c r="B70" s="100" t="s">
        <v>138</v>
      </c>
      <c r="C70" s="101" t="s">
        <v>24</v>
      </c>
      <c r="D70" s="139">
        <v>1</v>
      </c>
      <c r="E70" s="103"/>
      <c r="F70" s="104">
        <f t="shared" si="5"/>
        <v>0</v>
      </c>
      <c r="G70" s="79"/>
      <c r="H70" s="77"/>
      <c r="I70" s="53"/>
      <c r="J70" s="78"/>
    </row>
    <row r="71" spans="1:10" s="76" customFormat="1" ht="14.5">
      <c r="A71" s="75"/>
      <c r="B71" s="133" t="s">
        <v>136</v>
      </c>
      <c r="C71" s="164"/>
      <c r="D71" s="162"/>
      <c r="E71" s="164"/>
      <c r="F71" s="170"/>
      <c r="G71" s="79"/>
      <c r="H71" s="77"/>
      <c r="I71" s="53"/>
      <c r="J71" s="78"/>
    </row>
    <row r="72" spans="1:10" s="76" customFormat="1" ht="174">
      <c r="A72" s="99" t="s">
        <v>74</v>
      </c>
      <c r="B72" s="100" t="s">
        <v>135</v>
      </c>
      <c r="C72" s="101" t="s">
        <v>23</v>
      </c>
      <c r="D72" s="139">
        <v>1</v>
      </c>
      <c r="E72" s="103"/>
      <c r="F72" s="104">
        <f t="shared" si="4"/>
        <v>0</v>
      </c>
      <c r="G72" s="79"/>
      <c r="H72" s="77"/>
      <c r="I72" s="53"/>
      <c r="J72" s="78"/>
    </row>
    <row r="73" spans="1:10" s="76" customFormat="1" ht="29">
      <c r="A73" s="99" t="s">
        <v>75</v>
      </c>
      <c r="B73" s="100" t="s">
        <v>184</v>
      </c>
      <c r="C73" s="101" t="s">
        <v>23</v>
      </c>
      <c r="D73" s="139">
        <v>1</v>
      </c>
      <c r="E73" s="103"/>
      <c r="F73" s="104">
        <f t="shared" ref="F73" si="6">E73*D73</f>
        <v>0</v>
      </c>
      <c r="G73" s="79"/>
      <c r="H73" s="77"/>
      <c r="I73" s="53"/>
      <c r="J73" s="78"/>
    </row>
    <row r="74" spans="1:10" s="54" customFormat="1" ht="14.5">
      <c r="A74" s="72"/>
      <c r="B74" s="201" t="s">
        <v>63</v>
      </c>
      <c r="C74" s="69"/>
      <c r="D74" s="70"/>
      <c r="E74" s="71"/>
      <c r="F74" s="104"/>
      <c r="G74" s="68"/>
    </row>
    <row r="75" spans="1:10" s="76" customFormat="1" ht="29">
      <c r="A75" s="99" t="s">
        <v>76</v>
      </c>
      <c r="B75" s="100" t="s">
        <v>64</v>
      </c>
      <c r="C75" s="101" t="s">
        <v>62</v>
      </c>
      <c r="D75" s="139">
        <v>1</v>
      </c>
      <c r="E75" s="103"/>
      <c r="F75" s="104">
        <f t="shared" si="4"/>
        <v>0</v>
      </c>
      <c r="G75" s="79"/>
      <c r="H75" s="77"/>
      <c r="I75" s="53"/>
      <c r="J75" s="78"/>
    </row>
    <row r="76" spans="1:10" s="76" customFormat="1" ht="29">
      <c r="A76" s="99" t="s">
        <v>185</v>
      </c>
      <c r="B76" s="100" t="s">
        <v>65</v>
      </c>
      <c r="C76" s="101" t="s">
        <v>62</v>
      </c>
      <c r="D76" s="139">
        <v>1</v>
      </c>
      <c r="E76" s="103"/>
      <c r="F76" s="104">
        <f t="shared" si="4"/>
        <v>0</v>
      </c>
      <c r="G76" s="79"/>
      <c r="H76" s="77"/>
      <c r="I76" s="53"/>
      <c r="J76" s="78"/>
    </row>
    <row r="77" spans="1:10" s="91" customFormat="1" ht="21.75" customHeight="1" thickBot="1">
      <c r="A77" s="92"/>
      <c r="B77" s="137" t="s">
        <v>50</v>
      </c>
      <c r="C77" s="93"/>
      <c r="D77" s="94"/>
      <c r="E77" s="95"/>
      <c r="F77" s="134">
        <f>SUM(F69:F76)</f>
        <v>0</v>
      </c>
      <c r="G77" s="96"/>
      <c r="H77" s="97"/>
      <c r="I77" s="97"/>
      <c r="J77" s="97"/>
    </row>
    <row r="78" spans="1:10" s="76" customFormat="1" ht="14.5" thickTop="1">
      <c r="A78" s="177"/>
      <c r="B78" s="173"/>
      <c r="C78" s="175"/>
      <c r="D78" s="143"/>
      <c r="E78" s="146"/>
      <c r="F78" s="171"/>
      <c r="G78" s="79"/>
      <c r="H78" s="77"/>
      <c r="I78" s="53"/>
      <c r="J78" s="78"/>
    </row>
    <row r="79" spans="1:10" s="76" customFormat="1">
      <c r="A79" s="177"/>
      <c r="B79" s="174"/>
      <c r="C79" s="176"/>
      <c r="D79" s="143"/>
      <c r="E79" s="146"/>
      <c r="F79" s="172"/>
      <c r="G79" s="79"/>
      <c r="H79" s="77"/>
      <c r="I79" s="53"/>
      <c r="J79" s="78"/>
    </row>
    <row r="80" spans="1:10" s="91" customFormat="1" ht="21.75" customHeight="1" thickBot="1">
      <c r="A80" s="92"/>
      <c r="B80" s="137" t="s">
        <v>18</v>
      </c>
      <c r="C80" s="93"/>
      <c r="D80" s="94"/>
      <c r="E80" s="95"/>
      <c r="F80" s="134">
        <f>F19+F39+F64+F77</f>
        <v>0</v>
      </c>
      <c r="G80" s="96"/>
      <c r="H80" s="97"/>
      <c r="I80" s="97"/>
      <c r="J80" s="97"/>
    </row>
    <row r="81" spans="1:10" s="74" customFormat="1" ht="15" customHeight="1" thickTop="1">
      <c r="A81" s="73"/>
      <c r="B81" s="85"/>
      <c r="C81" s="86"/>
      <c r="D81" s="87"/>
      <c r="E81" s="88"/>
      <c r="F81" s="55"/>
      <c r="G81" s="52"/>
      <c r="H81" s="77"/>
      <c r="I81" s="52"/>
      <c r="J81" s="52"/>
    </row>
    <row r="85" spans="1:10" ht="22.15" customHeight="1">
      <c r="H85" s="53"/>
    </row>
  </sheetData>
  <mergeCells count="1">
    <mergeCell ref="A1:F1"/>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
  <sheetViews>
    <sheetView workbookViewId="0">
      <selection activeCell="F47" sqref="F47"/>
    </sheetView>
  </sheetViews>
  <sheetFormatPr defaultColWidth="8.54296875" defaultRowHeight="14"/>
  <cols>
    <col min="1" max="1" width="7.1796875" style="183" customWidth="1"/>
    <col min="2" max="2" width="47.453125" style="183" customWidth="1"/>
    <col min="3" max="4" width="8.54296875" style="183"/>
    <col min="5" max="5" width="11.54296875" style="183" customWidth="1"/>
    <col min="6" max="6" width="14.1796875" style="183" customWidth="1"/>
    <col min="7" max="7" width="8.54296875" style="183"/>
    <col min="8" max="8" width="9.1796875" style="183" bestFit="1" customWidth="1"/>
    <col min="9" max="16384" width="8.54296875" style="183"/>
  </cols>
  <sheetData>
    <row r="1" spans="1:9" ht="14.5" thickBot="1"/>
    <row r="2" spans="1:9" s="67" customFormat="1" ht="33.65" customHeight="1" thickBot="1">
      <c r="A2" s="105" t="s">
        <v>23</v>
      </c>
      <c r="B2" s="198" t="s">
        <v>0</v>
      </c>
      <c r="C2" s="107" t="s">
        <v>2</v>
      </c>
      <c r="D2" s="108" t="s">
        <v>25</v>
      </c>
      <c r="E2" s="117" t="s">
        <v>31</v>
      </c>
      <c r="F2" s="116" t="s">
        <v>26</v>
      </c>
    </row>
    <row r="3" spans="1:9" ht="29">
      <c r="A3" s="227" t="s">
        <v>3</v>
      </c>
      <c r="B3" s="196" t="s">
        <v>151</v>
      </c>
      <c r="C3" s="110"/>
      <c r="D3" s="110"/>
      <c r="E3" s="110"/>
      <c r="F3" s="200"/>
    </row>
    <row r="4" spans="1:9" ht="14.5" thickBot="1">
      <c r="A4" s="202"/>
      <c r="B4" s="197"/>
      <c r="C4" s="199"/>
      <c r="D4" s="199"/>
      <c r="E4" s="199"/>
      <c r="F4" s="195"/>
    </row>
    <row r="5" spans="1:9">
      <c r="A5" s="185"/>
      <c r="B5" s="186"/>
      <c r="C5" s="187"/>
      <c r="D5" s="188"/>
      <c r="E5" s="62"/>
      <c r="F5" s="63"/>
    </row>
    <row r="6" spans="1:9" s="76" customFormat="1" ht="101.5">
      <c r="A6" s="99" t="s">
        <v>38</v>
      </c>
      <c r="B6" s="100" t="s">
        <v>80</v>
      </c>
      <c r="C6" s="101" t="s">
        <v>79</v>
      </c>
      <c r="D6" s="102">
        <v>2</v>
      </c>
      <c r="E6" s="103"/>
      <c r="F6" s="104">
        <f>E6*D6</f>
        <v>0</v>
      </c>
      <c r="G6" s="79"/>
      <c r="H6" s="53"/>
      <c r="I6" s="78"/>
    </row>
    <row r="7" spans="1:9" ht="14.5" thickBot="1">
      <c r="A7" s="184"/>
      <c r="B7" s="65"/>
      <c r="C7" s="64"/>
      <c r="D7" s="64"/>
      <c r="E7" s="64"/>
      <c r="F7" s="66"/>
    </row>
    <row r="8" spans="1:9" s="204" customFormat="1" ht="33" customHeight="1" thickBot="1">
      <c r="A8" s="257" t="s">
        <v>10</v>
      </c>
      <c r="B8" s="241" t="s">
        <v>152</v>
      </c>
      <c r="C8" s="242"/>
      <c r="D8" s="243"/>
      <c r="E8" s="243"/>
      <c r="F8" s="244"/>
    </row>
    <row r="9" spans="1:9" s="76" customFormat="1" ht="203">
      <c r="A9" s="205" t="s">
        <v>71</v>
      </c>
      <c r="B9" s="100" t="s">
        <v>153</v>
      </c>
      <c r="C9" s="101" t="s">
        <v>24</v>
      </c>
      <c r="D9" s="102">
        <v>2</v>
      </c>
      <c r="E9" s="103"/>
      <c r="F9" s="104">
        <f>E9*D9</f>
        <v>0</v>
      </c>
      <c r="G9" s="79"/>
      <c r="H9" s="206"/>
      <c r="I9" s="78"/>
    </row>
    <row r="10" spans="1:9" s="76" customFormat="1" ht="43.5">
      <c r="A10" s="205" t="s">
        <v>111</v>
      </c>
      <c r="B10" s="100" t="s">
        <v>154</v>
      </c>
      <c r="C10" s="101" t="s">
        <v>24</v>
      </c>
      <c r="D10" s="102">
        <v>2</v>
      </c>
      <c r="E10" s="103"/>
      <c r="F10" s="104">
        <f t="shared" ref="F10:F11" si="0">E10*D10</f>
        <v>0</v>
      </c>
      <c r="G10" s="79"/>
      <c r="H10" s="206"/>
      <c r="I10" s="78"/>
    </row>
    <row r="11" spans="1:9" s="76" customFormat="1" ht="72.5">
      <c r="A11" s="205" t="s">
        <v>112</v>
      </c>
      <c r="B11" s="100" t="s">
        <v>155</v>
      </c>
      <c r="C11" s="101" t="s">
        <v>24</v>
      </c>
      <c r="D11" s="102">
        <v>2</v>
      </c>
      <c r="E11" s="103"/>
      <c r="F11" s="104">
        <f t="shared" si="0"/>
        <v>0</v>
      </c>
      <c r="G11" s="79"/>
      <c r="H11" s="206"/>
      <c r="I11" s="78"/>
    </row>
    <row r="12" spans="1:9" s="212" customFormat="1">
      <c r="A12" s="207"/>
      <c r="B12" s="228"/>
      <c r="C12" s="208"/>
      <c r="D12" s="209"/>
      <c r="E12" s="209"/>
      <c r="F12" s="210"/>
      <c r="G12" s="211"/>
    </row>
    <row r="13" spans="1:9" s="212" customFormat="1" ht="14.5">
      <c r="A13" s="207"/>
      <c r="B13" s="201" t="s">
        <v>156</v>
      </c>
      <c r="C13" s="208"/>
      <c r="D13" s="209"/>
      <c r="E13" s="209"/>
      <c r="F13" s="210"/>
      <c r="G13" s="211"/>
    </row>
    <row r="14" spans="1:9" s="212" customFormat="1" ht="29">
      <c r="A14" s="207"/>
      <c r="B14" s="201" t="s">
        <v>157</v>
      </c>
      <c r="C14" s="208"/>
      <c r="D14" s="209"/>
      <c r="E14" s="209"/>
      <c r="F14" s="210"/>
      <c r="G14" s="211"/>
    </row>
    <row r="15" spans="1:9" s="212" customFormat="1" ht="51" customHeight="1">
      <c r="A15" s="207"/>
      <c r="B15" s="213" t="s">
        <v>36</v>
      </c>
      <c r="C15" s="208"/>
      <c r="D15" s="209"/>
      <c r="E15" s="214"/>
      <c r="F15" s="210"/>
      <c r="G15" s="211"/>
    </row>
    <row r="16" spans="1:9" s="212" customFormat="1" ht="14.5">
      <c r="A16" s="207"/>
      <c r="B16" s="213" t="s">
        <v>37</v>
      </c>
      <c r="C16" s="208"/>
      <c r="D16" s="209"/>
      <c r="E16" s="214"/>
      <c r="F16" s="210"/>
      <c r="G16" s="211"/>
    </row>
    <row r="17" spans="1:9" s="76" customFormat="1" ht="14.5">
      <c r="A17" s="205" t="s">
        <v>113</v>
      </c>
      <c r="B17" s="100" t="s">
        <v>158</v>
      </c>
      <c r="C17" s="101" t="s">
        <v>159</v>
      </c>
      <c r="D17" s="102">
        <v>50</v>
      </c>
      <c r="E17" s="103"/>
      <c r="F17" s="104">
        <f t="shared" ref="F17:F25" si="1">E17*D17</f>
        <v>0</v>
      </c>
      <c r="G17" s="79"/>
      <c r="H17" s="206"/>
      <c r="I17" s="78"/>
    </row>
    <row r="18" spans="1:9" s="76" customFormat="1" ht="14.5">
      <c r="A18" s="205" t="s">
        <v>114</v>
      </c>
      <c r="B18" s="100" t="s">
        <v>160</v>
      </c>
      <c r="C18" s="101" t="s">
        <v>159</v>
      </c>
      <c r="D18" s="102">
        <v>70</v>
      </c>
      <c r="E18" s="103"/>
      <c r="F18" s="104">
        <f t="shared" si="1"/>
        <v>0</v>
      </c>
      <c r="G18" s="79"/>
      <c r="H18" s="206"/>
      <c r="I18" s="78"/>
    </row>
    <row r="19" spans="1:9" s="76" customFormat="1" ht="14.5">
      <c r="A19" s="205" t="s">
        <v>115</v>
      </c>
      <c r="B19" s="100" t="s">
        <v>161</v>
      </c>
      <c r="C19" s="101" t="s">
        <v>159</v>
      </c>
      <c r="D19" s="102">
        <v>50</v>
      </c>
      <c r="E19" s="103"/>
      <c r="F19" s="104">
        <f t="shared" si="1"/>
        <v>0</v>
      </c>
      <c r="G19" s="79"/>
      <c r="H19" s="206"/>
      <c r="I19" s="78"/>
    </row>
    <row r="20" spans="1:9" s="76" customFormat="1" ht="14.5">
      <c r="A20" s="205" t="s">
        <v>116</v>
      </c>
      <c r="B20" s="100" t="s">
        <v>162</v>
      </c>
      <c r="C20" s="101" t="s">
        <v>24</v>
      </c>
      <c r="D20" s="102">
        <v>2</v>
      </c>
      <c r="E20" s="103"/>
      <c r="F20" s="104">
        <f t="shared" si="1"/>
        <v>0</v>
      </c>
      <c r="G20" s="79"/>
      <c r="H20" s="206"/>
      <c r="I20" s="78"/>
    </row>
    <row r="21" spans="1:9" s="76" customFormat="1" ht="14.5">
      <c r="A21" s="205" t="s">
        <v>139</v>
      </c>
      <c r="B21" s="100" t="s">
        <v>163</v>
      </c>
      <c r="C21" s="101" t="s">
        <v>24</v>
      </c>
      <c r="D21" s="102">
        <v>4</v>
      </c>
      <c r="E21" s="103"/>
      <c r="F21" s="104">
        <f t="shared" si="1"/>
        <v>0</v>
      </c>
      <c r="G21" s="79"/>
      <c r="H21" s="206"/>
      <c r="I21" s="78"/>
    </row>
    <row r="22" spans="1:9" s="76" customFormat="1" ht="14.5">
      <c r="A22" s="205" t="s">
        <v>140</v>
      </c>
      <c r="B22" s="100" t="s">
        <v>164</v>
      </c>
      <c r="C22" s="101" t="s">
        <v>24</v>
      </c>
      <c r="D22" s="102">
        <v>4</v>
      </c>
      <c r="E22" s="103"/>
      <c r="F22" s="104">
        <f t="shared" si="1"/>
        <v>0</v>
      </c>
      <c r="G22" s="79"/>
      <c r="H22" s="206"/>
      <c r="I22" s="78"/>
    </row>
    <row r="23" spans="1:9" s="76" customFormat="1" ht="14.5">
      <c r="A23" s="205" t="s">
        <v>141</v>
      </c>
      <c r="B23" s="100" t="s">
        <v>165</v>
      </c>
      <c r="C23" s="101" t="s">
        <v>24</v>
      </c>
      <c r="D23" s="102">
        <v>4</v>
      </c>
      <c r="E23" s="103"/>
      <c r="F23" s="104">
        <f t="shared" si="1"/>
        <v>0</v>
      </c>
      <c r="G23" s="79"/>
      <c r="H23" s="206"/>
      <c r="I23" s="78"/>
    </row>
    <row r="24" spans="1:9" s="76" customFormat="1" ht="43.5">
      <c r="A24" s="205" t="s">
        <v>142</v>
      </c>
      <c r="B24" s="100" t="s">
        <v>166</v>
      </c>
      <c r="C24" s="101" t="s">
        <v>23</v>
      </c>
      <c r="D24" s="102">
        <v>1</v>
      </c>
      <c r="E24" s="103"/>
      <c r="F24" s="104">
        <f t="shared" si="1"/>
        <v>0</v>
      </c>
      <c r="G24" s="79"/>
      <c r="H24" s="206"/>
      <c r="I24" s="78"/>
    </row>
    <row r="25" spans="1:9" s="76" customFormat="1" ht="29">
      <c r="A25" s="205" t="s">
        <v>143</v>
      </c>
      <c r="B25" s="100" t="s">
        <v>167</v>
      </c>
      <c r="C25" s="101" t="s">
        <v>24</v>
      </c>
      <c r="D25" s="102">
        <v>2</v>
      </c>
      <c r="E25" s="103"/>
      <c r="F25" s="104">
        <f t="shared" si="1"/>
        <v>0</v>
      </c>
      <c r="G25" s="79"/>
      <c r="H25" s="206"/>
      <c r="I25" s="78"/>
    </row>
    <row r="26" spans="1:9" ht="14.5" thickBot="1">
      <c r="A26" s="184"/>
      <c r="B26" s="65"/>
      <c r="C26" s="64"/>
      <c r="D26" s="64"/>
      <c r="E26" s="64"/>
      <c r="F26" s="203"/>
    </row>
    <row r="27" spans="1:9" s="217" customFormat="1">
      <c r="A27" s="245" t="s">
        <v>4</v>
      </c>
      <c r="B27" s="246" t="s">
        <v>181</v>
      </c>
      <c r="C27" s="247"/>
      <c r="D27" s="248"/>
      <c r="E27" s="249"/>
      <c r="F27" s="250"/>
      <c r="G27" s="215"/>
      <c r="H27" s="216"/>
    </row>
    <row r="28" spans="1:9" s="217" customFormat="1" ht="28.5" thickBot="1">
      <c r="A28" s="251"/>
      <c r="B28" s="252" t="s">
        <v>168</v>
      </c>
      <c r="C28" s="253"/>
      <c r="D28" s="254"/>
      <c r="E28" s="255"/>
      <c r="F28" s="256"/>
      <c r="G28" s="215"/>
      <c r="H28" s="216"/>
    </row>
    <row r="29" spans="1:9" s="217" customFormat="1" ht="28">
      <c r="A29" s="229" t="s">
        <v>45</v>
      </c>
      <c r="B29" s="230" t="s">
        <v>169</v>
      </c>
      <c r="C29" s="220" t="s">
        <v>61</v>
      </c>
      <c r="D29" s="221">
        <f>70*4</f>
        <v>280</v>
      </c>
      <c r="E29" s="231"/>
      <c r="F29" s="232">
        <f>E29*D29</f>
        <v>0</v>
      </c>
      <c r="G29" s="215"/>
      <c r="H29" s="216"/>
    </row>
    <row r="30" spans="1:9" s="217" customFormat="1">
      <c r="A30" s="233" t="s">
        <v>51</v>
      </c>
      <c r="B30" s="230" t="s">
        <v>170</v>
      </c>
      <c r="C30" s="220" t="s">
        <v>62</v>
      </c>
      <c r="D30" s="221">
        <f>2*4</f>
        <v>8</v>
      </c>
      <c r="E30" s="231"/>
      <c r="F30" s="232">
        <f t="shared" ref="F30:F40" si="2">E30*D30</f>
        <v>0</v>
      </c>
      <c r="G30" s="215"/>
      <c r="H30" s="216"/>
    </row>
    <row r="31" spans="1:9" s="217" customFormat="1">
      <c r="A31" s="229" t="s">
        <v>53</v>
      </c>
      <c r="B31" s="230" t="s">
        <v>171</v>
      </c>
      <c r="C31" s="220" t="s">
        <v>62</v>
      </c>
      <c r="D31" s="221">
        <f>10*4</f>
        <v>40</v>
      </c>
      <c r="E31" s="231"/>
      <c r="F31" s="232">
        <f t="shared" si="2"/>
        <v>0</v>
      </c>
      <c r="G31" s="215"/>
      <c r="H31" s="216"/>
    </row>
    <row r="32" spans="1:9" s="217" customFormat="1" ht="28">
      <c r="A32" s="233" t="s">
        <v>54</v>
      </c>
      <c r="B32" s="230" t="s">
        <v>172</v>
      </c>
      <c r="C32" s="220" t="s">
        <v>62</v>
      </c>
      <c r="D32" s="221">
        <f>4*4</f>
        <v>16</v>
      </c>
      <c r="E32" s="231"/>
      <c r="F32" s="232">
        <f t="shared" si="2"/>
        <v>0</v>
      </c>
      <c r="G32" s="215"/>
      <c r="H32" s="216"/>
    </row>
    <row r="33" spans="1:9" s="217" customFormat="1">
      <c r="A33" s="229" t="s">
        <v>90</v>
      </c>
      <c r="B33" s="230" t="s">
        <v>173</v>
      </c>
      <c r="C33" s="220" t="s">
        <v>62</v>
      </c>
      <c r="D33" s="218">
        <f>14*4</f>
        <v>56</v>
      </c>
      <c r="E33" s="231"/>
      <c r="F33" s="232">
        <f t="shared" si="2"/>
        <v>0</v>
      </c>
      <c r="G33" s="215"/>
      <c r="H33" s="216"/>
    </row>
    <row r="34" spans="1:9" s="217" customFormat="1">
      <c r="A34" s="233" t="s">
        <v>91</v>
      </c>
      <c r="B34" s="230" t="s">
        <v>174</v>
      </c>
      <c r="C34" s="220" t="s">
        <v>62</v>
      </c>
      <c r="D34" s="218">
        <f>10*4</f>
        <v>40</v>
      </c>
      <c r="E34" s="231"/>
      <c r="F34" s="232">
        <f t="shared" si="2"/>
        <v>0</v>
      </c>
      <c r="G34" s="215"/>
      <c r="H34" s="216"/>
    </row>
    <row r="35" spans="1:9" s="217" customFormat="1">
      <c r="A35" s="229" t="s">
        <v>92</v>
      </c>
      <c r="B35" s="230" t="s">
        <v>175</v>
      </c>
      <c r="C35" s="220" t="s">
        <v>61</v>
      </c>
      <c r="D35" s="218">
        <f>30*4</f>
        <v>120</v>
      </c>
      <c r="E35" s="231"/>
      <c r="F35" s="232">
        <f t="shared" si="2"/>
        <v>0</v>
      </c>
      <c r="G35" s="215"/>
      <c r="H35" s="216"/>
    </row>
    <row r="36" spans="1:9" s="217" customFormat="1">
      <c r="A36" s="233" t="s">
        <v>93</v>
      </c>
      <c r="B36" s="230" t="s">
        <v>176</v>
      </c>
      <c r="C36" s="220" t="s">
        <v>62</v>
      </c>
      <c r="D36" s="221">
        <f>4*4</f>
        <v>16</v>
      </c>
      <c r="E36" s="231"/>
      <c r="F36" s="232">
        <f t="shared" si="2"/>
        <v>0</v>
      </c>
      <c r="G36" s="215"/>
      <c r="H36" s="216"/>
    </row>
    <row r="37" spans="1:9" s="217" customFormat="1">
      <c r="A37" s="229" t="s">
        <v>102</v>
      </c>
      <c r="B37" s="230" t="s">
        <v>180</v>
      </c>
      <c r="C37" s="220" t="s">
        <v>23</v>
      </c>
      <c r="D37" s="218">
        <f>1*4</f>
        <v>4</v>
      </c>
      <c r="E37" s="219"/>
      <c r="F37" s="232">
        <f t="shared" si="2"/>
        <v>0</v>
      </c>
      <c r="G37" s="215"/>
      <c r="H37" s="216"/>
    </row>
    <row r="38" spans="1:9" s="217" customFormat="1" ht="42">
      <c r="A38" s="233" t="s">
        <v>94</v>
      </c>
      <c r="B38" s="222" t="s">
        <v>177</v>
      </c>
      <c r="C38" s="223" t="s">
        <v>62</v>
      </c>
      <c r="D38" s="224">
        <f>1*4</f>
        <v>4</v>
      </c>
      <c r="E38" s="225"/>
      <c r="F38" s="232">
        <f t="shared" si="2"/>
        <v>0</v>
      </c>
      <c r="G38" s="215"/>
      <c r="H38" s="216"/>
    </row>
    <row r="39" spans="1:9" s="217" customFormat="1" ht="42">
      <c r="A39" s="229" t="s">
        <v>95</v>
      </c>
      <c r="B39" s="222" t="s">
        <v>178</v>
      </c>
      <c r="C39" s="223" t="s">
        <v>62</v>
      </c>
      <c r="D39" s="224">
        <f>1*4</f>
        <v>4</v>
      </c>
      <c r="E39" s="226"/>
      <c r="F39" s="232">
        <f t="shared" si="2"/>
        <v>0</v>
      </c>
      <c r="G39" s="215"/>
      <c r="H39" s="216"/>
    </row>
    <row r="40" spans="1:9" s="217" customFormat="1" ht="28">
      <c r="A40" s="233" t="s">
        <v>96</v>
      </c>
      <c r="B40" s="222" t="s">
        <v>179</v>
      </c>
      <c r="C40" s="220" t="s">
        <v>61</v>
      </c>
      <c r="D40" s="224">
        <f>6*4</f>
        <v>24</v>
      </c>
      <c r="E40" s="226"/>
      <c r="F40" s="232">
        <f t="shared" si="2"/>
        <v>0</v>
      </c>
      <c r="G40" s="215"/>
      <c r="H40" s="216"/>
    </row>
    <row r="41" spans="1:9" ht="14.5" thickBot="1">
      <c r="A41" s="184"/>
      <c r="B41" s="65"/>
      <c r="C41" s="64"/>
      <c r="D41" s="64"/>
      <c r="E41" s="64"/>
      <c r="F41" s="203"/>
    </row>
    <row r="42" spans="1:9" s="217" customFormat="1" ht="14.5" thickBot="1">
      <c r="A42" s="263" t="s">
        <v>5</v>
      </c>
      <c r="B42" s="258" t="s">
        <v>63</v>
      </c>
      <c r="C42" s="259"/>
      <c r="D42" s="260"/>
      <c r="E42" s="261"/>
      <c r="F42" s="262"/>
      <c r="G42" s="215"/>
      <c r="H42" s="216"/>
    </row>
    <row r="43" spans="1:9" s="217" customFormat="1" ht="42">
      <c r="A43" s="234" t="s">
        <v>72</v>
      </c>
      <c r="B43" s="222" t="s">
        <v>64</v>
      </c>
      <c r="C43" s="223" t="s">
        <v>62</v>
      </c>
      <c r="D43" s="224">
        <v>1</v>
      </c>
      <c r="E43" s="226"/>
      <c r="F43" s="232">
        <f>E43*D43</f>
        <v>0</v>
      </c>
      <c r="G43" s="215"/>
      <c r="H43" s="216"/>
    </row>
    <row r="44" spans="1:9" s="217" customFormat="1" ht="28">
      <c r="A44" s="234" t="s">
        <v>73</v>
      </c>
      <c r="B44" s="222" t="s">
        <v>65</v>
      </c>
      <c r="C44" s="223" t="s">
        <v>62</v>
      </c>
      <c r="D44" s="224">
        <v>1</v>
      </c>
      <c r="E44" s="226"/>
      <c r="F44" s="232">
        <f>E44*D44</f>
        <v>0</v>
      </c>
      <c r="G44" s="215"/>
      <c r="H44" s="216"/>
    </row>
    <row r="45" spans="1:9">
      <c r="A45" s="184"/>
      <c r="B45" s="65"/>
      <c r="C45" s="64"/>
      <c r="D45" s="64"/>
      <c r="E45" s="64"/>
      <c r="F45" s="203"/>
    </row>
    <row r="46" spans="1:9">
      <c r="A46" s="179"/>
      <c r="B46" s="180"/>
      <c r="C46" s="181"/>
      <c r="D46" s="181"/>
      <c r="E46" s="181"/>
      <c r="F46" s="182"/>
    </row>
    <row r="47" spans="1:9" s="91" customFormat="1" ht="21.75" customHeight="1" thickBot="1">
      <c r="A47" s="235"/>
      <c r="B47" s="236" t="s">
        <v>18</v>
      </c>
      <c r="C47" s="237"/>
      <c r="D47" s="238"/>
      <c r="E47" s="239"/>
      <c r="F47" s="240">
        <f>SUM(F6:F46)</f>
        <v>0</v>
      </c>
      <c r="G47" s="96"/>
      <c r="H47" s="97"/>
      <c r="I47" s="9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UGAENABEL-1392513980-188045</_dlc_DocId>
    <_dlc_DocIdUrl xmlns="508ba6eb-9e09-4fd5-92f2-2d9921329f2d">
      <Url>https://enabelbe.sharepoint.com/sites/UGA/_layouts/15/DocIdRedir.aspx?ID=UGAENABEL-1392513980-188045</Url>
      <Description>UGAENABEL-1392513980-188045</Description>
    </_dlc_DocIdUrl>
    <lcf76f155ced4ddcb4097134ff3c332f xmlns="18b3d539-9de9-4cb5-b847-07048d085d87">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UGA22009</TermName>
          <TermId xmlns="http://schemas.microsoft.com/office/infopath/2007/PartnerControls">1afab57c-2e5f-4f3c-a39b-eabfcbd3d3ae</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UGA22009-10070</TermName>
          <TermId xmlns="http://schemas.microsoft.com/office/infopath/2007/PartnerControls">b96335b2-9a9a-4f79-87e7-2a7145bb6dfc</TermId>
        </TermInfo>
      </Terms>
    </l9d65098618b4a8fbbe87718e7187e6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B611C76F5222F34CBC8FBE6E03D5961B" ma:contentTypeVersion="36" ma:contentTypeDescription="" ma:contentTypeScope="" ma:versionID="924f09f04396e59d6a963f1c159ddd21">
  <xsd:schema xmlns:xsd="http://www.w3.org/2001/XMLSchema" xmlns:xs="http://www.w3.org/2001/XMLSchema" xmlns:p="http://schemas.microsoft.com/office/2006/metadata/properties" xmlns:ns1="http://schemas.microsoft.com/sharepoint/v3" xmlns:ns2="14a9c00f-d9e3-4eb9-aad3-f69239d17d9c" xmlns:ns3="3a2cca07-d411-4b48-b7e8-c526dfd39ce0" xmlns:ns4="702fbd75-83ea-491b-9326-cd04ce73097a" xmlns:ns5="508ba6eb-9e09-4fd5-92f2-2d9921329f2d" xmlns:ns6="18b3d539-9de9-4cb5-b847-07048d085d87" targetNamespace="http://schemas.microsoft.com/office/2006/metadata/properties" ma:root="true" ma:fieldsID="806e381c272b8a3c089a4929b15d6d32" ns1:_="" ns2:_="" ns3:_="" ns4:_="" ns5:_="" ns6:_="">
    <xsd:import namespace="http://schemas.microsoft.com/sharepoint/v3"/>
    <xsd:import namespace="14a9c00f-d9e3-4eb9-aad3-f69239d17d9c"/>
    <xsd:import namespace="3a2cca07-d411-4b48-b7e8-c526dfd39ce0"/>
    <xsd:import namespace="702fbd75-83ea-491b-9326-cd04ce73097a"/>
    <xsd:import namespace="508ba6eb-9e09-4fd5-92f2-2d9921329f2d"/>
    <xsd:import namespace="18b3d539-9de9-4cb5-b847-07048d085d87"/>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4:SharedWithUsers" minOccurs="0"/>
                <xsd:element ref="ns4:SharedWithDetails" minOccurs="0"/>
                <xsd:element ref="ns6:MediaServiceMetadata" minOccurs="0"/>
                <xsd:element ref="ns6:MediaServiceFastMetadata"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b3d539-9de9-4cb5-b847-07048d085d87"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8" nillable="true" ma:displayName="MediaServiceDateTaken" ma:hidden="true" ma:internalName="MediaServiceDateTaken"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4B6E21-D860-4215-AA5C-EA430B8C91DC}">
  <ds:schemaRefs>
    <ds:schemaRef ds:uri="http://schemas.microsoft.com/office/2006/metadata/properties"/>
    <ds:schemaRef ds:uri="http://schemas.microsoft.com/office/2006/documentManagement/types"/>
    <ds:schemaRef ds:uri="http://purl.org/dc/elements/1.1/"/>
    <ds:schemaRef ds:uri="http://purl.org/dc/terms/"/>
    <ds:schemaRef ds:uri="508ba6eb-9e09-4fd5-92f2-2d9921329f2d"/>
    <ds:schemaRef ds:uri="3a2cca07-d411-4b48-b7e8-c526dfd39ce0"/>
    <ds:schemaRef ds:uri="http://schemas.microsoft.com/office/infopath/2007/PartnerControls"/>
    <ds:schemaRef ds:uri="http://schemas.openxmlformats.org/package/2006/metadata/core-properties"/>
    <ds:schemaRef ds:uri="http://purl.org/dc/dcmitype/"/>
    <ds:schemaRef ds:uri="http://www.w3.org/XML/1998/namespace"/>
    <ds:schemaRef ds:uri="f3391a51-24a2-4aff-bc36-b8bafdb70464"/>
    <ds:schemaRef ds:uri="702fbd75-83ea-491b-9326-cd04ce73097a"/>
    <ds:schemaRef ds:uri="14a9c00f-d9e3-4eb9-aad3-f69239d17d9c"/>
    <ds:schemaRef ds:uri="http://schemas.microsoft.com/sharepoint/v3"/>
    <ds:schemaRef ds:uri="18b3d539-9de9-4cb5-b847-07048d085d87"/>
  </ds:schemaRefs>
</ds:datastoreItem>
</file>

<file path=customXml/itemProps2.xml><?xml version="1.0" encoding="utf-8"?>
<ds:datastoreItem xmlns:ds="http://schemas.openxmlformats.org/officeDocument/2006/customXml" ds:itemID="{90478F2C-5390-42FC-A83D-F845B9E2015C}">
  <ds:schemaRefs>
    <ds:schemaRef ds:uri="http://schemas.microsoft.com/sharepoint/v3/contenttype/forms"/>
  </ds:schemaRefs>
</ds:datastoreItem>
</file>

<file path=customXml/itemProps3.xml><?xml version="1.0" encoding="utf-8"?>
<ds:datastoreItem xmlns:ds="http://schemas.openxmlformats.org/officeDocument/2006/customXml" ds:itemID="{B3F78BFD-F6E4-4645-80D9-DD87BD0ABDEE}">
  <ds:schemaRefs>
    <ds:schemaRef ds:uri="http://schemas.microsoft.com/sharepoint/events"/>
  </ds:schemaRefs>
</ds:datastoreItem>
</file>

<file path=customXml/itemProps4.xml><?xml version="1.0" encoding="utf-8"?>
<ds:datastoreItem xmlns:ds="http://schemas.openxmlformats.org/officeDocument/2006/customXml" ds:itemID="{BC3BFF97-BA3D-43E4-8D5A-19D06C208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702fbd75-83ea-491b-9326-cd04ce73097a"/>
    <ds:schemaRef ds:uri="508ba6eb-9e09-4fd5-92f2-2d9921329f2d"/>
    <ds:schemaRef ds:uri="18b3d539-9de9-4cb5-b847-07048d085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Summary</vt:lpstr>
      <vt:lpstr>Preliminaries</vt:lpstr>
      <vt:lpstr>Nyamirami</vt:lpstr>
      <vt:lpstr>Rwesande</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FENI, Pascal</cp:lastModifiedBy>
  <cp:lastPrinted>2024-05-20T13:18:29Z</cp:lastPrinted>
  <dcterms:created xsi:type="dcterms:W3CDTF">2015-06-05T18:17:20Z</dcterms:created>
  <dcterms:modified xsi:type="dcterms:W3CDTF">2025-09-03T13:25:48Z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0x0101002C34C447E6454A40A553EE97A6C4718600B611C76F5222F34CBC8FBE6E03D5961B</vt:lpwstr>
  </property>
  <property fmtid="{D5CDD505-2E9C-101B-9397-08002B2CF9AE}" pid="3" name="Document_Language">
    <vt:lpwstr>5</vt:lpwstr>
  </property>
  <property fmtid="{D5CDD505-2E9C-101B-9397-08002B2CF9AE}" pid="4" name="Country">
    <vt:lpwstr>1;#UGA|1e7ef116-7281-487b-a68a-9c110788cf77</vt:lpwstr>
  </property>
  <property fmtid="{D5CDD505-2E9C-101B-9397-08002B2CF9AE}" pid="5" name="_dlc_DocIdItemGuid">
    <vt:lpwstr>e0ba307a-2f45-4123-a7b7-1543cc7387b3</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625</vt:lpwstr>
  </property>
  <property fmtid="{D5CDD505-2E9C-101B-9397-08002B2CF9AE}" pid="10" name="Project_code">
    <vt:lpwstr>381</vt:lpwstr>
  </property>
  <property fmtid="{D5CDD505-2E9C-101B-9397-08002B2CF9AE}" pid="11" name="e2b781e9cad840cd89b90f5a7e989839">
    <vt:lpwstr/>
  </property>
  <property fmtid="{D5CDD505-2E9C-101B-9397-08002B2CF9AE}" pid="12" name="l9d65098618b4a8fbbe87718e7187e6b">
    <vt:lpwstr/>
  </property>
</Properties>
</file>