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enabelbe.sharepoint.com/sites/SEN/Contracts/21_Marchés_Publics/SEN2400311_Intervention 2/MP_plus30k/SEN24003-10028_Construction siège UDAM Nioro &amp; CCA Kaffrine/2_CSC/"/>
    </mc:Choice>
  </mc:AlternateContent>
  <xr:revisionPtr revIDLastSave="94" documentId="8_{300D6A2E-1B7C-48F0-9610-54C865BCB8FE}" xr6:coauthVersionLast="47" xr6:coauthVersionMax="47" xr10:uidLastSave="{D95709A0-367C-4647-9EED-7D2A0F82B102}"/>
  <bookViews>
    <workbookView xWindow="-110" yWindow="-110" windowWidth="19420" windowHeight="10300" xr2:uid="{19E004D0-0BD7-4177-A86B-C2C1552D9F79}"/>
  </bookViews>
  <sheets>
    <sheet name="RD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2" i="1" l="1"/>
  <c r="F89" i="1"/>
  <c r="F99" i="1"/>
  <c r="F139" i="1"/>
  <c r="F116" i="1"/>
  <c r="F153" i="1"/>
  <c r="F169" i="1"/>
  <c r="F185" i="1"/>
  <c r="F195" i="1"/>
  <c r="F76" i="1"/>
  <c r="F71" i="1"/>
  <c r="F65" i="1"/>
  <c r="F60" i="1"/>
  <c r="F51" i="1"/>
  <c r="F50" i="1"/>
  <c r="F28" i="1"/>
  <c r="F18" i="1"/>
  <c r="F244" i="1" l="1"/>
  <c r="F240" i="1"/>
  <c r="F233" i="1"/>
  <c r="F184" i="1"/>
  <c r="F177" i="1"/>
  <c r="F106" i="1"/>
  <c r="F140" i="1"/>
  <c r="F12" i="1"/>
  <c r="F133" i="1"/>
  <c r="F134" i="1"/>
  <c r="F135" i="1"/>
  <c r="F136" i="1"/>
  <c r="F137" i="1"/>
  <c r="F138" i="1"/>
  <c r="F176" i="1"/>
  <c r="F175" i="1"/>
  <c r="F62" i="1"/>
  <c r="F64" i="1"/>
  <c r="F63" i="1"/>
  <c r="F214" i="1"/>
  <c r="F75" i="1"/>
  <c r="F74" i="1"/>
  <c r="F59" i="1"/>
  <c r="F232" i="1"/>
  <c r="F231" i="1"/>
  <c r="F230" i="1"/>
  <c r="F229" i="1"/>
  <c r="F228" i="1"/>
  <c r="F227" i="1"/>
  <c r="F226" i="1"/>
  <c r="F225" i="1"/>
  <c r="F223" i="1"/>
  <c r="F222" i="1"/>
  <c r="F221" i="1"/>
  <c r="F220" i="1"/>
  <c r="F219" i="1"/>
  <c r="F218" i="1"/>
  <c r="F217" i="1"/>
  <c r="F216" i="1"/>
  <c r="F215" i="1"/>
  <c r="F212" i="1"/>
  <c r="F211" i="1"/>
  <c r="F210" i="1"/>
  <c r="F209" i="1"/>
  <c r="F208" i="1"/>
  <c r="F206" i="1"/>
  <c r="F205" i="1"/>
  <c r="F204" i="1"/>
  <c r="F203" i="1"/>
  <c r="F202" i="1"/>
  <c r="F201" i="1"/>
  <c r="F200" i="1"/>
  <c r="F199" i="1"/>
  <c r="F194" i="1"/>
  <c r="F193" i="1"/>
  <c r="F191" i="1"/>
  <c r="F189" i="1"/>
  <c r="F188" i="1"/>
  <c r="F187" i="1"/>
  <c r="F183" i="1"/>
  <c r="F182" i="1"/>
  <c r="F181" i="1"/>
  <c r="F180" i="1"/>
  <c r="F179" i="1"/>
  <c r="F174" i="1"/>
  <c r="F173" i="1"/>
  <c r="F172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2" i="1"/>
  <c r="F151" i="1"/>
  <c r="F150" i="1"/>
  <c r="F149" i="1"/>
  <c r="F148" i="1"/>
  <c r="F147" i="1"/>
  <c r="F146" i="1"/>
  <c r="F145" i="1"/>
  <c r="F144" i="1"/>
  <c r="F14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5" i="1"/>
  <c r="F114" i="1"/>
  <c r="F113" i="1"/>
  <c r="F112" i="1"/>
  <c r="F111" i="1"/>
  <c r="F110" i="1"/>
  <c r="F109" i="1"/>
  <c r="F108" i="1"/>
  <c r="F105" i="1"/>
  <c r="F104" i="1"/>
  <c r="F103" i="1"/>
  <c r="F102" i="1"/>
  <c r="F101" i="1"/>
  <c r="F98" i="1"/>
  <c r="F97" i="1"/>
  <c r="F96" i="1"/>
  <c r="F95" i="1"/>
  <c r="F94" i="1"/>
  <c r="F93" i="1"/>
  <c r="F79" i="1"/>
  <c r="F80" i="1"/>
  <c r="F81" i="1"/>
  <c r="F82" i="1"/>
  <c r="F83" i="1"/>
  <c r="F84" i="1"/>
  <c r="F85" i="1"/>
  <c r="F86" i="1"/>
  <c r="F87" i="1"/>
  <c r="F78" i="1"/>
  <c r="F69" i="1"/>
  <c r="F70" i="1"/>
  <c r="F68" i="1"/>
  <c r="F55" i="1"/>
  <c r="F56" i="1"/>
  <c r="F57" i="1"/>
  <c r="F58" i="1"/>
  <c r="F54" i="1"/>
  <c r="F236" i="1"/>
  <c r="F237" i="1"/>
  <c r="F238" i="1"/>
  <c r="F239" i="1"/>
  <c r="F235" i="1"/>
  <c r="F243" i="1"/>
  <c r="F88" i="1"/>
  <c r="F73" i="1"/>
  <c r="F40" i="1"/>
  <c r="F39" i="1"/>
  <c r="F38" i="1"/>
  <c r="F35" i="1"/>
  <c r="F17" i="1"/>
  <c r="F49" i="1"/>
  <c r="F48" i="1"/>
  <c r="F47" i="1"/>
  <c r="F46" i="1"/>
  <c r="F45" i="1"/>
  <c r="F44" i="1"/>
  <c r="F43" i="1"/>
  <c r="F42" i="1"/>
  <c r="F41" i="1"/>
  <c r="F37" i="1"/>
  <c r="F36" i="1"/>
  <c r="F34" i="1"/>
  <c r="F33" i="1"/>
  <c r="F32" i="1"/>
  <c r="F31" i="1"/>
  <c r="F30" i="1"/>
  <c r="F26" i="1"/>
  <c r="F27" i="1"/>
  <c r="F25" i="1"/>
  <c r="F24" i="1"/>
  <c r="F23" i="1"/>
  <c r="F22" i="1"/>
  <c r="F21" i="1"/>
  <c r="F20" i="1"/>
  <c r="F16" i="1"/>
  <c r="F15" i="1"/>
  <c r="F14" i="1"/>
  <c r="F90" i="1" l="1"/>
  <c r="F245" i="1" s="1"/>
  <c r="F246" i="1" s="1"/>
</calcChain>
</file>

<file path=xl/sharedStrings.xml><?xml version="1.0" encoding="utf-8"?>
<sst xmlns="http://schemas.openxmlformats.org/spreadsheetml/2006/main" count="439" uniqueCount="263">
  <si>
    <t>N°</t>
  </si>
  <si>
    <t>Désignation des ouvrages</t>
  </si>
  <si>
    <t>U</t>
  </si>
  <si>
    <t>Qté</t>
  </si>
  <si>
    <t>P.U.</t>
  </si>
  <si>
    <t>P.T.</t>
  </si>
  <si>
    <t>I</t>
  </si>
  <si>
    <t>ml</t>
  </si>
  <si>
    <t>II</t>
  </si>
  <si>
    <t xml:space="preserve">GROS ŒUVRE </t>
  </si>
  <si>
    <t>a</t>
  </si>
  <si>
    <t>Terrassement</t>
  </si>
  <si>
    <t>Fouille en puits et en rigoles</t>
  </si>
  <si>
    <t>m3</t>
  </si>
  <si>
    <t xml:space="preserve">Remblai contre fondation </t>
  </si>
  <si>
    <t>Remblai sous dallage ép. 32cm</t>
  </si>
  <si>
    <t>Sous Total Terrassement</t>
  </si>
  <si>
    <t>b</t>
  </si>
  <si>
    <t>Fondations</t>
  </si>
  <si>
    <t xml:space="preserve">Béton de propreté pour fondation dosé à 150kg/m3 </t>
  </si>
  <si>
    <t>Béton armé pour semelles dosé à 350kg/m3</t>
  </si>
  <si>
    <t>Béton armé pour amorces poteaux dosé à 350kg/m3</t>
  </si>
  <si>
    <t>Maçonnerie de soubassement en agglos pleins de 15x20x40</t>
  </si>
  <si>
    <t>m2</t>
  </si>
  <si>
    <t xml:space="preserve">Dallage sol ép. 13cm </t>
  </si>
  <si>
    <t>Sous Total Fondations</t>
  </si>
  <si>
    <t>c</t>
  </si>
  <si>
    <t>Elévation RDC</t>
  </si>
  <si>
    <t xml:space="preserve">Béton armé pour poteaux dosé à 350kg/m3 </t>
  </si>
  <si>
    <t>Béton armé pour linteaux et appuis de baie dosé à 350kg/m3</t>
  </si>
  <si>
    <t>Béton armé pour poutres dosé à 350kg/m3</t>
  </si>
  <si>
    <t>Béton armé pour marches dosé à 350kg/m3</t>
  </si>
  <si>
    <t>Béton armé pour dalle pleine de 16cm</t>
  </si>
  <si>
    <t>Béton armé pour dalle pleine de 13cm</t>
  </si>
  <si>
    <t>Plancher hourdis 12+4</t>
  </si>
  <si>
    <t>Plancher hourdis 12+8</t>
  </si>
  <si>
    <t>Plancher hourdis 16+4</t>
  </si>
  <si>
    <t>Maçonnerie en élévation agglos creux de 15x20x40</t>
  </si>
  <si>
    <t>Maçonnerie en élévation agglos creux de 10x20x40</t>
  </si>
  <si>
    <t>Enduit sur maçonneries et béton</t>
  </si>
  <si>
    <t>Enduit sous plafond</t>
  </si>
  <si>
    <t>Sous Total (b)</t>
  </si>
  <si>
    <t xml:space="preserve">SOUS TOTAL GROS ŒUVRE </t>
  </si>
  <si>
    <t xml:space="preserve">SECOND ŒUVRE </t>
  </si>
  <si>
    <t>CARRELAGE</t>
  </si>
  <si>
    <t>SOUS TOTAL CARRELAGE</t>
  </si>
  <si>
    <t>MENUISERIES</t>
  </si>
  <si>
    <t>ELECTRICITE</t>
  </si>
  <si>
    <t>Alimentation</t>
  </si>
  <si>
    <t>Ens</t>
  </si>
  <si>
    <t xml:space="preserve">Sous Total Alimentation </t>
  </si>
  <si>
    <t>Mise à la terre</t>
  </si>
  <si>
    <t xml:space="preserve">Barrette de Coupure </t>
  </si>
  <si>
    <t xml:space="preserve">Piquet de terre </t>
  </si>
  <si>
    <t>Cosse en cuivre pour le contact entre le Cuivre nu et les armatures</t>
  </si>
  <si>
    <t>Cuivre nu 29 mm²</t>
  </si>
  <si>
    <t>Liaisons Equipotentielles</t>
  </si>
  <si>
    <t>Sous Total Mise à la terre</t>
  </si>
  <si>
    <t>Distribution secondaire / Filerie</t>
  </si>
  <si>
    <t>Foureautage avec des tubes oranges ou gris annelés diamètre 13 en rouleaux de 100m pour l'éclairage, les prises de courant, et les forces</t>
  </si>
  <si>
    <t>Rouleau 100m Fil de phase noir ou rouge ou marron de 1,5 mm² pour l'éclairage</t>
  </si>
  <si>
    <t>Rouleau 100m Fil de neutre bleu de 1,5 mm²</t>
  </si>
  <si>
    <t>Rouleau 100m Fil de de terre vert jaune de 1,5 mm²</t>
  </si>
  <si>
    <t>Rouleau 100m Fil de phase noir ou rouge ou marron de 2,5 mm²</t>
  </si>
  <si>
    <t>Rouleau 100m Fil de neutre bleu de 2,5 mm²</t>
  </si>
  <si>
    <t>Rouleau 100m Fil de terre vert jaune de 2,5 mm² pour la mise à la terre des broches de terre</t>
  </si>
  <si>
    <t>Câble H05VR-U 4x4 mm² pour l'alimentation du coffret général de l'éclairage 1</t>
  </si>
  <si>
    <t>Sous Total Distribution</t>
  </si>
  <si>
    <t>d</t>
  </si>
  <si>
    <t>Appareillages</t>
  </si>
  <si>
    <t>Carre LED 60x60 cm 60W</t>
  </si>
  <si>
    <t>Projecteur LED 50W étanche</t>
  </si>
  <si>
    <t xml:space="preserve">Linolite </t>
  </si>
  <si>
    <t>Interrupteur simple allumage simple</t>
  </si>
  <si>
    <t>Interrupteur simple allumage étanche</t>
  </si>
  <si>
    <t>Bloc autonome avec mention adéquate</t>
  </si>
  <si>
    <t>Prise de courant 10/16A 2P+T</t>
  </si>
  <si>
    <t>Prise de courant 10/16A 2P+T commandé par Dismatic pour les appareils de forces</t>
  </si>
  <si>
    <t>Sous Total Appareillages</t>
  </si>
  <si>
    <t>Climatisation</t>
  </si>
  <si>
    <t>Split système</t>
  </si>
  <si>
    <t>Brasseur d'air y/c rhéostat</t>
  </si>
  <si>
    <t>Tuyauterie 6.4 isolé</t>
  </si>
  <si>
    <t>Tuyauterie 9.5 isolé</t>
  </si>
  <si>
    <t>Tuyauterie 15.88 isolé</t>
  </si>
  <si>
    <t>PVC Ø 32 isolé pour les condensats</t>
  </si>
  <si>
    <t>Raccordement électrique à partir de l'attente laissée par le lot Electricité</t>
  </si>
  <si>
    <t>Sous Total Climatisation</t>
  </si>
  <si>
    <t>SECURITE INCENDIE</t>
  </si>
  <si>
    <t>Moyens de secours</t>
  </si>
  <si>
    <t xml:space="preserve">Signalétique Extincteurs photo luminescent. Logo extincteur recto-verso plié en L.Dimension 300x300. </t>
  </si>
  <si>
    <t>Consignes générales de sécurité</t>
  </si>
  <si>
    <t>Plan d'evacuation+ Cadrage en Aluminium</t>
  </si>
  <si>
    <t>Point de rassemblement</t>
  </si>
  <si>
    <t>Indicateur d'action</t>
  </si>
  <si>
    <t>Déclencheur manuel de type adressable</t>
  </si>
  <si>
    <t>Câbles non propagateur et résistant au flamme 3 paires 9/10 blindé (6 conducteurs) Type CR1</t>
  </si>
  <si>
    <t>Accessoires de Pose et de raccordement</t>
  </si>
  <si>
    <t xml:space="preserve">Forfait pose et mise en service </t>
  </si>
  <si>
    <t>SOUS TOTAL SECURITE INCENDIE</t>
  </si>
  <si>
    <t xml:space="preserve">SYSTÈME VIDEOSURVEILLANCE </t>
  </si>
  <si>
    <t xml:space="preserve">Caméra fixe angulaire extérieur infra red jour/nuit </t>
  </si>
  <si>
    <t xml:space="preserve">Caméra dôme intérieur IP IR 4 MP (Hiqvision) infra red jour/nuit </t>
  </si>
  <si>
    <t xml:space="preserve">Equipements centraux (Local PCS) </t>
  </si>
  <si>
    <t>Enregistreur Numérique Vidéosurveillance 32 Canaux, 4To de stockage  y/c Logiciel de visualisation</t>
  </si>
  <si>
    <t xml:space="preserve">ens </t>
  </si>
  <si>
    <t>Switch PoE de 24 Ports +2 Ports FO</t>
  </si>
  <si>
    <t>Bloc d'alimentation rackable 6 x 2P+T</t>
  </si>
  <si>
    <t xml:space="preserve">Accessoires de pose et de raccordement </t>
  </si>
  <si>
    <t>Sous Total Equipements centraux</t>
  </si>
  <si>
    <t>Câble FTP Cat6</t>
  </si>
  <si>
    <t>SOUS TOTAL SYSTÈME VIDEOSURVEILLANCE</t>
  </si>
  <si>
    <t>PLOMBERIE</t>
  </si>
  <si>
    <t>RDC et Réseau Extérieure</t>
  </si>
  <si>
    <t>Alimentation générale</t>
  </si>
  <si>
    <t>ens</t>
  </si>
  <si>
    <t>Branchement sur le réseau de SDE à partir du compteur principal</t>
  </si>
  <si>
    <t>F et P de pièces spéciales (vannes, brides…) pour raccordement au surpresseur eau froide sanitaire toutes sujétions de pose comprises</t>
  </si>
  <si>
    <t>Réalisation de by-pass avec le rseau SDE</t>
  </si>
  <si>
    <t>PVC DN40 PN16 pour l'alimentation générale depuis la SDE jusqu'aux colonnes montantes</t>
  </si>
  <si>
    <t>Accessoires de pose et de raccordement</t>
  </si>
  <si>
    <t>PVC adduction dn 25</t>
  </si>
  <si>
    <t>Distribution intérieure</t>
  </si>
  <si>
    <t>PEX ALU ø 14x18</t>
  </si>
  <si>
    <t>PEX ALU ø 20x25</t>
  </si>
  <si>
    <t>Nourrices 03 sorties y/c coffret, vannes, manchons etc…</t>
  </si>
  <si>
    <t>Evacuation EV, EU , EP</t>
  </si>
  <si>
    <t>Regard en béton armé étanche 80x80</t>
  </si>
  <si>
    <t>Regard en béton armé étanche 60x60</t>
  </si>
  <si>
    <r>
      <t xml:space="preserve">PVC EVAC </t>
    </r>
    <r>
      <rPr>
        <sz val="11"/>
        <color indexed="8"/>
        <rFont val="Arial"/>
        <family val="2"/>
      </rPr>
      <t>ø</t>
    </r>
    <r>
      <rPr>
        <sz val="10"/>
        <color indexed="8"/>
        <rFont val="Arial"/>
        <family val="2"/>
      </rPr>
      <t xml:space="preserve"> 100</t>
    </r>
  </si>
  <si>
    <r>
      <t xml:space="preserve">PVC EVAC </t>
    </r>
    <r>
      <rPr>
        <sz val="11"/>
        <color indexed="8"/>
        <rFont val="Arial"/>
        <family val="2"/>
      </rPr>
      <t>ø</t>
    </r>
    <r>
      <rPr>
        <sz val="10"/>
        <color indexed="8"/>
        <rFont val="Arial"/>
        <family val="2"/>
      </rPr>
      <t xml:space="preserve"> 110</t>
    </r>
  </si>
  <si>
    <r>
      <t xml:space="preserve">PVC EVAC </t>
    </r>
    <r>
      <rPr>
        <sz val="11"/>
        <color indexed="8"/>
        <rFont val="Arial"/>
        <family val="2"/>
      </rPr>
      <t>ø</t>
    </r>
    <r>
      <rPr>
        <sz val="10"/>
        <color indexed="8"/>
        <rFont val="Arial"/>
        <family val="2"/>
      </rPr>
      <t xml:space="preserve"> 125</t>
    </r>
  </si>
  <si>
    <r>
      <t xml:space="preserve">PVC EVAC </t>
    </r>
    <r>
      <rPr>
        <sz val="11"/>
        <color indexed="8"/>
        <rFont val="Arial"/>
        <family val="2"/>
      </rPr>
      <t>ø</t>
    </r>
    <r>
      <rPr>
        <sz val="10"/>
        <color indexed="8"/>
        <rFont val="Arial"/>
        <family val="2"/>
      </rPr>
      <t xml:space="preserve"> 160</t>
    </r>
  </si>
  <si>
    <t>Appareils sanitaires</t>
  </si>
  <si>
    <t>F et P Lave main et accessoires de pose</t>
  </si>
  <si>
    <t>F et P Lavabo et accessoires de pose</t>
  </si>
  <si>
    <t>F et P WC à l'anglaise avec accessoires</t>
  </si>
  <si>
    <t>F et P Papier hygiènique</t>
  </si>
  <si>
    <t>F et P Siphon de sol Inox</t>
  </si>
  <si>
    <t>F et P Sèche main</t>
  </si>
  <si>
    <t>F et P Evier de cuisine en INOX 120</t>
  </si>
  <si>
    <t>SOUS TOTAL PLOMBERIE</t>
  </si>
  <si>
    <t>FAUX PLAFOND</t>
  </si>
  <si>
    <t>PEINTURE</t>
  </si>
  <si>
    <t xml:space="preserve">TOTAL SECOND ŒUVRE </t>
  </si>
  <si>
    <t>TOTAL GENERAL RDC HTVA</t>
  </si>
  <si>
    <t>Evacuation excédent de déblais</t>
  </si>
  <si>
    <t>Béton armé pour longrines dosé à 350kg/m3</t>
  </si>
  <si>
    <t>Béton armé pour rampes dosé à 350kg/m3</t>
  </si>
  <si>
    <t>Béton armé pour bêche dosé à 350kg/m3 ht =80cm</t>
  </si>
  <si>
    <t>Béton armé pour Pan décoratif incliné dosé à 350kg/m3</t>
  </si>
  <si>
    <t>Béton armé pour dalle pleine de 20cm</t>
  </si>
  <si>
    <t>Béton armé pour dalle pleine de 25cm</t>
  </si>
  <si>
    <t>Plancher hourdis 20+8</t>
  </si>
  <si>
    <t>Béton armé pour acrotères dim 15x30</t>
  </si>
  <si>
    <t>Béton armé pour acrotères dim 15x50</t>
  </si>
  <si>
    <t>F.P de carreaux grés polis de 60x60 ép. 8mm pour ensemble Bureaux, dégagement, salle de prière, salle de réception</t>
  </si>
  <si>
    <t>F.P de carreaux grés cérame mat de 60x60 pour sanitaires, local technique, magasin de stockage, cafétariat, rampe, marche et préau</t>
  </si>
  <si>
    <t>F.P de carreaux faïences murale 30x60 ép. 8mm jusqu'au plafond</t>
  </si>
  <si>
    <t>Plinthes assorties de 60x8 (grés polis)</t>
  </si>
  <si>
    <t>Plinthes assorties de 60x8 (grés mat)</t>
  </si>
  <si>
    <t>a- Menuiseries Bois</t>
  </si>
  <si>
    <t>Sous Total (a)</t>
  </si>
  <si>
    <t>b- Menuiseries Métalliques</t>
  </si>
  <si>
    <t>c- Menuiseries Aluminium</t>
  </si>
  <si>
    <t xml:space="preserve">Sous Total (c) </t>
  </si>
  <si>
    <t>TOTAL MENUISERIES</t>
  </si>
  <si>
    <t xml:space="preserve">Travaux préparatoires sur ensemble maçonnerie à peindre </t>
  </si>
  <si>
    <t>Peinture à eau sur maçonnerie intérieure type lavable</t>
  </si>
  <si>
    <t>Peinture enduit et huile sur couloir et dégagement</t>
  </si>
  <si>
    <t xml:space="preserve">Peinture à eau sur maçonnerie extérieure type Acrylique (ou similaire) </t>
  </si>
  <si>
    <t>Peinture à huile sur menuiserie à peindre</t>
  </si>
  <si>
    <t>F.P Faux plafond en dalle Amstrong de 60x60 y/c toutes sujétions de pose pour salle de prière et réception</t>
  </si>
  <si>
    <t>F.P Faux plafond en BA 13 pour Cafétariat, local technique, magasin de stockage et toilettes</t>
  </si>
  <si>
    <t>2.1</t>
  </si>
  <si>
    <t>2.3</t>
  </si>
  <si>
    <t>2.4</t>
  </si>
  <si>
    <t>2.5</t>
  </si>
  <si>
    <t>2.6</t>
  </si>
  <si>
    <t>2.7</t>
  </si>
  <si>
    <t>2.8</t>
  </si>
  <si>
    <t>2.9</t>
  </si>
  <si>
    <t>2.10</t>
  </si>
  <si>
    <t>m²</t>
  </si>
  <si>
    <r>
      <t xml:space="preserve">F et P Porte en bois sur cadre en bois à âme pleine avec 04 paumelles Précadre en bois fraqué; dimension porte en tableau  70 x 220; dimension précadre 80 x 225, Type de bois : Bois Dibétou ; y/c Système de fermeture et de sureté, convrejoint + butoir; </t>
    </r>
    <r>
      <rPr>
        <b/>
        <sz val="10"/>
        <rFont val="Arial"/>
        <family val="2"/>
      </rPr>
      <t xml:space="preserve"> Rép PB1</t>
    </r>
  </si>
  <si>
    <r>
      <t xml:space="preserve">F et P Porte en bois sur cadre en bois à âme pleine avec 04 paumelles Précadre en bois fraqué; dimension porte en tableau  80 x 220; dimension précadre 90 x 225, Type de bois : Bois Dibétou ; y/c Système de fermeture et de sureté, convrejoint + butoir; </t>
    </r>
    <r>
      <rPr>
        <b/>
        <sz val="10"/>
        <rFont val="Arial"/>
        <family val="2"/>
      </rPr>
      <t>Rép PB2</t>
    </r>
  </si>
  <si>
    <r>
      <t xml:space="preserve">F et P Porte en bois sur cadre en bois à âme pleine avec 04 paumelles Précadre en bois fraqué; dimension porte en tableau  90 x 220; dimension précadre 100 x 225, Type de bois : Bois Dibétou ; y/c Système de fermeture et de sureté, convrejoint + butoir; </t>
    </r>
    <r>
      <rPr>
        <b/>
        <sz val="10"/>
        <rFont val="Arial"/>
        <family val="2"/>
      </rPr>
      <t>Rép PB3</t>
    </r>
  </si>
  <si>
    <r>
      <t xml:space="preserve">F et P Porte métallique tôlée sur 2 faces  avec des saillis ép 15/10e 2 battant ;     dimension 120 x 250; Profilé : 15/10e; y/c Système de fermeture et de sureté; y/c convrejoint métallique + butoir </t>
    </r>
    <r>
      <rPr>
        <b/>
        <sz val="10"/>
        <color indexed="8"/>
        <rFont val="Arial"/>
        <family val="2"/>
      </rPr>
      <t xml:space="preserve">Rép PM1 </t>
    </r>
  </si>
  <si>
    <r>
      <t xml:space="preserve">F et P Grille métallique de protection sur clôture  composé d'un soubassement de béton de 100cm,  de barres verticales  en fer forgé de 120cm de hauteur; </t>
    </r>
    <r>
      <rPr>
        <b/>
        <sz val="10"/>
        <color indexed="8"/>
        <rFont val="Arial"/>
        <family val="2"/>
      </rPr>
      <t>Rép GM1</t>
    </r>
  </si>
  <si>
    <r>
      <t xml:space="preserve">F et P Ensemble Aluminium avec porte et fenêtre y/c Moustiquaire métallique; dimension en tableau 200x250 ; Porte 80x270 et fenêtre 120x170; Allège fenêtre : 100cm ; y/c Système de fermeture et de sureté ; Type de vitrage : Vitrage ép. 06mm, teinte claire </t>
    </r>
    <r>
      <rPr>
        <b/>
        <sz val="10"/>
        <rFont val="Arial"/>
        <family val="2"/>
      </rPr>
      <t>Rép PAL1</t>
    </r>
  </si>
  <si>
    <r>
      <t xml:space="preserve">F et P Porte double battant en Aluminium 
avec imposte; dimension en tableau 160x270;
Porte 160x220 et Imposte 160x50; y/c Système de fermeture et de sureté; Type de vitrage : Vitrage ép. 06mm, teinte claire; </t>
    </r>
    <r>
      <rPr>
        <b/>
        <sz val="10"/>
        <rFont val="Arial"/>
        <family val="2"/>
      </rPr>
      <t>Rép PAL2</t>
    </r>
  </si>
  <si>
    <r>
      <t xml:space="preserve">F et P Porte double battant en Aluminium 
avec 02 tiercés; dimension en tableau 250x270; Porte 150x270 et 02 tiercés 50x270; y/c Système de fermeture et de sureté; Type de vitrage : Vitrage ép. 06mm, teinte claire; </t>
    </r>
    <r>
      <rPr>
        <b/>
        <sz val="10"/>
        <rFont val="Arial"/>
        <family val="2"/>
      </rPr>
      <t>Rép PAL3</t>
    </r>
  </si>
  <si>
    <r>
      <t xml:space="preserve">F et P Fenêtre 01 vantail ouvrant à la française; Dimension en tableau : 40 x 90 cm; Allège à 160 cm ; Crémone pompier; Type de vitrage : Vitrage crépis ép. 06mm, y/c Moustiquaire métallique </t>
    </r>
    <r>
      <rPr>
        <b/>
        <sz val="10"/>
        <rFont val="Arial"/>
        <family val="2"/>
      </rPr>
      <t>Rép F1</t>
    </r>
  </si>
  <si>
    <r>
      <t xml:space="preserve">F et P Fenêtre 01 fixe sur un fixe; Dimension en tableau : 80 x 200 cm; Allège à 70 cm; Type de vitrage : Vitrage crépis ép. 06mm, </t>
    </r>
    <r>
      <rPr>
        <b/>
        <sz val="10"/>
        <rFont val="Arial"/>
        <family val="2"/>
      </rPr>
      <t>Rép F2</t>
    </r>
  </si>
  <si>
    <r>
      <t xml:space="preserve">F et P Fenêtre Alu coulissante; Dimension en tableau : 120 x 170 cm; Allège à 100 cm; Crémone pompier; Type de vitrage : Vitrage claire ép. 06mm;  y/c Moustiquaire métallique; </t>
    </r>
    <r>
      <rPr>
        <b/>
        <sz val="10"/>
        <rFont val="Arial"/>
        <family val="2"/>
      </rPr>
      <t>Rép F3</t>
    </r>
  </si>
  <si>
    <r>
      <t xml:space="preserve">F et P Fenêtre Alu coulissante; Dimension en tableau : 140 x 170 cm; Allège à 100 cm; Crémone pompier; Type de vitrage : Vitrage claire ép. 06mm;  y/c Moustiquaire métallique; </t>
    </r>
    <r>
      <rPr>
        <b/>
        <sz val="10"/>
        <rFont val="Arial"/>
        <family val="2"/>
      </rPr>
      <t>Rép F4</t>
    </r>
  </si>
  <si>
    <r>
      <t xml:space="preserve">F et P Fenêtre Alu coulissante; Dimension en tableau : 200 x 170 cm; Allège à 100 cm; Crémone pompier; Type de vitrage : Vitrage claire ép. 06mm;  y/c Moustiquaire métallique; </t>
    </r>
    <r>
      <rPr>
        <b/>
        <sz val="10"/>
        <rFont val="Arial"/>
        <family val="2"/>
      </rPr>
      <t>Rép F5</t>
    </r>
  </si>
  <si>
    <r>
      <t xml:space="preserve">F et P Fenêtre Alu coulissante; Dimension en tableau : 240 x 170 cm; Allège à 100 cm; Crémone pompier; Type de vitrage : Vitrage claire ép. 06mm;  y/c Moustiquaire métallique; </t>
    </r>
    <r>
      <rPr>
        <b/>
        <sz val="10"/>
        <rFont val="Arial"/>
        <family val="2"/>
      </rPr>
      <t>Rép F6</t>
    </r>
  </si>
  <si>
    <r>
      <t xml:space="preserve">F et P Fenêtre Alu coulissante; Dimension en tableau : 300 x 170 cm; Allège à 100 cm; Crémone pompier; Type de vitrage : Vitrage claire ép. 06mm; y/c Moustiquaire métallique; </t>
    </r>
    <r>
      <rPr>
        <b/>
        <sz val="10"/>
        <rFont val="Arial"/>
        <family val="2"/>
      </rPr>
      <t>Rép F7</t>
    </r>
  </si>
  <si>
    <t>Sous Total Peinture</t>
  </si>
  <si>
    <t>Sous Total Faux plafond</t>
  </si>
  <si>
    <t>Alimentation depuis le poste SENELEC jusqu'à la  grille au niveau du local technique U1000RO2V                [ 4 (1x35) + 35) mm ² ]  cuivre</t>
  </si>
  <si>
    <t>Alimentation depuis groupe électrique U1000RO2V jusqu'à l'entrée de l'inverseur au niveau du local  groupe électrogène [4 x (1x35) + 35 mm ²] cuivre</t>
  </si>
  <si>
    <t>Disjoncteur  pour la protection de la ligne Groupe électrogène</t>
  </si>
  <si>
    <t>Fourniture et pose d'un COFFRET NORMAL suivant schémas joint au DCE</t>
  </si>
  <si>
    <t>Fourniture et pose d'un COFFRET ONDULE suivant schémas joint au DCE</t>
  </si>
  <si>
    <t>Spots simple encastrable 5W</t>
  </si>
  <si>
    <t>Plafonnier en applique  étanche</t>
  </si>
  <si>
    <t>Applique mural étanche</t>
  </si>
  <si>
    <t>Interrupteur Horaire Pour éclairage extérieur et climatisation du local serveur  en redonnance</t>
  </si>
  <si>
    <t>Poste de travail 2PN+2PO+2RJ45</t>
  </si>
  <si>
    <t>Bloc de 3PC escamotable sur table de réunion</t>
  </si>
  <si>
    <t xml:space="preserve">Dismatic </t>
  </si>
  <si>
    <t>Split mural 9000 BTU/h INVERTER Classe A+</t>
  </si>
  <si>
    <t>Split mural 12000 BTU/h INVERTER Classe A+</t>
  </si>
  <si>
    <t>Split mural 18000 BTU/h INVERTER Classe A+</t>
  </si>
  <si>
    <t>Split mural 24000 BTU/h INVERTER Classe A+</t>
  </si>
  <si>
    <t xml:space="preserve">Extincteurs Poudre ABC 2kG. Fourniture, pose, installation et essais. Selon pièces écrites, documents graphiques et toutes sujetions. </t>
  </si>
  <si>
    <t>Détecteurs Autonome Avertisseur de fumée</t>
  </si>
  <si>
    <t>Ecran de visualisation 32''</t>
  </si>
  <si>
    <t xml:space="preserve">Coffret Informatique 16U </t>
  </si>
  <si>
    <t>Pré-Câblage Informatique,Téléphone Bureau</t>
  </si>
  <si>
    <t>Câble pour réseaux locaux - Cat.6 - F/UTP - 4 paires - LSOH -</t>
  </si>
  <si>
    <t>Cordon de brassage RJ45 - Cat. 6 - FTP écranté - L 3m</t>
  </si>
  <si>
    <t>Prise RJ45 Prog Mosaic - Cat. 6 - FTP - 1 mod - blanc - LCS²</t>
  </si>
  <si>
    <t>Equipements Info - Télécom</t>
  </si>
  <si>
    <t>Injecteur Power over Ethernet (PoE) Midspan - 4 entrées/sorties - LCS²</t>
  </si>
  <si>
    <t>Chemins de câbles et fourreautage</t>
  </si>
  <si>
    <t>Fourreautage PVC pour courants faibles</t>
  </si>
  <si>
    <t>Sous Total Informatique-Téléphonie</t>
  </si>
  <si>
    <t>Réservoir à eau de 2000L y/c tous les accessoires de pose et de raccordement</t>
  </si>
  <si>
    <t>F et P de surpresseur muni de deux pompes de 4m3/h et 20mCe, dont une en secours muni de coffret de commande électromécanique, capteur de niveau y/c ballon vessie de 100 litres</t>
  </si>
  <si>
    <t>Nourrices 06 sorties y/c coffret, vannes, manchons etc…</t>
  </si>
  <si>
    <t>Regard en béton armé étanche 40x40</t>
  </si>
  <si>
    <r>
      <t xml:space="preserve">PVC EVAC </t>
    </r>
    <r>
      <rPr>
        <sz val="11"/>
        <color indexed="8"/>
        <rFont val="Arial"/>
        <family val="2"/>
      </rPr>
      <t>ø</t>
    </r>
    <r>
      <rPr>
        <sz val="10"/>
        <color indexed="8"/>
        <rFont val="Arial"/>
        <family val="2"/>
      </rPr>
      <t xml:space="preserve"> 63</t>
    </r>
  </si>
  <si>
    <t xml:space="preserve">Robinet de puisage </t>
  </si>
  <si>
    <t>Sous Total Electricité</t>
  </si>
  <si>
    <r>
      <t xml:space="preserve">CLAUSTRAS EN BRIQUES POUR AERATION DU  LOCAL GROUPE ELECTROGENE; Dimension en tableau : 100 x 170 cm; Allège à 100 cm; </t>
    </r>
    <r>
      <rPr>
        <b/>
        <sz val="10"/>
        <rFont val="Arial"/>
        <family val="2"/>
      </rPr>
      <t>Rép F8</t>
    </r>
  </si>
  <si>
    <t>Dallettes autoblocants Ep, 15 pour parkings et allées piétonnes y/c toutes suggesions</t>
  </si>
  <si>
    <r>
      <t xml:space="preserve">F et P Porte métallique tôlée sur 2 faces  avec des saillis ép 15/10e 1 battant; dimension 300 x 250; Profilé : 15/10e; y/c Système de fermeture et de sureté; y/c convrejoint métallique + butoir; </t>
    </r>
    <r>
      <rPr>
        <b/>
        <sz val="10"/>
        <color indexed="8"/>
        <rFont val="Arial"/>
        <family val="2"/>
      </rPr>
      <t>Rép PM2</t>
    </r>
  </si>
  <si>
    <t xml:space="preserve">Ens </t>
  </si>
  <si>
    <r>
      <t>Fosse septique d'une capacité de 10 m</t>
    </r>
    <r>
      <rPr>
        <vertAlign val="superscript"/>
        <sz val="10"/>
        <color indexed="8"/>
        <rFont val="Arial"/>
        <family val="2"/>
      </rPr>
      <t>3</t>
    </r>
  </si>
  <si>
    <t xml:space="preserve">2.2 </t>
  </si>
  <si>
    <t>ETANCHEITE</t>
  </si>
  <si>
    <t>Forme de pente en béton</t>
  </si>
  <si>
    <t>Relevé d'étanchéité</t>
  </si>
  <si>
    <t xml:space="preserve">SOUS TOTAL ETANCHEITE </t>
  </si>
  <si>
    <t>Etanchéité terrasses au parafor solo</t>
  </si>
  <si>
    <t>2.11</t>
  </si>
  <si>
    <t>F et P de groupe électrogène de 30 KVA y compris inverseur</t>
  </si>
  <si>
    <t>Diffusion sonore Conventionnelle</t>
  </si>
  <si>
    <t xml:space="preserve">Centrale incendie conventionnelle </t>
  </si>
  <si>
    <t>Appareillages Equipements terminaux &amp; Câblerie</t>
  </si>
  <si>
    <t xml:space="preserve">Installation et repli de chantier y/c fourniture des plans BA approuvés bureau de chantier et toilette </t>
  </si>
  <si>
    <t xml:space="preserve">Mur de clôture aveugle suivant y/c toutes les suggestions </t>
  </si>
  <si>
    <t xml:space="preserve">Panneaux solaire photovoltaïque 1x1,7m </t>
  </si>
  <si>
    <t>u</t>
  </si>
  <si>
    <t>Compteur pour panneaux solaire</t>
  </si>
  <si>
    <t>Onduleur pour panneaux solaires</t>
  </si>
  <si>
    <t>Batterie (Ref: BAT412800084) AGM battery 12V 90Ah</t>
  </si>
  <si>
    <t>Coffret informatique</t>
  </si>
  <si>
    <t>Niche pour batterie</t>
  </si>
  <si>
    <t>DEVIS QUANTITATIF ESTIMATIF RDC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</si>
</sst>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\ _€_-;\-* #,##0\ _€_-;_-* &quot;-&quot;\ _€_-;_-@_-"/>
    <numFmt numFmtId="165" formatCode="_-* #,##0.00\ _€_-;\-* #,##0.00\ _€_-;_-* &quot;-&quot;??\ _€_-;_-@_-"/>
    <numFmt numFmtId="166" formatCode="#,##0\ _€"/>
    <numFmt numFmtId="167" formatCode="_-* #,##0\ _€_-;\-* #,##0\ _€_-;_-* &quot;-&quot;??\ _€_-;_-@_-"/>
    <numFmt numFmtId="168" formatCode="###0;###0"/>
    <numFmt numFmtId="169" formatCode="#,##0\ _F"/>
  </numFmts>
  <fonts count="1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vertAlign val="superscript"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.5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b/>
      <sz val="10"/>
      <color rgb="FF000000"/>
      <name val="Arial"/>
      <family val="2"/>
    </font>
    <font>
      <sz val="10.5"/>
      <color theme="1"/>
      <name val="Arial"/>
      <family val="2"/>
    </font>
    <font>
      <b/>
      <i/>
      <sz val="10"/>
      <color theme="1"/>
      <name val="Arial"/>
      <family val="2"/>
    </font>
    <font>
      <b/>
      <u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0625">
        <fgColor theme="0"/>
        <bgColor theme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0625">
        <fgColor theme="0"/>
        <bgColor theme="0" tint="-4.9989318521683403E-2"/>
      </patternFill>
    </fill>
  </fills>
  <borders count="1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278">
    <xf numFmtId="0" fontId="0" fillId="0" borderId="0" xfId="0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166" fontId="9" fillId="0" borderId="5" xfId="0" applyNumberFormat="1" applyFont="1" applyBorder="1" applyAlignment="1">
      <alignment horizontal="right"/>
    </xf>
    <xf numFmtId="166" fontId="9" fillId="0" borderId="6" xfId="0" applyNumberFormat="1" applyFont="1" applyBorder="1" applyAlignment="1">
      <alignment horizontal="right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66" fontId="10" fillId="0" borderId="5" xfId="0" applyNumberFormat="1" applyFont="1" applyBorder="1" applyAlignment="1">
      <alignment horizontal="right"/>
    </xf>
    <xf numFmtId="166" fontId="10" fillId="0" borderId="6" xfId="0" applyNumberFormat="1" applyFont="1" applyBorder="1" applyAlignment="1">
      <alignment horizontal="right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/>
    </xf>
    <xf numFmtId="166" fontId="10" fillId="0" borderId="5" xfId="0" applyNumberFormat="1" applyFont="1" applyBorder="1" applyAlignment="1">
      <alignment horizontal="right" vertical="center"/>
    </xf>
    <xf numFmtId="166" fontId="10" fillId="0" borderId="6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6" fontId="8" fillId="0" borderId="5" xfId="0" applyNumberFormat="1" applyFont="1" applyBorder="1" applyAlignment="1">
      <alignment horizontal="right"/>
    </xf>
    <xf numFmtId="166" fontId="8" fillId="0" borderId="6" xfId="0" applyNumberFormat="1" applyFont="1" applyBorder="1" applyAlignment="1">
      <alignment horizontal="right"/>
    </xf>
    <xf numFmtId="0" fontId="8" fillId="0" borderId="5" xfId="0" applyFont="1" applyBorder="1"/>
    <xf numFmtId="49" fontId="10" fillId="0" borderId="5" xfId="0" applyNumberFormat="1" applyFont="1" applyBorder="1" applyAlignment="1">
      <alignment wrapText="1"/>
    </xf>
    <xf numFmtId="0" fontId="10" fillId="0" borderId="7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166" fontId="10" fillId="0" borderId="2" xfId="0" applyNumberFormat="1" applyFont="1" applyBorder="1" applyAlignment="1">
      <alignment horizontal="right"/>
    </xf>
    <xf numFmtId="166" fontId="10" fillId="0" borderId="3" xfId="0" applyNumberFormat="1" applyFont="1" applyBorder="1" applyAlignment="1">
      <alignment horizontal="right"/>
    </xf>
    <xf numFmtId="0" fontId="10" fillId="0" borderId="8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169" fontId="10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166" fontId="1" fillId="3" borderId="5" xfId="0" applyNumberFormat="1" applyFont="1" applyFill="1" applyBorder="1" applyAlignment="1">
      <alignment horizontal="right"/>
    </xf>
    <xf numFmtId="169" fontId="8" fillId="0" borderId="6" xfId="0" applyNumberFormat="1" applyFont="1" applyBorder="1" applyAlignment="1">
      <alignment horizontal="right" vertical="center"/>
    </xf>
    <xf numFmtId="169" fontId="10" fillId="0" borderId="6" xfId="0" applyNumberFormat="1" applyFont="1" applyBorder="1" applyAlignment="1">
      <alignment horizontal="right" vertical="center"/>
    </xf>
    <xf numFmtId="0" fontId="10" fillId="2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166" fontId="2" fillId="3" borderId="5" xfId="0" applyNumberFormat="1" applyFont="1" applyFill="1" applyBorder="1" applyAlignment="1">
      <alignment horizontal="right" vertical="center"/>
    </xf>
    <xf numFmtId="3" fontId="2" fillId="3" borderId="5" xfId="0" applyNumberFormat="1" applyFont="1" applyFill="1" applyBorder="1" applyAlignment="1">
      <alignment horizontal="left" wrapText="1"/>
    </xf>
    <xf numFmtId="3" fontId="10" fillId="3" borderId="5" xfId="0" applyNumberFormat="1" applyFont="1" applyFill="1" applyBorder="1" applyAlignment="1">
      <alignment horizontal="left" wrapText="1"/>
    </xf>
    <xf numFmtId="166" fontId="2" fillId="3" borderId="5" xfId="0" applyNumberFormat="1" applyFont="1" applyFill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8" fillId="2" borderId="5" xfId="0" applyFont="1" applyFill="1" applyBorder="1"/>
    <xf numFmtId="169" fontId="8" fillId="2" borderId="6" xfId="0" applyNumberFormat="1" applyFont="1" applyFill="1" applyBorder="1" applyAlignment="1">
      <alignment horizontal="right"/>
    </xf>
    <xf numFmtId="16" fontId="8" fillId="0" borderId="4" xfId="0" applyNumberFormat="1" applyFont="1" applyBorder="1" applyAlignment="1">
      <alignment horizontal="center"/>
    </xf>
    <xf numFmtId="0" fontId="10" fillId="0" borderId="5" xfId="0" applyFont="1" applyBorder="1" applyAlignment="1">
      <alignment horizontal="left" wrapText="1"/>
    </xf>
    <xf numFmtId="3" fontId="10" fillId="0" borderId="5" xfId="0" applyNumberFormat="1" applyFont="1" applyBorder="1" applyAlignment="1">
      <alignment horizontal="center" vertical="center"/>
    </xf>
    <xf numFmtId="166" fontId="10" fillId="0" borderId="5" xfId="0" applyNumberFormat="1" applyFont="1" applyBorder="1" applyAlignment="1">
      <alignment vertical="center"/>
    </xf>
    <xf numFmtId="166" fontId="10" fillId="0" borderId="5" xfId="0" applyNumberFormat="1" applyFont="1" applyBorder="1"/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wrapText="1"/>
    </xf>
    <xf numFmtId="0" fontId="8" fillId="0" borderId="4" xfId="0" applyFont="1" applyBorder="1" applyAlignment="1">
      <alignment horizontal="left"/>
    </xf>
    <xf numFmtId="167" fontId="10" fillId="0" borderId="5" xfId="1" applyNumberFormat="1" applyFont="1" applyFill="1" applyBorder="1" applyAlignment="1">
      <alignment horizontal="center" vertical="center"/>
    </xf>
    <xf numFmtId="0" fontId="10" fillId="0" borderId="5" xfId="1" applyNumberFormat="1" applyFont="1" applyFill="1" applyBorder="1" applyAlignment="1">
      <alignment horizontal="center" vertical="center"/>
    </xf>
    <xf numFmtId="167" fontId="10" fillId="0" borderId="6" xfId="0" applyNumberFormat="1" applyFont="1" applyBorder="1"/>
    <xf numFmtId="167" fontId="10" fillId="0" borderId="5" xfId="1" applyNumberFormat="1" applyFont="1" applyFill="1" applyBorder="1" applyAlignment="1">
      <alignment horizontal="center"/>
    </xf>
    <xf numFmtId="0" fontId="10" fillId="0" borderId="5" xfId="1" applyNumberFormat="1" applyFont="1" applyFill="1" applyBorder="1" applyAlignment="1">
      <alignment horizontal="center"/>
    </xf>
    <xf numFmtId="0" fontId="0" fillId="0" borderId="4" xfId="0" applyBorder="1" applyAlignment="1">
      <alignment horizontal="left"/>
    </xf>
    <xf numFmtId="0" fontId="1" fillId="0" borderId="5" xfId="0" applyFont="1" applyBorder="1" applyAlignment="1">
      <alignment horizontal="center"/>
    </xf>
    <xf numFmtId="164" fontId="8" fillId="0" borderId="5" xfId="2" applyFont="1" applyFill="1" applyBorder="1" applyAlignment="1">
      <alignment horizontal="center"/>
    </xf>
    <xf numFmtId="0" fontId="8" fillId="0" borderId="6" xfId="0" applyFont="1" applyBorder="1" applyAlignment="1">
      <alignment horizontal="left"/>
    </xf>
    <xf numFmtId="0" fontId="10" fillId="0" borderId="7" xfId="0" applyFont="1" applyBorder="1" applyAlignment="1">
      <alignment horizontal="center" vertical="center"/>
    </xf>
    <xf numFmtId="166" fontId="10" fillId="0" borderId="10" xfId="0" applyNumberFormat="1" applyFont="1" applyBorder="1" applyAlignment="1">
      <alignment horizontal="right" vertical="center"/>
    </xf>
    <xf numFmtId="166" fontId="10" fillId="0" borderId="3" xfId="0" applyNumberFormat="1" applyFont="1" applyBorder="1" applyAlignment="1">
      <alignment horizontal="right" vertical="center"/>
    </xf>
    <xf numFmtId="168" fontId="12" fillId="0" borderId="4" xfId="0" applyNumberFormat="1" applyFont="1" applyBorder="1" applyAlignment="1">
      <alignment horizontal="center" vertical="center" wrapText="1"/>
    </xf>
    <xf numFmtId="0" fontId="10" fillId="0" borderId="5" xfId="6" applyFont="1" applyBorder="1" applyAlignment="1">
      <alignment horizontal="center" vertical="center" wrapText="1"/>
    </xf>
    <xf numFmtId="166" fontId="10" fillId="0" borderId="5" xfId="2" applyNumberFormat="1" applyFont="1" applyFill="1" applyBorder="1" applyAlignment="1">
      <alignment horizontal="right" vertical="center"/>
    </xf>
    <xf numFmtId="168" fontId="12" fillId="0" borderId="4" xfId="0" applyNumberFormat="1" applyFont="1" applyBorder="1" applyAlignment="1">
      <alignment horizontal="center"/>
    </xf>
    <xf numFmtId="0" fontId="10" fillId="0" borderId="5" xfId="6" applyFont="1" applyBorder="1" applyAlignment="1">
      <alignment horizontal="center"/>
    </xf>
    <xf numFmtId="166" fontId="10" fillId="0" borderId="5" xfId="2" applyNumberFormat="1" applyFont="1" applyFill="1" applyBorder="1" applyAlignment="1">
      <alignment horizontal="right"/>
    </xf>
    <xf numFmtId="0" fontId="10" fillId="0" borderId="5" xfId="6" applyFont="1" applyBorder="1" applyAlignment="1">
      <alignment horizontal="left" wrapText="1"/>
    </xf>
    <xf numFmtId="0" fontId="1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/>
    </xf>
    <xf numFmtId="168" fontId="12" fillId="0" borderId="4" xfId="0" applyNumberFormat="1" applyFont="1" applyBorder="1" applyAlignment="1">
      <alignment horizontal="center" vertical="top" wrapText="1"/>
    </xf>
    <xf numFmtId="168" fontId="14" fillId="0" borderId="4" xfId="0" applyNumberFormat="1" applyFont="1" applyBorder="1" applyAlignment="1">
      <alignment horizontal="center"/>
    </xf>
    <xf numFmtId="164" fontId="10" fillId="0" borderId="5" xfId="2" applyFont="1" applyFill="1" applyBorder="1" applyAlignment="1">
      <alignment horizontal="center" vertical="center"/>
    </xf>
    <xf numFmtId="37" fontId="8" fillId="0" borderId="6" xfId="0" applyNumberFormat="1" applyFont="1" applyBorder="1" applyAlignment="1">
      <alignment horizontal="right"/>
    </xf>
    <xf numFmtId="164" fontId="10" fillId="0" borderId="5" xfId="2" applyFont="1" applyFill="1" applyBorder="1" applyAlignment="1">
      <alignment horizontal="center"/>
    </xf>
    <xf numFmtId="0" fontId="10" fillId="0" borderId="6" xfId="0" applyFont="1" applyBorder="1"/>
    <xf numFmtId="0" fontId="2" fillId="0" borderId="5" xfId="7" applyFont="1" applyBorder="1" applyAlignment="1">
      <alignment horizontal="center"/>
    </xf>
    <xf numFmtId="0" fontId="10" fillId="0" borderId="5" xfId="6" applyFont="1" applyBorder="1" applyAlignment="1">
      <alignment horizontal="center" wrapText="1"/>
    </xf>
    <xf numFmtId="166" fontId="2" fillId="0" borderId="5" xfId="2" applyNumberFormat="1" applyFont="1" applyFill="1" applyBorder="1" applyAlignment="1">
      <alignment horizontal="right"/>
    </xf>
    <xf numFmtId="0" fontId="2" fillId="0" borderId="5" xfId="7" applyFont="1" applyBorder="1" applyAlignment="1">
      <alignment wrapText="1"/>
    </xf>
    <xf numFmtId="0" fontId="2" fillId="0" borderId="5" xfId="7" applyFont="1" applyBorder="1" applyAlignment="1">
      <alignment horizontal="center" vertical="center"/>
    </xf>
    <xf numFmtId="166" fontId="2" fillId="0" borderId="5" xfId="2" applyNumberFormat="1" applyFont="1" applyFill="1" applyBorder="1" applyAlignment="1">
      <alignment horizontal="right" vertical="center"/>
    </xf>
    <xf numFmtId="0" fontId="1" fillId="0" borderId="5" xfId="7" applyFont="1" applyBorder="1" applyAlignment="1">
      <alignment horizontal="center"/>
    </xf>
    <xf numFmtId="0" fontId="8" fillId="0" borderId="5" xfId="6" applyFont="1" applyBorder="1" applyAlignment="1">
      <alignment horizontal="center" wrapText="1"/>
    </xf>
    <xf numFmtId="166" fontId="1" fillId="0" borderId="5" xfId="2" applyNumberFormat="1" applyFont="1" applyFill="1" applyBorder="1" applyAlignment="1">
      <alignment horizontal="right"/>
    </xf>
    <xf numFmtId="0" fontId="8" fillId="0" borderId="5" xfId="0" applyFont="1" applyBorder="1" applyAlignment="1">
      <alignment horizontal="left" wrapText="1"/>
    </xf>
    <xf numFmtId="1" fontId="10" fillId="0" borderId="5" xfId="4" applyNumberFormat="1" applyFont="1" applyBorder="1" applyAlignment="1">
      <alignment horizontal="center" vertical="center"/>
    </xf>
    <xf numFmtId="0" fontId="10" fillId="0" borderId="5" xfId="4" applyFont="1" applyBorder="1" applyAlignment="1">
      <alignment horizontal="left" wrapText="1"/>
    </xf>
    <xf numFmtId="1" fontId="8" fillId="0" borderId="5" xfId="4" applyNumberFormat="1" applyFont="1" applyBorder="1" applyAlignment="1">
      <alignment horizontal="center"/>
    </xf>
    <xf numFmtId="1" fontId="10" fillId="0" borderId="5" xfId="4" applyNumberFormat="1" applyFont="1" applyBorder="1" applyAlignment="1">
      <alignment horizontal="center"/>
    </xf>
    <xf numFmtId="0" fontId="8" fillId="0" borderId="4" xfId="4" applyFont="1" applyBorder="1"/>
    <xf numFmtId="166" fontId="10" fillId="0" borderId="7" xfId="0" applyNumberFormat="1" applyFont="1" applyBorder="1" applyAlignment="1">
      <alignment horizontal="right" vertical="center"/>
    </xf>
    <xf numFmtId="166" fontId="10" fillId="0" borderId="2" xfId="0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center"/>
    </xf>
    <xf numFmtId="37" fontId="10" fillId="0" borderId="5" xfId="3" applyNumberFormat="1" applyFont="1" applyFill="1" applyBorder="1" applyAlignment="1">
      <alignment horizontal="right"/>
    </xf>
    <xf numFmtId="37" fontId="10" fillId="0" borderId="6" xfId="3" applyNumberFormat="1" applyFont="1" applyFill="1" applyBorder="1" applyAlignment="1">
      <alignment horizontal="right"/>
    </xf>
    <xf numFmtId="0" fontId="8" fillId="2" borderId="5" xfId="1" applyNumberFormat="1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/>
    <xf numFmtId="3" fontId="2" fillId="3" borderId="7" xfId="0" applyNumberFormat="1" applyFont="1" applyFill="1" applyBorder="1" applyAlignment="1">
      <alignment horizontal="left" wrapText="1"/>
    </xf>
    <xf numFmtId="0" fontId="0" fillId="0" borderId="5" xfId="0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/>
    </xf>
    <xf numFmtId="166" fontId="8" fillId="0" borderId="5" xfId="0" applyNumberFormat="1" applyFont="1" applyBorder="1" applyAlignment="1">
      <alignment vertical="center"/>
    </xf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166" fontId="9" fillId="2" borderId="5" xfId="0" applyNumberFormat="1" applyFont="1" applyFill="1" applyBorder="1" applyAlignment="1">
      <alignment horizontal="right"/>
    </xf>
    <xf numFmtId="166" fontId="9" fillId="2" borderId="6" xfId="0" applyNumberFormat="1" applyFont="1" applyFill="1" applyBorder="1" applyAlignment="1">
      <alignment horizontal="right"/>
    </xf>
    <xf numFmtId="0" fontId="10" fillId="0" borderId="11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right"/>
    </xf>
    <xf numFmtId="166" fontId="2" fillId="3" borderId="7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66" fontId="2" fillId="3" borderId="2" xfId="0" applyNumberFormat="1" applyFont="1" applyFill="1" applyBorder="1" applyAlignment="1">
      <alignment horizontal="right" vertical="center"/>
    </xf>
    <xf numFmtId="169" fontId="10" fillId="0" borderId="3" xfId="0" applyNumberFormat="1" applyFont="1" applyBorder="1" applyAlignment="1">
      <alignment horizontal="right" vertical="center"/>
    </xf>
    <xf numFmtId="0" fontId="10" fillId="2" borderId="9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6" fontId="2" fillId="3" borderId="7" xfId="0" applyNumberFormat="1" applyFont="1" applyFill="1" applyBorder="1" applyAlignment="1">
      <alignment horizontal="center" vertical="center"/>
    </xf>
    <xf numFmtId="3" fontId="2" fillId="3" borderId="2" xfId="0" applyNumberFormat="1" applyFont="1" applyFill="1" applyBorder="1" applyAlignment="1">
      <alignment horizontal="left" wrapText="1"/>
    </xf>
    <xf numFmtId="0" fontId="0" fillId="0" borderId="2" xfId="0" applyBorder="1" applyAlignment="1">
      <alignment horizontal="center" vertical="center"/>
    </xf>
    <xf numFmtId="166" fontId="2" fillId="3" borderId="2" xfId="0" applyNumberFormat="1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69" fontId="10" fillId="2" borderId="5" xfId="0" applyNumberFormat="1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166" fontId="10" fillId="0" borderId="7" xfId="0" applyNumberFormat="1" applyFont="1" applyBorder="1" applyAlignment="1">
      <alignment horizontal="right"/>
    </xf>
    <xf numFmtId="166" fontId="10" fillId="0" borderId="10" xfId="0" applyNumberFormat="1" applyFont="1" applyBorder="1" applyAlignment="1">
      <alignment horizontal="right"/>
    </xf>
    <xf numFmtId="168" fontId="12" fillId="0" borderId="8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wrapText="1"/>
    </xf>
    <xf numFmtId="0" fontId="10" fillId="0" borderId="11" xfId="6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166" fontId="10" fillId="0" borderId="11" xfId="2" applyNumberFormat="1" applyFont="1" applyFill="1" applyBorder="1" applyAlignment="1">
      <alignment horizontal="right" vertical="center"/>
    </xf>
    <xf numFmtId="166" fontId="10" fillId="0" borderId="12" xfId="0" applyNumberFormat="1" applyFont="1" applyBorder="1" applyAlignment="1">
      <alignment horizontal="right" vertical="center"/>
    </xf>
    <xf numFmtId="0" fontId="10" fillId="2" borderId="4" xfId="0" applyFont="1" applyFill="1" applyBorder="1" applyAlignment="1">
      <alignment horizontal="center"/>
    </xf>
    <xf numFmtId="167" fontId="2" fillId="3" borderId="5" xfId="1" applyNumberFormat="1" applyFont="1" applyFill="1" applyBorder="1" applyAlignment="1">
      <alignment horizontal="right"/>
    </xf>
    <xf numFmtId="167" fontId="10" fillId="0" borderId="5" xfId="1" applyNumberFormat="1" applyFont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166" fontId="2" fillId="3" borderId="11" xfId="0" applyNumberFormat="1" applyFont="1" applyFill="1" applyBorder="1" applyAlignment="1">
      <alignment horizontal="right" vertical="center"/>
    </xf>
    <xf numFmtId="169" fontId="10" fillId="0" borderId="12" xfId="0" applyNumberFormat="1" applyFont="1" applyBorder="1" applyAlignment="1">
      <alignment horizontal="right" vertical="center"/>
    </xf>
    <xf numFmtId="169" fontId="10" fillId="0" borderId="10" xfId="0" applyNumberFormat="1" applyFont="1" applyBorder="1" applyAlignment="1">
      <alignment horizontal="right" vertical="center"/>
    </xf>
    <xf numFmtId="166" fontId="10" fillId="0" borderId="11" xfId="0" applyNumberFormat="1" applyFont="1" applyBorder="1" applyAlignment="1">
      <alignment horizontal="right" vertical="center"/>
    </xf>
    <xf numFmtId="166" fontId="8" fillId="0" borderId="3" xfId="0" applyNumberFormat="1" applyFont="1" applyBorder="1" applyAlignment="1">
      <alignment horizontal="right"/>
    </xf>
    <xf numFmtId="0" fontId="8" fillId="0" borderId="8" xfId="0" applyFont="1" applyBorder="1" applyAlignment="1">
      <alignment horizontal="center"/>
    </xf>
    <xf numFmtId="4" fontId="8" fillId="0" borderId="11" xfId="0" applyNumberFormat="1" applyFont="1" applyBorder="1" applyAlignment="1">
      <alignment wrapText="1"/>
    </xf>
    <xf numFmtId="4" fontId="11" fillId="0" borderId="11" xfId="0" applyNumberFormat="1" applyFont="1" applyBorder="1" applyAlignment="1">
      <alignment wrapText="1"/>
    </xf>
    <xf numFmtId="0" fontId="10" fillId="0" borderId="9" xfId="0" applyFont="1" applyBorder="1" applyAlignment="1">
      <alignment horizontal="center" vertical="center"/>
    </xf>
    <xf numFmtId="166" fontId="10" fillId="0" borderId="11" xfId="0" applyNumberFormat="1" applyFont="1" applyBorder="1" applyAlignment="1">
      <alignment horizontal="right"/>
    </xf>
    <xf numFmtId="16" fontId="8" fillId="0" borderId="8" xfId="0" applyNumberFormat="1" applyFont="1" applyBorder="1" applyAlignment="1">
      <alignment horizontal="center"/>
    </xf>
    <xf numFmtId="0" fontId="8" fillId="0" borderId="11" xfId="0" applyFont="1" applyBorder="1"/>
    <xf numFmtId="166" fontId="8" fillId="0" borderId="11" xfId="0" applyNumberFormat="1" applyFont="1" applyBorder="1"/>
    <xf numFmtId="166" fontId="8" fillId="0" borderId="12" xfId="0" applyNumberFormat="1" applyFont="1" applyBorder="1" applyAlignment="1">
      <alignment horizontal="right"/>
    </xf>
    <xf numFmtId="0" fontId="10" fillId="0" borderId="4" xfId="0" applyFont="1" applyBorder="1"/>
    <xf numFmtId="166" fontId="8" fillId="0" borderId="2" xfId="0" applyNumberFormat="1" applyFont="1" applyBorder="1" applyAlignment="1">
      <alignment horizontal="right"/>
    </xf>
    <xf numFmtId="167" fontId="10" fillId="0" borderId="11" xfId="1" applyNumberFormat="1" applyFont="1" applyFill="1" applyBorder="1" applyAlignment="1">
      <alignment horizontal="center"/>
    </xf>
    <xf numFmtId="0" fontId="10" fillId="0" borderId="11" xfId="1" applyNumberFormat="1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166" fontId="10" fillId="2" borderId="11" xfId="0" applyNumberFormat="1" applyFont="1" applyFill="1" applyBorder="1" applyAlignment="1">
      <alignment horizontal="right"/>
    </xf>
    <xf numFmtId="166" fontId="10" fillId="2" borderId="12" xfId="0" applyNumberFormat="1" applyFont="1" applyFill="1" applyBorder="1" applyAlignment="1">
      <alignment horizontal="right"/>
    </xf>
    <xf numFmtId="0" fontId="0" fillId="2" borderId="0" xfId="0" applyFill="1"/>
    <xf numFmtId="0" fontId="10" fillId="2" borderId="5" xfId="0" applyFont="1" applyFill="1" applyBorder="1" applyAlignment="1">
      <alignment horizontal="center"/>
    </xf>
    <xf numFmtId="166" fontId="10" fillId="2" borderId="5" xfId="0" applyNumberFormat="1" applyFont="1" applyFill="1" applyBorder="1" applyAlignment="1">
      <alignment horizontal="right"/>
    </xf>
    <xf numFmtId="166" fontId="10" fillId="2" borderId="6" xfId="0" applyNumberFormat="1" applyFont="1" applyFill="1" applyBorder="1" applyAlignment="1">
      <alignment horizontal="right"/>
    </xf>
    <xf numFmtId="0" fontId="0" fillId="0" borderId="0" xfId="0" applyAlignment="1">
      <alignment wrapText="1"/>
    </xf>
    <xf numFmtId="3" fontId="10" fillId="0" borderId="5" xfId="0" applyNumberFormat="1" applyFont="1" applyBorder="1" applyAlignment="1">
      <alignment horizontal="center" vertical="center" wrapText="1"/>
    </xf>
    <xf numFmtId="166" fontId="10" fillId="0" borderId="5" xfId="0" applyNumberFormat="1" applyFont="1" applyBorder="1" applyAlignment="1">
      <alignment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left" wrapText="1"/>
    </xf>
    <xf numFmtId="0" fontId="10" fillId="0" borderId="9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8" fillId="0" borderId="11" xfId="0" applyFont="1" applyBorder="1" applyAlignment="1">
      <alignment horizontal="center"/>
    </xf>
    <xf numFmtId="166" fontId="8" fillId="0" borderId="11" xfId="0" applyNumberFormat="1" applyFont="1" applyBorder="1" applyAlignment="1">
      <alignment horizontal="right"/>
    </xf>
    <xf numFmtId="0" fontId="10" fillId="2" borderId="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wrapText="1"/>
    </xf>
    <xf numFmtId="0" fontId="2" fillId="2" borderId="7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166" fontId="10" fillId="2" borderId="7" xfId="2" applyNumberFormat="1" applyFont="1" applyFill="1" applyBorder="1" applyAlignment="1">
      <alignment horizontal="right" vertical="center"/>
    </xf>
    <xf numFmtId="166" fontId="10" fillId="2" borderId="10" xfId="0" applyNumberFormat="1" applyFont="1" applyFill="1" applyBorder="1" applyAlignment="1">
      <alignment horizontal="right" vertical="center"/>
    </xf>
    <xf numFmtId="168" fontId="12" fillId="0" borderId="1" xfId="0" applyNumberFormat="1" applyFont="1" applyBorder="1" applyAlignment="1">
      <alignment horizontal="center" vertical="center" wrapText="1"/>
    </xf>
    <xf numFmtId="0" fontId="10" fillId="0" borderId="2" xfId="6" applyFont="1" applyBorder="1" applyAlignment="1">
      <alignment horizontal="left" wrapText="1"/>
    </xf>
    <xf numFmtId="0" fontId="10" fillId="0" borderId="2" xfId="6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66" fontId="10" fillId="0" borderId="2" xfId="2" applyNumberFormat="1" applyFont="1" applyFill="1" applyBorder="1" applyAlignment="1">
      <alignment horizontal="right" vertical="center"/>
    </xf>
    <xf numFmtId="0" fontId="10" fillId="0" borderId="7" xfId="0" applyFont="1" applyBorder="1" applyAlignment="1">
      <alignment horizontal="justify" wrapText="1"/>
    </xf>
    <xf numFmtId="0" fontId="10" fillId="0" borderId="8" xfId="0" applyFont="1" applyBorder="1" applyAlignment="1">
      <alignment horizontal="center" vertical="center"/>
    </xf>
    <xf numFmtId="0" fontId="10" fillId="0" borderId="11" xfId="0" applyFont="1" applyBorder="1" applyAlignment="1">
      <alignment wrapText="1"/>
    </xf>
    <xf numFmtId="0" fontId="10" fillId="0" borderId="7" xfId="0" applyFont="1" applyBorder="1" applyAlignment="1">
      <alignment horizontal="left" wrapText="1"/>
    </xf>
    <xf numFmtId="0" fontId="10" fillId="0" borderId="7" xfId="0" applyFont="1" applyBorder="1" applyAlignment="1">
      <alignment horizontal="center" wrapText="1"/>
    </xf>
    <xf numFmtId="0" fontId="8" fillId="0" borderId="2" xfId="0" applyFont="1" applyBorder="1" applyAlignment="1">
      <alignment horizontal="left" wrapText="1"/>
    </xf>
    <xf numFmtId="0" fontId="8" fillId="0" borderId="2" xfId="0" applyFont="1" applyBorder="1" applyAlignment="1">
      <alignment horizontal="center" wrapText="1"/>
    </xf>
    <xf numFmtId="0" fontId="17" fillId="0" borderId="0" xfId="0" applyFont="1" applyAlignment="1">
      <alignment horizontal="center"/>
    </xf>
    <xf numFmtId="0" fontId="8" fillId="4" borderId="5" xfId="0" applyFont="1" applyFill="1" applyBorder="1" applyAlignment="1">
      <alignment horizontal="center"/>
    </xf>
    <xf numFmtId="166" fontId="8" fillId="4" borderId="5" xfId="0" applyNumberFormat="1" applyFont="1" applyFill="1" applyBorder="1" applyAlignment="1">
      <alignment horizontal="right"/>
    </xf>
    <xf numFmtId="166" fontId="8" fillId="4" borderId="6" xfId="0" applyNumberFormat="1" applyFont="1" applyFill="1" applyBorder="1" applyAlignment="1">
      <alignment horizontal="right"/>
    </xf>
    <xf numFmtId="0" fontId="9" fillId="5" borderId="5" xfId="0" applyFont="1" applyFill="1" applyBorder="1" applyAlignment="1">
      <alignment horizontal="center"/>
    </xf>
    <xf numFmtId="166" fontId="9" fillId="5" borderId="5" xfId="0" applyNumberFormat="1" applyFont="1" applyFill="1" applyBorder="1" applyAlignment="1">
      <alignment horizontal="right"/>
    </xf>
    <xf numFmtId="166" fontId="9" fillId="5" borderId="6" xfId="0" applyNumberFormat="1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 vertical="center"/>
    </xf>
    <xf numFmtId="166" fontId="1" fillId="6" borderId="5" xfId="0" applyNumberFormat="1" applyFont="1" applyFill="1" applyBorder="1" applyAlignment="1">
      <alignment horizontal="right"/>
    </xf>
    <xf numFmtId="169" fontId="8" fillId="4" borderId="6" xfId="0" applyNumberFormat="1" applyFont="1" applyFill="1" applyBorder="1" applyAlignment="1">
      <alignment horizontal="right" vertical="center"/>
    </xf>
    <xf numFmtId="167" fontId="8" fillId="4" borderId="5" xfId="1" applyNumberFormat="1" applyFont="1" applyFill="1" applyBorder="1" applyAlignment="1">
      <alignment horizontal="center" vertical="center"/>
    </xf>
    <xf numFmtId="3" fontId="8" fillId="4" borderId="5" xfId="0" applyNumberFormat="1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166" fontId="1" fillId="0" borderId="5" xfId="0" applyNumberFormat="1" applyFont="1" applyFill="1" applyBorder="1" applyAlignment="1">
      <alignment horizontal="right"/>
    </xf>
    <xf numFmtId="169" fontId="8" fillId="0" borderId="6" xfId="0" applyNumberFormat="1" applyFont="1" applyFill="1" applyBorder="1" applyAlignment="1">
      <alignment horizontal="right" vertical="center"/>
    </xf>
    <xf numFmtId="0" fontId="10" fillId="0" borderId="5" xfId="0" applyFont="1" applyFill="1" applyBorder="1" applyAlignment="1">
      <alignment horizontal="center" vertical="center"/>
    </xf>
    <xf numFmtId="0" fontId="8" fillId="4" borderId="5" xfId="0" applyFont="1" applyFill="1" applyBorder="1"/>
    <xf numFmtId="0" fontId="9" fillId="0" borderId="5" xfId="0" applyFont="1" applyBorder="1" applyAlignment="1">
      <alignment wrapText="1"/>
    </xf>
    <xf numFmtId="0" fontId="15" fillId="0" borderId="5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4" borderId="5" xfId="0" applyFont="1" applyFill="1" applyBorder="1" applyAlignment="1">
      <alignment horizontal="right" wrapText="1"/>
    </xf>
    <xf numFmtId="49" fontId="10" fillId="0" borderId="7" xfId="0" applyNumberFormat="1" applyFont="1" applyBorder="1" applyAlignment="1">
      <alignment wrapText="1"/>
    </xf>
    <xf numFmtId="49" fontId="10" fillId="0" borderId="2" xfId="0" applyNumberFormat="1" applyFont="1" applyBorder="1" applyAlignment="1">
      <alignment wrapText="1"/>
    </xf>
    <xf numFmtId="0" fontId="9" fillId="5" borderId="5" xfId="0" applyFont="1" applyFill="1" applyBorder="1" applyAlignment="1">
      <alignment wrapText="1"/>
    </xf>
    <xf numFmtId="0" fontId="9" fillId="2" borderId="5" xfId="0" applyFont="1" applyFill="1" applyBorder="1" applyAlignment="1">
      <alignment wrapText="1"/>
    </xf>
    <xf numFmtId="3" fontId="1" fillId="3" borderId="5" xfId="0" applyNumberFormat="1" applyFont="1" applyFill="1" applyBorder="1" applyAlignment="1">
      <alignment horizontal="left" wrapText="1"/>
    </xf>
    <xf numFmtId="3" fontId="1" fillId="3" borderId="11" xfId="0" applyNumberFormat="1" applyFont="1" applyFill="1" applyBorder="1" applyAlignment="1">
      <alignment horizontal="left" wrapText="1"/>
    </xf>
    <xf numFmtId="3" fontId="1" fillId="0" borderId="5" xfId="0" applyNumberFormat="1" applyFont="1" applyFill="1" applyBorder="1" applyAlignment="1">
      <alignment horizontal="right" wrapText="1"/>
    </xf>
    <xf numFmtId="49" fontId="1" fillId="0" borderId="5" xfId="0" applyNumberFormat="1" applyFont="1" applyFill="1" applyBorder="1" applyAlignment="1">
      <alignment horizontal="right" wrapText="1"/>
    </xf>
    <xf numFmtId="3" fontId="1" fillId="6" borderId="5" xfId="0" applyNumberFormat="1" applyFont="1" applyFill="1" applyBorder="1" applyAlignment="1">
      <alignment horizontal="left" wrapText="1"/>
    </xf>
    <xf numFmtId="0" fontId="8" fillId="0" borderId="11" xfId="0" applyFont="1" applyBorder="1" applyAlignment="1">
      <alignment wrapText="1"/>
    </xf>
    <xf numFmtId="0" fontId="10" fillId="0" borderId="2" xfId="0" applyFont="1" applyBorder="1" applyAlignment="1">
      <alignment horizontal="left" wrapText="1"/>
    </xf>
    <xf numFmtId="0" fontId="1" fillId="0" borderId="5" xfId="0" applyFont="1" applyBorder="1" applyAlignment="1">
      <alignment wrapText="1"/>
    </xf>
    <xf numFmtId="0" fontId="2" fillId="0" borderId="5" xfId="0" applyFont="1" applyBorder="1" applyAlignment="1">
      <alignment horizontal="left" wrapText="1"/>
    </xf>
    <xf numFmtId="0" fontId="8" fillId="0" borderId="5" xfId="5" applyFont="1" applyBorder="1" applyAlignment="1">
      <alignment wrapText="1"/>
    </xf>
    <xf numFmtId="0" fontId="8" fillId="0" borderId="5" xfId="7" applyFont="1" applyBorder="1" applyAlignment="1">
      <alignment horizontal="left" wrapText="1"/>
    </xf>
    <xf numFmtId="0" fontId="1" fillId="0" borderId="5" xfId="7" applyFont="1" applyBorder="1" applyAlignment="1">
      <alignment horizontal="right" wrapText="1"/>
    </xf>
    <xf numFmtId="0" fontId="8" fillId="0" borderId="2" xfId="0" applyFont="1" applyBorder="1" applyAlignment="1">
      <alignment horizontal="justify" wrapText="1"/>
    </xf>
    <xf numFmtId="0" fontId="8" fillId="0" borderId="5" xfId="4" applyFont="1" applyBorder="1" applyAlignment="1">
      <alignment horizontal="left" wrapText="1"/>
    </xf>
    <xf numFmtId="0" fontId="8" fillId="0" borderId="5" xfId="8" applyFont="1" applyBorder="1" applyAlignment="1">
      <alignment wrapText="1"/>
    </xf>
    <xf numFmtId="0" fontId="10" fillId="0" borderId="5" xfId="8" applyFont="1" applyBorder="1" applyAlignment="1">
      <alignment wrapText="1"/>
    </xf>
    <xf numFmtId="0" fontId="10" fillId="2" borderId="11" xfId="0" applyFont="1" applyFill="1" applyBorder="1" applyAlignment="1">
      <alignment horizontal="left" wrapText="1"/>
    </xf>
    <xf numFmtId="0" fontId="10" fillId="2" borderId="5" xfId="0" applyFont="1" applyFill="1" applyBorder="1" applyAlignment="1">
      <alignment horizontal="left" wrapText="1"/>
    </xf>
    <xf numFmtId="0" fontId="8" fillId="2" borderId="5" xfId="0" applyFont="1" applyFill="1" applyBorder="1" applyAlignment="1">
      <alignment wrapText="1"/>
    </xf>
    <xf numFmtId="0" fontId="8" fillId="0" borderId="5" xfId="0" applyFont="1" applyFill="1" applyBorder="1" applyAlignment="1">
      <alignment horizontal="right" wrapText="1"/>
    </xf>
    <xf numFmtId="0" fontId="8" fillId="0" borderId="5" xfId="0" applyFont="1" applyFill="1" applyBorder="1"/>
    <xf numFmtId="166" fontId="8" fillId="0" borderId="6" xfId="0" applyNumberFormat="1" applyFont="1" applyFill="1" applyBorder="1" applyAlignment="1">
      <alignment horizontal="right"/>
    </xf>
    <xf numFmtId="166" fontId="8" fillId="0" borderId="5" xfId="0" applyNumberFormat="1" applyFont="1" applyFill="1" applyBorder="1"/>
    <xf numFmtId="3" fontId="8" fillId="0" borderId="5" xfId="0" applyNumberFormat="1" applyFont="1" applyFill="1" applyBorder="1" applyAlignment="1">
      <alignment horizontal="right" wrapText="1"/>
    </xf>
    <xf numFmtId="3" fontId="8" fillId="0" borderId="5" xfId="0" applyNumberFormat="1" applyFont="1" applyFill="1" applyBorder="1" applyAlignment="1">
      <alignment horizontal="center" vertical="center"/>
    </xf>
    <xf numFmtId="166" fontId="8" fillId="0" borderId="5" xfId="0" applyNumberFormat="1" applyFont="1" applyFill="1" applyBorder="1" applyAlignment="1">
      <alignment vertical="center"/>
    </xf>
    <xf numFmtId="0" fontId="8" fillId="4" borderId="5" xfId="0" applyFont="1" applyFill="1" applyBorder="1" applyAlignment="1">
      <alignment horizontal="left" wrapText="1"/>
    </xf>
    <xf numFmtId="0" fontId="16" fillId="4" borderId="5" xfId="0" applyFont="1" applyFill="1" applyBorder="1" applyAlignment="1">
      <alignment wrapText="1"/>
    </xf>
    <xf numFmtId="166" fontId="16" fillId="4" borderId="5" xfId="0" applyNumberFormat="1" applyFont="1" applyFill="1" applyBorder="1" applyAlignment="1">
      <alignment horizontal="right" wrapText="1"/>
    </xf>
    <xf numFmtId="0" fontId="8" fillId="4" borderId="5" xfId="4" applyFont="1" applyFill="1" applyBorder="1" applyAlignment="1">
      <alignment horizontal="right" wrapText="1"/>
    </xf>
    <xf numFmtId="0" fontId="8" fillId="4" borderId="5" xfId="4" applyFont="1" applyFill="1" applyBorder="1"/>
    <xf numFmtId="166" fontId="8" fillId="4" borderId="5" xfId="4" applyNumberFormat="1" applyFont="1" applyFill="1" applyBorder="1" applyAlignment="1">
      <alignment horizontal="right" wrapText="1"/>
    </xf>
    <xf numFmtId="0" fontId="9" fillId="4" borderId="5" xfId="0" applyFont="1" applyFill="1" applyBorder="1" applyAlignment="1">
      <alignment horizontal="center"/>
    </xf>
    <xf numFmtId="166" fontId="9" fillId="4" borderId="5" xfId="0" applyNumberFormat="1" applyFont="1" applyFill="1" applyBorder="1" applyAlignment="1">
      <alignment horizontal="right"/>
    </xf>
    <xf numFmtId="0" fontId="8" fillId="4" borderId="5" xfId="0" applyFont="1" applyFill="1" applyBorder="1" applyAlignment="1">
      <alignment vertical="center"/>
    </xf>
    <xf numFmtId="164" fontId="8" fillId="4" borderId="5" xfId="0" applyNumberFormat="1" applyFont="1" applyFill="1" applyBorder="1" applyAlignment="1">
      <alignment vertical="center"/>
    </xf>
    <xf numFmtId="0" fontId="8" fillId="4" borderId="5" xfId="0" applyFont="1" applyFill="1" applyBorder="1" applyAlignment="1">
      <alignment horizontal="center" vertical="center"/>
    </xf>
    <xf numFmtId="0" fontId="10" fillId="4" borderId="5" xfId="6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/>
    </xf>
    <xf numFmtId="166" fontId="10" fillId="4" borderId="5" xfId="2" applyNumberFormat="1" applyFont="1" applyFill="1" applyBorder="1" applyAlignment="1">
      <alignment horizontal="center" vertical="center"/>
    </xf>
    <xf numFmtId="167" fontId="10" fillId="4" borderId="5" xfId="1" applyNumberFormat="1" applyFont="1" applyFill="1" applyBorder="1" applyAlignment="1">
      <alignment horizontal="center" vertical="center"/>
    </xf>
    <xf numFmtId="166" fontId="10" fillId="4" borderId="5" xfId="0" applyNumberFormat="1" applyFont="1" applyFill="1" applyBorder="1" applyAlignment="1">
      <alignment horizontal="right"/>
    </xf>
    <xf numFmtId="166" fontId="2" fillId="0" borderId="5" xfId="0" applyNumberFormat="1" applyFont="1" applyFill="1" applyBorder="1" applyAlignment="1">
      <alignment horizontal="right" vertical="center"/>
    </xf>
    <xf numFmtId="0" fontId="9" fillId="5" borderId="14" xfId="0" applyFont="1" applyFill="1" applyBorder="1" applyAlignment="1">
      <alignment wrapText="1"/>
    </xf>
    <xf numFmtId="0" fontId="9" fillId="5" borderId="14" xfId="0" applyFont="1" applyFill="1" applyBorder="1" applyAlignment="1">
      <alignment horizontal="center"/>
    </xf>
    <xf numFmtId="166" fontId="9" fillId="5" borderId="14" xfId="0" applyNumberFormat="1" applyFont="1" applyFill="1" applyBorder="1" applyAlignment="1">
      <alignment horizontal="right"/>
    </xf>
    <xf numFmtId="166" fontId="9" fillId="5" borderId="15" xfId="0" applyNumberFormat="1" applyFont="1" applyFill="1" applyBorder="1" applyAlignment="1">
      <alignment horizontal="right"/>
    </xf>
    <xf numFmtId="0" fontId="11" fillId="2" borderId="16" xfId="0" applyFont="1" applyFill="1" applyBorder="1" applyAlignment="1">
      <alignment wrapText="1"/>
    </xf>
    <xf numFmtId="0" fontId="11" fillId="2" borderId="17" xfId="0" applyFont="1" applyFill="1" applyBorder="1" applyAlignment="1">
      <alignment horizontal="center"/>
    </xf>
    <xf numFmtId="166" fontId="11" fillId="2" borderId="18" xfId="0" applyNumberFormat="1" applyFont="1" applyFill="1" applyBorder="1" applyAlignment="1">
      <alignment horizontal="right"/>
    </xf>
    <xf numFmtId="166" fontId="11" fillId="2" borderId="13" xfId="0" applyNumberFormat="1" applyFont="1" applyFill="1" applyBorder="1" applyAlignment="1">
      <alignment horizontal="right"/>
    </xf>
  </cellXfs>
  <cellStyles count="9">
    <cellStyle name="Milliers" xfId="1" builtinId="3"/>
    <cellStyle name="Milliers [0]" xfId="2" builtinId="6"/>
    <cellStyle name="Milliers 3" xfId="3" xr:uid="{37832E46-F53A-4751-BDF6-05A6F98020F4}"/>
    <cellStyle name="Normal" xfId="0" builtinId="0"/>
    <cellStyle name="Normal 2" xfId="4" xr:uid="{1D5BB021-F263-4E29-B6B5-BDAD939638F7}"/>
    <cellStyle name="Normal 2 2 2" xfId="5" xr:uid="{1FD17AB1-4A5A-426B-9DD8-FE48868854B3}"/>
    <cellStyle name="Normal 3" xfId="6" xr:uid="{DAF6F542-D3AA-4B2A-A0E3-15A8C20974AB}"/>
    <cellStyle name="Normal 4" xfId="7" xr:uid="{88FBF735-7515-4688-BEF7-6D40B53CBDC0}"/>
    <cellStyle name="Normal 5" xfId="8" xr:uid="{BA125C7F-A6FF-4719-A0C3-4292EBE643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195263</xdr:colOff>
      <xdr:row>0</xdr:row>
      <xdr:rowOff>131763</xdr:rowOff>
    </xdr:from>
    <xdr:to>
      <xdr:col>5</xdr:col>
      <xdr:colOff>812787</xdr:colOff>
      <xdr:row>3</xdr:row>
      <xdr:rowOff>142918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A1FE0847-64A1-702C-365B-B362BEB70EE9}"/>
            </a:ext>
          </a:extLst>
        </xdr:cNvPr>
        <xdr:cNvSpPr/>
      </xdr:nvSpPr>
      <xdr:spPr>
        <a:xfrm>
          <a:off x="190500" y="133351"/>
          <a:ext cx="5429250" cy="581024"/>
        </a:xfrm>
        <a:prstGeom prst="round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fr-FR" sz="1300" b="1">
              <a:latin typeface="Arial" pitchFamily="34" charset="0"/>
              <a:cs typeface="Arial" pitchFamily="34" charset="0"/>
            </a:rPr>
            <a:t>LOT</a:t>
          </a:r>
          <a:r>
            <a:rPr lang="fr-FR" sz="1300" b="1" baseline="0">
              <a:latin typeface="Arial" pitchFamily="34" charset="0"/>
              <a:cs typeface="Arial" pitchFamily="34" charset="0"/>
            </a:rPr>
            <a:t> 1 : </a:t>
          </a:r>
        </a:p>
        <a:p>
          <a:pPr algn="ctr"/>
          <a:r>
            <a:rPr lang="fr-FR" sz="1300" b="1">
              <a:latin typeface="Arial" pitchFamily="34" charset="0"/>
              <a:cs typeface="Arial" pitchFamily="34" charset="0"/>
            </a:rPr>
            <a:t>CONSTRUCTION DU SIEGE DE L'UNITE DEPARTEMENTALE D'ASSURANCE MALADIE (UDAM) DE NIORO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005A7-9147-42CB-9D3D-BC2B8696E38E}">
  <dimension ref="A4:F246"/>
  <sheetViews>
    <sheetView tabSelected="1" zoomScaleNormal="100" workbookViewId="0">
      <selection activeCell="B6" sqref="B6"/>
    </sheetView>
  </sheetViews>
  <sheetFormatPr baseColWidth="10" defaultRowHeight="14.5" x14ac:dyDescent="0.35"/>
  <cols>
    <col min="1" max="1" width="4.26953125" customWidth="1"/>
    <col min="2" max="2" width="44.26953125" style="173" customWidth="1"/>
    <col min="3" max="3" width="4.54296875" customWidth="1"/>
    <col min="4" max="4" width="7.7265625" customWidth="1"/>
    <col min="5" max="5" width="12" customWidth="1"/>
    <col min="6" max="6" width="14.54296875" customWidth="1"/>
  </cols>
  <sheetData>
    <row r="4" spans="1:6" ht="15.75" customHeight="1" x14ac:dyDescent="0.35"/>
    <row r="5" spans="1:6" ht="13" customHeight="1" x14ac:dyDescent="0.35"/>
    <row r="6" spans="1:6" ht="13" customHeight="1" x14ac:dyDescent="0.35"/>
    <row r="7" spans="1:6" ht="17.25" customHeight="1" x14ac:dyDescent="0.35">
      <c r="A7" s="200" t="s">
        <v>262</v>
      </c>
      <c r="B7" s="200"/>
      <c r="C7" s="200"/>
      <c r="D7" s="200"/>
      <c r="E7" s="200"/>
      <c r="F7" s="200"/>
    </row>
    <row r="10" spans="1:6" ht="18" customHeight="1" x14ac:dyDescent="0.35">
      <c r="A10" s="1" t="s">
        <v>0</v>
      </c>
      <c r="B10" s="199" t="s">
        <v>1</v>
      </c>
      <c r="C10" s="2" t="s">
        <v>2</v>
      </c>
      <c r="D10" s="2" t="s">
        <v>3</v>
      </c>
      <c r="E10" s="2" t="s">
        <v>4</v>
      </c>
      <c r="F10" s="3" t="s">
        <v>5</v>
      </c>
    </row>
    <row r="11" spans="1:6" ht="18" customHeight="1" x14ac:dyDescent="0.35">
      <c r="A11" s="4" t="s">
        <v>6</v>
      </c>
      <c r="B11" s="219" t="s">
        <v>9</v>
      </c>
      <c r="C11" s="5"/>
      <c r="D11" s="5"/>
      <c r="E11" s="6"/>
      <c r="F11" s="7"/>
    </row>
    <row r="12" spans="1:6" ht="18" customHeight="1" x14ac:dyDescent="0.35">
      <c r="A12" s="131">
        <v>1</v>
      </c>
      <c r="B12" s="220" t="s">
        <v>253</v>
      </c>
      <c r="C12" s="130" t="s">
        <v>49</v>
      </c>
      <c r="D12" s="130">
        <v>1</v>
      </c>
      <c r="E12" s="10"/>
      <c r="F12" s="11">
        <f>SUM(E12)</f>
        <v>0</v>
      </c>
    </row>
    <row r="13" spans="1:6" ht="15.75" customHeight="1" x14ac:dyDescent="0.35">
      <c r="A13" s="17" t="s">
        <v>10</v>
      </c>
      <c r="B13" s="221" t="s">
        <v>11</v>
      </c>
      <c r="C13" s="9"/>
      <c r="D13" s="9"/>
      <c r="E13" s="10"/>
      <c r="F13" s="11"/>
    </row>
    <row r="14" spans="1:6" ht="18" customHeight="1" x14ac:dyDescent="0.35">
      <c r="A14" s="8">
        <v>1</v>
      </c>
      <c r="B14" s="13" t="s">
        <v>12</v>
      </c>
      <c r="C14" s="9" t="s">
        <v>13</v>
      </c>
      <c r="D14" s="9">
        <v>274</v>
      </c>
      <c r="E14" s="10"/>
      <c r="F14" s="11">
        <f>E14*D14</f>
        <v>0</v>
      </c>
    </row>
    <row r="15" spans="1:6" ht="18" customHeight="1" x14ac:dyDescent="0.35">
      <c r="A15" s="8">
        <v>2</v>
      </c>
      <c r="B15" s="13" t="s">
        <v>14</v>
      </c>
      <c r="C15" s="9" t="s">
        <v>13</v>
      </c>
      <c r="D15" s="9">
        <v>158.58000000000001</v>
      </c>
      <c r="E15" s="10"/>
      <c r="F15" s="11">
        <f>E15*D15</f>
        <v>0</v>
      </c>
    </row>
    <row r="16" spans="1:6" ht="18" customHeight="1" x14ac:dyDescent="0.35">
      <c r="A16" s="8">
        <v>3</v>
      </c>
      <c r="B16" s="13" t="s">
        <v>15</v>
      </c>
      <c r="C16" s="9" t="s">
        <v>13</v>
      </c>
      <c r="D16" s="9">
        <v>184.8</v>
      </c>
      <c r="E16" s="10"/>
      <c r="F16" s="11">
        <f>E16*D16</f>
        <v>0</v>
      </c>
    </row>
    <row r="17" spans="1:6" ht="18" customHeight="1" x14ac:dyDescent="0.35">
      <c r="A17" s="8">
        <v>4</v>
      </c>
      <c r="B17" s="13" t="s">
        <v>146</v>
      </c>
      <c r="C17" s="9" t="s">
        <v>13</v>
      </c>
      <c r="D17" s="9">
        <v>45.4</v>
      </c>
      <c r="E17" s="10"/>
      <c r="F17" s="11">
        <f>E17*D17</f>
        <v>0</v>
      </c>
    </row>
    <row r="18" spans="1:6" ht="16.5" customHeight="1" x14ac:dyDescent="0.35">
      <c r="A18" s="17"/>
      <c r="B18" s="222" t="s">
        <v>16</v>
      </c>
      <c r="C18" s="201"/>
      <c r="D18" s="201"/>
      <c r="E18" s="202"/>
      <c r="F18" s="203">
        <f>SUM(F12:F17)</f>
        <v>0</v>
      </c>
    </row>
    <row r="19" spans="1:6" ht="17.25" customHeight="1" x14ac:dyDescent="0.35">
      <c r="A19" s="17" t="s">
        <v>17</v>
      </c>
      <c r="B19" s="221" t="s">
        <v>18</v>
      </c>
      <c r="C19" s="18"/>
      <c r="D19" s="18"/>
      <c r="E19" s="19"/>
      <c r="F19" s="20"/>
    </row>
    <row r="20" spans="1:6" ht="18" customHeight="1" x14ac:dyDescent="0.35">
      <c r="A20" s="8">
        <v>1</v>
      </c>
      <c r="B20" s="13" t="s">
        <v>19</v>
      </c>
      <c r="C20" s="9" t="s">
        <v>13</v>
      </c>
      <c r="D20" s="9">
        <v>5.03</v>
      </c>
      <c r="E20" s="10"/>
      <c r="F20" s="11">
        <f t="shared" ref="F20:F27" si="0">E20*D20</f>
        <v>0</v>
      </c>
    </row>
    <row r="21" spans="1:6" ht="18" customHeight="1" x14ac:dyDescent="0.35">
      <c r="A21" s="8">
        <v>2</v>
      </c>
      <c r="B21" s="22" t="s">
        <v>20</v>
      </c>
      <c r="C21" s="9" t="s">
        <v>13</v>
      </c>
      <c r="D21" s="9">
        <v>26.83</v>
      </c>
      <c r="E21" s="10"/>
      <c r="F21" s="11">
        <f t="shared" si="0"/>
        <v>0</v>
      </c>
    </row>
    <row r="22" spans="1:6" ht="18" customHeight="1" x14ac:dyDescent="0.35">
      <c r="A22" s="8">
        <v>3</v>
      </c>
      <c r="B22" s="22" t="s">
        <v>21</v>
      </c>
      <c r="C22" s="9" t="s">
        <v>13</v>
      </c>
      <c r="D22" s="9">
        <v>5.91</v>
      </c>
      <c r="E22" s="10"/>
      <c r="F22" s="11">
        <f t="shared" si="0"/>
        <v>0</v>
      </c>
    </row>
    <row r="23" spans="1:6" ht="18" customHeight="1" x14ac:dyDescent="0.35">
      <c r="A23" s="8">
        <v>4</v>
      </c>
      <c r="B23" s="22" t="s">
        <v>147</v>
      </c>
      <c r="C23" s="9" t="s">
        <v>13</v>
      </c>
      <c r="D23" s="9">
        <v>10.98</v>
      </c>
      <c r="E23" s="10"/>
      <c r="F23" s="11">
        <f t="shared" si="0"/>
        <v>0</v>
      </c>
    </row>
    <row r="24" spans="1:6" ht="18" customHeight="1" x14ac:dyDescent="0.35">
      <c r="A24" s="8">
        <v>5</v>
      </c>
      <c r="B24" s="22" t="s">
        <v>148</v>
      </c>
      <c r="C24" s="9" t="s">
        <v>13</v>
      </c>
      <c r="D24" s="9">
        <v>1.2</v>
      </c>
      <c r="E24" s="10"/>
      <c r="F24" s="11">
        <f>E24*D24</f>
        <v>0</v>
      </c>
    </row>
    <row r="25" spans="1:6" ht="18" customHeight="1" x14ac:dyDescent="0.35">
      <c r="A25" s="8">
        <v>6</v>
      </c>
      <c r="B25" s="22" t="s">
        <v>149</v>
      </c>
      <c r="C25" s="9" t="s">
        <v>13</v>
      </c>
      <c r="D25" s="9">
        <v>3.2</v>
      </c>
      <c r="E25" s="10"/>
      <c r="F25" s="11">
        <f t="shared" si="0"/>
        <v>0</v>
      </c>
    </row>
    <row r="26" spans="1:6" ht="18" customHeight="1" x14ac:dyDescent="0.35">
      <c r="A26" s="8">
        <v>7</v>
      </c>
      <c r="B26" s="22" t="s">
        <v>24</v>
      </c>
      <c r="C26" s="9" t="s">
        <v>23</v>
      </c>
      <c r="D26" s="9">
        <v>315</v>
      </c>
      <c r="E26" s="10"/>
      <c r="F26" s="11">
        <f>E26*D26</f>
        <v>0</v>
      </c>
    </row>
    <row r="27" spans="1:6" ht="28.5" customHeight="1" x14ac:dyDescent="0.35">
      <c r="A27" s="12">
        <v>8</v>
      </c>
      <c r="B27" s="13" t="s">
        <v>22</v>
      </c>
      <c r="C27" s="14" t="s">
        <v>23</v>
      </c>
      <c r="D27" s="14">
        <v>181</v>
      </c>
      <c r="E27" s="15"/>
      <c r="F27" s="16">
        <f t="shared" si="0"/>
        <v>0</v>
      </c>
    </row>
    <row r="28" spans="1:6" ht="15.75" customHeight="1" x14ac:dyDescent="0.35">
      <c r="A28" s="17"/>
      <c r="B28" s="222" t="s">
        <v>25</v>
      </c>
      <c r="C28" s="201"/>
      <c r="D28" s="201"/>
      <c r="E28" s="202"/>
      <c r="F28" s="203">
        <f>SUM(F20:F27)</f>
        <v>0</v>
      </c>
    </row>
    <row r="29" spans="1:6" ht="15" customHeight="1" x14ac:dyDescent="0.35">
      <c r="A29" s="17" t="s">
        <v>26</v>
      </c>
      <c r="B29" s="221" t="s">
        <v>27</v>
      </c>
      <c r="C29" s="18"/>
      <c r="D29" s="18"/>
      <c r="E29" s="19"/>
      <c r="F29" s="20"/>
    </row>
    <row r="30" spans="1:6" ht="18" customHeight="1" x14ac:dyDescent="0.35">
      <c r="A30" s="8">
        <v>1</v>
      </c>
      <c r="B30" s="13" t="s">
        <v>28</v>
      </c>
      <c r="C30" s="9" t="s">
        <v>13</v>
      </c>
      <c r="D30" s="9">
        <v>10.71</v>
      </c>
      <c r="E30" s="10"/>
      <c r="F30" s="11">
        <f>E30*D30</f>
        <v>0</v>
      </c>
    </row>
    <row r="31" spans="1:6" ht="27" customHeight="1" x14ac:dyDescent="0.35">
      <c r="A31" s="12">
        <v>2</v>
      </c>
      <c r="B31" s="22" t="s">
        <v>29</v>
      </c>
      <c r="C31" s="14" t="s">
        <v>13</v>
      </c>
      <c r="D31" s="14">
        <v>4.2</v>
      </c>
      <c r="E31" s="15"/>
      <c r="F31" s="16">
        <f>E31*D31</f>
        <v>0</v>
      </c>
    </row>
    <row r="32" spans="1:6" ht="18" customHeight="1" x14ac:dyDescent="0.35">
      <c r="A32" s="8">
        <v>3</v>
      </c>
      <c r="B32" s="22" t="s">
        <v>30</v>
      </c>
      <c r="C32" s="9" t="s">
        <v>13</v>
      </c>
      <c r="D32" s="9">
        <v>17.34</v>
      </c>
      <c r="E32" s="10"/>
      <c r="F32" s="11">
        <f t="shared" ref="F32:F49" si="1">E32*D32</f>
        <v>0</v>
      </c>
    </row>
    <row r="33" spans="1:6" ht="27.75" customHeight="1" x14ac:dyDescent="0.35">
      <c r="A33" s="12">
        <v>4</v>
      </c>
      <c r="B33" s="22" t="s">
        <v>150</v>
      </c>
      <c r="C33" s="14" t="s">
        <v>13</v>
      </c>
      <c r="D33" s="127">
        <v>7.04</v>
      </c>
      <c r="E33" s="15"/>
      <c r="F33" s="16">
        <f t="shared" si="1"/>
        <v>0</v>
      </c>
    </row>
    <row r="34" spans="1:6" ht="18" customHeight="1" x14ac:dyDescent="0.35">
      <c r="A34" s="8">
        <v>5</v>
      </c>
      <c r="B34" s="22" t="s">
        <v>31</v>
      </c>
      <c r="C34" s="9" t="s">
        <v>13</v>
      </c>
      <c r="D34" s="9">
        <v>0.86</v>
      </c>
      <c r="E34" s="10"/>
      <c r="F34" s="11">
        <f t="shared" si="1"/>
        <v>0</v>
      </c>
    </row>
    <row r="35" spans="1:6" ht="18" customHeight="1" x14ac:dyDescent="0.35">
      <c r="A35" s="8">
        <v>6</v>
      </c>
      <c r="B35" s="22" t="s">
        <v>33</v>
      </c>
      <c r="C35" s="9" t="s">
        <v>13</v>
      </c>
      <c r="D35" s="9">
        <v>2.73</v>
      </c>
      <c r="E35" s="10"/>
      <c r="F35" s="11">
        <f>E35*D35</f>
        <v>0</v>
      </c>
    </row>
    <row r="36" spans="1:6" ht="18" customHeight="1" x14ac:dyDescent="0.35">
      <c r="A36" s="8">
        <v>7</v>
      </c>
      <c r="B36" s="22" t="s">
        <v>32</v>
      </c>
      <c r="C36" s="9" t="s">
        <v>13</v>
      </c>
      <c r="D36" s="9">
        <v>1.2</v>
      </c>
      <c r="E36" s="10"/>
      <c r="F36" s="11">
        <f t="shared" si="1"/>
        <v>0</v>
      </c>
    </row>
    <row r="37" spans="1:6" ht="18" customHeight="1" x14ac:dyDescent="0.35">
      <c r="A37" s="8">
        <v>8</v>
      </c>
      <c r="B37" s="22" t="s">
        <v>151</v>
      </c>
      <c r="C37" s="9" t="s">
        <v>13</v>
      </c>
      <c r="D37" s="9">
        <v>0.68</v>
      </c>
      <c r="E37" s="10"/>
      <c r="F37" s="11">
        <f>E37*D37</f>
        <v>0</v>
      </c>
    </row>
    <row r="38" spans="1:6" ht="18" customHeight="1" x14ac:dyDescent="0.35">
      <c r="A38" s="8">
        <v>9</v>
      </c>
      <c r="B38" s="22" t="s">
        <v>152</v>
      </c>
      <c r="C38" s="9" t="s">
        <v>13</v>
      </c>
      <c r="D38" s="9">
        <v>15.12</v>
      </c>
      <c r="E38" s="10"/>
      <c r="F38" s="11">
        <f>E38*D38</f>
        <v>0</v>
      </c>
    </row>
    <row r="39" spans="1:6" ht="18" customHeight="1" x14ac:dyDescent="0.35">
      <c r="A39" s="8">
        <v>10</v>
      </c>
      <c r="B39" s="22" t="s">
        <v>154</v>
      </c>
      <c r="C39" s="9" t="s">
        <v>13</v>
      </c>
      <c r="D39" s="9">
        <v>1.32</v>
      </c>
      <c r="E39" s="10"/>
      <c r="F39" s="11">
        <f>E39*D39</f>
        <v>0</v>
      </c>
    </row>
    <row r="40" spans="1:6" ht="18" customHeight="1" x14ac:dyDescent="0.35">
      <c r="A40" s="8">
        <v>11</v>
      </c>
      <c r="B40" s="22" t="s">
        <v>155</v>
      </c>
      <c r="C40" s="9" t="s">
        <v>13</v>
      </c>
      <c r="D40" s="9">
        <v>5.47</v>
      </c>
      <c r="E40" s="10"/>
      <c r="F40" s="11">
        <f>E40*D40</f>
        <v>0</v>
      </c>
    </row>
    <row r="41" spans="1:6" ht="18" customHeight="1" x14ac:dyDescent="0.35">
      <c r="A41" s="8">
        <v>12</v>
      </c>
      <c r="B41" s="22" t="s">
        <v>34</v>
      </c>
      <c r="C41" s="9" t="s">
        <v>23</v>
      </c>
      <c r="D41" s="9">
        <v>143.78</v>
      </c>
      <c r="E41" s="10"/>
      <c r="F41" s="11">
        <f t="shared" si="1"/>
        <v>0</v>
      </c>
    </row>
    <row r="42" spans="1:6" ht="18" customHeight="1" x14ac:dyDescent="0.35">
      <c r="A42" s="132">
        <v>13</v>
      </c>
      <c r="B42" s="223" t="s">
        <v>35</v>
      </c>
      <c r="C42" s="23" t="s">
        <v>23</v>
      </c>
      <c r="D42" s="23">
        <v>22.78</v>
      </c>
      <c r="E42" s="133"/>
      <c r="F42" s="134">
        <f t="shared" si="1"/>
        <v>0</v>
      </c>
    </row>
    <row r="43" spans="1:6" ht="18" customHeight="1" x14ac:dyDescent="0.35">
      <c r="A43" s="24">
        <v>14</v>
      </c>
      <c r="B43" s="224" t="s">
        <v>36</v>
      </c>
      <c r="C43" s="25" t="s">
        <v>23</v>
      </c>
      <c r="D43" s="25">
        <v>48.04</v>
      </c>
      <c r="E43" s="26"/>
      <c r="F43" s="27">
        <f t="shared" si="1"/>
        <v>0</v>
      </c>
    </row>
    <row r="44" spans="1:6" ht="18" customHeight="1" x14ac:dyDescent="0.35">
      <c r="A44" s="8">
        <v>15</v>
      </c>
      <c r="B44" s="22" t="s">
        <v>153</v>
      </c>
      <c r="C44" s="9" t="s">
        <v>23</v>
      </c>
      <c r="D44" s="9">
        <v>44.64</v>
      </c>
      <c r="E44" s="10"/>
      <c r="F44" s="11">
        <f t="shared" si="1"/>
        <v>0</v>
      </c>
    </row>
    <row r="45" spans="1:6" ht="18" customHeight="1" x14ac:dyDescent="0.35">
      <c r="A45" s="8">
        <v>16</v>
      </c>
      <c r="B45" s="22" t="s">
        <v>37</v>
      </c>
      <c r="C45" s="9" t="s">
        <v>23</v>
      </c>
      <c r="D45" s="9">
        <v>812</v>
      </c>
      <c r="E45" s="10"/>
      <c r="F45" s="11">
        <f t="shared" si="1"/>
        <v>0</v>
      </c>
    </row>
    <row r="46" spans="1:6" ht="18" customHeight="1" x14ac:dyDescent="0.35">
      <c r="A46" s="8">
        <v>17</v>
      </c>
      <c r="B46" s="13" t="s">
        <v>38</v>
      </c>
      <c r="C46" s="9" t="s">
        <v>23</v>
      </c>
      <c r="D46" s="9">
        <v>61</v>
      </c>
      <c r="E46" s="10"/>
      <c r="F46" s="11">
        <f t="shared" si="1"/>
        <v>0</v>
      </c>
    </row>
    <row r="47" spans="1:6" ht="18" customHeight="1" x14ac:dyDescent="0.35">
      <c r="A47" s="8">
        <v>18</v>
      </c>
      <c r="B47" s="13" t="s">
        <v>39</v>
      </c>
      <c r="C47" s="9" t="s">
        <v>23</v>
      </c>
      <c r="D47" s="9">
        <v>1568</v>
      </c>
      <c r="E47" s="10"/>
      <c r="F47" s="11">
        <f t="shared" si="1"/>
        <v>0</v>
      </c>
    </row>
    <row r="48" spans="1:6" ht="18" customHeight="1" x14ac:dyDescent="0.35">
      <c r="A48" s="8">
        <v>19</v>
      </c>
      <c r="B48" s="13" t="s">
        <v>40</v>
      </c>
      <c r="C48" s="9" t="s">
        <v>23</v>
      </c>
      <c r="D48" s="9">
        <v>366.8</v>
      </c>
      <c r="E48" s="10"/>
      <c r="F48" s="11">
        <f t="shared" si="1"/>
        <v>0</v>
      </c>
    </row>
    <row r="49" spans="1:6" ht="30" customHeight="1" x14ac:dyDescent="0.35">
      <c r="A49" s="8">
        <v>20</v>
      </c>
      <c r="B49" s="13" t="s">
        <v>254</v>
      </c>
      <c r="C49" s="9" t="s">
        <v>7</v>
      </c>
      <c r="D49" s="9">
        <v>153</v>
      </c>
      <c r="E49" s="10"/>
      <c r="F49" s="11">
        <f t="shared" si="1"/>
        <v>0</v>
      </c>
    </row>
    <row r="50" spans="1:6" ht="16.5" customHeight="1" x14ac:dyDescent="0.35">
      <c r="A50" s="17"/>
      <c r="B50" s="222" t="s">
        <v>41</v>
      </c>
      <c r="C50" s="201"/>
      <c r="D50" s="201"/>
      <c r="E50" s="202"/>
      <c r="F50" s="203">
        <f>SUM(F30:F49)</f>
        <v>0</v>
      </c>
    </row>
    <row r="51" spans="1:6" ht="17.25" customHeight="1" x14ac:dyDescent="0.35">
      <c r="A51" s="4"/>
      <c r="B51" s="225" t="s">
        <v>42</v>
      </c>
      <c r="C51" s="204"/>
      <c r="D51" s="204"/>
      <c r="E51" s="205"/>
      <c r="F51" s="206">
        <f>F50+F28+F18</f>
        <v>0</v>
      </c>
    </row>
    <row r="52" spans="1:6" ht="18.75" customHeight="1" x14ac:dyDescent="0.35">
      <c r="A52" s="108" t="s">
        <v>8</v>
      </c>
      <c r="B52" s="226" t="s">
        <v>43</v>
      </c>
      <c r="C52" s="109"/>
      <c r="D52" s="109"/>
      <c r="E52" s="110"/>
      <c r="F52" s="111"/>
    </row>
    <row r="53" spans="1:6" ht="21" customHeight="1" x14ac:dyDescent="0.35">
      <c r="A53" s="17" t="s">
        <v>174</v>
      </c>
      <c r="B53" s="221" t="s">
        <v>44</v>
      </c>
      <c r="C53" s="18"/>
      <c r="D53" s="18"/>
      <c r="E53" s="19"/>
      <c r="F53" s="20"/>
    </row>
    <row r="54" spans="1:6" ht="43.5" customHeight="1" x14ac:dyDescent="0.35">
      <c r="A54" s="12">
        <v>1</v>
      </c>
      <c r="B54" s="29" t="s">
        <v>156</v>
      </c>
      <c r="C54" s="14" t="s">
        <v>23</v>
      </c>
      <c r="D54" s="14">
        <v>255</v>
      </c>
      <c r="E54" s="30"/>
      <c r="F54" s="149">
        <f t="shared" ref="F54:F59" si="2">E54*D54</f>
        <v>0</v>
      </c>
    </row>
    <row r="55" spans="1:6" ht="42" customHeight="1" x14ac:dyDescent="0.35">
      <c r="A55" s="12">
        <v>2</v>
      </c>
      <c r="B55" s="29" t="s">
        <v>157</v>
      </c>
      <c r="C55" s="14" t="s">
        <v>23</v>
      </c>
      <c r="D55" s="14">
        <v>50</v>
      </c>
      <c r="E55" s="30"/>
      <c r="F55" s="149">
        <f t="shared" si="2"/>
        <v>0</v>
      </c>
    </row>
    <row r="56" spans="1:6" ht="29.25" customHeight="1" x14ac:dyDescent="0.35">
      <c r="A56" s="12">
        <v>3</v>
      </c>
      <c r="B56" s="29" t="s">
        <v>158</v>
      </c>
      <c r="C56" s="31" t="s">
        <v>23</v>
      </c>
      <c r="D56" s="14">
        <v>180</v>
      </c>
      <c r="E56" s="30"/>
      <c r="F56" s="149">
        <f t="shared" si="2"/>
        <v>0</v>
      </c>
    </row>
    <row r="57" spans="1:6" ht="18.75" customHeight="1" x14ac:dyDescent="0.35">
      <c r="A57" s="8">
        <v>4</v>
      </c>
      <c r="B57" s="13" t="s">
        <v>159</v>
      </c>
      <c r="C57" s="9" t="s">
        <v>7</v>
      </c>
      <c r="D57" s="14">
        <v>210</v>
      </c>
      <c r="E57" s="30"/>
      <c r="F57" s="149">
        <f t="shared" si="2"/>
        <v>0</v>
      </c>
    </row>
    <row r="58" spans="1:6" ht="18" customHeight="1" x14ac:dyDescent="0.35">
      <c r="A58" s="8">
        <v>5</v>
      </c>
      <c r="B58" s="13" t="s">
        <v>160</v>
      </c>
      <c r="C58" s="9" t="s">
        <v>7</v>
      </c>
      <c r="D58" s="14">
        <v>40</v>
      </c>
      <c r="E58" s="30"/>
      <c r="F58" s="149">
        <f t="shared" si="2"/>
        <v>0</v>
      </c>
    </row>
    <row r="59" spans="1:6" ht="30" customHeight="1" x14ac:dyDescent="0.35">
      <c r="A59" s="8">
        <v>6</v>
      </c>
      <c r="B59" s="29" t="s">
        <v>238</v>
      </c>
      <c r="C59" s="14" t="s">
        <v>183</v>
      </c>
      <c r="D59" s="14">
        <v>500</v>
      </c>
      <c r="E59" s="129"/>
      <c r="F59" s="149">
        <f t="shared" si="2"/>
        <v>0</v>
      </c>
    </row>
    <row r="60" spans="1:6" ht="18.75" customHeight="1" x14ac:dyDescent="0.35">
      <c r="A60" s="32"/>
      <c r="B60" s="222" t="s">
        <v>45</v>
      </c>
      <c r="C60" s="207"/>
      <c r="D60" s="208"/>
      <c r="E60" s="209"/>
      <c r="F60" s="210">
        <f>SUM(F54:F59)</f>
        <v>0</v>
      </c>
    </row>
    <row r="61" spans="1:6" ht="18.75" customHeight="1" x14ac:dyDescent="0.35">
      <c r="A61" s="32" t="s">
        <v>242</v>
      </c>
      <c r="B61" s="90" t="s">
        <v>243</v>
      </c>
      <c r="C61" s="33"/>
      <c r="D61" s="14"/>
      <c r="E61" s="34"/>
      <c r="F61" s="35"/>
    </row>
    <row r="62" spans="1:6" ht="18.75" customHeight="1" x14ac:dyDescent="0.35">
      <c r="A62" s="141">
        <v>1</v>
      </c>
      <c r="B62" s="47" t="s">
        <v>244</v>
      </c>
      <c r="C62" s="14" t="s">
        <v>183</v>
      </c>
      <c r="D62" s="14">
        <v>310</v>
      </c>
      <c r="E62" s="142"/>
      <c r="F62" s="149">
        <f>E62*D62</f>
        <v>0</v>
      </c>
    </row>
    <row r="63" spans="1:6" ht="18.75" customHeight="1" x14ac:dyDescent="0.35">
      <c r="A63" s="8">
        <v>2</v>
      </c>
      <c r="B63" s="13" t="s">
        <v>247</v>
      </c>
      <c r="C63" s="14" t="s">
        <v>23</v>
      </c>
      <c r="D63" s="14">
        <v>310</v>
      </c>
      <c r="E63" s="143"/>
      <c r="F63" s="149">
        <f>SUM(D63*E63)</f>
        <v>0</v>
      </c>
    </row>
    <row r="64" spans="1:6" ht="18.75" customHeight="1" x14ac:dyDescent="0.35">
      <c r="A64" s="17">
        <v>3</v>
      </c>
      <c r="B64" s="13" t="s">
        <v>245</v>
      </c>
      <c r="C64" s="14" t="s">
        <v>7</v>
      </c>
      <c r="D64" s="14">
        <v>97</v>
      </c>
      <c r="E64" s="143"/>
      <c r="F64" s="149">
        <f>SUM(D64*E64)</f>
        <v>0</v>
      </c>
    </row>
    <row r="65" spans="1:6" ht="18.75" customHeight="1" x14ac:dyDescent="0.35">
      <c r="A65" s="32"/>
      <c r="B65" s="222" t="s">
        <v>246</v>
      </c>
      <c r="C65" s="207"/>
      <c r="D65" s="208"/>
      <c r="E65" s="209"/>
      <c r="F65" s="210">
        <f>SUM(F62:F64)</f>
        <v>0</v>
      </c>
    </row>
    <row r="66" spans="1:6" ht="21" customHeight="1" x14ac:dyDescent="0.35">
      <c r="A66" s="32" t="s">
        <v>175</v>
      </c>
      <c r="B66" s="227" t="s">
        <v>46</v>
      </c>
      <c r="C66" s="33"/>
      <c r="D66" s="14"/>
      <c r="E66" s="34"/>
      <c r="F66" s="36"/>
    </row>
    <row r="67" spans="1:6" ht="18" customHeight="1" x14ac:dyDescent="0.35">
      <c r="A67" s="37"/>
      <c r="B67" s="227" t="s">
        <v>161</v>
      </c>
      <c r="C67" s="38"/>
      <c r="D67" s="14"/>
      <c r="E67" s="39"/>
      <c r="F67" s="36"/>
    </row>
    <row r="68" spans="1:6" ht="81" customHeight="1" x14ac:dyDescent="0.35">
      <c r="A68" s="37">
        <v>1</v>
      </c>
      <c r="B68" s="40" t="s">
        <v>184</v>
      </c>
      <c r="C68" s="38" t="s">
        <v>2</v>
      </c>
      <c r="D68" s="14">
        <v>9</v>
      </c>
      <c r="E68" s="39"/>
      <c r="F68" s="36">
        <f>E68*D68</f>
        <v>0</v>
      </c>
    </row>
    <row r="69" spans="1:6" ht="78" customHeight="1" x14ac:dyDescent="0.35">
      <c r="A69" s="120">
        <v>2</v>
      </c>
      <c r="B69" s="104" t="s">
        <v>185</v>
      </c>
      <c r="C69" s="121" t="s">
        <v>2</v>
      </c>
      <c r="D69" s="63">
        <v>3</v>
      </c>
      <c r="E69" s="114"/>
      <c r="F69" s="149">
        <f>E69*D69</f>
        <v>0</v>
      </c>
    </row>
    <row r="70" spans="1:6" ht="81" customHeight="1" x14ac:dyDescent="0.35">
      <c r="A70" s="115">
        <v>3</v>
      </c>
      <c r="B70" s="124" t="s">
        <v>186</v>
      </c>
      <c r="C70" s="116" t="s">
        <v>2</v>
      </c>
      <c r="D70" s="117">
        <v>2</v>
      </c>
      <c r="E70" s="118"/>
      <c r="F70" s="119">
        <f>E70*D70</f>
        <v>0</v>
      </c>
    </row>
    <row r="71" spans="1:6" ht="18" customHeight="1" x14ac:dyDescent="0.35">
      <c r="A71" s="32"/>
      <c r="B71" s="229" t="s">
        <v>162</v>
      </c>
      <c r="C71" s="213"/>
      <c r="D71" s="217"/>
      <c r="E71" s="269"/>
      <c r="F71" s="216">
        <f>SUM(F68:F70)</f>
        <v>0</v>
      </c>
    </row>
    <row r="72" spans="1:6" ht="18" customHeight="1" x14ac:dyDescent="0.35">
      <c r="A72" s="144"/>
      <c r="B72" s="228" t="s">
        <v>163</v>
      </c>
      <c r="C72" s="145"/>
      <c r="D72" s="146"/>
      <c r="E72" s="147"/>
      <c r="F72" s="148"/>
    </row>
    <row r="73" spans="1:6" ht="57" customHeight="1" x14ac:dyDescent="0.35">
      <c r="A73" s="37">
        <v>1</v>
      </c>
      <c r="B73" s="41" t="s">
        <v>187</v>
      </c>
      <c r="C73" s="38" t="s">
        <v>2</v>
      </c>
      <c r="D73" s="14">
        <v>1</v>
      </c>
      <c r="E73" s="42"/>
      <c r="F73" s="16">
        <f>SUM(D73*E73)</f>
        <v>0</v>
      </c>
    </row>
    <row r="74" spans="1:6" ht="55.5" customHeight="1" x14ac:dyDescent="0.35">
      <c r="A74" s="37">
        <v>2</v>
      </c>
      <c r="B74" s="41" t="s">
        <v>239</v>
      </c>
      <c r="C74" s="38" t="s">
        <v>2</v>
      </c>
      <c r="D74" s="14">
        <v>1</v>
      </c>
      <c r="E74" s="42"/>
      <c r="F74" s="16">
        <f>E74*D74</f>
        <v>0</v>
      </c>
    </row>
    <row r="75" spans="1:6" ht="55.5" customHeight="1" x14ac:dyDescent="0.35">
      <c r="A75" s="37">
        <v>3</v>
      </c>
      <c r="B75" s="41" t="s">
        <v>188</v>
      </c>
      <c r="C75" s="38" t="s">
        <v>2</v>
      </c>
      <c r="D75" s="14">
        <v>2</v>
      </c>
      <c r="E75" s="42"/>
      <c r="F75" s="16">
        <f>E75*D75</f>
        <v>0</v>
      </c>
    </row>
    <row r="76" spans="1:6" ht="15.75" customHeight="1" x14ac:dyDescent="0.35">
      <c r="A76" s="32"/>
      <c r="B76" s="229" t="s">
        <v>41</v>
      </c>
      <c r="C76" s="213"/>
      <c r="D76" s="217"/>
      <c r="E76" s="215"/>
      <c r="F76" s="216">
        <f>SUM(F73:F75)</f>
        <v>0</v>
      </c>
    </row>
    <row r="77" spans="1:6" ht="18.75" customHeight="1" x14ac:dyDescent="0.35">
      <c r="A77" s="37"/>
      <c r="B77" s="227" t="s">
        <v>164</v>
      </c>
      <c r="C77" s="38"/>
      <c r="D77" s="14"/>
      <c r="E77" s="39"/>
      <c r="F77" s="36"/>
    </row>
    <row r="78" spans="1:6" ht="80.25" customHeight="1" x14ac:dyDescent="0.35">
      <c r="A78" s="37">
        <v>1</v>
      </c>
      <c r="B78" s="40" t="s">
        <v>189</v>
      </c>
      <c r="C78" s="38" t="s">
        <v>183</v>
      </c>
      <c r="D78" s="14">
        <v>17.8</v>
      </c>
      <c r="E78" s="42"/>
      <c r="F78" s="16">
        <f>E78*D78</f>
        <v>0</v>
      </c>
    </row>
    <row r="79" spans="1:6" ht="66" customHeight="1" x14ac:dyDescent="0.35">
      <c r="A79" s="37">
        <v>2</v>
      </c>
      <c r="B79" s="40" t="s">
        <v>190</v>
      </c>
      <c r="C79" s="38" t="s">
        <v>2</v>
      </c>
      <c r="D79" s="14">
        <v>1</v>
      </c>
      <c r="E79" s="42"/>
      <c r="F79" s="16">
        <f t="shared" ref="F79:F87" si="3">E79*D79</f>
        <v>0</v>
      </c>
    </row>
    <row r="80" spans="1:6" ht="69" customHeight="1" x14ac:dyDescent="0.35">
      <c r="A80" s="37">
        <v>3</v>
      </c>
      <c r="B80" s="40" t="s">
        <v>191</v>
      </c>
      <c r="C80" s="38" t="s">
        <v>2</v>
      </c>
      <c r="D80" s="14">
        <v>1</v>
      </c>
      <c r="E80" s="42"/>
      <c r="F80" s="16">
        <f t="shared" si="3"/>
        <v>0</v>
      </c>
    </row>
    <row r="81" spans="1:6" ht="55.5" customHeight="1" x14ac:dyDescent="0.35">
      <c r="A81" s="37">
        <v>4</v>
      </c>
      <c r="B81" s="40" t="s">
        <v>192</v>
      </c>
      <c r="C81" s="38" t="s">
        <v>2</v>
      </c>
      <c r="D81" s="105">
        <v>6</v>
      </c>
      <c r="E81" s="42"/>
      <c r="F81" s="16">
        <f t="shared" si="3"/>
        <v>0</v>
      </c>
    </row>
    <row r="82" spans="1:6" ht="42" customHeight="1" x14ac:dyDescent="0.35">
      <c r="A82" s="37">
        <v>5</v>
      </c>
      <c r="B82" s="40" t="s">
        <v>193</v>
      </c>
      <c r="C82" s="38" t="s">
        <v>2</v>
      </c>
      <c r="D82" s="105">
        <v>5</v>
      </c>
      <c r="E82" s="42"/>
      <c r="F82" s="16">
        <f t="shared" si="3"/>
        <v>0</v>
      </c>
    </row>
    <row r="83" spans="1:6" ht="57" customHeight="1" x14ac:dyDescent="0.35">
      <c r="A83" s="37">
        <v>6</v>
      </c>
      <c r="B83" s="40" t="s">
        <v>194</v>
      </c>
      <c r="C83" s="38" t="s">
        <v>2</v>
      </c>
      <c r="D83" s="105">
        <v>1</v>
      </c>
      <c r="E83" s="42"/>
      <c r="F83" s="16">
        <f t="shared" si="3"/>
        <v>0</v>
      </c>
    </row>
    <row r="84" spans="1:6" ht="57.75" customHeight="1" x14ac:dyDescent="0.35">
      <c r="A84" s="120">
        <v>7</v>
      </c>
      <c r="B84" s="104" t="s">
        <v>195</v>
      </c>
      <c r="C84" s="121" t="s">
        <v>2</v>
      </c>
      <c r="D84" s="122">
        <v>2</v>
      </c>
      <c r="E84" s="123"/>
      <c r="F84" s="16">
        <f t="shared" si="3"/>
        <v>0</v>
      </c>
    </row>
    <row r="85" spans="1:6" ht="57.75" customHeight="1" x14ac:dyDescent="0.35">
      <c r="A85" s="115">
        <v>8</v>
      </c>
      <c r="B85" s="124" t="s">
        <v>196</v>
      </c>
      <c r="C85" s="116" t="s">
        <v>2</v>
      </c>
      <c r="D85" s="125">
        <v>6</v>
      </c>
      <c r="E85" s="126"/>
      <c r="F85" s="16">
        <f t="shared" si="3"/>
        <v>0</v>
      </c>
    </row>
    <row r="86" spans="1:6" ht="57.75" customHeight="1" x14ac:dyDescent="0.35">
      <c r="A86" s="37">
        <v>9</v>
      </c>
      <c r="B86" s="40" t="s">
        <v>197</v>
      </c>
      <c r="C86" s="38" t="s">
        <v>2</v>
      </c>
      <c r="D86" s="105">
        <v>4</v>
      </c>
      <c r="E86" s="42"/>
      <c r="F86" s="16">
        <f t="shared" si="3"/>
        <v>0</v>
      </c>
    </row>
    <row r="87" spans="1:6" ht="55.5" customHeight="1" x14ac:dyDescent="0.35">
      <c r="A87" s="37">
        <v>10</v>
      </c>
      <c r="B87" s="40" t="s">
        <v>198</v>
      </c>
      <c r="C87" s="38" t="s">
        <v>2</v>
      </c>
      <c r="D87" s="105">
        <v>1</v>
      </c>
      <c r="E87" s="42"/>
      <c r="F87" s="16">
        <f t="shared" si="3"/>
        <v>0</v>
      </c>
    </row>
    <row r="88" spans="1:6" ht="44.25" customHeight="1" x14ac:dyDescent="0.35">
      <c r="A88" s="37">
        <v>11</v>
      </c>
      <c r="B88" s="40" t="s">
        <v>237</v>
      </c>
      <c r="C88" s="38" t="s">
        <v>23</v>
      </c>
      <c r="D88" s="128">
        <v>5.0999999999999996</v>
      </c>
      <c r="E88" s="42"/>
      <c r="F88" s="16">
        <f>SUM(D88*E88)</f>
        <v>0</v>
      </c>
    </row>
    <row r="89" spans="1:6" ht="18.75" customHeight="1" x14ac:dyDescent="0.35">
      <c r="A89" s="32"/>
      <c r="B89" s="230" t="s">
        <v>165</v>
      </c>
      <c r="C89" s="213"/>
      <c r="D89" s="214"/>
      <c r="E89" s="215"/>
      <c r="F89" s="216">
        <f>SUM(F78:F88)</f>
        <v>0</v>
      </c>
    </row>
    <row r="90" spans="1:6" ht="16.5" customHeight="1" x14ac:dyDescent="0.35">
      <c r="A90" s="17"/>
      <c r="B90" s="231" t="s">
        <v>166</v>
      </c>
      <c r="C90" s="211"/>
      <c r="D90" s="208"/>
      <c r="E90" s="212"/>
      <c r="F90" s="210">
        <f>F89+F76+F71</f>
        <v>0</v>
      </c>
    </row>
    <row r="91" spans="1:6" ht="18" customHeight="1" x14ac:dyDescent="0.35">
      <c r="A91" s="17" t="s">
        <v>176</v>
      </c>
      <c r="B91" s="221" t="s">
        <v>47</v>
      </c>
      <c r="C91" s="18"/>
      <c r="D91" s="18"/>
      <c r="E91" s="19"/>
      <c r="F91" s="20"/>
    </row>
    <row r="92" spans="1:6" ht="12.75" customHeight="1" x14ac:dyDescent="0.35">
      <c r="A92" s="46" t="s">
        <v>10</v>
      </c>
      <c r="B92" s="221" t="s">
        <v>48</v>
      </c>
      <c r="C92" s="21"/>
      <c r="D92" s="21"/>
      <c r="E92" s="21"/>
      <c r="F92" s="11"/>
    </row>
    <row r="93" spans="1:6" ht="41.25" customHeight="1" x14ac:dyDescent="0.35">
      <c r="A93" s="12">
        <v>1</v>
      </c>
      <c r="B93" s="47" t="s">
        <v>201</v>
      </c>
      <c r="C93" s="48" t="s">
        <v>7</v>
      </c>
      <c r="D93" s="48">
        <v>23</v>
      </c>
      <c r="E93" s="49"/>
      <c r="F93" s="16">
        <f t="shared" ref="F93:F98" si="4">E93*D93</f>
        <v>0</v>
      </c>
    </row>
    <row r="94" spans="1:6" ht="42" customHeight="1" x14ac:dyDescent="0.35">
      <c r="A94" s="12">
        <v>2</v>
      </c>
      <c r="B94" s="47" t="s">
        <v>202</v>
      </c>
      <c r="C94" s="48" t="s">
        <v>7</v>
      </c>
      <c r="D94" s="48">
        <v>25</v>
      </c>
      <c r="E94" s="49"/>
      <c r="F94" s="16">
        <f t="shared" si="4"/>
        <v>0</v>
      </c>
    </row>
    <row r="95" spans="1:6" ht="27.75" customHeight="1" x14ac:dyDescent="0.35">
      <c r="A95" s="12">
        <v>3</v>
      </c>
      <c r="B95" s="47" t="s">
        <v>203</v>
      </c>
      <c r="C95" s="48" t="s">
        <v>2</v>
      </c>
      <c r="D95" s="48">
        <v>1</v>
      </c>
      <c r="E95" s="49"/>
      <c r="F95" s="16">
        <f t="shared" si="4"/>
        <v>0</v>
      </c>
    </row>
    <row r="96" spans="1:6" ht="30" customHeight="1" x14ac:dyDescent="0.35">
      <c r="A96" s="12">
        <v>4</v>
      </c>
      <c r="B96" s="47" t="s">
        <v>204</v>
      </c>
      <c r="C96" s="48" t="s">
        <v>49</v>
      </c>
      <c r="D96" s="48">
        <v>1</v>
      </c>
      <c r="E96" s="49"/>
      <c r="F96" s="16">
        <f t="shared" si="4"/>
        <v>0</v>
      </c>
    </row>
    <row r="97" spans="1:6" ht="30.75" customHeight="1" x14ac:dyDescent="0.35">
      <c r="A97" s="12">
        <v>5</v>
      </c>
      <c r="B97" s="47" t="s">
        <v>205</v>
      </c>
      <c r="C97" s="48" t="s">
        <v>49</v>
      </c>
      <c r="D97" s="48">
        <v>1</v>
      </c>
      <c r="E97" s="49"/>
      <c r="F97" s="16">
        <f t="shared" si="4"/>
        <v>0</v>
      </c>
    </row>
    <row r="98" spans="1:6" s="173" customFormat="1" ht="32.9" customHeight="1" x14ac:dyDescent="0.35">
      <c r="A98" s="52">
        <v>6</v>
      </c>
      <c r="B98" s="47" t="s">
        <v>249</v>
      </c>
      <c r="C98" s="174" t="s">
        <v>2</v>
      </c>
      <c r="D98" s="174">
        <v>1</v>
      </c>
      <c r="E98" s="175"/>
      <c r="F98" s="16">
        <f t="shared" si="4"/>
        <v>0</v>
      </c>
    </row>
    <row r="99" spans="1:6" ht="18" customHeight="1" x14ac:dyDescent="0.35">
      <c r="A99" s="17"/>
      <c r="B99" s="250" t="s">
        <v>50</v>
      </c>
      <c r="C99" s="251"/>
      <c r="D99" s="251"/>
      <c r="E99" s="252"/>
      <c r="F99" s="248">
        <f>SUM(F93:F98)</f>
        <v>0</v>
      </c>
    </row>
    <row r="100" spans="1:6" ht="18" customHeight="1" x14ac:dyDescent="0.35">
      <c r="A100" s="46" t="s">
        <v>17</v>
      </c>
      <c r="B100" s="221" t="s">
        <v>51</v>
      </c>
      <c r="C100" s="106"/>
      <c r="D100" s="106"/>
      <c r="E100" s="107"/>
      <c r="F100" s="20"/>
    </row>
    <row r="101" spans="1:6" ht="18" customHeight="1" x14ac:dyDescent="0.35">
      <c r="A101" s="8">
        <v>1</v>
      </c>
      <c r="B101" s="47" t="s">
        <v>52</v>
      </c>
      <c r="C101" s="9" t="s">
        <v>2</v>
      </c>
      <c r="D101" s="9">
        <v>1</v>
      </c>
      <c r="E101" s="50"/>
      <c r="F101" s="11">
        <f>E101*D101</f>
        <v>0</v>
      </c>
    </row>
    <row r="102" spans="1:6" ht="18" customHeight="1" x14ac:dyDescent="0.35">
      <c r="A102" s="8">
        <v>2</v>
      </c>
      <c r="B102" s="47" t="s">
        <v>53</v>
      </c>
      <c r="C102" s="9" t="s">
        <v>2</v>
      </c>
      <c r="D102" s="9">
        <v>6</v>
      </c>
      <c r="E102" s="50"/>
      <c r="F102" s="11">
        <f>E102*D102</f>
        <v>0</v>
      </c>
    </row>
    <row r="103" spans="1:6" ht="28.5" customHeight="1" x14ac:dyDescent="0.35">
      <c r="A103" s="12">
        <v>3</v>
      </c>
      <c r="B103" s="47" t="s">
        <v>54</v>
      </c>
      <c r="C103" s="14" t="s">
        <v>2</v>
      </c>
      <c r="D103" s="48">
        <v>20</v>
      </c>
      <c r="E103" s="49"/>
      <c r="F103" s="16">
        <f>E103*D103</f>
        <v>0</v>
      </c>
    </row>
    <row r="104" spans="1:6" ht="17.25" customHeight="1" x14ac:dyDescent="0.35">
      <c r="A104" s="8">
        <v>4</v>
      </c>
      <c r="B104" s="47" t="s">
        <v>55</v>
      </c>
      <c r="C104" s="9" t="s">
        <v>7</v>
      </c>
      <c r="D104" s="9">
        <v>90</v>
      </c>
      <c r="E104" s="50"/>
      <c r="F104" s="11">
        <f>E104*D104</f>
        <v>0</v>
      </c>
    </row>
    <row r="105" spans="1:6" ht="18" customHeight="1" x14ac:dyDescent="0.35">
      <c r="A105" s="8">
        <v>5</v>
      </c>
      <c r="B105" s="13" t="s">
        <v>56</v>
      </c>
      <c r="C105" s="9" t="s">
        <v>49</v>
      </c>
      <c r="D105" s="9">
        <v>1</v>
      </c>
      <c r="E105" s="50"/>
      <c r="F105" s="11">
        <f>E105*D105</f>
        <v>0</v>
      </c>
    </row>
    <row r="106" spans="1:6" ht="18" customHeight="1" x14ac:dyDescent="0.35">
      <c r="A106" s="161"/>
      <c r="B106" s="246" t="s">
        <v>57</v>
      </c>
      <c r="C106" s="247"/>
      <c r="D106" s="247"/>
      <c r="E106" s="249"/>
      <c r="F106" s="248">
        <f>SUM(F101:F105)</f>
        <v>0</v>
      </c>
    </row>
    <row r="107" spans="1:6" ht="18" customHeight="1" x14ac:dyDescent="0.35">
      <c r="A107" s="157" t="s">
        <v>26</v>
      </c>
      <c r="B107" s="232" t="s">
        <v>58</v>
      </c>
      <c r="C107" s="158"/>
      <c r="D107" s="158"/>
      <c r="E107" s="159"/>
      <c r="F107" s="160"/>
    </row>
    <row r="108" spans="1:6" ht="42" customHeight="1" x14ac:dyDescent="0.35">
      <c r="A108" s="12">
        <v>1</v>
      </c>
      <c r="B108" s="13" t="s">
        <v>59</v>
      </c>
      <c r="C108" s="14" t="s">
        <v>2</v>
      </c>
      <c r="D108" s="14">
        <v>10</v>
      </c>
      <c r="E108" s="15"/>
      <c r="F108" s="16">
        <f>E108*D108</f>
        <v>0</v>
      </c>
    </row>
    <row r="109" spans="1:6" ht="30.75" customHeight="1" x14ac:dyDescent="0.35">
      <c r="A109" s="176">
        <v>2</v>
      </c>
      <c r="B109" s="177" t="s">
        <v>60</v>
      </c>
      <c r="C109" s="146" t="s">
        <v>2</v>
      </c>
      <c r="D109" s="146">
        <v>5</v>
      </c>
      <c r="E109" s="150"/>
      <c r="F109" s="140">
        <f t="shared" ref="F109:F115" si="5">E109*D109</f>
        <v>0</v>
      </c>
    </row>
    <row r="110" spans="1:6" ht="17.25" customHeight="1" x14ac:dyDescent="0.35">
      <c r="A110" s="178">
        <v>3</v>
      </c>
      <c r="B110" s="196" t="s">
        <v>61</v>
      </c>
      <c r="C110" s="23" t="s">
        <v>2</v>
      </c>
      <c r="D110" s="23">
        <v>5</v>
      </c>
      <c r="E110" s="96"/>
      <c r="F110" s="64">
        <f t="shared" si="5"/>
        <v>0</v>
      </c>
    </row>
    <row r="111" spans="1:6" ht="16.5" customHeight="1" x14ac:dyDescent="0.35">
      <c r="A111" s="179">
        <v>4</v>
      </c>
      <c r="B111" s="233" t="s">
        <v>62</v>
      </c>
      <c r="C111" s="25" t="s">
        <v>2</v>
      </c>
      <c r="D111" s="25">
        <v>5</v>
      </c>
      <c r="E111" s="97"/>
      <c r="F111" s="65">
        <f t="shared" si="5"/>
        <v>0</v>
      </c>
    </row>
    <row r="112" spans="1:6" ht="29.25" customHeight="1" x14ac:dyDescent="0.35">
      <c r="A112" s="51">
        <v>5</v>
      </c>
      <c r="B112" s="47" t="s">
        <v>63</v>
      </c>
      <c r="C112" s="14" t="s">
        <v>2</v>
      </c>
      <c r="D112" s="14">
        <v>4</v>
      </c>
      <c r="E112" s="15"/>
      <c r="F112" s="16">
        <f t="shared" si="5"/>
        <v>0</v>
      </c>
    </row>
    <row r="113" spans="1:6" ht="17.25" customHeight="1" x14ac:dyDescent="0.35">
      <c r="A113" s="52">
        <v>6</v>
      </c>
      <c r="B113" s="47" t="s">
        <v>64</v>
      </c>
      <c r="C113" s="9" t="s">
        <v>2</v>
      </c>
      <c r="D113" s="9">
        <v>9</v>
      </c>
      <c r="E113" s="15"/>
      <c r="F113" s="16">
        <f t="shared" si="5"/>
        <v>0</v>
      </c>
    </row>
    <row r="114" spans="1:6" ht="27" customHeight="1" x14ac:dyDescent="0.35">
      <c r="A114" s="51">
        <v>7</v>
      </c>
      <c r="B114" s="47" t="s">
        <v>65</v>
      </c>
      <c r="C114" s="14" t="s">
        <v>2</v>
      </c>
      <c r="D114" s="14">
        <v>2</v>
      </c>
      <c r="E114" s="15"/>
      <c r="F114" s="16">
        <f t="shared" si="5"/>
        <v>0</v>
      </c>
    </row>
    <row r="115" spans="1:6" ht="30.75" customHeight="1" x14ac:dyDescent="0.35">
      <c r="A115" s="51">
        <v>8</v>
      </c>
      <c r="B115" s="47" t="s">
        <v>66</v>
      </c>
      <c r="C115" s="14" t="s">
        <v>7</v>
      </c>
      <c r="D115" s="14">
        <v>10</v>
      </c>
      <c r="E115" s="15"/>
      <c r="F115" s="16">
        <f t="shared" si="5"/>
        <v>0</v>
      </c>
    </row>
    <row r="116" spans="1:6" ht="14.25" customHeight="1" x14ac:dyDescent="0.35">
      <c r="A116" s="53"/>
      <c r="B116" s="246" t="s">
        <v>67</v>
      </c>
      <c r="C116" s="247"/>
      <c r="D116" s="247"/>
      <c r="E116" s="247"/>
      <c r="F116" s="248">
        <f>SUM(F108:F115)</f>
        <v>0</v>
      </c>
    </row>
    <row r="117" spans="1:6" ht="15.75" customHeight="1" x14ac:dyDescent="0.35">
      <c r="A117" s="46" t="s">
        <v>68</v>
      </c>
      <c r="B117" s="221" t="s">
        <v>69</v>
      </c>
      <c r="C117" s="21"/>
      <c r="D117" s="21"/>
      <c r="E117" s="21"/>
      <c r="F117" s="20"/>
    </row>
    <row r="118" spans="1:6" ht="18" customHeight="1" x14ac:dyDescent="0.35">
      <c r="A118" s="8">
        <v>1</v>
      </c>
      <c r="B118" s="47" t="s">
        <v>70</v>
      </c>
      <c r="C118" s="9" t="s">
        <v>2</v>
      </c>
      <c r="D118" s="9">
        <v>33</v>
      </c>
      <c r="E118" s="10"/>
      <c r="F118" s="11">
        <f t="shared" ref="F118:F138" si="6">E118*D118</f>
        <v>0</v>
      </c>
    </row>
    <row r="119" spans="1:6" ht="17.25" customHeight="1" x14ac:dyDescent="0.35">
      <c r="A119" s="8">
        <v>2</v>
      </c>
      <c r="B119" s="13" t="s">
        <v>206</v>
      </c>
      <c r="C119" s="9" t="s">
        <v>2</v>
      </c>
      <c r="D119" s="9">
        <v>10</v>
      </c>
      <c r="E119" s="10"/>
      <c r="F119" s="11">
        <f t="shared" si="6"/>
        <v>0</v>
      </c>
    </row>
    <row r="120" spans="1:6" ht="18.75" customHeight="1" x14ac:dyDescent="0.35">
      <c r="A120" s="8">
        <v>3</v>
      </c>
      <c r="B120" s="13" t="s">
        <v>207</v>
      </c>
      <c r="C120" s="9" t="s">
        <v>2</v>
      </c>
      <c r="D120" s="9">
        <v>8</v>
      </c>
      <c r="E120" s="10"/>
      <c r="F120" s="11">
        <f t="shared" si="6"/>
        <v>0</v>
      </c>
    </row>
    <row r="121" spans="1:6" ht="17.25" customHeight="1" x14ac:dyDescent="0.35">
      <c r="A121" s="8">
        <v>4</v>
      </c>
      <c r="B121" s="47" t="s">
        <v>71</v>
      </c>
      <c r="C121" s="9" t="s">
        <v>2</v>
      </c>
      <c r="D121" s="9">
        <v>4</v>
      </c>
      <c r="E121" s="10"/>
      <c r="F121" s="11">
        <f t="shared" si="6"/>
        <v>0</v>
      </c>
    </row>
    <row r="122" spans="1:6" ht="15" customHeight="1" x14ac:dyDescent="0.35">
      <c r="A122" s="8">
        <v>5</v>
      </c>
      <c r="B122" s="47" t="s">
        <v>208</v>
      </c>
      <c r="C122" s="9" t="s">
        <v>2</v>
      </c>
      <c r="D122" s="9">
        <v>6</v>
      </c>
      <c r="E122" s="10"/>
      <c r="F122" s="11">
        <f t="shared" si="6"/>
        <v>0</v>
      </c>
    </row>
    <row r="123" spans="1:6" ht="15.75" customHeight="1" x14ac:dyDescent="0.35">
      <c r="A123" s="8">
        <v>6</v>
      </c>
      <c r="B123" s="47" t="s">
        <v>72</v>
      </c>
      <c r="C123" s="9" t="s">
        <v>2</v>
      </c>
      <c r="D123" s="9">
        <v>13</v>
      </c>
      <c r="E123" s="10"/>
      <c r="F123" s="11">
        <f t="shared" si="6"/>
        <v>0</v>
      </c>
    </row>
    <row r="124" spans="1:6" ht="27.75" customHeight="1" x14ac:dyDescent="0.35">
      <c r="A124" s="8">
        <v>7</v>
      </c>
      <c r="B124" s="47" t="s">
        <v>209</v>
      </c>
      <c r="C124" s="14" t="s">
        <v>2</v>
      </c>
      <c r="D124" s="14">
        <v>3</v>
      </c>
      <c r="E124" s="15"/>
      <c r="F124" s="16">
        <f t="shared" si="6"/>
        <v>0</v>
      </c>
    </row>
    <row r="125" spans="1:6" ht="15.75" customHeight="1" x14ac:dyDescent="0.35">
      <c r="A125" s="8">
        <v>8</v>
      </c>
      <c r="B125" s="47" t="s">
        <v>73</v>
      </c>
      <c r="C125" s="9" t="s">
        <v>2</v>
      </c>
      <c r="D125" s="9">
        <v>15</v>
      </c>
      <c r="E125" s="10"/>
      <c r="F125" s="11">
        <f t="shared" si="6"/>
        <v>0</v>
      </c>
    </row>
    <row r="126" spans="1:6" ht="18" customHeight="1" x14ac:dyDescent="0.35">
      <c r="A126" s="8">
        <v>9</v>
      </c>
      <c r="B126" s="47" t="s">
        <v>74</v>
      </c>
      <c r="C126" s="9" t="s">
        <v>2</v>
      </c>
      <c r="D126" s="9">
        <v>8</v>
      </c>
      <c r="E126" s="10"/>
      <c r="F126" s="11">
        <f t="shared" si="6"/>
        <v>0</v>
      </c>
    </row>
    <row r="127" spans="1:6" ht="18" customHeight="1" x14ac:dyDescent="0.35">
      <c r="A127" s="8">
        <v>10</v>
      </c>
      <c r="B127" s="47" t="s">
        <v>75</v>
      </c>
      <c r="C127" s="9" t="s">
        <v>2</v>
      </c>
      <c r="D127" s="9">
        <v>10</v>
      </c>
      <c r="E127" s="10"/>
      <c r="F127" s="11">
        <f t="shared" si="6"/>
        <v>0</v>
      </c>
    </row>
    <row r="128" spans="1:6" ht="18" customHeight="1" x14ac:dyDescent="0.35">
      <c r="A128" s="8">
        <v>11</v>
      </c>
      <c r="B128" s="47" t="s">
        <v>210</v>
      </c>
      <c r="C128" s="9" t="s">
        <v>2</v>
      </c>
      <c r="D128" s="9">
        <v>14</v>
      </c>
      <c r="E128" s="10"/>
      <c r="F128" s="11">
        <f t="shared" si="6"/>
        <v>0</v>
      </c>
    </row>
    <row r="129" spans="1:6" ht="18" customHeight="1" x14ac:dyDescent="0.35">
      <c r="A129" s="8">
        <v>12</v>
      </c>
      <c r="B129" s="47" t="s">
        <v>211</v>
      </c>
      <c r="C129" s="9" t="s">
        <v>2</v>
      </c>
      <c r="D129" s="9">
        <v>4</v>
      </c>
      <c r="E129" s="10"/>
      <c r="F129" s="11">
        <f t="shared" si="6"/>
        <v>0</v>
      </c>
    </row>
    <row r="130" spans="1:6" ht="15.75" customHeight="1" x14ac:dyDescent="0.35">
      <c r="A130" s="8">
        <v>13</v>
      </c>
      <c r="B130" s="47" t="s">
        <v>76</v>
      </c>
      <c r="C130" s="9" t="s">
        <v>2</v>
      </c>
      <c r="D130" s="9">
        <v>24</v>
      </c>
      <c r="E130" s="10"/>
      <c r="F130" s="11">
        <f t="shared" si="6"/>
        <v>0</v>
      </c>
    </row>
    <row r="131" spans="1:6" ht="28.5" customHeight="1" x14ac:dyDescent="0.35">
      <c r="A131" s="12">
        <v>14</v>
      </c>
      <c r="B131" s="47" t="s">
        <v>77</v>
      </c>
      <c r="C131" s="14" t="s">
        <v>2</v>
      </c>
      <c r="D131" s="14">
        <v>10</v>
      </c>
      <c r="E131" s="15"/>
      <c r="F131" s="16">
        <f>E131*D131</f>
        <v>0</v>
      </c>
    </row>
    <row r="132" spans="1:6" ht="18" customHeight="1" x14ac:dyDescent="0.35">
      <c r="A132" s="12">
        <v>15</v>
      </c>
      <c r="B132" s="47" t="s">
        <v>212</v>
      </c>
      <c r="C132" s="14" t="s">
        <v>2</v>
      </c>
      <c r="D132" s="14">
        <v>10</v>
      </c>
      <c r="E132" s="15"/>
      <c r="F132" s="16">
        <f t="shared" si="6"/>
        <v>0</v>
      </c>
    </row>
    <row r="133" spans="1:6" ht="18" customHeight="1" x14ac:dyDescent="0.35">
      <c r="A133" s="12">
        <v>16</v>
      </c>
      <c r="B133" s="47" t="s">
        <v>255</v>
      </c>
      <c r="C133" s="14" t="s">
        <v>256</v>
      </c>
      <c r="D133" s="14">
        <v>40</v>
      </c>
      <c r="E133" s="15"/>
      <c r="F133" s="16">
        <f t="shared" si="6"/>
        <v>0</v>
      </c>
    </row>
    <row r="134" spans="1:6" ht="18" customHeight="1" x14ac:dyDescent="0.35">
      <c r="A134" s="12">
        <v>17</v>
      </c>
      <c r="B134" s="47" t="s">
        <v>257</v>
      </c>
      <c r="C134" s="14" t="s">
        <v>256</v>
      </c>
      <c r="D134" s="14">
        <v>1</v>
      </c>
      <c r="E134" s="15"/>
      <c r="F134" s="16">
        <f t="shared" si="6"/>
        <v>0</v>
      </c>
    </row>
    <row r="135" spans="1:6" ht="18" customHeight="1" x14ac:dyDescent="0.35">
      <c r="A135" s="12">
        <v>18</v>
      </c>
      <c r="B135" s="47" t="s">
        <v>258</v>
      </c>
      <c r="C135" s="14" t="s">
        <v>256</v>
      </c>
      <c r="D135" s="14">
        <v>1</v>
      </c>
      <c r="E135" s="15"/>
      <c r="F135" s="16">
        <f t="shared" si="6"/>
        <v>0</v>
      </c>
    </row>
    <row r="136" spans="1:6" ht="26" x14ac:dyDescent="0.35">
      <c r="A136" s="12">
        <v>19</v>
      </c>
      <c r="B136" s="47" t="s">
        <v>259</v>
      </c>
      <c r="C136" s="14" t="s">
        <v>256</v>
      </c>
      <c r="D136" s="14">
        <v>20</v>
      </c>
      <c r="E136" s="15"/>
      <c r="F136" s="16">
        <f t="shared" si="6"/>
        <v>0</v>
      </c>
    </row>
    <row r="137" spans="1:6" ht="18" customHeight="1" x14ac:dyDescent="0.35">
      <c r="A137" s="12">
        <v>20</v>
      </c>
      <c r="B137" s="47" t="s">
        <v>260</v>
      </c>
      <c r="C137" s="14" t="s">
        <v>256</v>
      </c>
      <c r="D137" s="14">
        <v>1</v>
      </c>
      <c r="E137" s="15"/>
      <c r="F137" s="16">
        <f t="shared" si="6"/>
        <v>0</v>
      </c>
    </row>
    <row r="138" spans="1:6" ht="18" customHeight="1" x14ac:dyDescent="0.35">
      <c r="A138" s="12">
        <v>21</v>
      </c>
      <c r="B138" s="47" t="s">
        <v>261</v>
      </c>
      <c r="C138" s="14" t="s">
        <v>256</v>
      </c>
      <c r="D138" s="14">
        <v>1</v>
      </c>
      <c r="E138" s="15"/>
      <c r="F138" s="16">
        <f t="shared" si="6"/>
        <v>0</v>
      </c>
    </row>
    <row r="139" spans="1:6" ht="17.25" customHeight="1" x14ac:dyDescent="0.35">
      <c r="A139" s="53"/>
      <c r="B139" s="246" t="s">
        <v>78</v>
      </c>
      <c r="C139" s="247"/>
      <c r="D139" s="247"/>
      <c r="E139" s="247"/>
      <c r="F139" s="248">
        <f>SUM(F118:F138)</f>
        <v>0</v>
      </c>
    </row>
    <row r="140" spans="1:6" ht="17.25" customHeight="1" x14ac:dyDescent="0.35">
      <c r="A140" s="53"/>
      <c r="B140" s="222" t="s">
        <v>236</v>
      </c>
      <c r="C140" s="218"/>
      <c r="D140" s="218"/>
      <c r="E140" s="218"/>
      <c r="F140" s="203">
        <f>F139+F116+F106+F99</f>
        <v>0</v>
      </c>
    </row>
    <row r="141" spans="1:6" ht="18" customHeight="1" x14ac:dyDescent="0.35">
      <c r="A141" s="46" t="s">
        <v>177</v>
      </c>
      <c r="B141" s="221" t="s">
        <v>79</v>
      </c>
      <c r="C141" s="21"/>
      <c r="D141" s="21"/>
      <c r="E141" s="21"/>
      <c r="F141" s="20"/>
    </row>
    <row r="142" spans="1:6" ht="14.25" customHeight="1" x14ac:dyDescent="0.35">
      <c r="A142" s="8"/>
      <c r="B142" s="221" t="s">
        <v>80</v>
      </c>
      <c r="C142" s="54"/>
      <c r="D142" s="55"/>
      <c r="E142" s="10"/>
      <c r="F142" s="56"/>
    </row>
    <row r="143" spans="1:6" ht="15" customHeight="1" x14ac:dyDescent="0.35">
      <c r="A143" s="8">
        <v>1</v>
      </c>
      <c r="B143" s="47" t="s">
        <v>81</v>
      </c>
      <c r="C143" s="57" t="s">
        <v>2</v>
      </c>
      <c r="D143" s="58">
        <v>6</v>
      </c>
      <c r="E143" s="10"/>
      <c r="F143" s="16">
        <f t="shared" ref="F143:F152" si="7">D143*E143</f>
        <v>0</v>
      </c>
    </row>
    <row r="144" spans="1:6" ht="18" customHeight="1" x14ac:dyDescent="0.35">
      <c r="A144" s="8">
        <v>2</v>
      </c>
      <c r="B144" s="47" t="s">
        <v>213</v>
      </c>
      <c r="C144" s="57" t="s">
        <v>2</v>
      </c>
      <c r="D144" s="58">
        <v>6</v>
      </c>
      <c r="E144" s="10"/>
      <c r="F144" s="16">
        <f t="shared" si="7"/>
        <v>0</v>
      </c>
    </row>
    <row r="145" spans="1:6" ht="18" customHeight="1" x14ac:dyDescent="0.35">
      <c r="A145" s="8">
        <v>3</v>
      </c>
      <c r="B145" s="47" t="s">
        <v>214</v>
      </c>
      <c r="C145" s="57" t="s">
        <v>2</v>
      </c>
      <c r="D145" s="58">
        <v>6</v>
      </c>
      <c r="E145" s="10"/>
      <c r="F145" s="16">
        <f t="shared" si="7"/>
        <v>0</v>
      </c>
    </row>
    <row r="146" spans="1:6" ht="18" customHeight="1" x14ac:dyDescent="0.35">
      <c r="A146" s="8">
        <v>4</v>
      </c>
      <c r="B146" s="47" t="s">
        <v>215</v>
      </c>
      <c r="C146" s="57" t="s">
        <v>2</v>
      </c>
      <c r="D146" s="58">
        <v>1</v>
      </c>
      <c r="E146" s="10"/>
      <c r="F146" s="16">
        <f t="shared" si="7"/>
        <v>0</v>
      </c>
    </row>
    <row r="147" spans="1:6" ht="18" customHeight="1" x14ac:dyDescent="0.35">
      <c r="A147" s="8">
        <v>5</v>
      </c>
      <c r="B147" s="47" t="s">
        <v>216</v>
      </c>
      <c r="C147" s="57" t="s">
        <v>2</v>
      </c>
      <c r="D147" s="58">
        <v>2</v>
      </c>
      <c r="E147" s="10"/>
      <c r="F147" s="16">
        <f t="shared" si="7"/>
        <v>0</v>
      </c>
    </row>
    <row r="148" spans="1:6" ht="15" customHeight="1" x14ac:dyDescent="0.35">
      <c r="A148" s="8">
        <v>6</v>
      </c>
      <c r="B148" s="47" t="s">
        <v>82</v>
      </c>
      <c r="C148" s="57" t="s">
        <v>7</v>
      </c>
      <c r="D148" s="58">
        <v>30</v>
      </c>
      <c r="E148" s="10"/>
      <c r="F148" s="16">
        <f t="shared" si="7"/>
        <v>0</v>
      </c>
    </row>
    <row r="149" spans="1:6" ht="18" customHeight="1" x14ac:dyDescent="0.35">
      <c r="A149" s="8">
        <v>7</v>
      </c>
      <c r="B149" s="47" t="s">
        <v>83</v>
      </c>
      <c r="C149" s="57" t="s">
        <v>7</v>
      </c>
      <c r="D149" s="58">
        <v>30</v>
      </c>
      <c r="E149" s="10"/>
      <c r="F149" s="16">
        <f t="shared" si="7"/>
        <v>0</v>
      </c>
    </row>
    <row r="150" spans="1:6" ht="18" customHeight="1" x14ac:dyDescent="0.35">
      <c r="A150" s="8">
        <v>8</v>
      </c>
      <c r="B150" s="47" t="s">
        <v>84</v>
      </c>
      <c r="C150" s="57" t="s">
        <v>7</v>
      </c>
      <c r="D150" s="58">
        <v>30</v>
      </c>
      <c r="E150" s="10"/>
      <c r="F150" s="16">
        <f t="shared" si="7"/>
        <v>0</v>
      </c>
    </row>
    <row r="151" spans="1:6" ht="18" customHeight="1" x14ac:dyDescent="0.35">
      <c r="A151" s="28">
        <v>9</v>
      </c>
      <c r="B151" s="177" t="s">
        <v>85</v>
      </c>
      <c r="C151" s="163" t="s">
        <v>7</v>
      </c>
      <c r="D151" s="164">
        <v>30</v>
      </c>
      <c r="E151" s="156"/>
      <c r="F151" s="16">
        <f t="shared" si="7"/>
        <v>0</v>
      </c>
    </row>
    <row r="152" spans="1:6" ht="15.75" customHeight="1" x14ac:dyDescent="0.35">
      <c r="A152" s="12">
        <v>10</v>
      </c>
      <c r="B152" s="47" t="s">
        <v>86</v>
      </c>
      <c r="C152" s="54" t="s">
        <v>49</v>
      </c>
      <c r="D152" s="55">
        <v>1</v>
      </c>
      <c r="E152" s="15"/>
      <c r="F152" s="16">
        <f t="shared" si="7"/>
        <v>0</v>
      </c>
    </row>
    <row r="153" spans="1:6" ht="13.5" customHeight="1" x14ac:dyDescent="0.35">
      <c r="A153" s="8"/>
      <c r="B153" s="222" t="s">
        <v>87</v>
      </c>
      <c r="C153" s="267"/>
      <c r="D153" s="267"/>
      <c r="E153" s="268"/>
      <c r="F153" s="203">
        <f>SUM(F143:F152)</f>
        <v>0</v>
      </c>
    </row>
    <row r="154" spans="1:6" ht="19.5" customHeight="1" x14ac:dyDescent="0.35">
      <c r="A154" s="152" t="s">
        <v>178</v>
      </c>
      <c r="B154" s="232" t="s">
        <v>88</v>
      </c>
      <c r="C154" s="180"/>
      <c r="D154" s="180"/>
      <c r="E154" s="181"/>
      <c r="F154" s="160"/>
    </row>
    <row r="155" spans="1:6" ht="12.75" customHeight="1" x14ac:dyDescent="0.35">
      <c r="A155" s="59"/>
      <c r="B155" s="234" t="s">
        <v>89</v>
      </c>
      <c r="C155" s="60"/>
      <c r="D155" s="18"/>
      <c r="E155" s="61"/>
      <c r="F155" s="62"/>
    </row>
    <row r="156" spans="1:6" s="169" customFormat="1" ht="16.5" customHeight="1" x14ac:dyDescent="0.35">
      <c r="A156" s="182">
        <v>1</v>
      </c>
      <c r="B156" s="183" t="s">
        <v>251</v>
      </c>
      <c r="C156" s="184" t="s">
        <v>2</v>
      </c>
      <c r="D156" s="185">
        <v>1</v>
      </c>
      <c r="E156" s="186"/>
      <c r="F156" s="187">
        <f t="shared" ref="F156:F168" si="8">E156*D156</f>
        <v>0</v>
      </c>
    </row>
    <row r="157" spans="1:6" ht="38.25" customHeight="1" x14ac:dyDescent="0.35">
      <c r="A157" s="188">
        <v>2</v>
      </c>
      <c r="B157" s="189" t="s">
        <v>217</v>
      </c>
      <c r="C157" s="190" t="s">
        <v>2</v>
      </c>
      <c r="D157" s="191">
        <v>2</v>
      </c>
      <c r="E157" s="192"/>
      <c r="F157" s="65">
        <f t="shared" si="8"/>
        <v>0</v>
      </c>
    </row>
    <row r="158" spans="1:6" ht="33" customHeight="1" x14ac:dyDescent="0.35">
      <c r="A158" s="135">
        <v>3</v>
      </c>
      <c r="B158" s="136" t="s">
        <v>90</v>
      </c>
      <c r="C158" s="137" t="s">
        <v>2</v>
      </c>
      <c r="D158" s="138">
        <v>1</v>
      </c>
      <c r="E158" s="139"/>
      <c r="F158" s="140">
        <f t="shared" si="8"/>
        <v>0</v>
      </c>
    </row>
    <row r="159" spans="1:6" ht="20.25" customHeight="1" x14ac:dyDescent="0.35">
      <c r="A159" s="69">
        <v>4</v>
      </c>
      <c r="B159" s="72" t="s">
        <v>218</v>
      </c>
      <c r="C159" s="70" t="s">
        <v>2</v>
      </c>
      <c r="D159" s="9">
        <v>12</v>
      </c>
      <c r="E159" s="71"/>
      <c r="F159" s="11">
        <f t="shared" si="8"/>
        <v>0</v>
      </c>
    </row>
    <row r="160" spans="1:6" ht="18.75" customHeight="1" x14ac:dyDescent="0.35">
      <c r="A160" s="69">
        <v>5</v>
      </c>
      <c r="B160" s="72" t="s">
        <v>91</v>
      </c>
      <c r="C160" s="70" t="s">
        <v>2</v>
      </c>
      <c r="D160" s="9">
        <v>1</v>
      </c>
      <c r="E160" s="71"/>
      <c r="F160" s="11">
        <f t="shared" si="8"/>
        <v>0</v>
      </c>
    </row>
    <row r="161" spans="1:6" ht="18.75" customHeight="1" x14ac:dyDescent="0.35">
      <c r="A161" s="69">
        <v>6</v>
      </c>
      <c r="B161" s="72" t="s">
        <v>92</v>
      </c>
      <c r="C161" s="70" t="s">
        <v>2</v>
      </c>
      <c r="D161" s="9">
        <v>1</v>
      </c>
      <c r="E161" s="71"/>
      <c r="F161" s="11">
        <f t="shared" si="8"/>
        <v>0</v>
      </c>
    </row>
    <row r="162" spans="1:6" ht="17.25" customHeight="1" x14ac:dyDescent="0.35">
      <c r="A162" s="69">
        <v>7</v>
      </c>
      <c r="B162" s="72" t="s">
        <v>93</v>
      </c>
      <c r="C162" s="70" t="s">
        <v>2</v>
      </c>
      <c r="D162" s="9">
        <v>1</v>
      </c>
      <c r="E162" s="71"/>
      <c r="F162" s="11">
        <f t="shared" si="8"/>
        <v>0</v>
      </c>
    </row>
    <row r="163" spans="1:6" ht="18" customHeight="1" x14ac:dyDescent="0.35">
      <c r="A163" s="69">
        <v>8</v>
      </c>
      <c r="B163" s="72" t="s">
        <v>250</v>
      </c>
      <c r="C163" s="70" t="s">
        <v>2</v>
      </c>
      <c r="D163" s="9">
        <v>1</v>
      </c>
      <c r="E163" s="71"/>
      <c r="F163" s="11">
        <f t="shared" si="8"/>
        <v>0</v>
      </c>
    </row>
    <row r="164" spans="1:6" ht="17.25" customHeight="1" x14ac:dyDescent="0.35">
      <c r="A164" s="69">
        <v>9</v>
      </c>
      <c r="B164" s="235" t="s">
        <v>94</v>
      </c>
      <c r="C164" s="70" t="s">
        <v>2</v>
      </c>
      <c r="D164" s="9">
        <v>10</v>
      </c>
      <c r="E164" s="71"/>
      <c r="F164" s="11">
        <f t="shared" si="8"/>
        <v>0</v>
      </c>
    </row>
    <row r="165" spans="1:6" ht="18" customHeight="1" x14ac:dyDescent="0.35">
      <c r="A165" s="69">
        <v>10</v>
      </c>
      <c r="B165" s="235" t="s">
        <v>95</v>
      </c>
      <c r="C165" s="70" t="s">
        <v>2</v>
      </c>
      <c r="D165" s="9">
        <v>2</v>
      </c>
      <c r="E165" s="71"/>
      <c r="F165" s="11">
        <f t="shared" si="8"/>
        <v>0</v>
      </c>
    </row>
    <row r="166" spans="1:6" ht="30" customHeight="1" x14ac:dyDescent="0.35">
      <c r="A166" s="66">
        <v>11</v>
      </c>
      <c r="B166" s="72" t="s">
        <v>96</v>
      </c>
      <c r="C166" s="67" t="s">
        <v>7</v>
      </c>
      <c r="D166" s="73">
        <v>75</v>
      </c>
      <c r="E166" s="68"/>
      <c r="F166" s="16">
        <f t="shared" si="8"/>
        <v>0</v>
      </c>
    </row>
    <row r="167" spans="1:6" ht="18" customHeight="1" x14ac:dyDescent="0.35">
      <c r="A167" s="69">
        <v>12</v>
      </c>
      <c r="B167" s="72" t="s">
        <v>97</v>
      </c>
      <c r="C167" s="70" t="s">
        <v>49</v>
      </c>
      <c r="D167" s="74">
        <v>1</v>
      </c>
      <c r="E167" s="71"/>
      <c r="F167" s="11">
        <f t="shared" si="8"/>
        <v>0</v>
      </c>
    </row>
    <row r="168" spans="1:6" ht="20.25" customHeight="1" x14ac:dyDescent="0.35">
      <c r="A168" s="69">
        <v>13</v>
      </c>
      <c r="B168" s="72" t="s">
        <v>98</v>
      </c>
      <c r="C168" s="70" t="s">
        <v>49</v>
      </c>
      <c r="D168" s="74">
        <v>1</v>
      </c>
      <c r="E168" s="71"/>
      <c r="F168" s="11">
        <f t="shared" si="8"/>
        <v>0</v>
      </c>
    </row>
    <row r="169" spans="1:6" ht="18" customHeight="1" x14ac:dyDescent="0.35">
      <c r="A169" s="75"/>
      <c r="B169" s="222" t="s">
        <v>99</v>
      </c>
      <c r="C169" s="264"/>
      <c r="D169" s="265"/>
      <c r="E169" s="266"/>
      <c r="F169" s="203">
        <f>SUM(F156:F168)</f>
        <v>0</v>
      </c>
    </row>
    <row r="170" spans="1:6" ht="21" customHeight="1" x14ac:dyDescent="0.35">
      <c r="A170" s="76" t="s">
        <v>179</v>
      </c>
      <c r="B170" s="236" t="s">
        <v>100</v>
      </c>
      <c r="C170" s="67"/>
      <c r="D170" s="73"/>
      <c r="E170" s="77"/>
      <c r="F170" s="78"/>
    </row>
    <row r="171" spans="1:6" ht="18" customHeight="1" x14ac:dyDescent="0.35">
      <c r="A171" s="8"/>
      <c r="B171" s="237" t="s">
        <v>252</v>
      </c>
      <c r="C171" s="9"/>
      <c r="D171" s="9"/>
      <c r="E171" s="79"/>
      <c r="F171" s="80"/>
    </row>
    <row r="172" spans="1:6" ht="18" customHeight="1" x14ac:dyDescent="0.35">
      <c r="A172" s="8">
        <v>1</v>
      </c>
      <c r="B172" s="84" t="s">
        <v>219</v>
      </c>
      <c r="C172" s="81" t="s">
        <v>2</v>
      </c>
      <c r="D172" s="82">
        <v>1</v>
      </c>
      <c r="E172" s="83"/>
      <c r="F172" s="11">
        <f>E172*D172</f>
        <v>0</v>
      </c>
    </row>
    <row r="173" spans="1:6" ht="18" customHeight="1" x14ac:dyDescent="0.35">
      <c r="A173" s="8">
        <v>2</v>
      </c>
      <c r="B173" s="84" t="s">
        <v>101</v>
      </c>
      <c r="C173" s="81" t="s">
        <v>2</v>
      </c>
      <c r="D173" s="82">
        <v>6</v>
      </c>
      <c r="E173" s="83"/>
      <c r="F173" s="11">
        <f>E173*D173</f>
        <v>0</v>
      </c>
    </row>
    <row r="174" spans="1:6" ht="29.25" customHeight="1" x14ac:dyDescent="0.35">
      <c r="A174" s="12">
        <v>3</v>
      </c>
      <c r="B174" s="84" t="s">
        <v>102</v>
      </c>
      <c r="C174" s="85" t="s">
        <v>2</v>
      </c>
      <c r="D174" s="67">
        <v>5</v>
      </c>
      <c r="E174" s="86"/>
      <c r="F174" s="16">
        <f>E174*D174</f>
        <v>0</v>
      </c>
    </row>
    <row r="175" spans="1:6" ht="18" customHeight="1" x14ac:dyDescent="0.35">
      <c r="A175" s="8">
        <v>4</v>
      </c>
      <c r="B175" s="84" t="s">
        <v>110</v>
      </c>
      <c r="C175" s="81" t="s">
        <v>7</v>
      </c>
      <c r="D175" s="82">
        <v>200</v>
      </c>
      <c r="E175" s="83"/>
      <c r="F175" s="11">
        <f>+E175*D175</f>
        <v>0</v>
      </c>
    </row>
    <row r="176" spans="1:6" ht="18" customHeight="1" x14ac:dyDescent="0.35">
      <c r="A176" s="8">
        <v>5</v>
      </c>
      <c r="B176" s="84" t="s">
        <v>108</v>
      </c>
      <c r="C176" s="81" t="s">
        <v>105</v>
      </c>
      <c r="D176" s="82">
        <v>1</v>
      </c>
      <c r="E176" s="83"/>
      <c r="F176" s="11">
        <f>+E176*D176</f>
        <v>0</v>
      </c>
    </row>
    <row r="177" spans="1:6" ht="18.75" customHeight="1" x14ac:dyDescent="0.35">
      <c r="A177" s="17"/>
      <c r="B177" s="238" t="s">
        <v>78</v>
      </c>
      <c r="C177" s="87"/>
      <c r="D177" s="88"/>
      <c r="E177" s="89"/>
      <c r="F177" s="20">
        <f>SUM(F172:F176)</f>
        <v>0</v>
      </c>
    </row>
    <row r="178" spans="1:6" ht="20.25" customHeight="1" x14ac:dyDescent="0.35">
      <c r="A178" s="75"/>
      <c r="B178" s="237" t="s">
        <v>103</v>
      </c>
      <c r="C178" s="67"/>
      <c r="D178" s="73"/>
      <c r="E178" s="77"/>
      <c r="F178" s="78"/>
    </row>
    <row r="179" spans="1:6" ht="45.75" customHeight="1" x14ac:dyDescent="0.35">
      <c r="A179" s="12">
        <v>1</v>
      </c>
      <c r="B179" s="84" t="s">
        <v>104</v>
      </c>
      <c r="C179" s="85" t="s">
        <v>240</v>
      </c>
      <c r="D179" s="67">
        <v>1</v>
      </c>
      <c r="E179" s="86"/>
      <c r="F179" s="16">
        <f>E179*D179</f>
        <v>0</v>
      </c>
    </row>
    <row r="180" spans="1:6" ht="18" customHeight="1" x14ac:dyDescent="0.35">
      <c r="A180" s="8">
        <v>2</v>
      </c>
      <c r="B180" s="84" t="s">
        <v>220</v>
      </c>
      <c r="C180" s="81" t="s">
        <v>2</v>
      </c>
      <c r="D180" s="82">
        <v>1</v>
      </c>
      <c r="E180" s="83"/>
      <c r="F180" s="11">
        <f>D180*E180</f>
        <v>0</v>
      </c>
    </row>
    <row r="181" spans="1:6" ht="17.25" customHeight="1" x14ac:dyDescent="0.35">
      <c r="A181" s="8">
        <v>3</v>
      </c>
      <c r="B181" s="84" t="s">
        <v>106</v>
      </c>
      <c r="C181" s="81" t="s">
        <v>2</v>
      </c>
      <c r="D181" s="82">
        <v>1</v>
      </c>
      <c r="E181" s="83"/>
      <c r="F181" s="11">
        <f>D181*E181</f>
        <v>0</v>
      </c>
    </row>
    <row r="182" spans="1:6" ht="18" customHeight="1" x14ac:dyDescent="0.35">
      <c r="A182" s="8">
        <v>4</v>
      </c>
      <c r="B182" s="84" t="s">
        <v>107</v>
      </c>
      <c r="C182" s="81" t="s">
        <v>2</v>
      </c>
      <c r="D182" s="82">
        <v>1</v>
      </c>
      <c r="E182" s="83"/>
      <c r="F182" s="11">
        <f>D182*E182</f>
        <v>0</v>
      </c>
    </row>
    <row r="183" spans="1:6" ht="18" customHeight="1" x14ac:dyDescent="0.35">
      <c r="A183" s="8">
        <v>5</v>
      </c>
      <c r="B183" s="84" t="s">
        <v>108</v>
      </c>
      <c r="C183" s="81" t="s">
        <v>240</v>
      </c>
      <c r="D183" s="82">
        <v>1</v>
      </c>
      <c r="E183" s="83"/>
      <c r="F183" s="11">
        <f>D183*E183</f>
        <v>0</v>
      </c>
    </row>
    <row r="184" spans="1:6" ht="18" customHeight="1" x14ac:dyDescent="0.35">
      <c r="A184" s="17"/>
      <c r="B184" s="238" t="s">
        <v>109</v>
      </c>
      <c r="C184" s="87"/>
      <c r="D184" s="88"/>
      <c r="E184" s="89"/>
      <c r="F184" s="20">
        <f>SUM(F179:F183)</f>
        <v>0</v>
      </c>
    </row>
    <row r="185" spans="1:6" ht="22.5" customHeight="1" x14ac:dyDescent="0.35">
      <c r="A185" s="75"/>
      <c r="B185" s="253" t="s">
        <v>111</v>
      </c>
      <c r="C185" s="254"/>
      <c r="D185" s="254"/>
      <c r="E185" s="255"/>
      <c r="F185" s="203">
        <f>F184+F177</f>
        <v>0</v>
      </c>
    </row>
    <row r="186" spans="1:6" ht="21.75" customHeight="1" x14ac:dyDescent="0.35">
      <c r="A186" s="152" t="s">
        <v>180</v>
      </c>
      <c r="B186" s="153" t="s">
        <v>221</v>
      </c>
      <c r="C186" s="153"/>
      <c r="D186" s="154"/>
      <c r="E186" s="154"/>
      <c r="F186" s="113"/>
    </row>
    <row r="187" spans="1:6" ht="31.5" customHeight="1" x14ac:dyDescent="0.35">
      <c r="A187" s="12">
        <v>1</v>
      </c>
      <c r="B187" s="47" t="s">
        <v>222</v>
      </c>
      <c r="C187" s="14" t="s">
        <v>7</v>
      </c>
      <c r="D187" s="91">
        <v>300</v>
      </c>
      <c r="E187" s="15"/>
      <c r="F187" s="16">
        <f>E187*D187</f>
        <v>0</v>
      </c>
    </row>
    <row r="188" spans="1:6" ht="30" customHeight="1" x14ac:dyDescent="0.35">
      <c r="A188" s="12">
        <v>2</v>
      </c>
      <c r="B188" s="47" t="s">
        <v>223</v>
      </c>
      <c r="C188" s="14" t="s">
        <v>2</v>
      </c>
      <c r="D188" s="91">
        <v>10</v>
      </c>
      <c r="E188" s="15"/>
      <c r="F188" s="16">
        <f>E188*D188</f>
        <v>0</v>
      </c>
    </row>
    <row r="189" spans="1:6" ht="33" customHeight="1" x14ac:dyDescent="0.35">
      <c r="A189" s="155">
        <v>3</v>
      </c>
      <c r="B189" s="193" t="s">
        <v>224</v>
      </c>
      <c r="C189" s="63" t="s">
        <v>2</v>
      </c>
      <c r="D189" s="63">
        <v>32</v>
      </c>
      <c r="E189" s="96"/>
      <c r="F189" s="64">
        <f>E189*D189</f>
        <v>0</v>
      </c>
    </row>
    <row r="190" spans="1:6" ht="21.75" customHeight="1" x14ac:dyDescent="0.35">
      <c r="A190" s="24"/>
      <c r="B190" s="239" t="s">
        <v>225</v>
      </c>
      <c r="C190" s="25"/>
      <c r="D190" s="25"/>
      <c r="E190" s="26"/>
      <c r="F190" s="27"/>
    </row>
    <row r="191" spans="1:6" ht="30" customHeight="1" x14ac:dyDescent="0.35">
      <c r="A191" s="12">
        <v>1</v>
      </c>
      <c r="B191" s="92" t="s">
        <v>226</v>
      </c>
      <c r="C191" s="14" t="s">
        <v>2</v>
      </c>
      <c r="D191" s="91">
        <v>1</v>
      </c>
      <c r="E191" s="15"/>
      <c r="F191" s="16">
        <f>E191*D191</f>
        <v>0</v>
      </c>
    </row>
    <row r="192" spans="1:6" ht="13.5" customHeight="1" x14ac:dyDescent="0.35">
      <c r="A192" s="17"/>
      <c r="B192" s="240" t="s">
        <v>227</v>
      </c>
      <c r="C192" s="18"/>
      <c r="D192" s="93"/>
      <c r="E192" s="19"/>
      <c r="F192" s="20"/>
    </row>
    <row r="193" spans="1:6" ht="15.75" customHeight="1" x14ac:dyDescent="0.35">
      <c r="A193" s="8">
        <v>1</v>
      </c>
      <c r="B193" s="92" t="s">
        <v>228</v>
      </c>
      <c r="C193" s="9" t="s">
        <v>49</v>
      </c>
      <c r="D193" s="94">
        <v>1</v>
      </c>
      <c r="E193" s="10"/>
      <c r="F193" s="11">
        <f>E193*D193</f>
        <v>0</v>
      </c>
    </row>
    <row r="194" spans="1:6" ht="16.5" customHeight="1" x14ac:dyDescent="0.35">
      <c r="A194" s="8">
        <v>2</v>
      </c>
      <c r="B194" s="92" t="s">
        <v>97</v>
      </c>
      <c r="C194" s="9" t="s">
        <v>49</v>
      </c>
      <c r="D194" s="94">
        <v>1</v>
      </c>
      <c r="E194" s="10"/>
      <c r="F194" s="11">
        <f>E194*D194</f>
        <v>0</v>
      </c>
    </row>
    <row r="195" spans="1:6" ht="20.25" customHeight="1" x14ac:dyDescent="0.35">
      <c r="A195" s="95"/>
      <c r="B195" s="256" t="s">
        <v>229</v>
      </c>
      <c r="C195" s="257"/>
      <c r="D195" s="257"/>
      <c r="E195" s="258"/>
      <c r="F195" s="203">
        <f>SUM(F187:F194)</f>
        <v>0</v>
      </c>
    </row>
    <row r="196" spans="1:6" ht="18.75" customHeight="1" x14ac:dyDescent="0.35">
      <c r="A196" s="17" t="s">
        <v>181</v>
      </c>
      <c r="B196" s="221" t="s">
        <v>112</v>
      </c>
      <c r="C196" s="18"/>
      <c r="D196" s="18"/>
      <c r="E196" s="19"/>
      <c r="F196" s="20"/>
    </row>
    <row r="197" spans="1:6" ht="19.5" customHeight="1" x14ac:dyDescent="0.35">
      <c r="A197" s="17"/>
      <c r="B197" s="221" t="s">
        <v>113</v>
      </c>
      <c r="C197" s="18"/>
      <c r="D197" s="18"/>
      <c r="E197" s="19"/>
      <c r="F197" s="20"/>
    </row>
    <row r="198" spans="1:6" ht="19.5" customHeight="1" x14ac:dyDescent="0.35">
      <c r="A198" s="17"/>
      <c r="B198" s="221" t="s">
        <v>114</v>
      </c>
      <c r="C198" s="18"/>
      <c r="D198" s="18"/>
      <c r="E198" s="19"/>
      <c r="F198" s="20"/>
    </row>
    <row r="199" spans="1:6" ht="30.75" customHeight="1" x14ac:dyDescent="0.35">
      <c r="A199" s="12">
        <v>1</v>
      </c>
      <c r="B199" s="13" t="s">
        <v>116</v>
      </c>
      <c r="C199" s="14" t="s">
        <v>49</v>
      </c>
      <c r="D199" s="14">
        <v>1</v>
      </c>
      <c r="E199" s="15"/>
      <c r="F199" s="16">
        <f t="shared" ref="F199:F206" si="9">E199*D199</f>
        <v>0</v>
      </c>
    </row>
    <row r="200" spans="1:6" ht="29.25" customHeight="1" x14ac:dyDescent="0.35">
      <c r="A200" s="12">
        <v>2</v>
      </c>
      <c r="B200" s="13" t="s">
        <v>230</v>
      </c>
      <c r="C200" s="14" t="s">
        <v>49</v>
      </c>
      <c r="D200" s="14">
        <v>1</v>
      </c>
      <c r="E200" s="15"/>
      <c r="F200" s="16">
        <f t="shared" si="9"/>
        <v>0</v>
      </c>
    </row>
    <row r="201" spans="1:6" ht="54.75" customHeight="1" x14ac:dyDescent="0.35">
      <c r="A201" s="12">
        <v>3</v>
      </c>
      <c r="B201" s="13" t="s">
        <v>231</v>
      </c>
      <c r="C201" s="14" t="s">
        <v>49</v>
      </c>
      <c r="D201" s="14">
        <v>1</v>
      </c>
      <c r="E201" s="15"/>
      <c r="F201" s="16">
        <f t="shared" si="9"/>
        <v>0</v>
      </c>
    </row>
    <row r="202" spans="1:6" ht="43.5" customHeight="1" x14ac:dyDescent="0.35">
      <c r="A202" s="12">
        <v>4</v>
      </c>
      <c r="B202" s="13" t="s">
        <v>117</v>
      </c>
      <c r="C202" s="14" t="s">
        <v>49</v>
      </c>
      <c r="D202" s="14">
        <v>1</v>
      </c>
      <c r="E202" s="15"/>
      <c r="F202" s="16">
        <f t="shared" si="9"/>
        <v>0</v>
      </c>
    </row>
    <row r="203" spans="1:6" ht="17.25" customHeight="1" x14ac:dyDescent="0.35">
      <c r="A203" s="8">
        <v>5</v>
      </c>
      <c r="B203" s="13" t="s">
        <v>118</v>
      </c>
      <c r="C203" s="9" t="s">
        <v>49</v>
      </c>
      <c r="D203" s="9">
        <v>1</v>
      </c>
      <c r="E203" s="10"/>
      <c r="F203" s="11">
        <f t="shared" si="9"/>
        <v>0</v>
      </c>
    </row>
    <row r="204" spans="1:6" ht="28.5" customHeight="1" x14ac:dyDescent="0.35">
      <c r="A204" s="12">
        <v>6</v>
      </c>
      <c r="B204" s="13" t="s">
        <v>119</v>
      </c>
      <c r="C204" s="14" t="s">
        <v>7</v>
      </c>
      <c r="D204" s="14">
        <v>20</v>
      </c>
      <c r="E204" s="15"/>
      <c r="F204" s="16">
        <f t="shared" si="9"/>
        <v>0</v>
      </c>
    </row>
    <row r="205" spans="1:6" ht="18" customHeight="1" x14ac:dyDescent="0.35">
      <c r="A205" s="8">
        <v>7</v>
      </c>
      <c r="B205" s="13" t="s">
        <v>120</v>
      </c>
      <c r="C205" s="9" t="s">
        <v>49</v>
      </c>
      <c r="D205" s="9">
        <v>1</v>
      </c>
      <c r="E205" s="10"/>
      <c r="F205" s="16">
        <f t="shared" si="9"/>
        <v>0</v>
      </c>
    </row>
    <row r="206" spans="1:6" ht="18" customHeight="1" x14ac:dyDescent="0.35">
      <c r="A206" s="8">
        <v>8</v>
      </c>
      <c r="B206" s="13" t="s">
        <v>121</v>
      </c>
      <c r="C206" s="9" t="s">
        <v>7</v>
      </c>
      <c r="D206" s="9">
        <v>35</v>
      </c>
      <c r="E206" s="10"/>
      <c r="F206" s="16">
        <f t="shared" si="9"/>
        <v>0</v>
      </c>
    </row>
    <row r="207" spans="1:6" ht="18" customHeight="1" x14ac:dyDescent="0.35">
      <c r="A207" s="17"/>
      <c r="B207" s="221" t="s">
        <v>122</v>
      </c>
      <c r="C207" s="18"/>
      <c r="D207" s="18"/>
      <c r="E207" s="19"/>
      <c r="F207" s="16"/>
    </row>
    <row r="208" spans="1:6" ht="18" customHeight="1" x14ac:dyDescent="0.35">
      <c r="A208" s="8">
        <v>1</v>
      </c>
      <c r="B208" s="13" t="s">
        <v>123</v>
      </c>
      <c r="C208" s="9" t="s">
        <v>7</v>
      </c>
      <c r="D208" s="9">
        <v>45</v>
      </c>
      <c r="E208" s="10"/>
      <c r="F208" s="11">
        <f>E208*D208</f>
        <v>0</v>
      </c>
    </row>
    <row r="209" spans="1:6" ht="19.5" customHeight="1" x14ac:dyDescent="0.35">
      <c r="A209" s="8">
        <v>2</v>
      </c>
      <c r="B209" s="13" t="s">
        <v>124</v>
      </c>
      <c r="C209" s="9" t="s">
        <v>7</v>
      </c>
      <c r="D209" s="9">
        <v>30</v>
      </c>
      <c r="E209" s="10"/>
      <c r="F209" s="11">
        <f>E209*D209</f>
        <v>0</v>
      </c>
    </row>
    <row r="210" spans="1:6" ht="28.5" customHeight="1" x14ac:dyDescent="0.35">
      <c r="A210" s="12">
        <v>3</v>
      </c>
      <c r="B210" s="13" t="s">
        <v>232</v>
      </c>
      <c r="C210" s="14" t="s">
        <v>2</v>
      </c>
      <c r="D210" s="14">
        <v>1</v>
      </c>
      <c r="E210" s="15"/>
      <c r="F210" s="16">
        <f>E210*D210</f>
        <v>0</v>
      </c>
    </row>
    <row r="211" spans="1:6" ht="29.25" customHeight="1" x14ac:dyDescent="0.35">
      <c r="A211" s="194">
        <v>4</v>
      </c>
      <c r="B211" s="195" t="s">
        <v>125</v>
      </c>
      <c r="C211" s="146" t="s">
        <v>2</v>
      </c>
      <c r="D211" s="146">
        <v>3</v>
      </c>
      <c r="E211" s="150"/>
      <c r="F211" s="140">
        <f>E211*D211</f>
        <v>0</v>
      </c>
    </row>
    <row r="212" spans="1:6" ht="18.75" customHeight="1" x14ac:dyDescent="0.35">
      <c r="A212" s="28">
        <v>5</v>
      </c>
      <c r="B212" s="195" t="s">
        <v>120</v>
      </c>
      <c r="C212" s="112" t="s">
        <v>49</v>
      </c>
      <c r="D212" s="112">
        <v>1</v>
      </c>
      <c r="E212" s="156"/>
      <c r="F212" s="113">
        <f>E212*D212</f>
        <v>0</v>
      </c>
    </row>
    <row r="213" spans="1:6" ht="17.25" customHeight="1" x14ac:dyDescent="0.35">
      <c r="A213" s="8"/>
      <c r="B213" s="241" t="s">
        <v>126</v>
      </c>
      <c r="C213" s="98"/>
      <c r="D213" s="98"/>
      <c r="E213" s="99"/>
      <c r="F213" s="100"/>
    </row>
    <row r="214" spans="1:6" ht="17.25" customHeight="1" x14ac:dyDescent="0.35">
      <c r="A214" s="8">
        <v>1</v>
      </c>
      <c r="B214" s="242" t="s">
        <v>241</v>
      </c>
      <c r="C214" s="98" t="s">
        <v>49</v>
      </c>
      <c r="D214" s="98">
        <v>1</v>
      </c>
      <c r="E214" s="99"/>
      <c r="F214" s="113">
        <f>SUM(E214)</f>
        <v>0</v>
      </c>
    </row>
    <row r="215" spans="1:6" s="169" customFormat="1" ht="19.5" customHeight="1" x14ac:dyDescent="0.35">
      <c r="A215" s="165">
        <v>2</v>
      </c>
      <c r="B215" s="243" t="s">
        <v>127</v>
      </c>
      <c r="C215" s="166" t="s">
        <v>2</v>
      </c>
      <c r="D215" s="166">
        <v>1</v>
      </c>
      <c r="E215" s="167"/>
      <c r="F215" s="168">
        <f>E215*D215</f>
        <v>0</v>
      </c>
    </row>
    <row r="216" spans="1:6" s="169" customFormat="1" ht="19.5" customHeight="1" x14ac:dyDescent="0.35">
      <c r="A216" s="141">
        <v>3</v>
      </c>
      <c r="B216" s="244" t="s">
        <v>128</v>
      </c>
      <c r="C216" s="170" t="s">
        <v>2</v>
      </c>
      <c r="D216" s="170">
        <v>2</v>
      </c>
      <c r="E216" s="171"/>
      <c r="F216" s="172">
        <f>E216*D216</f>
        <v>0</v>
      </c>
    </row>
    <row r="217" spans="1:6" s="169" customFormat="1" ht="19.5" customHeight="1" x14ac:dyDescent="0.35">
      <c r="A217" s="141">
        <v>4</v>
      </c>
      <c r="B217" s="244" t="s">
        <v>233</v>
      </c>
      <c r="C217" s="170" t="s">
        <v>2</v>
      </c>
      <c r="D217" s="170">
        <v>2</v>
      </c>
      <c r="E217" s="171"/>
      <c r="F217" s="172">
        <f>E217*D217</f>
        <v>0</v>
      </c>
    </row>
    <row r="218" spans="1:6" ht="18" customHeight="1" x14ac:dyDescent="0.35">
      <c r="A218" s="8">
        <v>5</v>
      </c>
      <c r="B218" s="47" t="s">
        <v>234</v>
      </c>
      <c r="C218" s="9" t="s">
        <v>7</v>
      </c>
      <c r="D218" s="9">
        <v>30</v>
      </c>
      <c r="E218" s="10"/>
      <c r="F218" s="11">
        <f t="shared" ref="F218:F223" si="10">+D218*E218</f>
        <v>0</v>
      </c>
    </row>
    <row r="219" spans="1:6" ht="19.5" customHeight="1" x14ac:dyDescent="0.35">
      <c r="A219" s="8">
        <v>6</v>
      </c>
      <c r="B219" s="47" t="s">
        <v>129</v>
      </c>
      <c r="C219" s="9" t="s">
        <v>7</v>
      </c>
      <c r="D219" s="9">
        <v>30</v>
      </c>
      <c r="E219" s="10"/>
      <c r="F219" s="11">
        <f t="shared" si="10"/>
        <v>0</v>
      </c>
    </row>
    <row r="220" spans="1:6" ht="19.5" customHeight="1" x14ac:dyDescent="0.35">
      <c r="A220" s="8">
        <v>7</v>
      </c>
      <c r="B220" s="47" t="s">
        <v>130</v>
      </c>
      <c r="C220" s="9" t="s">
        <v>7</v>
      </c>
      <c r="D220" s="9">
        <v>15</v>
      </c>
      <c r="E220" s="10"/>
      <c r="F220" s="11">
        <f t="shared" si="10"/>
        <v>0</v>
      </c>
    </row>
    <row r="221" spans="1:6" ht="19.5" customHeight="1" x14ac:dyDescent="0.35">
      <c r="A221" s="8">
        <v>8</v>
      </c>
      <c r="B221" s="47" t="s">
        <v>131</v>
      </c>
      <c r="C221" s="9" t="s">
        <v>7</v>
      </c>
      <c r="D221" s="9">
        <v>42</v>
      </c>
      <c r="E221" s="10"/>
      <c r="F221" s="11">
        <f t="shared" si="10"/>
        <v>0</v>
      </c>
    </row>
    <row r="222" spans="1:6" ht="20.25" customHeight="1" x14ac:dyDescent="0.35">
      <c r="A222" s="8">
        <v>9</v>
      </c>
      <c r="B222" s="47" t="s">
        <v>132</v>
      </c>
      <c r="C222" s="9" t="s">
        <v>7</v>
      </c>
      <c r="D222" s="9">
        <v>2</v>
      </c>
      <c r="E222" s="10"/>
      <c r="F222" s="11">
        <f t="shared" si="10"/>
        <v>0</v>
      </c>
    </row>
    <row r="223" spans="1:6" ht="15.75" customHeight="1" x14ac:dyDescent="0.35">
      <c r="A223" s="132">
        <v>10</v>
      </c>
      <c r="B223" s="196" t="s">
        <v>120</v>
      </c>
      <c r="C223" s="197" t="s">
        <v>115</v>
      </c>
      <c r="D223" s="197">
        <v>1</v>
      </c>
      <c r="E223" s="133"/>
      <c r="F223" s="134">
        <f t="shared" si="10"/>
        <v>0</v>
      </c>
    </row>
    <row r="224" spans="1:6" ht="19" customHeight="1" x14ac:dyDescent="0.35">
      <c r="A224" s="1"/>
      <c r="B224" s="198" t="s">
        <v>133</v>
      </c>
      <c r="C224" s="199"/>
      <c r="D224" s="199"/>
      <c r="E224" s="162"/>
      <c r="F224" s="151"/>
    </row>
    <row r="225" spans="1:6" ht="19" customHeight="1" x14ac:dyDescent="0.35">
      <c r="A225" s="8">
        <v>1</v>
      </c>
      <c r="B225" s="13" t="s">
        <v>134</v>
      </c>
      <c r="C225" s="9" t="s">
        <v>2</v>
      </c>
      <c r="D225" s="9">
        <v>2</v>
      </c>
      <c r="E225" s="10"/>
      <c r="F225" s="11">
        <f t="shared" ref="F225:F232" si="11">E225*D225</f>
        <v>0</v>
      </c>
    </row>
    <row r="226" spans="1:6" ht="19" customHeight="1" x14ac:dyDescent="0.35">
      <c r="A226" s="8">
        <v>2</v>
      </c>
      <c r="B226" s="13" t="s">
        <v>135</v>
      </c>
      <c r="C226" s="9" t="s">
        <v>2</v>
      </c>
      <c r="D226" s="9">
        <v>5</v>
      </c>
      <c r="E226" s="10"/>
      <c r="F226" s="11">
        <f t="shared" si="11"/>
        <v>0</v>
      </c>
    </row>
    <row r="227" spans="1:6" ht="19" customHeight="1" x14ac:dyDescent="0.35">
      <c r="A227" s="8">
        <v>3</v>
      </c>
      <c r="B227" s="13" t="s">
        <v>136</v>
      </c>
      <c r="C227" s="9" t="s">
        <v>2</v>
      </c>
      <c r="D227" s="9">
        <v>5</v>
      </c>
      <c r="E227" s="10"/>
      <c r="F227" s="11">
        <f t="shared" si="11"/>
        <v>0</v>
      </c>
    </row>
    <row r="228" spans="1:6" ht="19" customHeight="1" x14ac:dyDescent="0.35">
      <c r="A228" s="8">
        <v>4</v>
      </c>
      <c r="B228" s="13" t="s">
        <v>137</v>
      </c>
      <c r="C228" s="9" t="s">
        <v>2</v>
      </c>
      <c r="D228" s="9">
        <v>5</v>
      </c>
      <c r="E228" s="10"/>
      <c r="F228" s="11">
        <f t="shared" si="11"/>
        <v>0</v>
      </c>
    </row>
    <row r="229" spans="1:6" ht="19" customHeight="1" x14ac:dyDescent="0.35">
      <c r="A229" s="8">
        <v>5</v>
      </c>
      <c r="B229" s="13" t="s">
        <v>138</v>
      </c>
      <c r="C229" s="9" t="s">
        <v>2</v>
      </c>
      <c r="D229" s="9">
        <v>5</v>
      </c>
      <c r="E229" s="10"/>
      <c r="F229" s="11">
        <f t="shared" si="11"/>
        <v>0</v>
      </c>
    </row>
    <row r="230" spans="1:6" ht="19" customHeight="1" x14ac:dyDescent="0.35">
      <c r="A230" s="8">
        <v>6</v>
      </c>
      <c r="B230" s="13" t="s">
        <v>139</v>
      </c>
      <c r="C230" s="9" t="s">
        <v>2</v>
      </c>
      <c r="D230" s="9">
        <v>3</v>
      </c>
      <c r="E230" s="10"/>
      <c r="F230" s="11">
        <f t="shared" si="11"/>
        <v>0</v>
      </c>
    </row>
    <row r="231" spans="1:6" ht="18.75" customHeight="1" x14ac:dyDescent="0.35">
      <c r="A231" s="8">
        <v>7</v>
      </c>
      <c r="B231" s="13" t="s">
        <v>235</v>
      </c>
      <c r="C231" s="9" t="s">
        <v>2</v>
      </c>
      <c r="D231" s="9">
        <v>3</v>
      </c>
      <c r="E231" s="10"/>
      <c r="F231" s="11">
        <f t="shared" si="11"/>
        <v>0</v>
      </c>
    </row>
    <row r="232" spans="1:6" ht="16.5" customHeight="1" x14ac:dyDescent="0.35">
      <c r="A232" s="8">
        <v>8</v>
      </c>
      <c r="B232" s="13" t="s">
        <v>140</v>
      </c>
      <c r="C232" s="9" t="s">
        <v>2</v>
      </c>
      <c r="D232" s="9">
        <v>1</v>
      </c>
      <c r="E232" s="10"/>
      <c r="F232" s="11">
        <f t="shared" si="11"/>
        <v>0</v>
      </c>
    </row>
    <row r="233" spans="1:6" ht="16.5" customHeight="1" x14ac:dyDescent="0.35">
      <c r="A233" s="17"/>
      <c r="B233" s="222" t="s">
        <v>141</v>
      </c>
      <c r="C233" s="201"/>
      <c r="D233" s="201"/>
      <c r="E233" s="202"/>
      <c r="F233" s="203">
        <f>SUM(F199:F232)</f>
        <v>0</v>
      </c>
    </row>
    <row r="234" spans="1:6" ht="18" customHeight="1" x14ac:dyDescent="0.35">
      <c r="A234" s="32" t="s">
        <v>182</v>
      </c>
      <c r="B234" s="245" t="s">
        <v>143</v>
      </c>
      <c r="C234" s="101"/>
      <c r="D234" s="101"/>
      <c r="E234" s="102"/>
      <c r="F234" s="103"/>
    </row>
    <row r="235" spans="1:6" ht="30" customHeight="1" x14ac:dyDescent="0.35">
      <c r="A235" s="8">
        <v>1</v>
      </c>
      <c r="B235" s="13" t="s">
        <v>167</v>
      </c>
      <c r="C235" s="14" t="s">
        <v>23</v>
      </c>
      <c r="D235" s="14">
        <v>1710</v>
      </c>
      <c r="E235" s="30"/>
      <c r="F235" s="11">
        <f>E235*D235</f>
        <v>0</v>
      </c>
    </row>
    <row r="236" spans="1:6" ht="29.25" customHeight="1" x14ac:dyDescent="0.35">
      <c r="A236" s="8">
        <v>2</v>
      </c>
      <c r="B236" s="13" t="s">
        <v>168</v>
      </c>
      <c r="C236" s="14" t="s">
        <v>23</v>
      </c>
      <c r="D236" s="14">
        <v>960</v>
      </c>
      <c r="E236" s="30"/>
      <c r="F236" s="11">
        <f>E236*D236</f>
        <v>0</v>
      </c>
    </row>
    <row r="237" spans="1:6" ht="18" customHeight="1" x14ac:dyDescent="0.35">
      <c r="A237" s="8">
        <v>3</v>
      </c>
      <c r="B237" s="13" t="s">
        <v>169</v>
      </c>
      <c r="C237" s="14" t="s">
        <v>23</v>
      </c>
      <c r="D237" s="14">
        <v>96</v>
      </c>
      <c r="E237" s="30"/>
      <c r="F237" s="11">
        <f>E237*D237</f>
        <v>0</v>
      </c>
    </row>
    <row r="238" spans="1:6" ht="27" customHeight="1" x14ac:dyDescent="0.35">
      <c r="A238" s="8">
        <v>4</v>
      </c>
      <c r="B238" s="13" t="s">
        <v>170</v>
      </c>
      <c r="C238" s="14" t="s">
        <v>23</v>
      </c>
      <c r="D238" s="14">
        <v>1154</v>
      </c>
      <c r="E238" s="30"/>
      <c r="F238" s="11">
        <f>E238*D238</f>
        <v>0</v>
      </c>
    </row>
    <row r="239" spans="1:6" ht="18" customHeight="1" x14ac:dyDescent="0.35">
      <c r="A239" s="8">
        <v>5</v>
      </c>
      <c r="B239" s="13" t="s">
        <v>171</v>
      </c>
      <c r="C239" s="14" t="s">
        <v>23</v>
      </c>
      <c r="D239" s="43">
        <v>63</v>
      </c>
      <c r="E239" s="30"/>
      <c r="F239" s="11">
        <f>E239*D239</f>
        <v>0</v>
      </c>
    </row>
    <row r="240" spans="1:6" ht="13.5" customHeight="1" x14ac:dyDescent="0.35">
      <c r="A240" s="17"/>
      <c r="B240" s="222" t="s">
        <v>199</v>
      </c>
      <c r="C240" s="261"/>
      <c r="D240" s="262"/>
      <c r="E240" s="263"/>
      <c r="F240" s="210">
        <f>SUM(F235:F239)</f>
        <v>0</v>
      </c>
    </row>
    <row r="241" spans="1:6" ht="15" customHeight="1" x14ac:dyDescent="0.35">
      <c r="A241" s="32" t="s">
        <v>248</v>
      </c>
      <c r="B241" s="245" t="s">
        <v>142</v>
      </c>
      <c r="C241" s="44"/>
      <c r="D241" s="44"/>
      <c r="E241" s="44"/>
      <c r="F241" s="45"/>
    </row>
    <row r="242" spans="1:6" ht="42.75" customHeight="1" x14ac:dyDescent="0.35">
      <c r="A242" s="12">
        <v>1</v>
      </c>
      <c r="B242" s="13" t="s">
        <v>172</v>
      </c>
      <c r="C242" s="14" t="s">
        <v>23</v>
      </c>
      <c r="D242" s="43">
        <v>265</v>
      </c>
      <c r="E242" s="30"/>
      <c r="F242" s="11">
        <f>E242*D242</f>
        <v>0</v>
      </c>
    </row>
    <row r="243" spans="1:6" ht="28.5" customHeight="1" x14ac:dyDescent="0.35">
      <c r="A243" s="12">
        <v>2</v>
      </c>
      <c r="B243" s="13" t="s">
        <v>173</v>
      </c>
      <c r="C243" s="14" t="s">
        <v>23</v>
      </c>
      <c r="D243" s="43">
        <v>31</v>
      </c>
      <c r="E243" s="30"/>
      <c r="F243" s="11">
        <f>E243*D243</f>
        <v>0</v>
      </c>
    </row>
    <row r="244" spans="1:6" ht="14.25" customHeight="1" x14ac:dyDescent="0.35">
      <c r="A244" s="4"/>
      <c r="B244" s="222" t="s">
        <v>200</v>
      </c>
      <c r="C244" s="259"/>
      <c r="D244" s="259"/>
      <c r="E244" s="260"/>
      <c r="F244" s="203">
        <f>SUM(F242:F243)</f>
        <v>0</v>
      </c>
    </row>
    <row r="245" spans="1:6" ht="15" customHeight="1" thickBot="1" x14ac:dyDescent="0.4">
      <c r="A245" s="108"/>
      <c r="B245" s="270" t="s">
        <v>144</v>
      </c>
      <c r="C245" s="271"/>
      <c r="D245" s="271"/>
      <c r="E245" s="272"/>
      <c r="F245" s="273">
        <f>F244+F240+F233+F195+F185+F169+F153+F140+F90+F65+F60</f>
        <v>0</v>
      </c>
    </row>
    <row r="246" spans="1:6" ht="18" customHeight="1" thickBot="1" x14ac:dyDescent="0.4">
      <c r="B246" s="274" t="s">
        <v>145</v>
      </c>
      <c r="C246" s="275"/>
      <c r="D246" s="275"/>
      <c r="E246" s="276"/>
      <c r="F246" s="277">
        <f>F245+F51</f>
        <v>0</v>
      </c>
    </row>
  </sheetData>
  <mergeCells count="1">
    <mergeCell ref="A7:F7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o99d250c03344da181939f0145dbc023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FR</TermName>
          <TermId xmlns="http://schemas.microsoft.com/office/infopath/2007/PartnerControls">e5b11214-e6fc-4287-b1cb-b050c041462c</TermId>
        </TermInfo>
      </Terms>
    </o99d250c03344da181939f0145dbc023>
    <e2b781e9cad840cd89b90f5a7e989839 xmlns="14a9c00f-d9e3-4eb9-aad3-f69239d17d9c">
      <Terms xmlns="http://schemas.microsoft.com/office/infopath/2007/PartnerControls"/>
    </e2b781e9cad840cd89b90f5a7e989839>
    <TaxCatchAll xmlns="1c89b6ff-5735-4b3c-9dca-50e80957a65b">
      <Value>4</Value>
      <Value>1</Value>
    </TaxCatchAll>
    <jcd7455606374210a964e5d7a999097a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SEN</TermName>
          <TermId xmlns="http://schemas.microsoft.com/office/infopath/2007/PartnerControls">2b0d2337-59d1-468e-9a57-52ee80937861</TermId>
        </TermInfo>
      </Terms>
    </jcd7455606374210a964e5d7a999097a>
    <_ip_UnifiedCompliancePolicyProperties xmlns="http://schemas.microsoft.com/sharepoint/v3" xsi:nil="true"/>
    <j50cb40f2a0941d2947e6bcbd5d19dce xmlns="14a9c00f-d9e3-4eb9-aad3-f69239d17d9c">
      <Terms xmlns="http://schemas.microsoft.com/office/infopath/2007/PartnerControls"/>
    </j50cb40f2a0941d2947e6bcbd5d19dce>
    <kecc0e8a0a3349c79c5d1d6e51bea7c3 xmlns="14a9c00f-d9e3-4eb9-aad3-f69239d17d9c">
      <Terms xmlns="http://schemas.microsoft.com/office/infopath/2007/PartnerControls"/>
    </kecc0e8a0a3349c79c5d1d6e51bea7c3>
    <l9d65098618b4a8fbbe87718e7187e6b xmlns="14a9c00f-d9e3-4eb9-aad3-f69239d17d9c">
      <Terms xmlns="http://schemas.microsoft.com/office/infopath/2007/PartnerControls"/>
    </l9d65098618b4a8fbbe87718e7187e6b>
    <lcf76f155ced4ddcb4097134ff3c332f xmlns="a1ddbe5a-88f5-4dcf-b333-bf73e2eddbd1">
      <Terms xmlns="http://schemas.microsoft.com/office/infopath/2007/PartnerControls"/>
    </lcf76f155ced4ddcb4097134ff3c332f>
    <_dlc_DocId xmlns="508ba6eb-9e09-4fd5-92f2-2d9921329f2d">SENENABEL-124183628-124543</_dlc_DocId>
    <_dlc_DocIdUrl xmlns="508ba6eb-9e09-4fd5-92f2-2d9921329f2d">
      <Url>https://enabelbe.sharepoint.com/sites/SEN/_layouts/15/DocIdRedir.aspx?ID=SENENABEL-124183628-124543</Url>
      <Description>SENENABEL-124183628-124543</Description>
    </_dlc_DocIdUrl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ntract_document" ma:contentTypeID="0x01010084FDA68FEA25C847A6128BBA7C1A6EC10040DEC2D9A4E8A943A61D3368400126BA" ma:contentTypeVersion="31" ma:contentTypeDescription="" ma:contentTypeScope="" ma:versionID="f89a9f2b709ce05b97401ee847ee74e2">
  <xsd:schema xmlns:xsd="http://www.w3.org/2001/XMLSchema" xmlns:xs="http://www.w3.org/2001/XMLSchema" xmlns:p="http://schemas.microsoft.com/office/2006/metadata/properties" xmlns:ns1="http://schemas.microsoft.com/sharepoint/v3" xmlns:ns2="1c89b6ff-5735-4b3c-9dca-50e80957a65b" xmlns:ns3="14a9c00f-d9e3-4eb9-aad3-f69239d17d9c" xmlns:ns4="508ba6eb-9e09-4fd5-92f2-2d9921329f2d" xmlns:ns5="a1ddbe5a-88f5-4dcf-b333-bf73e2eddbd1" targetNamespace="http://schemas.microsoft.com/office/2006/metadata/properties" ma:root="true" ma:fieldsID="41a06567aed1804562e53042c61384af" ns1:_="" ns2:_="" ns3:_="" ns4:_="" ns5:_="">
    <xsd:import namespace="http://schemas.microsoft.com/sharepoint/v3"/>
    <xsd:import namespace="1c89b6ff-5735-4b3c-9dca-50e80957a65b"/>
    <xsd:import namespace="14a9c00f-d9e3-4eb9-aad3-f69239d17d9c"/>
    <xsd:import namespace="508ba6eb-9e09-4fd5-92f2-2d9921329f2d"/>
    <xsd:import namespace="a1ddbe5a-88f5-4dcf-b333-bf73e2eddbd1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o99d250c03344da181939f0145dbc023" minOccurs="0"/>
                <xsd:element ref="ns3:j50cb40f2a0941d2947e6bcbd5d19dce" minOccurs="0"/>
                <xsd:element ref="ns3:kecc0e8a0a3349c79c5d1d6e51bea7c3" minOccurs="0"/>
                <xsd:element ref="ns3:l9d65098618b4a8fbbe87718e7187e6b" minOccurs="0"/>
                <xsd:element ref="ns3:jcd7455606374210a964e5d7a999097a" minOccurs="0"/>
                <xsd:element ref="ns3:e2b781e9cad840cd89b90f5a7e989839" minOccurs="0"/>
                <xsd:element ref="ns4:_dlc_DocId" minOccurs="0"/>
                <xsd:element ref="ns4:_dlc_DocIdUrl" minOccurs="0"/>
                <xsd:element ref="ns4:_dlc_DocIdPersistId" minOccurs="0"/>
                <xsd:element ref="ns2:SharedWithUsers" minOccurs="0"/>
                <xsd:element ref="ns2:SharedWithDetails" minOccurs="0"/>
                <xsd:element ref="ns5:MediaServiceMetadata" minOccurs="0"/>
                <xsd:element ref="ns5:MediaServiceFastMetadata" minOccurs="0"/>
                <xsd:element ref="ns5:MediaServiceAutoTags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lcf76f155ced4ddcb4097134ff3c332f" minOccurs="0"/>
                <xsd:element ref="ns5:MediaServiceAutoKeyPoints" minOccurs="0"/>
                <xsd:element ref="ns5:MediaServiceKeyPoints" minOccurs="0"/>
                <xsd:element ref="ns5:MediaServiceDateTaken" minOccurs="0"/>
                <xsd:element ref="ns5:MediaServiceLocation" minOccurs="0"/>
                <xsd:element ref="ns5:MediaServiceObjectDetectorVersions" minOccurs="0"/>
                <xsd:element ref="ns5:MediaLengthInSeconds" minOccurs="0"/>
                <xsd:element ref="ns5:MediaServiceSearchProperties" minOccurs="0"/>
                <xsd:element ref="ns1:_ip_UnifiedCompliancePolicyProperties" minOccurs="0"/>
                <xsd:element ref="ns1:_ip_UnifiedCompliancePolicyUIAction" minOccurs="0"/>
                <xsd:element ref="ns5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4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4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9b6ff-5735-4b3c-9dca-50e80957a65b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cf8eb3ba-5ccf-4a22-a562-473d2c609d2e}" ma:internalName="TaxCatchAll" ma:showField="CatchAllData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cf8eb3ba-5ccf-4a22-a562-473d2c609d2e}" ma:internalName="TaxCatchAllLabel" ma:readOnly="true" ma:showField="CatchAllDataLabel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9c00f-d9e3-4eb9-aad3-f69239d17d9c" elementFormDefault="qualified">
    <xsd:import namespace="http://schemas.microsoft.com/office/2006/documentManagement/types"/>
    <xsd:import namespace="http://schemas.microsoft.com/office/infopath/2007/PartnerControls"/>
    <xsd:element name="o99d250c03344da181939f0145dbc023" ma:index="10" nillable="true" ma:taxonomy="true" ma:internalName="o99d250c03344da181939f0145dbc023" ma:taxonomyFieldName="Document_Language" ma:displayName="Document_Language" ma:readOnly="false" ma:default="4;#FR|e5b11214-e6fc-4287-b1cb-b050c041462c" ma:fieldId="{899d250c-0334-4da1-8193-9f0145dbc023}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cb40f2a0941d2947e6bcbd5d19dce" ma:index="12" nillable="true" ma:taxonomy="true" ma:internalName="j50cb40f2a0941d2947e6bcbd5d19dce" ma:taxonomyFieldName="Document_Type" ma:displayName="Document_Type" ma:readOnly="false" ma:default="" ma:fieldId="{350cb40f-2a09-41d2-947e-6bcbd5d19dce}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cc0e8a0a3349c79c5d1d6e51bea7c3" ma:index="14" nillable="true" ma:taxonomy="true" ma:internalName="kecc0e8a0a3349c79c5d1d6e51bea7c3" ma:taxonomyFieldName="Document_Status" ma:displayName="Document_Status" ma:readOnly="false" ma:default="" ma:fieldId="{4ecc0e8a-0a33-49c7-9c5d-1d6e51bea7c3}" ma:sspId="60552f54-6c29-411d-8801-9a0c08c1a1a0" ma:termSetId="44d061db-62b2-4b12-a4d8-975f9639cb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d65098618b4a8fbbe87718e7187e6b" ma:index="15" nillable="true" ma:taxonomy="true" ma:internalName="l9d65098618b4a8fbbe87718e7187e6b" ma:taxonomyFieldName="Contract_reference" ma:displayName="Contract_reference" ma:readOnly="false" ma:default="" ma:fieldId="{59d65098-618b-4a8f-bbe8-7718e7187e6b}" ma:sspId="60552f54-6c29-411d-8801-9a0c08c1a1a0" ma:termSetId="6b2ff0ad-1426-4170-972c-650f8b36e80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d7455606374210a964e5d7a999097a" ma:index="16" nillable="true" ma:taxonomy="true" ma:internalName="jcd7455606374210a964e5d7a999097a" ma:taxonomyFieldName="Country" ma:displayName="Country" ma:readOnly="false" ma:default="1;#SEN|2b0d2337-59d1-468e-9a57-52ee80937861" ma:fieldId="{3cd74556-0637-4210-a964-e5d7a999097a}" ma:sspId="60552f54-6c29-411d-8801-9a0c08c1a1a0" ma:termSetId="a5b2ccc0-0626-4c6c-a942-5ad76bcb68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2b781e9cad840cd89b90f5a7e989839" ma:index="19" nillable="true" ma:taxonomy="true" ma:internalName="e2b781e9cad840cd89b90f5a7e989839" ma:taxonomyFieldName="Project_code" ma:displayName="Project_code" ma:readOnly="false" ma:default="" ma:fieldId="{e2b781e9-cad8-40cd-89b9-0f5a7e989839}" ma:sspId="60552f54-6c29-411d-8801-9a0c08c1a1a0" ma:termSetId="8587b757-e1df-402e-8661-395e63ee946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a6eb-9e09-4fd5-92f2-2d9921329f2d" elementFormDefault="qualified">
    <xsd:import namespace="http://schemas.microsoft.com/office/2006/documentManagement/types"/>
    <xsd:import namespace="http://schemas.microsoft.com/office/infopath/2007/PartnerControls"/>
    <xsd:element name="_dlc_DocId" ma:index="2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ddbe5a-88f5-4dcf-b333-bf73e2eddb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9" nillable="true" ma:displayName="Tags" ma:internalName="MediaServiceAutoTags" ma:readOnly="true">
      <xsd:simpleType>
        <xsd:restriction base="dms:Text"/>
      </xsd:simpleType>
    </xsd:element>
    <xsd:element name="MediaServiceOCR" ma:index="3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34" nillable="true" ma:taxonomy="true" ma:internalName="lcf76f155ced4ddcb4097134ff3c332f" ma:taxonomyFieldName="MediaServiceImageTags" ma:displayName="Image Tags" ma:readOnly="false" ma:fieldId="{5cf76f15-5ced-4ddc-b409-7134ff3c332f}" ma:taxonomyMulti="true" ma:sspId="60552f54-6c29-411d-8801-9a0c08c1a1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3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3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4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4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B28C907-BFEF-4EA0-A393-6439419FB4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9F5B53-DDC4-4D0F-9243-097769494AB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4a9c00f-d9e3-4eb9-aad3-f69239d17d9c"/>
    <ds:schemaRef ds:uri="1c89b6ff-5735-4b3c-9dca-50e80957a65b"/>
    <ds:schemaRef ds:uri="a1ddbe5a-88f5-4dcf-b333-bf73e2eddbd1"/>
    <ds:schemaRef ds:uri="508ba6eb-9e09-4fd5-92f2-2d9921329f2d"/>
  </ds:schemaRefs>
</ds:datastoreItem>
</file>

<file path=customXml/itemProps3.xml><?xml version="1.0" encoding="utf-8"?>
<ds:datastoreItem xmlns:ds="http://schemas.openxmlformats.org/officeDocument/2006/customXml" ds:itemID="{684C4AE4-8F35-4B4E-9CA7-D1266A70C2BE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EA3F02F5-782A-4F8F-85D0-6C6E55681DFB}"/>
</file>

<file path=customXml/itemProps5.xml><?xml version="1.0" encoding="utf-8"?>
<ds:datastoreItem xmlns:ds="http://schemas.openxmlformats.org/officeDocument/2006/customXml" ds:itemID="{D1ED5260-2A66-4EA5-857D-2B31A3127D55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RDC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Abdou</dc:creator>
  <cp:lastModifiedBy>VANDER AUWERA, Thibault</cp:lastModifiedBy>
  <cp:lastPrinted>2025-09-23T12:53:54Z</cp:lastPrinted>
  <dcterms:created xsi:type="dcterms:W3CDTF">2025-09-02T12:37:58Z</dcterms:created>
  <dcterms:modified xsi:type="dcterms:W3CDTF">2025-09-23T13:10:07Z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SENENABEL-124183628-124359</vt:lpwstr>
  </property>
  <property fmtid="{D5CDD505-2E9C-101B-9397-08002B2CF9AE}" pid="3" name="_dlc_DocIdItemGuid">
    <vt:lpwstr>cd2d1d1c-34b7-4ad6-aa6f-e42fa3176f55</vt:lpwstr>
  </property>
  <property fmtid="{D5CDD505-2E9C-101B-9397-08002B2CF9AE}" pid="4" name="_dlc_DocIdUrl">
    <vt:lpwstr>https://enabelbe.sharepoint.com/sites/SEN/_layouts/15/DocIdRedir.aspx?ID=SENENABEL-124183628-124359, SENENABEL-124183628-124359</vt:lpwstr>
  </property>
  <property fmtid="{D5CDD505-2E9C-101B-9397-08002B2CF9AE}" pid="5" name="Project_code">
    <vt:lpwstr/>
  </property>
  <property fmtid="{D5CDD505-2E9C-101B-9397-08002B2CF9AE}" pid="6" name="MediaServiceImageTags">
    <vt:lpwstr/>
  </property>
  <property fmtid="{D5CDD505-2E9C-101B-9397-08002B2CF9AE}" pid="7" name="Document_Language">
    <vt:lpwstr>4;#FR|e5b11214-e6fc-4287-b1cb-b050c041462c</vt:lpwstr>
  </property>
  <property fmtid="{D5CDD505-2E9C-101B-9397-08002B2CF9AE}" pid="8" name="Document_Type">
    <vt:lpwstr/>
  </property>
  <property fmtid="{D5CDD505-2E9C-101B-9397-08002B2CF9AE}" pid="9" name="Document_Status">
    <vt:lpwstr/>
  </property>
  <property fmtid="{D5CDD505-2E9C-101B-9397-08002B2CF9AE}" pid="10" name="Contract_reference">
    <vt:lpwstr/>
  </property>
  <property fmtid="{D5CDD505-2E9C-101B-9397-08002B2CF9AE}" pid="11" name="Country">
    <vt:lpwstr>1;#SEN|2b0d2337-59d1-468e-9a57-52ee80937861</vt:lpwstr>
  </property>
  <property fmtid="{D5CDD505-2E9C-101B-9397-08002B2CF9AE}" pid="12" name="ContentTypeId">
    <vt:lpwstr>0x01010084FDA68FEA25C847A6128BBA7C1A6EC10040DEC2D9A4E8A943A61D3368400126BA</vt:lpwstr>
  </property>
</Properties>
</file>