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mc:AlternateContent xmlns:mc="http://schemas.openxmlformats.org/markup-compatibility/2006">
    <mc:Choice Requires="x15">
      <x15ac:absPath xmlns:x15ac="http://schemas.microsoft.com/office/spreadsheetml/2010/11/ac" url="https://enabelbe.sharepoint.com/sites/PSE/Contracts/21_Public_Contracts/PSE22001_SO1/PSE22001-10119_Works Terra Sancta Museum/2_CSC/"/>
    </mc:Choice>
  </mc:AlternateContent>
  <xr:revisionPtr revIDLastSave="931" documentId="8_{D489F3DC-6EBE-4653-A6EE-DE764C4DEAA9}" xr6:coauthVersionLast="47" xr6:coauthVersionMax="47" xr10:uidLastSave="{B114CB00-7CA2-4F44-AA2C-E40F6CCC234E}"/>
  <bookViews>
    <workbookView xWindow="28680" yWindow="-120" windowWidth="29040" windowHeight="15720" tabRatio="909" xr2:uid="{00000000-000D-0000-FFFF-FFFF00000000}"/>
  </bookViews>
  <sheets>
    <sheet name="Annex 1 - Bill of Quantities" sheetId="10" r:id="rId1"/>
  </sheets>
  <externalReferences>
    <externalReference r:id="rId2"/>
    <externalReference r:id="rId3"/>
  </externalReferences>
  <definedNames>
    <definedName name="_xlnm._FilterDatabase" localSheetId="0" hidden="1">'Annex 1 - Bill of Quantities'!$A$8:$G$33</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'Annex 1 - Bill of Quantities'!$A$1:$G$147</definedName>
    <definedName name="_xlnm.Print_Titles" localSheetId="0">'Annex 1 - Bill of Quantities'!$7:$8</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7" i="10" l="1"/>
  <c r="A86" i="10"/>
  <c r="A85" i="10"/>
  <c r="A84" i="10"/>
  <c r="A83" i="10"/>
  <c r="A82" i="10"/>
  <c r="A41" i="10"/>
  <c r="A40" i="10"/>
  <c r="A39" i="10"/>
  <c r="A38" i="10"/>
  <c r="A37" i="10"/>
  <c r="A36" i="10"/>
  <c r="C139" i="10"/>
  <c r="C138" i="10"/>
  <c r="C137" i="10"/>
  <c r="A139" i="10"/>
  <c r="A138" i="10"/>
  <c r="A137" i="10"/>
  <c r="B132" i="10"/>
  <c r="B131" i="10"/>
  <c r="B130" i="10"/>
  <c r="B129" i="10"/>
  <c r="B128" i="10"/>
  <c r="B127" i="10"/>
  <c r="G122" i="10"/>
  <c r="G121" i="10"/>
  <c r="G120" i="10"/>
  <c r="G116" i="10"/>
  <c r="G115" i="10" s="1"/>
  <c r="G131" i="10" s="1"/>
  <c r="G112" i="10"/>
  <c r="G111" i="10"/>
  <c r="G110" i="10"/>
  <c r="G106" i="10"/>
  <c r="G105" i="10"/>
  <c r="G104" i="10"/>
  <c r="G100" i="10"/>
  <c r="G99" i="10" s="1"/>
  <c r="G128" i="10" s="1"/>
  <c r="G96" i="10"/>
  <c r="G95" i="10" s="1"/>
  <c r="G127" i="10" s="1"/>
  <c r="B87" i="10"/>
  <c r="B86" i="10"/>
  <c r="B85" i="10"/>
  <c r="B84" i="10"/>
  <c r="B83" i="10"/>
  <c r="B82" i="10"/>
  <c r="G78" i="10"/>
  <c r="G77" i="10"/>
  <c r="G73" i="10"/>
  <c r="G72" i="10"/>
  <c r="G71" i="10"/>
  <c r="G70" i="10"/>
  <c r="G66" i="10"/>
  <c r="G65" i="10"/>
  <c r="G64" i="10"/>
  <c r="G60" i="10"/>
  <c r="G59" i="10"/>
  <c r="G58" i="10" s="1"/>
  <c r="G84" i="10" s="1"/>
  <c r="G55" i="10"/>
  <c r="G54" i="10"/>
  <c r="G83" i="10" s="1"/>
  <c r="G51" i="10"/>
  <c r="G50" i="10"/>
  <c r="C146" i="10"/>
  <c r="D146" i="10"/>
  <c r="G109" i="10" l="1"/>
  <c r="G130" i="10" s="1"/>
  <c r="G49" i="10"/>
  <c r="G82" i="10" s="1"/>
  <c r="G103" i="10"/>
  <c r="G129" i="10" s="1"/>
  <c r="G119" i="10"/>
  <c r="G132" i="10" s="1"/>
  <c r="G69" i="10"/>
  <c r="G86" i="10" s="1"/>
  <c r="G76" i="10"/>
  <c r="G87" i="10" s="1"/>
  <c r="G63" i="10"/>
  <c r="G85" i="10" s="1"/>
  <c r="G20" i="10"/>
  <c r="B37" i="10"/>
  <c r="G11" i="10"/>
  <c r="G134" i="10" l="1"/>
  <c r="G139" i="10" s="1"/>
  <c r="G89" i="10"/>
  <c r="G138" i="10" s="1"/>
  <c r="G32" i="10"/>
  <c r="G31" i="10" s="1"/>
  <c r="C6" i="10" l="1"/>
  <c r="B38" i="10" l="1"/>
  <c r="B39" i="10"/>
  <c r="B40" i="10"/>
  <c r="B41" i="10"/>
  <c r="B36" i="10" l="1"/>
  <c r="G19" i="10" l="1"/>
  <c r="G18" i="10" s="1"/>
  <c r="G10" i="10" l="1"/>
  <c r="G9" i="10" s="1"/>
  <c r="G15" i="10" l="1"/>
  <c r="G14" i="10" s="1"/>
  <c r="G24" i="10"/>
  <c r="G23" i="10" s="1"/>
  <c r="G28" i="10"/>
  <c r="G27" i="10" s="1"/>
  <c r="G36" i="10" l="1"/>
  <c r="G40" i="10"/>
  <c r="G41" i="10"/>
  <c r="G39" i="10"/>
  <c r="G37" i="10"/>
  <c r="G38" i="10"/>
  <c r="G43" i="10" l="1"/>
  <c r="G137" i="10" s="1"/>
  <c r="G140" i="10" s="1"/>
</calcChain>
</file>

<file path=xl/sharedStrings.xml><?xml version="1.0" encoding="utf-8"?>
<sst xmlns="http://schemas.openxmlformats.org/spreadsheetml/2006/main" count="250" uniqueCount="149">
  <si>
    <t>PUBLIC WORKS CONTRACT AT THE TERRA SANCTA MUSEUM IN THE OLD CITY OF JERUSALEM</t>
  </si>
  <si>
    <t>TENDER NO. PSE22001-10119</t>
  </si>
  <si>
    <t>Annex 1 - Bill of Quantities</t>
  </si>
  <si>
    <t>ROOM 4 - GLASS SKYLIGHT</t>
  </si>
  <si>
    <t>Nr.</t>
  </si>
  <si>
    <t>ITEM</t>
  </si>
  <si>
    <t>DESCRIPTION OF WORK NEEDED / SPECIFICATIONS</t>
  </si>
  <si>
    <t>UNIT</t>
  </si>
  <si>
    <t>QUANTITY</t>
  </si>
  <si>
    <t>RATE €</t>
  </si>
  <si>
    <t>TOTAL 
EURO</t>
  </si>
  <si>
    <t>R4-1.00</t>
  </si>
  <si>
    <t>DEMOLITION WORKS</t>
  </si>
  <si>
    <t>TOT</t>
  </si>
  <si>
    <t>R4-1.01</t>
  </si>
  <si>
    <t>Demolish stone counterfort</t>
  </si>
  <si>
    <t>Partial demolition of a stone wall to defined height. Refer to Annex 2 - Drawings and Section 7.1 within Annex 3 - Technical Specifications for more details.</t>
  </si>
  <si>
    <t>Lump sum</t>
  </si>
  <si>
    <t>R4-1.02</t>
  </si>
  <si>
    <t>Demolish concrete block parapet</t>
  </si>
  <si>
    <t>Demolish existing hollow or solid concrete block including removal/modification of existing pavment and waterproofing to extents shown on drawings. Refer to Annex 2 - Drawings and Section 7.2 within Annex 3 - Technical Specifications for more details.</t>
  </si>
  <si>
    <t>last row</t>
  </si>
  <si>
    <t>R4-2.00</t>
  </si>
  <si>
    <t>SCAFFOLDING SYSTEM</t>
  </si>
  <si>
    <t>R4-2.01</t>
  </si>
  <si>
    <t>Scaffolding, protections and lift</t>
  </si>
  <si>
    <r>
      <t xml:space="preserve">Supply, assemble and maintain a complete prefabricated multidirectional scaffolding system and protection tower throughout the duration of work with a base area of approximately 25 sqm and a height of 12.3 m. Price includes, installation of a chute, trestle, floor decking covering the opening, protective nets, lifting equipment, etc. The system shall be designed by the manufacturer and approved by the Worksite Supervisor taking into consideration all requirements included under Section 2 within Annex 3 - Technical Specifications. </t>
    </r>
    <r>
      <rPr>
        <b/>
        <sz val="11"/>
        <color theme="1"/>
        <rFont val="Calibri"/>
        <family val="2"/>
        <scheme val="minor"/>
      </rPr>
      <t>Note: Quantity measurement will be considered for the base parameter of implemented system c/c and vertical height of tower.</t>
    </r>
  </si>
  <si>
    <t>R4-3.00</t>
  </si>
  <si>
    <t>CONCRETING</t>
  </si>
  <si>
    <t>R4-3.01</t>
  </si>
  <si>
    <t>Creation of reinforced concrete upstands: walls/beams/pillars</t>
  </si>
  <si>
    <t>Supply and cast reinforced concrete in accordance with Annex 2 - Drawings and Sections 7.4, 7.5, 7.6, 7.7 within Annex 3 - Technical Specifications. Price includes picking the existing surface for adhesion, galvanized reinforcement, formwork and concreting.</t>
  </si>
  <si>
    <t>cum</t>
  </si>
  <si>
    <t>R4-3.02</t>
  </si>
  <si>
    <t>Anchoring rebars fixed with epoxy</t>
  </si>
  <si>
    <r>
      <t xml:space="preserve">Supply and install anchoring rebars fixed with epoxy </t>
    </r>
    <r>
      <rPr>
        <sz val="11"/>
        <color theme="1"/>
        <rFont val="Aptos Narrow"/>
        <family val="2"/>
      </rPr>
      <t>Φ</t>
    </r>
    <r>
      <rPr>
        <sz val="11"/>
        <color theme="1"/>
        <rFont val="Calibri"/>
        <family val="2"/>
      </rPr>
      <t>12 variable lengths either 40 or 50cm in accordance with Annex 2 - Drawings. All material shall be submitted for approval by the Worksite Supervisor.</t>
    </r>
  </si>
  <si>
    <t>lm</t>
  </si>
  <si>
    <t>R4-4.00</t>
  </si>
  <si>
    <t>BLOCK WORKS</t>
  </si>
  <si>
    <t>R4-4.01</t>
  </si>
  <si>
    <t>Filling openings with concrete blocks</t>
  </si>
  <si>
    <t>Supply and fill openings with 20cm concrete block in accordance with Annex 2 - Drawings and Sections 4 and 7.8 within Annex 3 - Technical Specifications.</t>
  </si>
  <si>
    <t>sqm</t>
  </si>
  <si>
    <t>R4-5.00</t>
  </si>
  <si>
    <t>WATERPROOFING</t>
  </si>
  <si>
    <t>R4-5.01</t>
  </si>
  <si>
    <t>Waterproofing of concrete upstands</t>
  </si>
  <si>
    <t xml:space="preserve">Supply and apply waterproofing for concrete upstands in accordance with Annex 2 - Drawings and Sections 5 and 7.9 within Annex 3 - Technical Specifications. Contractor shall ensure proper overlap and connection with existing roof membrane for watertight seal. </t>
  </si>
  <si>
    <t>R4-6.00</t>
  </si>
  <si>
    <t>SKYLIGHT STRUCTURE &amp; GLASS</t>
  </si>
  <si>
    <t>R4-6.01</t>
  </si>
  <si>
    <t>Skylight pyramid with glass facings</t>
  </si>
  <si>
    <r>
      <t xml:space="preserve">Supply, hoist and install a steel or aluminium pyramid skylight structure size 575x436x93cm to be mounted on concrete upstand at roof above Room 4, price includes additional scaffolding required for installion of structure, all hardware and accessories that ensures watertightness, glass facings, 20.3 m finishing cornices covering the parameter of the skylight, 10 steel plates with 4 anchors for fixing on masnory as outlined in Annex 2 - Drawings and Annex 3 - Technical Specifications and as directed by the Worksite Supervisor. </t>
    </r>
    <r>
      <rPr>
        <b/>
        <sz val="11"/>
        <rFont val="Calibri"/>
        <family val="2"/>
        <scheme val="minor"/>
      </rPr>
      <t>Note: Quantity will be measured for actual surface area of the glass panels.</t>
    </r>
    <r>
      <rPr>
        <sz val="11"/>
        <rFont val="Calibri"/>
        <family val="2"/>
        <scheme val="minor"/>
      </rPr>
      <t xml:space="preserve"> </t>
    </r>
    <r>
      <rPr>
        <b/>
        <sz val="11"/>
        <rFont val="Calibri"/>
        <family val="2"/>
        <scheme val="minor"/>
      </rPr>
      <t>Furthermore, selection between steel or aluminium structure will be made by designer upon submission of complete shop drawing, along with manufacturer datasheets.</t>
    </r>
  </si>
  <si>
    <t>SUMMARY FOR ROOM 4</t>
  </si>
  <si>
    <t>Total for Room 4 without VAT</t>
  </si>
  <si>
    <t>ROOM 6 - CONCRETE SLAB STRUCTURE</t>
  </si>
  <si>
    <t>R6-1.00</t>
  </si>
  <si>
    <t>R6-1.01</t>
  </si>
  <si>
    <t>Removal of vegetablization</t>
  </si>
  <si>
    <t>Complete removal of a vine tree and green waste disposal at an approved facility. Refer to Annex 2 - Drawings and Section 8.1 within Annex 3 - Technical Specifications for more details.</t>
  </si>
  <si>
    <t>R6-1.02</t>
  </si>
  <si>
    <t>Demolish stone block wall</t>
  </si>
  <si>
    <t>Demolish parapet made of stone blocks, including removal of existing channel and pipes, price including modifying pavment to extents shown on drawings, while preseving existing stone tiling and later restoring stone pavment tiles after completing the waterproofing works. Refer to Annex 2 - Drawings and Section 8.2 within Annex 3 - Technical Specifications for more details.</t>
  </si>
  <si>
    <t>R6-2.00</t>
  </si>
  <si>
    <t>R6-2.01</t>
  </si>
  <si>
    <r>
      <t xml:space="preserve">Supply, assemble and maintain a complete prefabricated multidirectional scaffolding system and protection tower throughout the duration of work with a base area of approximately 8 sqm and a height of 5.35 m. Price includes, installation of a chute, trestle, floor decking covering the opening, protective nets, lifting equipment, etc. The system shall be designed by the manufacturer and approved by the Worksite Supervisor taking into consideration all requirements included under Section 2 within Annex 3 - Technical Specifications. </t>
    </r>
    <r>
      <rPr>
        <b/>
        <sz val="11"/>
        <color theme="1"/>
        <rFont val="Calibri"/>
        <family val="2"/>
        <scheme val="minor"/>
      </rPr>
      <t>Note: Quantity measurement will be considered for the base parameter of implemented system c/c and vertical height of tower.</t>
    </r>
  </si>
  <si>
    <t>R6-3.00</t>
  </si>
  <si>
    <t>R6-3.01</t>
  </si>
  <si>
    <t>Creation of reinforced concrete beam</t>
  </si>
  <si>
    <r>
      <t xml:space="preserve">Supply and cast reinforced concrete beam in accordance with Annex 2 - Drawings and Sections 8.4, 8.5, 8.6, 8.7 within Annex 3 - Technical Specifications. Price includes picking the existing surface for adhesion, </t>
    </r>
    <r>
      <rPr>
        <b/>
        <sz val="11"/>
        <rFont val="Calibri"/>
        <family val="2"/>
        <scheme val="minor"/>
      </rPr>
      <t>doweling 21 threaded stainless steel rebards fixed with eoxy into existing stone</t>
    </r>
    <r>
      <rPr>
        <sz val="11"/>
        <color theme="1"/>
        <rFont val="Calibri"/>
        <family val="2"/>
        <scheme val="minor"/>
      </rPr>
      <t>, galvanized reinforcement mesh/rebars, formwork and concreting.</t>
    </r>
  </si>
  <si>
    <t>R6-3.02</t>
  </si>
  <si>
    <t>Concrete for composite slab</t>
  </si>
  <si>
    <t>Supply and cast reinfoced concrete for the slab, price includes laying and fixing galvanized steel reinforcement, casting of concrete and surfacing. Refer to Annex 2 - Drawings and Sections  8.9.5,  8.9.6, 8.9.7 and 8.9.8 within Annex 3 - Technical Specifications for more details.</t>
  </si>
  <si>
    <t>R6-4.00</t>
  </si>
  <si>
    <t>COMPOSITE FLOOR SLAB</t>
  </si>
  <si>
    <t>R6-4.01</t>
  </si>
  <si>
    <t>Steel profile UPN 180</t>
  </si>
  <si>
    <t>Supply and install one (1) hot-rolled steel galvanzied beam with length according to plans, including all hardware, connection to the wall on either ends, 6 chemical anchors with galvanized steel threaded rods for fixing into existing stone arch facade at 50cm intervals. Price includes assembly angle brackets, anchors, washers and lock nuts, gussets or stiffeners if necessary, etc. Refer to Annex 2 - Drawings and Section 8.9.1 and 8.9.3 within Annex 3 - Technical Specifications for more details.</t>
  </si>
  <si>
    <t>kg</t>
  </si>
  <si>
    <t>R6-4.02</t>
  </si>
  <si>
    <t>Steel profile IPE 140</t>
  </si>
  <si>
    <t>Supply and install six (6) hot-rolled steel galvanzied beams with variable lengths according to plans, including all hardware, connection plates and threaded rods bolts (minimum class 8.8) to the wall and welding to the UNP180 beam on either ends. Price includes assembly angle brackets, anchors, washers and lock nuts, gussets or stiffeners if necessary, etc. Refer to Annex 2 - Drawings and Section 8.9.2 within Annex 3 - Technical Specifications for more details.</t>
  </si>
  <si>
    <t>R6-4.03</t>
  </si>
  <si>
    <t>Metal decking Hi Bond A55/P600</t>
  </si>
  <si>
    <t>Supply and install Hi-Bond A55 composite galvanized steel ribbed deck with rib spacing 600mm, price includes mechanical fastening connectors with self-drilling screws, and all hardware. Refer to Annex 2 - Drawings and Sections 8.9.4 within Annex 3 - Technical specification for more details.</t>
  </si>
  <si>
    <t>R6-5.00</t>
  </si>
  <si>
    <t>R6-5.01</t>
  </si>
  <si>
    <t>Waterproofing of concrete surfaces</t>
  </si>
  <si>
    <t>Supply and apply waterproofing for concrete slab in accordance with Annex 2 - Drawings and Section 8.10.1 within Annex 3 - Technical Specifications.</t>
  </si>
  <si>
    <t>R6-5.02</t>
  </si>
  <si>
    <t>Supply and apply waterproofing for concrete upstands in accordance with Annex 2 - Drawings and Section 8.10.2 within Annex 3 - Technical Specifications.</t>
  </si>
  <si>
    <t>R6-5.03</t>
  </si>
  <si>
    <t>Flashing strip</t>
  </si>
  <si>
    <t>Supply and install metal flashing strip to ensure watertight seal between the wall subtrate and the roof in accordance with Annex 2 - Drawings and Section 8.10.3 within Annex 3 - Technical Specifications.</t>
  </si>
  <si>
    <t>R6-5.04</t>
  </si>
  <si>
    <t>Waterproofind strip under grated channel</t>
  </si>
  <si>
    <t>Supply and install bituminous waterproofing strip beneath the grated channel drain to ensure watertightness between the drainage element and the structural concrete surface in accordance with Annex 2 - Drawings and Section 8.10.4 within Annex 3 - Technical Specifications.</t>
  </si>
  <si>
    <t>R6-6.00</t>
  </si>
  <si>
    <t>RAINWATER SYSTEM</t>
  </si>
  <si>
    <t>R6-6.01</t>
  </si>
  <si>
    <t>Grated channel drain</t>
  </si>
  <si>
    <t>Supply and install drainage channel with polymer concrete grating or equivalent, including a galvanized cast iron or steel frame and grate in accordance  with Annex 2 - Drawings and Section 8.11.1 within Annex 3 - Technical Specifications.</t>
  </si>
  <si>
    <t>R6-6.02</t>
  </si>
  <si>
    <t>Copper rainwater system</t>
  </si>
  <si>
    <t>Supply and install a complete copper rainwater drainage system including vertical downpipes, elbows, junction boxes, manholes, end caps and connection to the underground stormwater network in accordance  with Annex 2 - Drawings and Section 8.11.2 within Annex 3 - Technical Specifications.</t>
  </si>
  <si>
    <t>SUMMARY FOR ROOM 6</t>
  </si>
  <si>
    <t>Total for Room 6 without VAT</t>
  </si>
  <si>
    <t>ROOM C - CONCRETE SUPPORT STRUCTURE</t>
  </si>
  <si>
    <t>RC-1.00</t>
  </si>
  <si>
    <t>RC-1.02</t>
  </si>
  <si>
    <t>Demolish existing hollow or solid concrete block including removal/modification of existing pavment and waterproofing to extents shown on drawings. Refer to Annex 2 - Drawings and Section 9.1 within Annex 3 - Technical Specifications for more details.</t>
  </si>
  <si>
    <t>RC-2.00</t>
  </si>
  <si>
    <t>RC-2.01</t>
  </si>
  <si>
    <r>
      <t xml:space="preserve">Supply, assemble and maintain a complete prefabricated multidirectional scaffolding system and protection tower throughout the duration of work with a base area of approximately 44 sqm and a height of 12.3 m. Price includes, installation of a chute, trestle, floor decking covering the opening, protective nets, lifting equipment, etc. The system shall be designed by the manufacturer and approved by the Worksite Supervisor taking into consideration all requirements included under Section 2 within Annex 3 - Technical Specifications. </t>
    </r>
    <r>
      <rPr>
        <b/>
        <sz val="11"/>
        <color theme="1"/>
        <rFont val="Calibri"/>
        <family val="2"/>
        <scheme val="minor"/>
      </rPr>
      <t>Note: Quantity measurement will be considered for the base parameter of implemented system c/c and vertical height of tower.</t>
    </r>
  </si>
  <si>
    <t>RC-3.00</t>
  </si>
  <si>
    <t>RC-3.01</t>
  </si>
  <si>
    <t>Creation of reinforced concrete upstands: walls/beams/pillars/overhanding beams</t>
  </si>
  <si>
    <t>Supply and cast reinforced concrete in accordance with Annex 2 - Drawings and Section 9.2 of Annex 3 - Technical Specifications. Price includes picking the existing surface for adhesion, pocketing in concrete walls, doweling threaded stainless steel rebards fixed with eoxy into existing stone, galvanized reinforcement, formwork and concreting.</t>
  </si>
  <si>
    <t>RC-3.02</t>
  </si>
  <si>
    <r>
      <t xml:space="preserve">Supply and install anchoring rebars fixed with epoxy </t>
    </r>
    <r>
      <rPr>
        <sz val="11"/>
        <color theme="1"/>
        <rFont val="Aptos Narrow"/>
        <family val="2"/>
      </rPr>
      <t>Φ</t>
    </r>
    <r>
      <rPr>
        <sz val="11"/>
        <color theme="1"/>
        <rFont val="Calibri"/>
        <family val="2"/>
      </rPr>
      <t>12 variable lengths ranging from 52 to 75 cm in accordance with Annex 2 - Drawings. All material shall be submitted for approval by the Worksite Supervisor.</t>
    </r>
  </si>
  <si>
    <t>RC-3.03</t>
  </si>
  <si>
    <t>Supply and cast reinfoced concrete for the slab, price includes laying and fixing galvanized steel reinforcement, casting of concrete and surfacing. Refer to Annex 2 - Drawings and Sections 9.3.6, 9.3.7, and 9.3.8 within Annex 3 - Technical Specifications for more details.</t>
  </si>
  <si>
    <t>RC-4.00</t>
  </si>
  <si>
    <t>RC-4.01</t>
  </si>
  <si>
    <t>Supply and install two (2) hot-rolled steel galvanzied beams welded at joint with lengths according to plans, including all hardware, connection to the wall on either ends, 13 chemical anchors with galvanized steel threaded rods for fixing into existing stone arch facade at 50cm intervals. Price includes assembly angle brackets, anchors, washers and lock nuts, gussets or stiffeners if necessary, etc. Refer to Annex 2 - Drawings and Section 9.3.1 and 9.3.3 within Annex 3 - Technical Specifications for more details.</t>
  </si>
  <si>
    <t>RC-4.02</t>
  </si>
  <si>
    <t>Supply and install six (6) hot-rolled steel galvanzied beams with variable lengths according to plans, including all hardware, connection plates and threaded rods bolts (minimum class 8.8) to the wall and welding to the UNP180 beam on either ends. Price includes assembly angle brackets, anchors, washers and lock nuts, gussets or stiffeners if necessary, etc. Refer to Annex 2 - Drawings and Section 9.3.2 within Annex 3 - Technical Specifications for more details.</t>
  </si>
  <si>
    <t>RC-4.03</t>
  </si>
  <si>
    <t>Supply and install Hi-Bond A55 composite galvanized steel ribbed deck with rib spacing 600mm, price includes mechanical fastening connectors with self-drilling screws, and all hardware. Refer to Annex 2 - Drawings and Sections 9.3.5 within Annex 3 - Technical specification for more details.</t>
  </si>
  <si>
    <t>RC-5.00</t>
  </si>
  <si>
    <t>RC-5.01</t>
  </si>
  <si>
    <t>Supply and fill openings with 20cm concrete block in accordance with Annex 2 - Drawings and Sections 4 and 9.3.9 within Annex 3 - Technical Specifications.</t>
  </si>
  <si>
    <t>RC-6.00</t>
  </si>
  <si>
    <t xml:space="preserve">Supply and apply waterproofing for concrete upstands in accordance with Annex 2 - Drawings and Sections 5 and 9.4.1 within Annex 3 - Technical Specifications.  Contractor shall ensure proper overlap and connection with existing roof membrane for watertight </t>
  </si>
  <si>
    <t>RC-5.02</t>
  </si>
  <si>
    <t xml:space="preserve">Supply and apply waterproofing for concrete upstands in accordance with Annex 2 - Drawings and Sections 5 and 9.4.2 within Annex 3 - Technical Specifications.  Contractor shall ensure proper overlap and connection with existing roof membrane for watertight seal. </t>
  </si>
  <si>
    <t>RC-5.03</t>
  </si>
  <si>
    <t>Supply and install metal flashing strip to ensure watertight seal between the wall subtrate and the roof in accordance with Annex 2 - Drawings and Section 9.4.3 within Annex 3 - Technical Specifications.</t>
  </si>
  <si>
    <t>SUMMARY FOR ROOM C</t>
  </si>
  <si>
    <t>Total for Room C without VAT</t>
  </si>
  <si>
    <t>SUMMARY</t>
  </si>
  <si>
    <t>Total for all rooms without VAT</t>
  </si>
  <si>
    <t>Total for all rooms to be reported in Tender Documents, cf. form (2) - Prices, p. 47/64</t>
  </si>
  <si>
    <t>Name of Tenderer (Company)</t>
  </si>
  <si>
    <t>Authorized person to sign</t>
  </si>
  <si>
    <t>In the Capacity of</t>
  </si>
  <si>
    <t>Date</t>
  </si>
  <si>
    <t>Signature</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</si>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</sst>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2]\ * #,##0.00_-;\-[$€-2]\ * #,##0.00_-;_-[$€-2]\ * &quot;-&quot;??_-;_-@_-"/>
    <numFmt numFmtId="166" formatCode="_([$€-2]\ * #,##0.00_);_([$€-2]\ * \(#,##0.00\);_([$€-2]\ * &quot;-&quot;??_);_(@_)"/>
    <numFmt numFmtId="167" formatCode="_ [$€-2]\ * #,##0.00_ ;_ [$€-2]\ * \-#,##0.00_ ;_ [$€-2]\ * &quot;-&quot;??_ ;_ @_ "/>
    <numFmt numFmtId="168" formatCode="[$]dddd\,\ d\ mmmm\ yyyy;@" x16r2:formatCode16="[$-en-IL,1]dddd\,\ d\ mmmm\ yyyy;@"/>
    <numFmt numFmtId="169" formatCode="[$]h:mm;@" x16r2:formatCode16="[$-en-IL,1]h:mm;@"/>
  </numFmts>
  <fonts count="23">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1"/>
      <name val="Calibri"/>
      <family val="2"/>
      <scheme val="minor"/>
    </font>
    <font>
      <b/>
      <sz val="12"/>
      <color theme="1"/>
      <name val="Calibri"/>
      <family val="2"/>
      <scheme val="minor"/>
    </font>
    <font>
      <b/>
      <sz val="12"/>
      <name val="Calibri"/>
      <family val="2"/>
      <scheme val="minor"/>
    </font>
    <font>
      <sz val="10"/>
      <color rgb="FF000000"/>
      <name val="Calibri"/>
      <family val="2"/>
      <scheme val="minor"/>
    </font>
    <font>
      <sz val="9"/>
      <color theme="1"/>
      <name val="Calibri"/>
      <family val="2"/>
      <scheme val="minor"/>
    </font>
    <font>
      <b/>
      <sz val="16"/>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sz val="11"/>
      <color theme="1"/>
      <name val="Calibri"/>
      <family val="2"/>
    </font>
    <font>
      <sz val="11"/>
      <color theme="1"/>
      <name val="Aptos Narrow"/>
      <family val="2"/>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6" fillId="0" borderId="0"/>
    <xf numFmtId="0" fontId="7" fillId="0" borderId="0"/>
  </cellStyleXfs>
  <cellXfs count="148">
    <xf numFmtId="0" fontId="0" fillId="0" borderId="0" xfId="0"/>
    <xf numFmtId="165" fontId="0" fillId="7" borderId="1" xfId="1" applyNumberFormat="1" applyFont="1" applyFill="1" applyBorder="1" applyAlignment="1" applyProtection="1">
      <alignment horizontal="center" vertical="center"/>
      <protection locked="0"/>
    </xf>
    <xf numFmtId="166" fontId="0" fillId="7" borderId="1" xfId="1" applyNumberFormat="1" applyFont="1" applyFill="1" applyBorder="1" applyAlignment="1" applyProtection="1">
      <alignment horizontal="center" vertical="center"/>
      <protection locked="0"/>
    </xf>
    <xf numFmtId="165" fontId="0" fillId="7" borderId="1" xfId="1" quotePrefix="1" applyNumberFormat="1" applyFont="1" applyFill="1" applyBorder="1" applyAlignment="1" applyProtection="1">
      <alignment horizontal="center" vertical="center"/>
      <protection locked="0"/>
    </xf>
    <xf numFmtId="166" fontId="8" fillId="6" borderId="9" xfId="1" applyNumberFormat="1" applyFont="1" applyFill="1" applyBorder="1" applyAlignment="1" applyProtection="1">
      <alignment horizontal="center" vertical="center"/>
    </xf>
    <xf numFmtId="166" fontId="5" fillId="0" borderId="1" xfId="1" applyNumberFormat="1" applyFont="1" applyFill="1" applyBorder="1" applyAlignment="1" applyProtection="1">
      <alignment horizontal="center" vertical="center"/>
    </xf>
    <xf numFmtId="166" fontId="0" fillId="2" borderId="3" xfId="1" applyNumberFormat="1" applyFont="1" applyFill="1" applyBorder="1" applyAlignment="1" applyProtection="1">
      <alignment horizontal="center" vertical="center"/>
    </xf>
    <xf numFmtId="166" fontId="8" fillId="6" borderId="1" xfId="1" applyNumberFormat="1" applyFont="1" applyFill="1" applyBorder="1" applyAlignment="1" applyProtection="1">
      <alignment horizontal="center" vertical="center"/>
    </xf>
    <xf numFmtId="166" fontId="5" fillId="2" borderId="3" xfId="1" applyNumberFormat="1" applyFont="1" applyFill="1" applyBorder="1" applyAlignment="1" applyProtection="1">
      <alignment horizontal="center" vertical="center"/>
    </xf>
    <xf numFmtId="166" fontId="0" fillId="0" borderId="0" xfId="1" applyNumberFormat="1" applyFont="1" applyBorder="1" applyProtection="1"/>
    <xf numFmtId="166" fontId="0" fillId="0" borderId="0" xfId="1" applyNumberFormat="1" applyFont="1" applyProtection="1"/>
    <xf numFmtId="166" fontId="3" fillId="0" borderId="0" xfId="1" applyNumberFormat="1" applyFont="1" applyProtection="1"/>
    <xf numFmtId="0" fontId="18" fillId="7" borderId="18" xfId="0" applyFont="1" applyFill="1" applyBorder="1" applyAlignment="1" applyProtection="1">
      <alignment vertical="center" wrapText="1"/>
      <protection locked="0"/>
    </xf>
    <xf numFmtId="166" fontId="0" fillId="2" borderId="0" xfId="1" applyNumberFormat="1" applyFont="1" applyFill="1" applyProtection="1"/>
    <xf numFmtId="0" fontId="14" fillId="2" borderId="0" xfId="0" applyFont="1" applyFill="1" applyAlignment="1">
      <alignment vertical="center" readingOrder="1"/>
    </xf>
    <xf numFmtId="0" fontId="11" fillId="2"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xf numFmtId="2" fontId="4" fillId="6" borderId="8" xfId="0" applyNumberFormat="1" applyFont="1" applyFill="1" applyBorder="1" applyAlignment="1">
      <alignment horizontal="center" vertical="center"/>
    </xf>
    <xf numFmtId="0" fontId="9" fillId="6" borderId="9" xfId="0" applyFont="1" applyFill="1" applyBorder="1" applyAlignment="1">
      <alignment horizontal="left" vertical="center"/>
    </xf>
    <xf numFmtId="0" fontId="8" fillId="6" borderId="9" xfId="0" applyFont="1" applyFill="1" applyBorder="1" applyAlignment="1">
      <alignment horizontal="left" vertical="center" wrapText="1"/>
    </xf>
    <xf numFmtId="0" fontId="8" fillId="6" borderId="9" xfId="0" applyFont="1" applyFill="1" applyBorder="1" applyAlignment="1">
      <alignment vertical="center"/>
    </xf>
    <xf numFmtId="165" fontId="4" fillId="6" borderId="9" xfId="0" applyNumberFormat="1" applyFont="1" applyFill="1" applyBorder="1" applyAlignment="1">
      <alignment horizontal="center" vertical="center"/>
    </xf>
    <xf numFmtId="0" fontId="0" fillId="5" borderId="6" xfId="0" applyFill="1" applyBorder="1"/>
    <xf numFmtId="0" fontId="0" fillId="5" borderId="0" xfId="0" applyFill="1" applyAlignment="1">
      <alignment horizontal="center"/>
    </xf>
    <xf numFmtId="0" fontId="0" fillId="5" borderId="0" xfId="0" applyFill="1"/>
    <xf numFmtId="0" fontId="0" fillId="5" borderId="0" xfId="0" applyFill="1" applyAlignment="1">
      <alignment vertical="center"/>
    </xf>
    <xf numFmtId="2" fontId="5" fillId="2" borderId="4" xfId="0" applyNumberFormat="1" applyFont="1" applyFill="1" applyBorder="1" applyAlignment="1">
      <alignment horizontal="center" vertical="center"/>
    </xf>
    <xf numFmtId="0" fontId="5" fillId="2" borderId="1" xfId="0" applyFont="1" applyFill="1" applyBorder="1" applyAlignment="1">
      <alignment vertical="center"/>
    </xf>
    <xf numFmtId="0" fontId="0" fillId="2" borderId="1" xfId="0" applyFill="1" applyBorder="1" applyAlignment="1">
      <alignment horizontal="left" vertical="top" wrapText="1"/>
    </xf>
    <xf numFmtId="0" fontId="0" fillId="2" borderId="1" xfId="0" applyFill="1" applyBorder="1" applyAlignment="1">
      <alignment horizontal="center" vertical="center"/>
    </xf>
    <xf numFmtId="165" fontId="0" fillId="2" borderId="1" xfId="0" applyNumberFormat="1" applyFill="1" applyBorder="1" applyAlignment="1">
      <alignment horizontal="center" vertical="center"/>
    </xf>
    <xf numFmtId="0" fontId="5" fillId="2" borderId="0" xfId="0" applyFont="1" applyFill="1"/>
    <xf numFmtId="0" fontId="5" fillId="2" borderId="1" xfId="0" applyFont="1" applyFill="1" applyBorder="1" applyAlignment="1">
      <alignment vertical="top"/>
    </xf>
    <xf numFmtId="165" fontId="5" fillId="2" borderId="1" xfId="0" applyNumberFormat="1" applyFont="1" applyFill="1" applyBorder="1" applyAlignment="1">
      <alignment horizontal="center" vertical="center"/>
    </xf>
    <xf numFmtId="2" fontId="5" fillId="2" borderId="5" xfId="0" applyNumberFormat="1" applyFont="1" applyFill="1" applyBorder="1" applyAlignment="1">
      <alignment horizontal="center" vertical="center"/>
    </xf>
    <xf numFmtId="0" fontId="5"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3" xfId="0" applyFill="1" applyBorder="1" applyAlignment="1">
      <alignment horizontal="center" vertical="center"/>
    </xf>
    <xf numFmtId="165" fontId="5" fillId="2" borderId="3" xfId="0" applyNumberFormat="1" applyFont="1" applyFill="1" applyBorder="1" applyAlignment="1">
      <alignment horizontal="center" vertical="center"/>
    </xf>
    <xf numFmtId="2" fontId="4" fillId="6" borderId="4" xfId="0" applyNumberFormat="1" applyFont="1" applyFill="1" applyBorder="1" applyAlignment="1">
      <alignment horizontal="center" vertical="center"/>
    </xf>
    <xf numFmtId="0" fontId="9"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8" fillId="6" borderId="1" xfId="0" applyFont="1" applyFill="1" applyBorder="1" applyAlignment="1">
      <alignment vertical="center"/>
    </xf>
    <xf numFmtId="165" fontId="4" fillId="6"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top" wrapText="1"/>
    </xf>
    <xf numFmtId="2" fontId="0" fillId="2" borderId="5" xfId="0" applyNumberFormat="1" applyFill="1" applyBorder="1" applyAlignment="1">
      <alignment horizontal="center" vertical="center"/>
    </xf>
    <xf numFmtId="0" fontId="5" fillId="2" borderId="3" xfId="0" applyFont="1" applyFill="1" applyBorder="1" applyAlignment="1">
      <alignment vertical="top"/>
    </xf>
    <xf numFmtId="165" fontId="0" fillId="2" borderId="3"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0" borderId="1" xfId="0" applyBorder="1" applyAlignment="1">
      <alignment horizontal="left" vertical="top" wrapText="1"/>
    </xf>
    <xf numFmtId="2" fontId="0" fillId="2" borderId="1" xfId="0" applyNumberFormat="1" applyFill="1" applyBorder="1" applyAlignment="1">
      <alignment horizontal="center" vertical="center"/>
    </xf>
    <xf numFmtId="2" fontId="0" fillId="0" borderId="4" xfId="0" applyNumberFormat="1" applyBorder="1" applyAlignment="1">
      <alignment horizontal="center"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5" fillId="2" borderId="1" xfId="0" applyFont="1" applyFill="1" applyBorder="1" applyAlignment="1">
      <alignment horizontal="left" vertical="top" wrapText="1"/>
    </xf>
    <xf numFmtId="0" fontId="5" fillId="2" borderId="1" xfId="0" applyFont="1" applyFill="1" applyBorder="1" applyAlignment="1">
      <alignment horizontal="left" vertical="center"/>
    </xf>
    <xf numFmtId="2"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top"/>
    </xf>
    <xf numFmtId="2" fontId="0" fillId="0" borderId="6" xfId="0" applyNumberForma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horizontal="center" vertical="center"/>
    </xf>
    <xf numFmtId="165" fontId="5" fillId="0" borderId="0" xfId="0" applyNumberFormat="1" applyFont="1" applyAlignment="1">
      <alignment horizontal="center" vertical="center"/>
    </xf>
    <xf numFmtId="2" fontId="11" fillId="0" borderId="1" xfId="0" applyNumberFormat="1" applyFont="1" applyBorder="1" applyAlignment="1">
      <alignment horizontal="center" vertical="center" wrapText="1"/>
    </xf>
    <xf numFmtId="0" fontId="12" fillId="0" borderId="1" xfId="0" applyFont="1" applyBorder="1" applyAlignment="1">
      <alignment horizontal="left" wrapText="1"/>
    </xf>
    <xf numFmtId="167" fontId="12" fillId="0" borderId="1" xfId="0" applyNumberFormat="1" applyFont="1" applyBorder="1" applyAlignment="1">
      <alignment horizontal="left" wrapText="1"/>
    </xf>
    <xf numFmtId="2" fontId="0" fillId="0" borderId="6" xfId="0" applyNumberFormat="1" applyBorder="1"/>
    <xf numFmtId="0" fontId="13" fillId="0" borderId="0" xfId="0" applyFont="1" applyAlignment="1">
      <alignment horizontal="left" wrapText="1"/>
    </xf>
    <xf numFmtId="167" fontId="0" fillId="0" borderId="0" xfId="0" applyNumberFormat="1"/>
    <xf numFmtId="0" fontId="4" fillId="0" borderId="0" xfId="0" applyFont="1" applyAlignment="1">
      <alignment horizontal="left" vertical="top" wrapText="1"/>
    </xf>
    <xf numFmtId="0" fontId="4" fillId="0" borderId="0" xfId="0" applyFont="1" applyAlignment="1">
      <alignment horizontal="left" wrapText="1"/>
    </xf>
    <xf numFmtId="165" fontId="4" fillId="0" borderId="0" xfId="0" applyNumberFormat="1" applyFont="1" applyAlignment="1">
      <alignment horizontal="center"/>
    </xf>
    <xf numFmtId="167" fontId="4" fillId="0" borderId="18" xfId="0" applyNumberFormat="1" applyFont="1" applyBorder="1"/>
    <xf numFmtId="165" fontId="4" fillId="0" borderId="0" xfId="0" applyNumberFormat="1" applyFont="1"/>
    <xf numFmtId="167" fontId="4" fillId="0" borderId="0" xfId="0" applyNumberFormat="1" applyFont="1"/>
    <xf numFmtId="0" fontId="4" fillId="0" borderId="0" xfId="0" applyFont="1"/>
    <xf numFmtId="165" fontId="4" fillId="0" borderId="0" xfId="0" applyNumberFormat="1" applyFont="1" applyAlignment="1">
      <alignment horizontal="right"/>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167" fontId="4" fillId="0" borderId="14" xfId="0" applyNumberFormat="1" applyFont="1" applyBorder="1"/>
    <xf numFmtId="0" fontId="5" fillId="0" borderId="1" xfId="0" applyFont="1" applyBorder="1" applyAlignment="1">
      <alignment vertical="center"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0" xfId="0" applyFont="1" applyFill="1"/>
    <xf numFmtId="165" fontId="4" fillId="2" borderId="0" xfId="0" applyNumberFormat="1" applyFont="1" applyFill="1" applyAlignment="1">
      <alignment horizontal="right"/>
    </xf>
    <xf numFmtId="167" fontId="4" fillId="2" borderId="0" xfId="0" applyNumberFormat="1" applyFont="1" applyFill="1"/>
    <xf numFmtId="0" fontId="11" fillId="2" borderId="25" xfId="0" applyFont="1" applyFill="1" applyBorder="1"/>
    <xf numFmtId="0" fontId="11" fillId="2" borderId="26" xfId="0" applyFont="1" applyFill="1" applyBorder="1" applyAlignment="1">
      <alignment horizontal="left" vertical="top" wrapText="1"/>
    </xf>
    <xf numFmtId="167" fontId="4" fillId="2" borderId="27" xfId="0" applyNumberFormat="1" applyFont="1" applyFill="1" applyBorder="1"/>
    <xf numFmtId="0" fontId="11" fillId="2" borderId="4" xfId="0" applyFont="1" applyFill="1" applyBorder="1"/>
    <xf numFmtId="0" fontId="11" fillId="2" borderId="1" xfId="0" applyFont="1" applyFill="1" applyBorder="1" applyAlignment="1">
      <alignment horizontal="left" vertical="top" wrapText="1"/>
    </xf>
    <xf numFmtId="167" fontId="4" fillId="2" borderId="21" xfId="0" applyNumberFormat="1" applyFont="1" applyFill="1" applyBorder="1"/>
    <xf numFmtId="0" fontId="11" fillId="2" borderId="22" xfId="0" applyFont="1" applyFill="1" applyBorder="1"/>
    <xf numFmtId="0" fontId="11" fillId="2" borderId="23" xfId="0" applyFont="1" applyFill="1" applyBorder="1" applyAlignment="1">
      <alignment horizontal="left" vertical="top" wrapText="1"/>
    </xf>
    <xf numFmtId="167" fontId="4" fillId="2" borderId="24" xfId="0" applyNumberFormat="1" applyFont="1" applyFill="1" applyBorder="1"/>
    <xf numFmtId="167" fontId="22" fillId="0" borderId="17" xfId="0" applyNumberFormat="1" applyFont="1" applyBorder="1"/>
    <xf numFmtId="0" fontId="17" fillId="2" borderId="0" xfId="0" applyFont="1" applyFill="1" applyAlignment="1">
      <alignment horizontal="right" vertical="center"/>
    </xf>
    <xf numFmtId="0" fontId="17" fillId="2" borderId="0" xfId="0" applyFont="1" applyFill="1" applyAlignment="1">
      <alignment vertical="center"/>
    </xf>
    <xf numFmtId="0" fontId="18" fillId="2" borderId="0" xfId="0" applyFont="1" applyFill="1" applyAlignment="1">
      <alignment horizontal="right" vertical="center" wrapText="1"/>
    </xf>
    <xf numFmtId="168" fontId="18" fillId="7" borderId="18" xfId="0" applyNumberFormat="1" applyFont="1" applyFill="1" applyBorder="1" applyAlignment="1">
      <alignment horizontal="center" vertical="center" wrapText="1"/>
    </xf>
    <xf numFmtId="169" fontId="19" fillId="2" borderId="0" xfId="0" applyNumberFormat="1" applyFont="1" applyFill="1" applyAlignment="1">
      <alignment horizontal="center" vertical="center"/>
    </xf>
    <xf numFmtId="2" fontId="0" fillId="0" borderId="0" xfId="0" applyNumberFormat="1"/>
    <xf numFmtId="165" fontId="3" fillId="0" borderId="0" xfId="0" applyNumberFormat="1" applyFont="1"/>
    <xf numFmtId="165" fontId="0" fillId="0" borderId="0" xfId="0" applyNumberFormat="1"/>
    <xf numFmtId="0" fontId="9" fillId="6" borderId="28" xfId="0" applyFont="1" applyFill="1" applyBorder="1" applyAlignment="1">
      <alignment horizontal="left" vertical="center"/>
    </xf>
    <xf numFmtId="0" fontId="9" fillId="6" borderId="29" xfId="0" applyFont="1" applyFill="1" applyBorder="1" applyAlignment="1">
      <alignment horizontal="left" vertical="center"/>
    </xf>
    <xf numFmtId="0" fontId="9" fillId="6" borderId="30" xfId="0" applyFont="1" applyFill="1" applyBorder="1" applyAlignment="1">
      <alignment horizontal="left" vertical="center"/>
    </xf>
    <xf numFmtId="165" fontId="11" fillId="2" borderId="19" xfId="0" applyNumberFormat="1" applyFont="1" applyFill="1" applyBorder="1" applyAlignment="1">
      <alignment horizontal="right"/>
    </xf>
    <xf numFmtId="165" fontId="11" fillId="2" borderId="20" xfId="0" applyNumberFormat="1" applyFont="1" applyFill="1" applyBorder="1" applyAlignment="1">
      <alignment horizontal="right"/>
    </xf>
    <xf numFmtId="165" fontId="11" fillId="2" borderId="31" xfId="0" applyNumberFormat="1" applyFont="1" applyFill="1" applyBorder="1" applyAlignment="1">
      <alignment horizontal="right"/>
    </xf>
    <xf numFmtId="165" fontId="11" fillId="2" borderId="33" xfId="0" applyNumberFormat="1" applyFont="1" applyFill="1" applyBorder="1" applyAlignment="1">
      <alignment horizontal="right"/>
    </xf>
    <xf numFmtId="165" fontId="11" fillId="2" borderId="3" xfId="0" applyNumberFormat="1" applyFont="1" applyFill="1" applyBorder="1" applyAlignment="1">
      <alignment horizontal="right"/>
    </xf>
    <xf numFmtId="165" fontId="11" fillId="2" borderId="32" xfId="0" applyNumberFormat="1" applyFont="1" applyFill="1" applyBorder="1" applyAlignment="1">
      <alignment horizontal="right"/>
    </xf>
    <xf numFmtId="165" fontId="11" fillId="2" borderId="34" xfId="0" applyNumberFormat="1" applyFont="1" applyFill="1" applyBorder="1" applyAlignment="1">
      <alignment horizontal="right"/>
    </xf>
    <xf numFmtId="165" fontId="11" fillId="2" borderId="36" xfId="0" applyNumberFormat="1" applyFont="1" applyFill="1" applyBorder="1" applyAlignment="1">
      <alignment horizontal="right"/>
    </xf>
    <xf numFmtId="165" fontId="11" fillId="2" borderId="35" xfId="0" applyNumberFormat="1" applyFont="1" applyFill="1" applyBorder="1" applyAlignment="1">
      <alignment horizontal="right"/>
    </xf>
    <xf numFmtId="165" fontId="4" fillId="0" borderId="0" xfId="0" applyNumberFormat="1" applyFont="1" applyAlignment="1">
      <alignment horizontal="center"/>
    </xf>
    <xf numFmtId="165" fontId="4" fillId="0" borderId="13" xfId="0" applyNumberFormat="1" applyFont="1" applyBorder="1" applyAlignment="1">
      <alignment horizontal="center"/>
    </xf>
    <xf numFmtId="0" fontId="9" fillId="6" borderId="1" xfId="0" applyFont="1" applyFill="1" applyBorder="1" applyAlignment="1">
      <alignment horizontal="left" vertical="center"/>
    </xf>
    <xf numFmtId="0" fontId="15" fillId="8" borderId="14" xfId="0" applyFont="1" applyFill="1" applyBorder="1" applyAlignment="1">
      <alignment horizontal="left" vertical="center" readingOrder="1"/>
    </xf>
    <xf numFmtId="0" fontId="15" fillId="8" borderId="15" xfId="0" applyFont="1" applyFill="1" applyBorder="1" applyAlignment="1">
      <alignment horizontal="left" vertical="center" readingOrder="1"/>
    </xf>
    <xf numFmtId="0" fontId="15" fillId="8" borderId="16" xfId="0" applyFont="1" applyFill="1" applyBorder="1" applyAlignment="1">
      <alignment horizontal="left" vertical="center" readingOrder="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3" fontId="12" fillId="2" borderId="10"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166" fontId="12" fillId="2" borderId="10" xfId="1" applyNumberFormat="1" applyFont="1" applyFill="1" applyBorder="1" applyAlignment="1" applyProtection="1">
      <alignment horizontal="center" vertical="center" wrapText="1"/>
    </xf>
    <xf numFmtId="166" fontId="12" fillId="2" borderId="2" xfId="1" applyNumberFormat="1" applyFont="1" applyFill="1" applyBorder="1" applyAlignment="1" applyProtection="1">
      <alignment horizontal="center" vertical="center" wrapText="1"/>
    </xf>
    <xf numFmtId="165" fontId="12" fillId="2" borderId="10" xfId="0" applyNumberFormat="1" applyFont="1" applyFill="1" applyBorder="1" applyAlignment="1">
      <alignment horizontal="center" vertical="center" wrapText="1"/>
    </xf>
    <xf numFmtId="165" fontId="12" fillId="2" borderId="2" xfId="0" applyNumberFormat="1" applyFont="1" applyFill="1" applyBorder="1" applyAlignment="1">
      <alignment horizontal="center" vertical="center" wrapText="1"/>
    </xf>
    <xf numFmtId="0" fontId="9" fillId="0" borderId="0" xfId="0" applyFont="1" applyAlignment="1">
      <alignment horizontal="center" vertical="center" wrapText="1" readingOrder="1"/>
    </xf>
    <xf numFmtId="0" fontId="15" fillId="6" borderId="0" xfId="0" applyFont="1" applyFill="1" applyAlignment="1">
      <alignment horizontal="center" vertical="center" readingOrder="1"/>
    </xf>
    <xf numFmtId="0" fontId="15" fillId="0" borderId="0" xfId="0" applyFont="1" applyAlignment="1">
      <alignment horizontal="center" vertical="center" readingOrder="1"/>
    </xf>
    <xf numFmtId="0" fontId="16" fillId="2" borderId="7" xfId="0" applyFont="1" applyFill="1" applyBorder="1" applyAlignment="1">
      <alignment horizontal="center" vertical="center" wrapText="1" readingOrder="1"/>
    </xf>
    <xf numFmtId="0" fontId="12" fillId="0" borderId="17" xfId="0" applyFont="1" applyBorder="1" applyAlignment="1">
      <alignment horizontal="center" vertical="center" readingOrder="1"/>
    </xf>
    <xf numFmtId="0" fontId="12" fillId="0" borderId="7" xfId="0" applyFont="1" applyBorder="1" applyAlignment="1">
      <alignment horizontal="center" vertical="center" readingOrder="1"/>
    </xf>
    <xf numFmtId="0" fontId="18" fillId="7" borderId="14" xfId="0" applyFont="1" applyFill="1" applyBorder="1" applyAlignment="1" applyProtection="1">
      <alignment horizontal="center" vertical="center" wrapText="1"/>
      <protection locked="0"/>
    </xf>
    <xf numFmtId="0" fontId="18" fillId="7" borderId="15" xfId="0" applyFont="1" applyFill="1" applyBorder="1" applyAlignment="1" applyProtection="1">
      <alignment horizontal="center" vertical="center" wrapText="1"/>
      <protection locked="0"/>
    </xf>
    <xf numFmtId="0" fontId="18" fillId="7" borderId="16" xfId="0" applyFont="1" applyFill="1" applyBorder="1" applyAlignment="1" applyProtection="1">
      <alignment horizontal="center" vertical="center" wrapText="1"/>
      <protection locked="0"/>
    </xf>
  </cellXfs>
  <cellStyles count="4">
    <cellStyle name="Currency" xfId="1" builtinId="4"/>
    <cellStyle name="Normal" xfId="0" builtinId="0"/>
    <cellStyle name="Normal 2" xfId="2" xr:uid="{00000000-0005-0000-0000-000003000000}"/>
    <cellStyle name="Normal 6" xfId="3" xr:uid="{00000000-0005-0000-0000-000004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thumb"/><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33</xdr:row>
      <xdr:rowOff>0</xdr:rowOff>
    </xdr:from>
    <xdr:to>
      <xdr:col>2</xdr:col>
      <xdr:colOff>1990090</xdr:colOff>
      <xdr:row>33</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464820</xdr:colOff>
      <xdr:row>33</xdr:row>
      <xdr:rowOff>0</xdr:rowOff>
    </xdr:from>
    <xdr:to>
      <xdr:col>2</xdr:col>
      <xdr:colOff>2315210</xdr:colOff>
      <xdr:row>33</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2</xdr:col>
      <xdr:colOff>152400</xdr:colOff>
      <xdr:row>33</xdr:row>
      <xdr:rowOff>0</xdr:rowOff>
    </xdr:from>
    <xdr:to>
      <xdr:col>2</xdr:col>
      <xdr:colOff>1990090</xdr:colOff>
      <xdr:row>33</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33</xdr:row>
      <xdr:rowOff>0</xdr:rowOff>
    </xdr:from>
    <xdr:to>
      <xdr:col>2</xdr:col>
      <xdr:colOff>2315210</xdr:colOff>
      <xdr:row>33</xdr:row>
      <xdr:rowOff>0</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876300" y="70812660"/>
          <a:ext cx="1844040" cy="1127760"/>
        </a:xfrm>
        <a:prstGeom prst="rect">
          <a:avLst/>
        </a:prstGeom>
        <a:noFill/>
        <a:ln w="9525">
          <a:noFill/>
          <a:miter lim="800000"/>
          <a:headEnd/>
          <a:tailEnd/>
        </a:ln>
      </xdr:spPr>
    </xdr:pic>
    <xdr:clientData/>
  </xdr:twoCellAnchor>
  <xdr:twoCellAnchor editAs="oneCell">
    <xdr:from>
      <xdr:col>2</xdr:col>
      <xdr:colOff>769620</xdr:colOff>
      <xdr:row>33</xdr:row>
      <xdr:rowOff>0</xdr:rowOff>
    </xdr:from>
    <xdr:to>
      <xdr:col>2</xdr:col>
      <xdr:colOff>2667000</xdr:colOff>
      <xdr:row>33</xdr:row>
      <xdr:rowOff>0</xdr:rowOff>
    </xdr:to>
    <xdr:pic>
      <xdr:nvPicPr>
        <xdr:cNvPr id="42"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1080" y="68465700"/>
          <a:ext cx="1897380" cy="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79</xdr:row>
      <xdr:rowOff>0</xdr:rowOff>
    </xdr:from>
    <xdr:to>
      <xdr:col>2</xdr:col>
      <xdr:colOff>1993265</xdr:colOff>
      <xdr:row>79</xdr:row>
      <xdr:rowOff>0</xdr:rowOff>
    </xdr:to>
    <xdr:pic>
      <xdr:nvPicPr>
        <xdr:cNvPr id="2" name="Picture 1">
          <a:extLst>
            <a:ext uri="{FF2B5EF4-FFF2-40B4-BE49-F238E27FC236}">
              <a16:creationId xmlns:a16="http://schemas.microsoft.com/office/drawing/2014/main" id="{925AEB23-F4B6-4A1E-AF65-6C6971D1864C}"/>
            </a:ext>
          </a:extLst>
        </xdr:cNvPr>
        <xdr:cNvPicPr>
          <a:picLocks noChangeAspect="1"/>
        </xdr:cNvPicPr>
      </xdr:nvPicPr>
      <xdr:blipFill>
        <a:blip xmlns:r="http://schemas.openxmlformats.org/officeDocument/2006/relationships" r:embed="rId1"/>
        <a:srcRect/>
        <a:stretch>
          <a:fillRect/>
        </a:stretch>
      </xdr:blipFill>
      <xdr:spPr bwMode="auto">
        <a:xfrm>
          <a:off x="4476750" y="21555075"/>
          <a:ext cx="1837690" cy="0"/>
        </a:xfrm>
        <a:prstGeom prst="rect">
          <a:avLst/>
        </a:prstGeom>
        <a:noFill/>
        <a:ln w="9525">
          <a:noFill/>
          <a:miter lim="800000"/>
          <a:headEnd/>
          <a:tailEnd/>
        </a:ln>
      </xdr:spPr>
    </xdr:pic>
    <xdr:clientData/>
  </xdr:twoCellAnchor>
  <xdr:twoCellAnchor editAs="oneCell">
    <xdr:from>
      <xdr:col>2</xdr:col>
      <xdr:colOff>464820</xdr:colOff>
      <xdr:row>79</xdr:row>
      <xdr:rowOff>0</xdr:rowOff>
    </xdr:from>
    <xdr:to>
      <xdr:col>2</xdr:col>
      <xdr:colOff>2312035</xdr:colOff>
      <xdr:row>79</xdr:row>
      <xdr:rowOff>0</xdr:rowOff>
    </xdr:to>
    <xdr:pic>
      <xdr:nvPicPr>
        <xdr:cNvPr id="3" name="Picture 1">
          <a:extLst>
            <a:ext uri="{FF2B5EF4-FFF2-40B4-BE49-F238E27FC236}">
              <a16:creationId xmlns:a16="http://schemas.microsoft.com/office/drawing/2014/main" id="{C5F78646-D2FF-445F-99C5-21C84023280C}"/>
            </a:ext>
          </a:extLst>
        </xdr:cNvPr>
        <xdr:cNvPicPr>
          <a:picLocks noChangeAspect="1"/>
        </xdr:cNvPicPr>
      </xdr:nvPicPr>
      <xdr:blipFill>
        <a:blip xmlns:r="http://schemas.openxmlformats.org/officeDocument/2006/relationships" r:embed="rId1"/>
        <a:srcRect/>
        <a:stretch>
          <a:fillRect/>
        </a:stretch>
      </xdr:blipFill>
      <xdr:spPr bwMode="auto">
        <a:xfrm>
          <a:off x="4792345" y="21555075"/>
          <a:ext cx="1847215" cy="0"/>
        </a:xfrm>
        <a:prstGeom prst="rect">
          <a:avLst/>
        </a:prstGeom>
        <a:noFill/>
        <a:ln w="9525">
          <a:noFill/>
          <a:miter lim="800000"/>
          <a:headEnd/>
          <a:tailEnd/>
        </a:ln>
      </xdr:spPr>
    </xdr:pic>
    <xdr:clientData/>
  </xdr:twoCellAnchor>
  <xdr:twoCellAnchor editAs="oneCell">
    <xdr:from>
      <xdr:col>2</xdr:col>
      <xdr:colOff>152400</xdr:colOff>
      <xdr:row>79</xdr:row>
      <xdr:rowOff>0</xdr:rowOff>
    </xdr:from>
    <xdr:to>
      <xdr:col>2</xdr:col>
      <xdr:colOff>1993265</xdr:colOff>
      <xdr:row>79</xdr:row>
      <xdr:rowOff>0</xdr:rowOff>
    </xdr:to>
    <xdr:pic>
      <xdr:nvPicPr>
        <xdr:cNvPr id="4" name="Picture 1">
          <a:extLst>
            <a:ext uri="{FF2B5EF4-FFF2-40B4-BE49-F238E27FC236}">
              <a16:creationId xmlns:a16="http://schemas.microsoft.com/office/drawing/2014/main" id="{884584D9-1FA7-4744-98FE-BC38A9EF7137}"/>
            </a:ext>
          </a:extLst>
        </xdr:cNvPr>
        <xdr:cNvPicPr>
          <a:picLocks noChangeAspect="1"/>
        </xdr:cNvPicPr>
      </xdr:nvPicPr>
      <xdr:blipFill>
        <a:blip xmlns:r="http://schemas.openxmlformats.org/officeDocument/2006/relationships" r:embed="rId1"/>
        <a:srcRect/>
        <a:stretch>
          <a:fillRect/>
        </a:stretch>
      </xdr:blipFill>
      <xdr:spPr bwMode="auto">
        <a:xfrm>
          <a:off x="4476750" y="21555075"/>
          <a:ext cx="1837690" cy="0"/>
        </a:xfrm>
        <a:prstGeom prst="rect">
          <a:avLst/>
        </a:prstGeom>
        <a:noFill/>
        <a:ln w="9525">
          <a:noFill/>
          <a:miter lim="800000"/>
          <a:headEnd/>
          <a:tailEnd/>
        </a:ln>
      </xdr:spPr>
    </xdr:pic>
    <xdr:clientData/>
  </xdr:twoCellAnchor>
  <xdr:twoCellAnchor editAs="oneCell">
    <xdr:from>
      <xdr:col>2</xdr:col>
      <xdr:colOff>464820</xdr:colOff>
      <xdr:row>79</xdr:row>
      <xdr:rowOff>0</xdr:rowOff>
    </xdr:from>
    <xdr:to>
      <xdr:col>2</xdr:col>
      <xdr:colOff>2312035</xdr:colOff>
      <xdr:row>79</xdr:row>
      <xdr:rowOff>0</xdr:rowOff>
    </xdr:to>
    <xdr:pic>
      <xdr:nvPicPr>
        <xdr:cNvPr id="5" name="Picture 1">
          <a:extLst>
            <a:ext uri="{FF2B5EF4-FFF2-40B4-BE49-F238E27FC236}">
              <a16:creationId xmlns:a16="http://schemas.microsoft.com/office/drawing/2014/main" id="{46303A94-B26E-44ED-8932-56C804B9445D}"/>
            </a:ext>
          </a:extLst>
        </xdr:cNvPr>
        <xdr:cNvPicPr>
          <a:picLocks noChangeAspect="1"/>
        </xdr:cNvPicPr>
      </xdr:nvPicPr>
      <xdr:blipFill>
        <a:blip xmlns:r="http://schemas.openxmlformats.org/officeDocument/2006/relationships" r:embed="rId1"/>
        <a:srcRect/>
        <a:stretch>
          <a:fillRect/>
        </a:stretch>
      </xdr:blipFill>
      <xdr:spPr bwMode="auto">
        <a:xfrm>
          <a:off x="4792345" y="21555075"/>
          <a:ext cx="1847215" cy="0"/>
        </a:xfrm>
        <a:prstGeom prst="rect">
          <a:avLst/>
        </a:prstGeom>
        <a:noFill/>
        <a:ln w="9525">
          <a:noFill/>
          <a:miter lim="800000"/>
          <a:headEnd/>
          <a:tailEnd/>
        </a:ln>
      </xdr:spPr>
    </xdr:pic>
    <xdr:clientData/>
  </xdr:twoCellAnchor>
  <xdr:twoCellAnchor editAs="oneCell">
    <xdr:from>
      <xdr:col>2</xdr:col>
      <xdr:colOff>769620</xdr:colOff>
      <xdr:row>79</xdr:row>
      <xdr:rowOff>0</xdr:rowOff>
    </xdr:from>
    <xdr:to>
      <xdr:col>2</xdr:col>
      <xdr:colOff>2667000</xdr:colOff>
      <xdr:row>79</xdr:row>
      <xdr:rowOff>0</xdr:rowOff>
    </xdr:to>
    <xdr:pic>
      <xdr:nvPicPr>
        <xdr:cNvPr id="6"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E40AF379-5294-4143-999E-DE590F5BCF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7145" y="21555075"/>
          <a:ext cx="18942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124</xdr:row>
      <xdr:rowOff>0</xdr:rowOff>
    </xdr:from>
    <xdr:to>
      <xdr:col>2</xdr:col>
      <xdr:colOff>1990090</xdr:colOff>
      <xdr:row>124</xdr:row>
      <xdr:rowOff>0</xdr:rowOff>
    </xdr:to>
    <xdr:pic>
      <xdr:nvPicPr>
        <xdr:cNvPr id="7" name="Picture 6">
          <a:extLst>
            <a:ext uri="{FF2B5EF4-FFF2-40B4-BE49-F238E27FC236}">
              <a16:creationId xmlns:a16="http://schemas.microsoft.com/office/drawing/2014/main" id="{87384307-D942-49E4-B74E-9294F7319DCB}"/>
            </a:ext>
          </a:extLst>
        </xdr:cNvPr>
        <xdr:cNvPicPr>
          <a:picLocks noChangeAspect="1"/>
        </xdr:cNvPicPr>
      </xdr:nvPicPr>
      <xdr:blipFill>
        <a:blip xmlns:r="http://schemas.openxmlformats.org/officeDocument/2006/relationships" r:embed="rId1"/>
        <a:srcRect/>
        <a:stretch>
          <a:fillRect/>
        </a:stretch>
      </xdr:blipFill>
      <xdr:spPr bwMode="auto">
        <a:xfrm>
          <a:off x="4476750" y="19783425"/>
          <a:ext cx="1837690" cy="0"/>
        </a:xfrm>
        <a:prstGeom prst="rect">
          <a:avLst/>
        </a:prstGeom>
        <a:noFill/>
        <a:ln w="9525">
          <a:noFill/>
          <a:miter lim="800000"/>
          <a:headEnd/>
          <a:tailEnd/>
        </a:ln>
      </xdr:spPr>
    </xdr:pic>
    <xdr:clientData/>
  </xdr:twoCellAnchor>
  <xdr:twoCellAnchor editAs="oneCell">
    <xdr:from>
      <xdr:col>2</xdr:col>
      <xdr:colOff>464820</xdr:colOff>
      <xdr:row>124</xdr:row>
      <xdr:rowOff>0</xdr:rowOff>
    </xdr:from>
    <xdr:to>
      <xdr:col>2</xdr:col>
      <xdr:colOff>2315210</xdr:colOff>
      <xdr:row>124</xdr:row>
      <xdr:rowOff>0</xdr:rowOff>
    </xdr:to>
    <xdr:pic>
      <xdr:nvPicPr>
        <xdr:cNvPr id="8" name="Picture 1">
          <a:extLst>
            <a:ext uri="{FF2B5EF4-FFF2-40B4-BE49-F238E27FC236}">
              <a16:creationId xmlns:a16="http://schemas.microsoft.com/office/drawing/2014/main" id="{9A56711C-444D-4C12-950E-BD8B7F82E0FC}"/>
            </a:ext>
          </a:extLst>
        </xdr:cNvPr>
        <xdr:cNvPicPr>
          <a:picLocks noChangeAspect="1"/>
        </xdr:cNvPicPr>
      </xdr:nvPicPr>
      <xdr:blipFill>
        <a:blip xmlns:r="http://schemas.openxmlformats.org/officeDocument/2006/relationships" r:embed="rId1"/>
        <a:srcRect/>
        <a:stretch>
          <a:fillRect/>
        </a:stretch>
      </xdr:blipFill>
      <xdr:spPr bwMode="auto">
        <a:xfrm>
          <a:off x="4792345" y="19783425"/>
          <a:ext cx="1847215" cy="0"/>
        </a:xfrm>
        <a:prstGeom prst="rect">
          <a:avLst/>
        </a:prstGeom>
        <a:noFill/>
        <a:ln w="9525">
          <a:noFill/>
          <a:miter lim="800000"/>
          <a:headEnd/>
          <a:tailEnd/>
        </a:ln>
      </xdr:spPr>
    </xdr:pic>
    <xdr:clientData/>
  </xdr:twoCellAnchor>
  <xdr:twoCellAnchor editAs="oneCell">
    <xdr:from>
      <xdr:col>2</xdr:col>
      <xdr:colOff>152400</xdr:colOff>
      <xdr:row>124</xdr:row>
      <xdr:rowOff>0</xdr:rowOff>
    </xdr:from>
    <xdr:to>
      <xdr:col>2</xdr:col>
      <xdr:colOff>1990090</xdr:colOff>
      <xdr:row>124</xdr:row>
      <xdr:rowOff>0</xdr:rowOff>
    </xdr:to>
    <xdr:pic>
      <xdr:nvPicPr>
        <xdr:cNvPr id="9" name="Picture 1">
          <a:extLst>
            <a:ext uri="{FF2B5EF4-FFF2-40B4-BE49-F238E27FC236}">
              <a16:creationId xmlns:a16="http://schemas.microsoft.com/office/drawing/2014/main" id="{742ED0F0-83D2-48CA-B80F-16F0DDBB9A33}"/>
            </a:ext>
          </a:extLst>
        </xdr:cNvPr>
        <xdr:cNvPicPr>
          <a:picLocks noChangeAspect="1"/>
        </xdr:cNvPicPr>
      </xdr:nvPicPr>
      <xdr:blipFill>
        <a:blip xmlns:r="http://schemas.openxmlformats.org/officeDocument/2006/relationships" r:embed="rId1"/>
        <a:srcRect/>
        <a:stretch>
          <a:fillRect/>
        </a:stretch>
      </xdr:blipFill>
      <xdr:spPr bwMode="auto">
        <a:xfrm>
          <a:off x="4476750" y="19783425"/>
          <a:ext cx="1837690" cy="0"/>
        </a:xfrm>
        <a:prstGeom prst="rect">
          <a:avLst/>
        </a:prstGeom>
        <a:noFill/>
        <a:ln w="9525">
          <a:noFill/>
          <a:miter lim="800000"/>
          <a:headEnd/>
          <a:tailEnd/>
        </a:ln>
      </xdr:spPr>
    </xdr:pic>
    <xdr:clientData/>
  </xdr:twoCellAnchor>
  <xdr:twoCellAnchor editAs="oneCell">
    <xdr:from>
      <xdr:col>2</xdr:col>
      <xdr:colOff>464820</xdr:colOff>
      <xdr:row>124</xdr:row>
      <xdr:rowOff>0</xdr:rowOff>
    </xdr:from>
    <xdr:to>
      <xdr:col>2</xdr:col>
      <xdr:colOff>2315210</xdr:colOff>
      <xdr:row>124</xdr:row>
      <xdr:rowOff>0</xdr:rowOff>
    </xdr:to>
    <xdr:pic>
      <xdr:nvPicPr>
        <xdr:cNvPr id="10" name="Picture 1">
          <a:extLst>
            <a:ext uri="{FF2B5EF4-FFF2-40B4-BE49-F238E27FC236}">
              <a16:creationId xmlns:a16="http://schemas.microsoft.com/office/drawing/2014/main" id="{CF3A0C3B-E619-4A90-8DDB-C315552A11FF}"/>
            </a:ext>
          </a:extLst>
        </xdr:cNvPr>
        <xdr:cNvPicPr>
          <a:picLocks noChangeAspect="1"/>
        </xdr:cNvPicPr>
      </xdr:nvPicPr>
      <xdr:blipFill>
        <a:blip xmlns:r="http://schemas.openxmlformats.org/officeDocument/2006/relationships" r:embed="rId1"/>
        <a:srcRect/>
        <a:stretch>
          <a:fillRect/>
        </a:stretch>
      </xdr:blipFill>
      <xdr:spPr bwMode="auto">
        <a:xfrm>
          <a:off x="4792345" y="19783425"/>
          <a:ext cx="1847215" cy="0"/>
        </a:xfrm>
        <a:prstGeom prst="rect">
          <a:avLst/>
        </a:prstGeom>
        <a:noFill/>
        <a:ln w="9525">
          <a:noFill/>
          <a:miter lim="800000"/>
          <a:headEnd/>
          <a:tailEnd/>
        </a:ln>
      </xdr:spPr>
    </xdr:pic>
    <xdr:clientData/>
  </xdr:twoCellAnchor>
  <xdr:twoCellAnchor editAs="oneCell">
    <xdr:from>
      <xdr:col>2</xdr:col>
      <xdr:colOff>769620</xdr:colOff>
      <xdr:row>124</xdr:row>
      <xdr:rowOff>0</xdr:rowOff>
    </xdr:from>
    <xdr:to>
      <xdr:col>2</xdr:col>
      <xdr:colOff>2667000</xdr:colOff>
      <xdr:row>124</xdr:row>
      <xdr:rowOff>0</xdr:rowOff>
    </xdr:to>
    <xdr:pic>
      <xdr:nvPicPr>
        <xdr:cNvPr id="11"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F5B97F1D-0B85-4EF1-A066-FE0E3B4F7B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7145" y="19783425"/>
          <a:ext cx="18942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U150"/>
  <sheetViews>
    <sheetView tabSelected="1" view="pageBreakPreview" zoomScale="85" zoomScaleNormal="75" zoomScaleSheetLayoutView="85" zoomScalePageLayoutView="75" workbookViewId="0">
      <pane ySplit="3" topLeftCell="A4" activePane="bottomLeft" state="frozen"/>
      <selection pane="bottomLeft" activeCell="C145" sqref="C145:E145"/>
    </sheetView>
  </sheetViews>
  <sheetFormatPr defaultColWidth="8.7109375" defaultRowHeight="14.45" outlineLevelRow="1"/>
  <cols>
    <col min="1" max="1" width="10.5703125" style="106" customWidth="1"/>
    <col min="2" max="2" width="51.28515625" customWidth="1"/>
    <col min="3" max="3" width="51.42578125" customWidth="1"/>
    <col min="4" max="4" width="14" customWidth="1"/>
    <col min="5" max="5" width="11.42578125" customWidth="1"/>
    <col min="6" max="6" width="14.85546875" style="10" customWidth="1"/>
    <col min="7" max="7" width="27" style="108" customWidth="1"/>
    <col min="8" max="8" width="16.42578125" customWidth="1"/>
    <col min="9" max="12" width="11.42578125" customWidth="1"/>
  </cols>
  <sheetData>
    <row r="1" spans="1:99" s="14" customFormat="1" ht="18.600000000000001">
      <c r="A1" s="139" t="s">
        <v>0</v>
      </c>
      <c r="B1" s="139"/>
      <c r="C1" s="139"/>
      <c r="D1" s="139"/>
      <c r="E1" s="139"/>
      <c r="F1" s="139"/>
      <c r="G1" s="139"/>
    </row>
    <row r="2" spans="1:99" s="14" customFormat="1" ht="21" outlineLevel="1">
      <c r="A2" s="140" t="s">
        <v>1</v>
      </c>
      <c r="B2" s="140"/>
      <c r="C2" s="140"/>
      <c r="D2" s="140"/>
      <c r="E2" s="140"/>
      <c r="F2" s="140"/>
      <c r="G2" s="140"/>
    </row>
    <row r="3" spans="1:99" s="14" customFormat="1" ht="21" outlineLevel="1">
      <c r="A3" s="141" t="s">
        <v>2</v>
      </c>
      <c r="B3" s="141"/>
      <c r="C3" s="141"/>
      <c r="D3" s="141"/>
      <c r="E3" s="141"/>
      <c r="F3" s="141"/>
      <c r="G3" s="141"/>
    </row>
    <row r="4" spans="1:99" s="14" customFormat="1" ht="12.6" outlineLevel="1" thickBot="1"/>
    <row r="5" spans="1:99" s="14" customFormat="1" ht="21.6" outlineLevel="1" thickBot="1">
      <c r="A5" s="124" t="s">
        <v>3</v>
      </c>
      <c r="B5" s="125"/>
      <c r="C5" s="125"/>
      <c r="D5" s="125"/>
      <c r="E5" s="125"/>
      <c r="F5" s="125"/>
      <c r="G5" s="126"/>
    </row>
    <row r="6" spans="1:99" s="14" customFormat="1" ht="15.95" outlineLevel="1" thickBot="1">
      <c r="A6" s="143"/>
      <c r="B6" s="144"/>
      <c r="C6" s="142" t="str">
        <f>UPPER(IF(C143&lt;&gt;"","Tenderer: "&amp;C143,""))</f>
        <v/>
      </c>
      <c r="D6" s="142"/>
      <c r="E6" s="142"/>
      <c r="F6" s="142"/>
      <c r="G6" s="142"/>
    </row>
    <row r="7" spans="1:99">
      <c r="A7" s="127" t="s">
        <v>4</v>
      </c>
      <c r="B7" s="129" t="s">
        <v>5</v>
      </c>
      <c r="C7" s="131" t="s">
        <v>6</v>
      </c>
      <c r="D7" s="133" t="s">
        <v>7</v>
      </c>
      <c r="E7" s="133" t="s">
        <v>8</v>
      </c>
      <c r="F7" s="135" t="s">
        <v>9</v>
      </c>
      <c r="G7" s="137" t="s">
        <v>10</v>
      </c>
    </row>
    <row r="8" spans="1:99" s="18" customFormat="1" ht="27.6" customHeight="1" thickBot="1">
      <c r="A8" s="128"/>
      <c r="B8" s="130"/>
      <c r="C8" s="132"/>
      <c r="D8" s="134"/>
      <c r="E8" s="134"/>
      <c r="F8" s="136"/>
      <c r="G8" s="138"/>
      <c r="H8" s="15"/>
      <c r="I8" s="16"/>
      <c r="J8" s="17"/>
    </row>
    <row r="9" spans="1:99" s="27" customFormat="1" ht="21" customHeight="1">
      <c r="A9" s="19" t="s">
        <v>11</v>
      </c>
      <c r="B9" s="20" t="s">
        <v>12</v>
      </c>
      <c r="C9" s="21"/>
      <c r="D9" s="22"/>
      <c r="E9" s="22"/>
      <c r="F9" s="4" t="s">
        <v>13</v>
      </c>
      <c r="G9" s="23">
        <f>SUM(G10:G11)</f>
        <v>0</v>
      </c>
      <c r="H9" s="24"/>
      <c r="I9" s="25"/>
      <c r="J9" s="25"/>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row>
    <row r="10" spans="1:99" s="33" customFormat="1" ht="43.5" outlineLevel="1">
      <c r="A10" s="28" t="s">
        <v>14</v>
      </c>
      <c r="B10" s="29" t="s">
        <v>15</v>
      </c>
      <c r="C10" s="30" t="s">
        <v>16</v>
      </c>
      <c r="D10" s="31" t="s">
        <v>17</v>
      </c>
      <c r="E10" s="31">
        <v>1</v>
      </c>
      <c r="F10" s="3"/>
      <c r="G10" s="32">
        <f t="shared" ref="G10:G11" si="0">F10*E10</f>
        <v>0</v>
      </c>
    </row>
    <row r="11" spans="1:99" s="33" customFormat="1" ht="72.599999999999994" outlineLevel="1">
      <c r="A11" s="28" t="s">
        <v>18</v>
      </c>
      <c r="B11" s="29" t="s">
        <v>19</v>
      </c>
      <c r="C11" s="30" t="s">
        <v>20</v>
      </c>
      <c r="D11" s="31" t="s">
        <v>17</v>
      </c>
      <c r="E11" s="31">
        <v>1</v>
      </c>
      <c r="F11" s="3"/>
      <c r="G11" s="32">
        <f t="shared" si="0"/>
        <v>0</v>
      </c>
    </row>
    <row r="12" spans="1:99" s="33" customFormat="1" outlineLevel="1">
      <c r="A12" s="28" t="s">
        <v>21</v>
      </c>
      <c r="B12" s="34"/>
      <c r="C12" s="30"/>
      <c r="D12" s="31"/>
      <c r="E12" s="31"/>
      <c r="F12" s="5"/>
      <c r="G12" s="35"/>
    </row>
    <row r="13" spans="1:99" s="18" customFormat="1" outlineLevel="1">
      <c r="A13" s="36"/>
      <c r="B13" s="37"/>
      <c r="C13" s="38"/>
      <c r="D13" s="39"/>
      <c r="E13" s="39"/>
      <c r="F13" s="6"/>
      <c r="G13" s="40"/>
    </row>
    <row r="14" spans="1:99" s="27" customFormat="1" ht="21" customHeight="1">
      <c r="A14" s="41" t="s">
        <v>22</v>
      </c>
      <c r="B14" s="42" t="s">
        <v>23</v>
      </c>
      <c r="C14" s="43"/>
      <c r="D14" s="44"/>
      <c r="E14" s="44"/>
      <c r="F14" s="7" t="s">
        <v>13</v>
      </c>
      <c r="G14" s="45">
        <f>SUM(G15)</f>
        <v>0</v>
      </c>
      <c r="H14" s="26"/>
      <c r="I14" s="25"/>
      <c r="J14" s="25"/>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row>
    <row r="15" spans="1:99" s="18" customFormat="1" ht="174" outlineLevel="1">
      <c r="A15" s="28" t="s">
        <v>24</v>
      </c>
      <c r="B15" s="46" t="s">
        <v>25</v>
      </c>
      <c r="C15" s="30" t="s">
        <v>26</v>
      </c>
      <c r="D15" s="31" t="s">
        <v>17</v>
      </c>
      <c r="E15" s="31">
        <v>1</v>
      </c>
      <c r="F15" s="2"/>
      <c r="G15" s="32">
        <f t="shared" ref="G15" si="1">F15*E15</f>
        <v>0</v>
      </c>
    </row>
    <row r="16" spans="1:99" s="18" customFormat="1" outlineLevel="1">
      <c r="A16" s="28" t="s">
        <v>21</v>
      </c>
      <c r="B16" s="47"/>
      <c r="C16" s="30"/>
      <c r="D16" s="31"/>
      <c r="E16" s="31"/>
      <c r="F16" s="5"/>
      <c r="G16" s="35"/>
    </row>
    <row r="17" spans="1:99" s="18" customFormat="1" outlineLevel="1">
      <c r="A17" s="48"/>
      <c r="B17" s="49"/>
      <c r="C17" s="38"/>
      <c r="D17" s="39"/>
      <c r="E17" s="39"/>
      <c r="F17" s="6"/>
      <c r="G17" s="50"/>
    </row>
    <row r="18" spans="1:99" s="27" customFormat="1" ht="21" customHeight="1">
      <c r="A18" s="41" t="s">
        <v>27</v>
      </c>
      <c r="B18" s="42" t="s">
        <v>28</v>
      </c>
      <c r="C18" s="43"/>
      <c r="D18" s="44"/>
      <c r="E18" s="44"/>
      <c r="F18" s="7" t="s">
        <v>13</v>
      </c>
      <c r="G18" s="45">
        <f>SUM(G19:G20)</f>
        <v>0</v>
      </c>
      <c r="H18" s="26"/>
      <c r="I18" s="25"/>
      <c r="J18" s="25"/>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row>
    <row r="19" spans="1:99" s="18" customFormat="1" ht="72.599999999999994" outlineLevel="1">
      <c r="A19" s="51" t="s">
        <v>29</v>
      </c>
      <c r="B19" s="46" t="s">
        <v>30</v>
      </c>
      <c r="C19" s="52" t="s">
        <v>31</v>
      </c>
      <c r="D19" s="31" t="s">
        <v>32</v>
      </c>
      <c r="E19" s="53">
        <v>3</v>
      </c>
      <c r="F19" s="1"/>
      <c r="G19" s="32">
        <f t="shared" ref="G19:G20" si="2">F19*E19</f>
        <v>0</v>
      </c>
    </row>
    <row r="20" spans="1:99" s="18" customFormat="1" ht="57.95" outlineLevel="1">
      <c r="A20" s="54" t="s">
        <v>33</v>
      </c>
      <c r="B20" s="55" t="s">
        <v>34</v>
      </c>
      <c r="C20" s="52" t="s">
        <v>35</v>
      </c>
      <c r="D20" s="56" t="s">
        <v>36</v>
      </c>
      <c r="E20" s="57">
        <v>167</v>
      </c>
      <c r="F20" s="1"/>
      <c r="G20" s="32">
        <f t="shared" si="2"/>
        <v>0</v>
      </c>
    </row>
    <row r="21" spans="1:99" s="18" customFormat="1" outlineLevel="1">
      <c r="A21" s="28" t="s">
        <v>21</v>
      </c>
      <c r="B21" s="58"/>
      <c r="C21" s="30"/>
      <c r="D21" s="31"/>
      <c r="E21" s="31"/>
      <c r="F21" s="5"/>
      <c r="G21" s="35"/>
    </row>
    <row r="22" spans="1:99" s="18" customFormat="1" outlineLevel="1">
      <c r="A22" s="48"/>
      <c r="B22" s="37"/>
      <c r="C22" s="38"/>
      <c r="D22" s="39"/>
      <c r="E22" s="39"/>
      <c r="F22" s="6"/>
      <c r="G22" s="50"/>
    </row>
    <row r="23" spans="1:99" s="27" customFormat="1" ht="21" customHeight="1">
      <c r="A23" s="41" t="s">
        <v>37</v>
      </c>
      <c r="B23" s="42" t="s">
        <v>38</v>
      </c>
      <c r="C23" s="43"/>
      <c r="D23" s="44"/>
      <c r="E23" s="44"/>
      <c r="F23" s="7" t="s">
        <v>13</v>
      </c>
      <c r="G23" s="45">
        <f>SUM(G24)</f>
        <v>0</v>
      </c>
      <c r="H23" s="26"/>
      <c r="I23" s="25"/>
      <c r="J23" s="25"/>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row>
    <row r="24" spans="1:99" s="18" customFormat="1" ht="43.5" outlineLevel="1">
      <c r="A24" s="28" t="s">
        <v>39</v>
      </c>
      <c r="B24" s="59" t="s">
        <v>40</v>
      </c>
      <c r="C24" s="52" t="s">
        <v>41</v>
      </c>
      <c r="D24" s="31" t="s">
        <v>42</v>
      </c>
      <c r="E24" s="60">
        <v>15</v>
      </c>
      <c r="F24" s="2"/>
      <c r="G24" s="32">
        <f t="shared" ref="G24" si="3">F24*E24</f>
        <v>0</v>
      </c>
    </row>
    <row r="25" spans="1:99" s="18" customFormat="1" outlineLevel="1">
      <c r="A25" s="28" t="s">
        <v>21</v>
      </c>
      <c r="B25" s="34"/>
      <c r="C25" s="30"/>
      <c r="D25" s="31"/>
      <c r="E25" s="61"/>
      <c r="F25" s="5"/>
      <c r="G25" s="35"/>
    </row>
    <row r="26" spans="1:99" s="18" customFormat="1" outlineLevel="1">
      <c r="A26" s="36"/>
      <c r="B26" s="49"/>
      <c r="C26" s="38"/>
      <c r="D26" s="39"/>
      <c r="E26" s="39"/>
      <c r="F26" s="6"/>
      <c r="G26" s="50"/>
    </row>
    <row r="27" spans="1:99" s="27" customFormat="1" ht="18.600000000000001">
      <c r="A27" s="41" t="s">
        <v>43</v>
      </c>
      <c r="B27" s="42" t="s">
        <v>44</v>
      </c>
      <c r="C27" s="43"/>
      <c r="D27" s="44"/>
      <c r="E27" s="44"/>
      <c r="F27" s="7" t="s">
        <v>13</v>
      </c>
      <c r="G27" s="45">
        <f>SUM(G28)</f>
        <v>0</v>
      </c>
      <c r="H27" s="26"/>
      <c r="I27" s="25"/>
      <c r="J27" s="25"/>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row>
    <row r="28" spans="1:99" s="18" customFormat="1" ht="72.599999999999994" outlineLevel="1">
      <c r="A28" s="51" t="s">
        <v>45</v>
      </c>
      <c r="B28" s="46" t="s">
        <v>46</v>
      </c>
      <c r="C28" s="52" t="s">
        <v>47</v>
      </c>
      <c r="D28" s="31" t="s">
        <v>42</v>
      </c>
      <c r="E28" s="53">
        <v>18.2</v>
      </c>
      <c r="F28" s="2"/>
      <c r="G28" s="32">
        <f t="shared" ref="G28" si="4">F28*E28</f>
        <v>0</v>
      </c>
    </row>
    <row r="29" spans="1:99" s="18" customFormat="1" outlineLevel="1">
      <c r="A29" s="28" t="s">
        <v>21</v>
      </c>
      <c r="B29" s="62"/>
      <c r="C29" s="30"/>
      <c r="D29" s="61"/>
      <c r="E29" s="61"/>
      <c r="F29" s="5"/>
      <c r="G29" s="35"/>
    </row>
    <row r="30" spans="1:99" s="18" customFormat="1" ht="16.350000000000001" customHeight="1" outlineLevel="1">
      <c r="A30" s="36"/>
      <c r="B30" s="37"/>
      <c r="C30" s="38"/>
      <c r="D30" s="39"/>
      <c r="E30" s="39"/>
      <c r="F30" s="8"/>
      <c r="G30" s="50"/>
    </row>
    <row r="31" spans="1:99" s="27" customFormat="1" ht="21" customHeight="1">
      <c r="A31" s="41" t="s">
        <v>48</v>
      </c>
      <c r="B31" s="42" t="s">
        <v>49</v>
      </c>
      <c r="C31" s="43"/>
      <c r="D31" s="44"/>
      <c r="E31" s="44"/>
      <c r="F31" s="7" t="s">
        <v>13</v>
      </c>
      <c r="G31" s="45">
        <f>SUM(G32)</f>
        <v>0</v>
      </c>
      <c r="H31" s="26"/>
      <c r="I31" s="25"/>
      <c r="J31" s="25"/>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row>
    <row r="32" spans="1:99" s="18" customFormat="1" ht="203.1" outlineLevel="1">
      <c r="A32" s="28" t="s">
        <v>50</v>
      </c>
      <c r="B32" s="59" t="s">
        <v>51</v>
      </c>
      <c r="C32" s="58" t="s">
        <v>52</v>
      </c>
      <c r="D32" s="61" t="s">
        <v>42</v>
      </c>
      <c r="E32" s="60">
        <v>28.5</v>
      </c>
      <c r="F32" s="2"/>
      <c r="G32" s="32">
        <f t="shared" ref="G32" si="5">F32*E32</f>
        <v>0</v>
      </c>
    </row>
    <row r="33" spans="1:9" s="18" customFormat="1" outlineLevel="1">
      <c r="A33" s="28" t="s">
        <v>21</v>
      </c>
      <c r="B33" s="34"/>
      <c r="C33" s="30"/>
      <c r="D33" s="31"/>
      <c r="E33" s="31"/>
      <c r="F33" s="5"/>
      <c r="G33" s="35"/>
    </row>
    <row r="34" spans="1:9" ht="18" customHeight="1" outlineLevel="1">
      <c r="A34" s="63"/>
      <c r="B34" s="64"/>
      <c r="C34" s="65"/>
      <c r="D34" s="66"/>
      <c r="E34" s="66"/>
      <c r="F34" s="67"/>
      <c r="G34" s="67"/>
    </row>
    <row r="35" spans="1:9" ht="18" customHeight="1" outlineLevel="1">
      <c r="A35" s="123" t="s">
        <v>53</v>
      </c>
      <c r="B35" s="123"/>
      <c r="C35" s="123"/>
      <c r="D35" s="123"/>
      <c r="E35" s="123"/>
      <c r="F35" s="123"/>
      <c r="G35" s="123"/>
    </row>
    <row r="36" spans="1:9" ht="18" customHeight="1" outlineLevel="1">
      <c r="A36" s="68" t="str">
        <f>A9</f>
        <v>R4-1.00</v>
      </c>
      <c r="B36" s="69" t="str">
        <f>B9</f>
        <v>DEMOLITION WORKS</v>
      </c>
      <c r="C36" s="69"/>
      <c r="D36" s="69"/>
      <c r="E36" s="69"/>
      <c r="F36" s="69"/>
      <c r="G36" s="70">
        <f t="shared" ref="G36" si="6">G9</f>
        <v>0</v>
      </c>
    </row>
    <row r="37" spans="1:9" ht="18" customHeight="1" outlineLevel="1">
      <c r="A37" s="68" t="str">
        <f>A14</f>
        <v>R4-2.00</v>
      </c>
      <c r="B37" s="69" t="str">
        <f>B14</f>
        <v>SCAFFOLDING SYSTEM</v>
      </c>
      <c r="C37" s="69"/>
      <c r="D37" s="69"/>
      <c r="E37" s="69"/>
      <c r="F37" s="69"/>
      <c r="G37" s="70">
        <f>G14</f>
        <v>0</v>
      </c>
    </row>
    <row r="38" spans="1:9" ht="18" customHeight="1" outlineLevel="1">
      <c r="A38" s="68" t="str">
        <f>A18</f>
        <v>R4-3.00</v>
      </c>
      <c r="B38" s="69" t="str">
        <f>B18</f>
        <v>CONCRETING</v>
      </c>
      <c r="C38" s="69"/>
      <c r="D38" s="69"/>
      <c r="E38" s="69"/>
      <c r="F38" s="69"/>
      <c r="G38" s="70">
        <f>G18</f>
        <v>0</v>
      </c>
    </row>
    <row r="39" spans="1:9" ht="18" customHeight="1" outlineLevel="1">
      <c r="A39" s="68" t="str">
        <f>A23</f>
        <v>R4-4.00</v>
      </c>
      <c r="B39" s="69" t="str">
        <f>B23</f>
        <v>BLOCK WORKS</v>
      </c>
      <c r="C39" s="69"/>
      <c r="D39" s="69"/>
      <c r="E39" s="69"/>
      <c r="F39" s="69"/>
      <c r="G39" s="70">
        <f>G23</f>
        <v>0</v>
      </c>
    </row>
    <row r="40" spans="1:9" ht="18" customHeight="1" outlineLevel="1">
      <c r="A40" s="68" t="str">
        <f>A27</f>
        <v>R4-5.00</v>
      </c>
      <c r="B40" s="69" t="str">
        <f>B27</f>
        <v>WATERPROOFING</v>
      </c>
      <c r="C40" s="69"/>
      <c r="D40" s="69"/>
      <c r="E40" s="69"/>
      <c r="F40" s="69"/>
      <c r="G40" s="70">
        <f>G27</f>
        <v>0</v>
      </c>
    </row>
    <row r="41" spans="1:9" ht="18" customHeight="1" outlineLevel="1">
      <c r="A41" s="68" t="str">
        <f>A31</f>
        <v>R4-6.00</v>
      </c>
      <c r="B41" s="69" t="str">
        <f>B31</f>
        <v>SKYLIGHT STRUCTURE &amp; GLASS</v>
      </c>
      <c r="C41" s="69"/>
      <c r="D41" s="69"/>
      <c r="E41" s="69"/>
      <c r="F41" s="69"/>
      <c r="G41" s="70">
        <f>G31</f>
        <v>0</v>
      </c>
    </row>
    <row r="42" spans="1:9" ht="15" thickBot="1">
      <c r="A42" s="71"/>
      <c r="C42" s="72"/>
      <c r="F42" s="9"/>
      <c r="G42" s="73"/>
    </row>
    <row r="43" spans="1:9" ht="18.95" thickBot="1">
      <c r="A43"/>
      <c r="B43" s="74"/>
      <c r="C43" s="75"/>
      <c r="D43" s="121" t="s">
        <v>54</v>
      </c>
      <c r="E43" s="121"/>
      <c r="F43" s="122"/>
      <c r="G43" s="77">
        <f>SUM(G36:G41)</f>
        <v>0</v>
      </c>
      <c r="H43" s="78"/>
      <c r="I43" s="78"/>
    </row>
    <row r="44" spans="1:9" ht="18.95" thickBot="1">
      <c r="A44"/>
      <c r="B44" s="74"/>
      <c r="C44" s="75"/>
      <c r="D44" s="76"/>
      <c r="E44" s="76"/>
      <c r="F44" s="76"/>
      <c r="G44" s="79"/>
      <c r="H44" s="78"/>
      <c r="I44" s="78"/>
    </row>
    <row r="45" spans="1:9" ht="21.6" thickBot="1">
      <c r="A45" s="124" t="s">
        <v>55</v>
      </c>
      <c r="B45" s="125"/>
      <c r="C45" s="125"/>
      <c r="D45" s="125"/>
      <c r="E45" s="125"/>
      <c r="F45" s="125"/>
      <c r="G45" s="126"/>
      <c r="H45" s="78"/>
      <c r="I45" s="78"/>
    </row>
    <row r="46" spans="1:9" ht="18.95" thickBot="1">
      <c r="A46"/>
      <c r="B46" s="74"/>
      <c r="C46" s="75"/>
      <c r="D46" s="80"/>
      <c r="E46" s="81"/>
      <c r="F46" s="81"/>
      <c r="G46" s="79"/>
      <c r="H46" s="78"/>
      <c r="I46" s="78"/>
    </row>
    <row r="47" spans="1:9" ht="18.600000000000001">
      <c r="A47" s="127" t="s">
        <v>4</v>
      </c>
      <c r="B47" s="129" t="s">
        <v>5</v>
      </c>
      <c r="C47" s="131" t="s">
        <v>6</v>
      </c>
      <c r="D47" s="133" t="s">
        <v>7</v>
      </c>
      <c r="E47" s="133" t="s">
        <v>8</v>
      </c>
      <c r="F47" s="135" t="s">
        <v>9</v>
      </c>
      <c r="G47" s="137" t="s">
        <v>10</v>
      </c>
      <c r="H47" s="78"/>
      <c r="I47" s="78"/>
    </row>
    <row r="48" spans="1:9" ht="18.95" thickBot="1">
      <c r="A48" s="128"/>
      <c r="B48" s="130"/>
      <c r="C48" s="132"/>
      <c r="D48" s="134"/>
      <c r="E48" s="134"/>
      <c r="F48" s="136"/>
      <c r="G48" s="138"/>
      <c r="H48" s="78"/>
      <c r="I48" s="78"/>
    </row>
    <row r="49" spans="1:9" ht="18.600000000000001">
      <c r="A49" s="19" t="s">
        <v>56</v>
      </c>
      <c r="B49" s="20" t="s">
        <v>12</v>
      </c>
      <c r="C49" s="21"/>
      <c r="D49" s="22"/>
      <c r="E49" s="22"/>
      <c r="F49" s="4" t="s">
        <v>13</v>
      </c>
      <c r="G49" s="23">
        <f>SUM(G50:G51)</f>
        <v>0</v>
      </c>
      <c r="H49" s="78"/>
      <c r="I49" s="78"/>
    </row>
    <row r="50" spans="1:9" ht="57.95">
      <c r="A50" s="28" t="s">
        <v>57</v>
      </c>
      <c r="B50" s="29" t="s">
        <v>58</v>
      </c>
      <c r="C50" s="52" t="s">
        <v>59</v>
      </c>
      <c r="D50" s="31" t="s">
        <v>17</v>
      </c>
      <c r="E50" s="31">
        <v>1</v>
      </c>
      <c r="F50" s="3"/>
      <c r="G50" s="32">
        <f t="shared" ref="G50:G51" si="7">F50*E50</f>
        <v>0</v>
      </c>
      <c r="H50" s="78"/>
      <c r="I50" s="78"/>
    </row>
    <row r="51" spans="1:9" ht="101.45">
      <c r="A51" s="28" t="s">
        <v>60</v>
      </c>
      <c r="B51" s="29" t="s">
        <v>61</v>
      </c>
      <c r="C51" s="52" t="s">
        <v>62</v>
      </c>
      <c r="D51" s="31" t="s">
        <v>17</v>
      </c>
      <c r="E51" s="31">
        <v>1</v>
      </c>
      <c r="F51" s="3"/>
      <c r="G51" s="32">
        <f t="shared" si="7"/>
        <v>0</v>
      </c>
      <c r="H51" s="78"/>
      <c r="I51" s="78"/>
    </row>
    <row r="52" spans="1:9">
      <c r="A52" s="28" t="s">
        <v>21</v>
      </c>
      <c r="B52" s="58"/>
      <c r="C52" s="30"/>
      <c r="D52" s="31"/>
      <c r="E52" s="31"/>
      <c r="F52" s="5"/>
      <c r="G52" s="35"/>
      <c r="H52" s="18"/>
    </row>
    <row r="53" spans="1:9">
      <c r="A53" s="36"/>
      <c r="B53" s="37"/>
      <c r="C53" s="38"/>
      <c r="D53" s="39"/>
      <c r="E53" s="39"/>
      <c r="F53" s="6"/>
      <c r="G53" s="40"/>
    </row>
    <row r="54" spans="1:9" ht="18.600000000000001">
      <c r="A54" s="41" t="s">
        <v>63</v>
      </c>
      <c r="B54" s="42" t="s">
        <v>23</v>
      </c>
      <c r="C54" s="43"/>
      <c r="D54" s="44"/>
      <c r="E54" s="44"/>
      <c r="F54" s="7" t="s">
        <v>13</v>
      </c>
      <c r="G54" s="45">
        <f>SUM(G55)</f>
        <v>0</v>
      </c>
    </row>
    <row r="55" spans="1:9" ht="32.1" customHeight="1">
      <c r="A55" s="28" t="s">
        <v>64</v>
      </c>
      <c r="B55" s="82" t="s">
        <v>25</v>
      </c>
      <c r="C55" s="30" t="s">
        <v>65</v>
      </c>
      <c r="D55" s="31" t="s">
        <v>17</v>
      </c>
      <c r="E55" s="31">
        <v>1</v>
      </c>
      <c r="F55" s="2"/>
      <c r="G55" s="32">
        <f t="shared" ref="G55" si="8">F55*E55</f>
        <v>0</v>
      </c>
    </row>
    <row r="56" spans="1:9">
      <c r="A56" s="28" t="s">
        <v>21</v>
      </c>
      <c r="B56" s="58"/>
      <c r="C56" s="30"/>
      <c r="D56" s="31"/>
      <c r="E56" s="31"/>
      <c r="F56" s="5"/>
      <c r="G56" s="35"/>
      <c r="H56" s="18"/>
    </row>
    <row r="57" spans="1:9">
      <c r="A57" s="48"/>
      <c r="B57" s="49"/>
      <c r="C57" s="38"/>
      <c r="D57" s="39"/>
      <c r="E57" s="39"/>
      <c r="F57" s="6"/>
      <c r="G57" s="50"/>
    </row>
    <row r="58" spans="1:9" ht="18.600000000000001">
      <c r="A58" s="41" t="s">
        <v>66</v>
      </c>
      <c r="B58" s="42" t="s">
        <v>28</v>
      </c>
      <c r="C58" s="43"/>
      <c r="D58" s="44"/>
      <c r="E58" s="44"/>
      <c r="F58" s="7" t="s">
        <v>13</v>
      </c>
      <c r="G58" s="45">
        <f>SUM(G59)</f>
        <v>0</v>
      </c>
    </row>
    <row r="59" spans="1:9" ht="19.350000000000001" customHeight="1">
      <c r="A59" s="51" t="s">
        <v>67</v>
      </c>
      <c r="B59" s="29" t="s">
        <v>68</v>
      </c>
      <c r="C59" s="52" t="s">
        <v>69</v>
      </c>
      <c r="D59" s="31" t="s">
        <v>32</v>
      </c>
      <c r="E59" s="53">
        <v>0.5</v>
      </c>
      <c r="F59" s="1"/>
      <c r="G59" s="32">
        <f t="shared" ref="G59" si="9">F59*E59</f>
        <v>0</v>
      </c>
      <c r="H59" s="18"/>
    </row>
    <row r="60" spans="1:9" ht="72.599999999999994">
      <c r="A60" s="28" t="s">
        <v>70</v>
      </c>
      <c r="B60" s="29" t="s">
        <v>71</v>
      </c>
      <c r="C60" s="52" t="s">
        <v>72</v>
      </c>
      <c r="D60" s="31" t="s">
        <v>42</v>
      </c>
      <c r="E60" s="60">
        <v>7.6</v>
      </c>
      <c r="F60" s="2"/>
      <c r="G60" s="32">
        <f>F60*E60</f>
        <v>0</v>
      </c>
      <c r="H60" s="18"/>
    </row>
    <row r="61" spans="1:9">
      <c r="A61" s="28" t="s">
        <v>21</v>
      </c>
      <c r="B61" s="58"/>
      <c r="C61" s="30"/>
      <c r="D61" s="31"/>
      <c r="E61" s="31"/>
      <c r="F61" s="5"/>
      <c r="G61" s="35"/>
      <c r="H61" s="18"/>
    </row>
    <row r="62" spans="1:9">
      <c r="A62" s="48"/>
      <c r="B62" s="37"/>
      <c r="C62" s="38"/>
      <c r="D62" s="39"/>
      <c r="E62" s="39"/>
      <c r="F62" s="6"/>
      <c r="G62" s="50"/>
      <c r="H62" s="18"/>
    </row>
    <row r="63" spans="1:9" ht="18.600000000000001">
      <c r="A63" s="41" t="s">
        <v>73</v>
      </c>
      <c r="B63" s="42" t="s">
        <v>74</v>
      </c>
      <c r="C63" s="43"/>
      <c r="D63" s="44"/>
      <c r="E63" s="44"/>
      <c r="F63" s="7" t="s">
        <v>13</v>
      </c>
      <c r="G63" s="45">
        <f>SUM(G64:G66)</f>
        <v>0</v>
      </c>
      <c r="H63" s="18"/>
    </row>
    <row r="64" spans="1:9" ht="130.5">
      <c r="A64" s="28" t="s">
        <v>75</v>
      </c>
      <c r="B64" s="29" t="s">
        <v>76</v>
      </c>
      <c r="C64" s="52" t="s">
        <v>77</v>
      </c>
      <c r="D64" s="31" t="s">
        <v>78</v>
      </c>
      <c r="E64" s="60">
        <v>78</v>
      </c>
      <c r="F64" s="2"/>
      <c r="G64" s="32">
        <f t="shared" ref="G64:G66" si="10">F64*E64</f>
        <v>0</v>
      </c>
      <c r="H64" s="18"/>
    </row>
    <row r="65" spans="1:8" ht="130.5">
      <c r="A65" s="28" t="s">
        <v>79</v>
      </c>
      <c r="B65" s="29" t="s">
        <v>80</v>
      </c>
      <c r="C65" s="52" t="s">
        <v>81</v>
      </c>
      <c r="D65" s="31" t="s">
        <v>78</v>
      </c>
      <c r="E65" s="60">
        <v>142</v>
      </c>
      <c r="F65" s="2"/>
      <c r="G65" s="32">
        <f t="shared" si="10"/>
        <v>0</v>
      </c>
      <c r="H65" s="18"/>
    </row>
    <row r="66" spans="1:8" ht="87">
      <c r="A66" s="28" t="s">
        <v>82</v>
      </c>
      <c r="B66" s="29" t="s">
        <v>83</v>
      </c>
      <c r="C66" s="52" t="s">
        <v>84</v>
      </c>
      <c r="D66" s="31" t="s">
        <v>42</v>
      </c>
      <c r="E66" s="60">
        <v>7.6</v>
      </c>
      <c r="F66" s="2"/>
      <c r="G66" s="32">
        <f t="shared" si="10"/>
        <v>0</v>
      </c>
      <c r="H66" s="18"/>
    </row>
    <row r="67" spans="1:8">
      <c r="A67" s="28" t="s">
        <v>21</v>
      </c>
      <c r="B67" s="34"/>
      <c r="C67" s="30"/>
      <c r="D67" s="31"/>
      <c r="E67" s="61"/>
      <c r="F67" s="5"/>
      <c r="G67" s="35"/>
      <c r="H67" s="18"/>
    </row>
    <row r="68" spans="1:8">
      <c r="A68" s="36"/>
      <c r="B68" s="49"/>
      <c r="C68" s="38"/>
      <c r="D68" s="39"/>
      <c r="E68" s="39"/>
      <c r="F68" s="6"/>
      <c r="G68" s="50"/>
      <c r="H68" s="18"/>
    </row>
    <row r="69" spans="1:8" ht="18.600000000000001">
      <c r="A69" s="41" t="s">
        <v>85</v>
      </c>
      <c r="B69" s="42" t="s">
        <v>44</v>
      </c>
      <c r="C69" s="43"/>
      <c r="D69" s="44"/>
      <c r="E69" s="44"/>
      <c r="F69" s="7" t="s">
        <v>13</v>
      </c>
      <c r="G69" s="45">
        <f>SUM(G70:G73)</f>
        <v>0</v>
      </c>
      <c r="H69" s="18"/>
    </row>
    <row r="70" spans="1:8" ht="43.5">
      <c r="A70" s="51" t="s">
        <v>86</v>
      </c>
      <c r="B70" s="82" t="s">
        <v>87</v>
      </c>
      <c r="C70" s="52" t="s">
        <v>88</v>
      </c>
      <c r="D70" s="31" t="s">
        <v>42</v>
      </c>
      <c r="E70" s="53">
        <v>7.7</v>
      </c>
      <c r="F70" s="2"/>
      <c r="G70" s="32">
        <f t="shared" ref="G70:G73" si="11">F70*E70</f>
        <v>0</v>
      </c>
      <c r="H70" s="18"/>
    </row>
    <row r="71" spans="1:8" ht="43.5">
      <c r="A71" s="51" t="s">
        <v>89</v>
      </c>
      <c r="B71" s="82" t="s">
        <v>46</v>
      </c>
      <c r="C71" s="52" t="s">
        <v>90</v>
      </c>
      <c r="D71" s="31" t="s">
        <v>42</v>
      </c>
      <c r="E71" s="53">
        <v>3.4</v>
      </c>
      <c r="F71" s="2"/>
      <c r="G71" s="32">
        <f t="shared" si="11"/>
        <v>0</v>
      </c>
      <c r="H71" s="18"/>
    </row>
    <row r="72" spans="1:8" ht="57.95">
      <c r="A72" s="51" t="s">
        <v>91</v>
      </c>
      <c r="B72" s="82" t="s">
        <v>92</v>
      </c>
      <c r="C72" s="52" t="s">
        <v>93</v>
      </c>
      <c r="D72" s="31" t="s">
        <v>36</v>
      </c>
      <c r="E72" s="53">
        <v>8.1</v>
      </c>
      <c r="F72" s="2"/>
      <c r="G72" s="32">
        <f t="shared" si="11"/>
        <v>0</v>
      </c>
      <c r="H72" s="18"/>
    </row>
    <row r="73" spans="1:8" ht="72.599999999999994">
      <c r="A73" s="51" t="s">
        <v>94</v>
      </c>
      <c r="B73" s="82" t="s">
        <v>95</v>
      </c>
      <c r="C73" s="52" t="s">
        <v>96</v>
      </c>
      <c r="D73" s="31" t="s">
        <v>36</v>
      </c>
      <c r="E73" s="53">
        <v>3.1</v>
      </c>
      <c r="F73" s="2"/>
      <c r="G73" s="32">
        <f t="shared" si="11"/>
        <v>0</v>
      </c>
      <c r="H73" s="18"/>
    </row>
    <row r="74" spans="1:8">
      <c r="A74" s="28" t="s">
        <v>21</v>
      </c>
      <c r="B74" s="62"/>
      <c r="C74" s="30"/>
      <c r="D74" s="61"/>
      <c r="E74" s="61"/>
      <c r="F74" s="5"/>
      <c r="G74" s="35"/>
      <c r="H74" s="18"/>
    </row>
    <row r="75" spans="1:8">
      <c r="A75" s="36"/>
      <c r="B75" s="37"/>
      <c r="C75" s="38"/>
      <c r="D75" s="39"/>
      <c r="E75" s="39"/>
      <c r="F75" s="8"/>
      <c r="G75" s="50"/>
      <c r="H75" s="18"/>
    </row>
    <row r="76" spans="1:8" ht="18.600000000000001">
      <c r="A76" s="41" t="s">
        <v>97</v>
      </c>
      <c r="B76" s="42" t="s">
        <v>98</v>
      </c>
      <c r="C76" s="43"/>
      <c r="D76" s="44"/>
      <c r="E76" s="44"/>
      <c r="F76" s="7" t="s">
        <v>13</v>
      </c>
      <c r="G76" s="45">
        <f>SUM(G77:G78)</f>
        <v>0</v>
      </c>
      <c r="H76" s="18"/>
    </row>
    <row r="77" spans="1:8" ht="72.599999999999994">
      <c r="A77" s="28" t="s">
        <v>99</v>
      </c>
      <c r="B77" s="29" t="s">
        <v>100</v>
      </c>
      <c r="C77" s="83" t="s">
        <v>101</v>
      </c>
      <c r="D77" s="61" t="s">
        <v>36</v>
      </c>
      <c r="E77" s="60">
        <v>3.1</v>
      </c>
      <c r="F77" s="2"/>
      <c r="G77" s="32">
        <f t="shared" ref="G77:G78" si="12">F77*E77</f>
        <v>0</v>
      </c>
      <c r="H77" s="18"/>
    </row>
    <row r="78" spans="1:8" ht="87">
      <c r="A78" s="28" t="s">
        <v>102</v>
      </c>
      <c r="B78" s="29" t="s">
        <v>103</v>
      </c>
      <c r="C78" s="83" t="s">
        <v>104</v>
      </c>
      <c r="D78" s="61" t="s">
        <v>36</v>
      </c>
      <c r="E78" s="60">
        <v>5</v>
      </c>
      <c r="F78" s="2"/>
      <c r="G78" s="32">
        <f t="shared" si="12"/>
        <v>0</v>
      </c>
      <c r="H78" s="18"/>
    </row>
    <row r="79" spans="1:8">
      <c r="A79" s="28" t="s">
        <v>21</v>
      </c>
      <c r="B79" s="34"/>
      <c r="C79" s="30"/>
      <c r="D79" s="31"/>
      <c r="E79" s="31"/>
      <c r="F79" s="5"/>
      <c r="G79" s="35"/>
      <c r="H79" s="18"/>
    </row>
    <row r="80" spans="1:8">
      <c r="A80" s="63"/>
      <c r="B80" s="64"/>
      <c r="C80" s="65"/>
      <c r="D80" s="66"/>
      <c r="E80" s="66"/>
      <c r="F80" s="67"/>
      <c r="G80" s="67"/>
      <c r="H80" s="18"/>
    </row>
    <row r="81" spans="1:8" ht="18.600000000000001">
      <c r="A81" s="123" t="s">
        <v>105</v>
      </c>
      <c r="B81" s="123"/>
      <c r="C81" s="123"/>
      <c r="D81" s="123"/>
      <c r="E81" s="123"/>
      <c r="F81" s="123"/>
      <c r="G81" s="123"/>
      <c r="H81" s="18"/>
    </row>
    <row r="82" spans="1:8" ht="15.6">
      <c r="A82" s="68" t="str">
        <f>A49</f>
        <v>R6-1.00</v>
      </c>
      <c r="B82" s="69" t="str">
        <f>B49</f>
        <v>DEMOLITION WORKS</v>
      </c>
      <c r="C82" s="69"/>
      <c r="D82" s="69"/>
      <c r="E82" s="69"/>
      <c r="F82" s="69"/>
      <c r="G82" s="70">
        <f>G49</f>
        <v>0</v>
      </c>
      <c r="H82" s="18"/>
    </row>
    <row r="83" spans="1:8" ht="15.6">
      <c r="A83" s="68" t="str">
        <f>A54</f>
        <v>R6-2.00</v>
      </c>
      <c r="B83" s="69" t="str">
        <f>B54</f>
        <v>SCAFFOLDING SYSTEM</v>
      </c>
      <c r="C83" s="69"/>
      <c r="D83" s="69"/>
      <c r="E83" s="69"/>
      <c r="F83" s="69"/>
      <c r="G83" s="70">
        <f>G54</f>
        <v>0</v>
      </c>
      <c r="H83" s="18"/>
    </row>
    <row r="84" spans="1:8" ht="15.6">
      <c r="A84" s="68" t="str">
        <f>A58</f>
        <v>R6-3.00</v>
      </c>
      <c r="B84" s="69" t="str">
        <f>B58</f>
        <v>CONCRETING</v>
      </c>
      <c r="C84" s="69"/>
      <c r="D84" s="69"/>
      <c r="E84" s="69"/>
      <c r="F84" s="69"/>
      <c r="G84" s="70">
        <f>G58</f>
        <v>0</v>
      </c>
      <c r="H84" s="18"/>
    </row>
    <row r="85" spans="1:8" ht="15.6">
      <c r="A85" s="68" t="str">
        <f>A63</f>
        <v>R6-4.00</v>
      </c>
      <c r="B85" s="69" t="str">
        <f>B63</f>
        <v>COMPOSITE FLOOR SLAB</v>
      </c>
      <c r="C85" s="69"/>
      <c r="D85" s="69"/>
      <c r="E85" s="69"/>
      <c r="F85" s="69"/>
      <c r="G85" s="70">
        <f>G63</f>
        <v>0</v>
      </c>
      <c r="H85" s="18"/>
    </row>
    <row r="86" spans="1:8" ht="15.6">
      <c r="A86" s="68" t="str">
        <f>A69</f>
        <v>R6-5.00</v>
      </c>
      <c r="B86" s="69" t="str">
        <f>B69</f>
        <v>WATERPROOFING</v>
      </c>
      <c r="C86" s="69"/>
      <c r="D86" s="69"/>
      <c r="E86" s="69"/>
      <c r="F86" s="69"/>
      <c r="G86" s="70">
        <f>G69</f>
        <v>0</v>
      </c>
      <c r="H86" s="18"/>
    </row>
    <row r="87" spans="1:8" ht="15.6">
      <c r="A87" s="68" t="str">
        <f>A76</f>
        <v>R6-6.00</v>
      </c>
      <c r="B87" s="69" t="str">
        <f>B76</f>
        <v>RAINWATER SYSTEM</v>
      </c>
      <c r="C87" s="69"/>
      <c r="D87" s="69"/>
      <c r="E87" s="69"/>
      <c r="F87" s="69"/>
      <c r="G87" s="70">
        <f>G76</f>
        <v>0</v>
      </c>
      <c r="H87" s="18"/>
    </row>
    <row r="88" spans="1:8" ht="15" thickBot="1">
      <c r="A88" s="71"/>
      <c r="C88" s="72"/>
      <c r="F88" s="9"/>
      <c r="G88" s="73"/>
      <c r="H88" s="18"/>
    </row>
    <row r="89" spans="1:8" ht="18.95" thickBot="1">
      <c r="A89"/>
      <c r="B89" s="74"/>
      <c r="C89" s="75"/>
      <c r="D89" s="121" t="s">
        <v>106</v>
      </c>
      <c r="E89" s="121"/>
      <c r="F89" s="122"/>
      <c r="G89" s="84">
        <f>SUM(G82:G87)</f>
        <v>0</v>
      </c>
      <c r="H89" s="18"/>
    </row>
    <row r="90" spans="1:8" ht="18.95" thickBot="1">
      <c r="A90"/>
      <c r="B90" s="74"/>
      <c r="C90" s="75"/>
      <c r="D90" s="80"/>
      <c r="E90" s="81"/>
      <c r="F90" s="81"/>
      <c r="G90" s="79"/>
      <c r="H90" s="18"/>
    </row>
    <row r="91" spans="1:8" ht="21.6" thickBot="1">
      <c r="A91" s="124" t="s">
        <v>107</v>
      </c>
      <c r="B91" s="125"/>
      <c r="C91" s="125"/>
      <c r="D91" s="125"/>
      <c r="E91" s="125"/>
      <c r="F91" s="125"/>
      <c r="G91" s="126"/>
      <c r="H91" s="18"/>
    </row>
    <row r="92" spans="1:8" ht="18.95" thickBot="1">
      <c r="A92"/>
      <c r="B92" s="74"/>
      <c r="C92" s="75"/>
      <c r="D92" s="80"/>
      <c r="E92" s="81"/>
      <c r="F92" s="81"/>
      <c r="G92" s="79"/>
      <c r="H92" s="18"/>
    </row>
    <row r="93" spans="1:8">
      <c r="A93" s="127" t="s">
        <v>4</v>
      </c>
      <c r="B93" s="129" t="s">
        <v>5</v>
      </c>
      <c r="C93" s="131" t="s">
        <v>6</v>
      </c>
      <c r="D93" s="133" t="s">
        <v>7</v>
      </c>
      <c r="E93" s="133" t="s">
        <v>8</v>
      </c>
      <c r="F93" s="135" t="s">
        <v>9</v>
      </c>
      <c r="G93" s="137" t="s">
        <v>10</v>
      </c>
      <c r="H93" s="18"/>
    </row>
    <row r="94" spans="1:8" ht="15" thickBot="1">
      <c r="A94" s="128"/>
      <c r="B94" s="130"/>
      <c r="C94" s="132"/>
      <c r="D94" s="134"/>
      <c r="E94" s="134"/>
      <c r="F94" s="136"/>
      <c r="G94" s="138"/>
      <c r="H94" s="18"/>
    </row>
    <row r="95" spans="1:8" ht="18.600000000000001">
      <c r="A95" s="19" t="s">
        <v>108</v>
      </c>
      <c r="B95" s="20" t="s">
        <v>12</v>
      </c>
      <c r="C95" s="21"/>
      <c r="D95" s="22"/>
      <c r="E95" s="22"/>
      <c r="F95" s="4" t="s">
        <v>13</v>
      </c>
      <c r="G95" s="23">
        <f>SUM(G96:G96)</f>
        <v>0</v>
      </c>
      <c r="H95" s="18"/>
    </row>
    <row r="96" spans="1:8" ht="72.599999999999994">
      <c r="A96" s="28" t="s">
        <v>109</v>
      </c>
      <c r="B96" s="29" t="s">
        <v>19</v>
      </c>
      <c r="C96" s="30" t="s">
        <v>110</v>
      </c>
      <c r="D96" s="31" t="s">
        <v>17</v>
      </c>
      <c r="E96" s="31">
        <v>1</v>
      </c>
      <c r="F96" s="3"/>
      <c r="G96" s="32">
        <f t="shared" ref="G96" si="13">F96*E96</f>
        <v>0</v>
      </c>
      <c r="H96" s="18"/>
    </row>
    <row r="97" spans="1:8">
      <c r="A97" s="28" t="s">
        <v>21</v>
      </c>
      <c r="B97" s="34"/>
      <c r="C97" s="30"/>
      <c r="D97" s="31"/>
      <c r="E97" s="31"/>
      <c r="F97" s="5"/>
      <c r="G97" s="35"/>
      <c r="H97" s="18"/>
    </row>
    <row r="98" spans="1:8">
      <c r="A98" s="36"/>
      <c r="B98" s="37"/>
      <c r="C98" s="38"/>
      <c r="D98" s="39"/>
      <c r="E98" s="39"/>
      <c r="F98" s="6"/>
      <c r="G98" s="40"/>
      <c r="H98" s="18"/>
    </row>
    <row r="99" spans="1:8" ht="18.600000000000001">
      <c r="A99" s="41" t="s">
        <v>111</v>
      </c>
      <c r="B99" s="42" t="s">
        <v>23</v>
      </c>
      <c r="C99" s="43"/>
      <c r="D99" s="44"/>
      <c r="E99" s="44"/>
      <c r="F99" s="7" t="s">
        <v>13</v>
      </c>
      <c r="G99" s="45">
        <f>SUM(G100)</f>
        <v>0</v>
      </c>
      <c r="H99" s="18"/>
    </row>
    <row r="100" spans="1:8" ht="174">
      <c r="A100" s="28" t="s">
        <v>112</v>
      </c>
      <c r="B100" s="82" t="s">
        <v>25</v>
      </c>
      <c r="C100" s="30" t="s">
        <v>113</v>
      </c>
      <c r="D100" s="31" t="s">
        <v>17</v>
      </c>
      <c r="E100" s="31">
        <v>1</v>
      </c>
      <c r="F100" s="2"/>
      <c r="G100" s="32">
        <f t="shared" ref="G100" si="14">F100*E100</f>
        <v>0</v>
      </c>
      <c r="H100" s="18"/>
    </row>
    <row r="101" spans="1:8">
      <c r="A101" s="28" t="s">
        <v>21</v>
      </c>
      <c r="B101" s="47"/>
      <c r="C101" s="30"/>
      <c r="D101" s="31"/>
      <c r="E101" s="31"/>
      <c r="F101" s="5"/>
      <c r="G101" s="35"/>
      <c r="H101" s="18"/>
    </row>
    <row r="102" spans="1:8">
      <c r="A102" s="48"/>
      <c r="B102" s="49"/>
      <c r="C102" s="38"/>
      <c r="D102" s="39"/>
      <c r="E102" s="39"/>
      <c r="F102" s="6"/>
      <c r="G102" s="50"/>
      <c r="H102" s="18"/>
    </row>
    <row r="103" spans="1:8" ht="18.600000000000001">
      <c r="A103" s="41" t="s">
        <v>114</v>
      </c>
      <c r="B103" s="42" t="s">
        <v>28</v>
      </c>
      <c r="C103" s="43"/>
      <c r="D103" s="44"/>
      <c r="E103" s="44"/>
      <c r="F103" s="7" t="s">
        <v>13</v>
      </c>
      <c r="G103" s="45">
        <f>SUM(G104:G106)</f>
        <v>0</v>
      </c>
      <c r="H103" s="18"/>
    </row>
    <row r="104" spans="1:8" ht="87">
      <c r="A104" s="51" t="s">
        <v>115</v>
      </c>
      <c r="B104" s="82" t="s">
        <v>116</v>
      </c>
      <c r="C104" s="52" t="s">
        <v>117</v>
      </c>
      <c r="D104" s="31" t="s">
        <v>32</v>
      </c>
      <c r="E104" s="53">
        <v>6.1</v>
      </c>
      <c r="F104" s="1"/>
      <c r="G104" s="32">
        <f t="shared" ref="G104:G105" si="15">F104*E104</f>
        <v>0</v>
      </c>
      <c r="H104" s="18"/>
    </row>
    <row r="105" spans="1:8" ht="57.95">
      <c r="A105" s="54" t="s">
        <v>118</v>
      </c>
      <c r="B105" s="85" t="s">
        <v>34</v>
      </c>
      <c r="C105" s="52" t="s">
        <v>119</v>
      </c>
      <c r="D105" s="56" t="s">
        <v>36</v>
      </c>
      <c r="E105" s="57">
        <v>100</v>
      </c>
      <c r="F105" s="1"/>
      <c r="G105" s="32">
        <f t="shared" si="15"/>
        <v>0</v>
      </c>
      <c r="H105" s="18"/>
    </row>
    <row r="106" spans="1:8" ht="72.599999999999994">
      <c r="A106" s="28" t="s">
        <v>120</v>
      </c>
      <c r="B106" s="29" t="s">
        <v>71</v>
      </c>
      <c r="C106" s="52" t="s">
        <v>121</v>
      </c>
      <c r="D106" s="31" t="s">
        <v>42</v>
      </c>
      <c r="E106" s="60">
        <v>20.100000000000001</v>
      </c>
      <c r="F106" s="2"/>
      <c r="G106" s="32">
        <f>F106*E106</f>
        <v>0</v>
      </c>
      <c r="H106" s="18"/>
    </row>
    <row r="107" spans="1:8">
      <c r="A107" s="28" t="s">
        <v>21</v>
      </c>
      <c r="B107" s="58"/>
      <c r="C107" s="30"/>
      <c r="D107" s="31"/>
      <c r="E107" s="31"/>
      <c r="F107" s="5"/>
      <c r="G107" s="35"/>
      <c r="H107" s="18"/>
    </row>
    <row r="108" spans="1:8">
      <c r="A108" s="48"/>
      <c r="B108" s="37"/>
      <c r="C108" s="38"/>
      <c r="D108" s="39"/>
      <c r="E108" s="39"/>
      <c r="F108" s="6"/>
      <c r="G108" s="50"/>
      <c r="H108" s="18"/>
    </row>
    <row r="109" spans="1:8" ht="18.600000000000001">
      <c r="A109" s="41" t="s">
        <v>122</v>
      </c>
      <c r="B109" s="42" t="s">
        <v>74</v>
      </c>
      <c r="C109" s="43"/>
      <c r="D109" s="44"/>
      <c r="E109" s="44"/>
      <c r="F109" s="7" t="s">
        <v>13</v>
      </c>
      <c r="G109" s="45">
        <f>SUM(G110:G112)</f>
        <v>0</v>
      </c>
      <c r="H109" s="18"/>
    </row>
    <row r="110" spans="1:8" ht="130.5">
      <c r="A110" s="28" t="s">
        <v>123</v>
      </c>
      <c r="B110" s="29" t="s">
        <v>76</v>
      </c>
      <c r="C110" s="52" t="s">
        <v>124</v>
      </c>
      <c r="D110" s="31" t="s">
        <v>78</v>
      </c>
      <c r="E110" s="60">
        <v>167.6</v>
      </c>
      <c r="F110" s="2"/>
      <c r="G110" s="32">
        <f t="shared" ref="G110:G112" si="16">F110*E110</f>
        <v>0</v>
      </c>
      <c r="H110" s="18"/>
    </row>
    <row r="111" spans="1:8" ht="130.5">
      <c r="A111" s="28" t="s">
        <v>125</v>
      </c>
      <c r="B111" s="29" t="s">
        <v>80</v>
      </c>
      <c r="C111" s="52" t="s">
        <v>126</v>
      </c>
      <c r="D111" s="31" t="s">
        <v>78</v>
      </c>
      <c r="E111" s="60">
        <v>212.2</v>
      </c>
      <c r="F111" s="2"/>
      <c r="G111" s="32">
        <f t="shared" si="16"/>
        <v>0</v>
      </c>
      <c r="H111" s="18"/>
    </row>
    <row r="112" spans="1:8" ht="87">
      <c r="A112" s="28" t="s">
        <v>127</v>
      </c>
      <c r="B112" s="29" t="s">
        <v>83</v>
      </c>
      <c r="C112" s="52" t="s">
        <v>128</v>
      </c>
      <c r="D112" s="31" t="s">
        <v>42</v>
      </c>
      <c r="E112" s="60">
        <v>20.100000000000001</v>
      </c>
      <c r="F112" s="2"/>
      <c r="G112" s="32">
        <f t="shared" si="16"/>
        <v>0</v>
      </c>
      <c r="H112" s="18"/>
    </row>
    <row r="113" spans="1:8">
      <c r="A113" s="28" t="s">
        <v>21</v>
      </c>
      <c r="B113" s="34"/>
      <c r="C113" s="30"/>
      <c r="D113" s="31"/>
      <c r="E113" s="61"/>
      <c r="F113" s="5"/>
      <c r="G113" s="35"/>
      <c r="H113" s="18"/>
    </row>
    <row r="114" spans="1:8">
      <c r="A114" s="36"/>
      <c r="B114" s="49"/>
      <c r="C114" s="38"/>
      <c r="D114" s="39"/>
      <c r="E114" s="39"/>
      <c r="F114" s="6"/>
      <c r="G114" s="50"/>
      <c r="H114" s="18"/>
    </row>
    <row r="115" spans="1:8" ht="18.600000000000001">
      <c r="A115" s="41" t="s">
        <v>129</v>
      </c>
      <c r="B115" s="42" t="s">
        <v>38</v>
      </c>
      <c r="C115" s="43"/>
      <c r="D115" s="44"/>
      <c r="E115" s="44"/>
      <c r="F115" s="7" t="s">
        <v>13</v>
      </c>
      <c r="G115" s="45">
        <f>SUM(G116)</f>
        <v>0</v>
      </c>
      <c r="H115" s="18"/>
    </row>
    <row r="116" spans="1:8" ht="43.5">
      <c r="A116" s="28" t="s">
        <v>130</v>
      </c>
      <c r="B116" s="29" t="s">
        <v>40</v>
      </c>
      <c r="C116" s="52" t="s">
        <v>131</v>
      </c>
      <c r="D116" s="31" t="s">
        <v>42</v>
      </c>
      <c r="E116" s="60">
        <v>11.3</v>
      </c>
      <c r="F116" s="2"/>
      <c r="G116" s="32">
        <f t="shared" ref="G116" si="17">F116*E116</f>
        <v>0</v>
      </c>
      <c r="H116" s="18"/>
    </row>
    <row r="117" spans="1:8">
      <c r="A117" s="28" t="s">
        <v>21</v>
      </c>
      <c r="B117" s="34"/>
      <c r="C117" s="30"/>
      <c r="D117" s="31"/>
      <c r="E117" s="31"/>
      <c r="F117" s="5"/>
      <c r="G117" s="35"/>
      <c r="H117" s="18"/>
    </row>
    <row r="118" spans="1:8">
      <c r="A118" s="36"/>
      <c r="B118" s="49"/>
      <c r="C118" s="38"/>
      <c r="D118" s="39"/>
      <c r="E118" s="39"/>
      <c r="F118" s="6"/>
      <c r="G118" s="50"/>
      <c r="H118" s="18"/>
    </row>
    <row r="119" spans="1:8" ht="18.600000000000001">
      <c r="A119" s="41" t="s">
        <v>132</v>
      </c>
      <c r="B119" s="42" t="s">
        <v>44</v>
      </c>
      <c r="C119" s="43"/>
      <c r="D119" s="44"/>
      <c r="E119" s="44"/>
      <c r="F119" s="7" t="s">
        <v>13</v>
      </c>
      <c r="G119" s="45">
        <f>SUM(G120:G122)</f>
        <v>0</v>
      </c>
    </row>
    <row r="120" spans="1:8" ht="72.599999999999994">
      <c r="A120" s="51" t="s">
        <v>130</v>
      </c>
      <c r="B120" s="82" t="s">
        <v>87</v>
      </c>
      <c r="C120" s="52" t="s">
        <v>133</v>
      </c>
      <c r="D120" s="31" t="s">
        <v>42</v>
      </c>
      <c r="E120" s="53">
        <v>19.399999999999999</v>
      </c>
      <c r="F120" s="2"/>
      <c r="G120" s="32">
        <f t="shared" ref="G120:G122" si="18">F120*E120</f>
        <v>0</v>
      </c>
    </row>
    <row r="121" spans="1:8" ht="72.599999999999994">
      <c r="A121" s="51" t="s">
        <v>134</v>
      </c>
      <c r="B121" s="82" t="s">
        <v>46</v>
      </c>
      <c r="C121" s="52" t="s">
        <v>135</v>
      </c>
      <c r="D121" s="31" t="s">
        <v>42</v>
      </c>
      <c r="E121" s="53">
        <v>36</v>
      </c>
      <c r="F121" s="2"/>
      <c r="G121" s="32">
        <f t="shared" si="18"/>
        <v>0</v>
      </c>
    </row>
    <row r="122" spans="1:8" ht="57.95">
      <c r="A122" s="51" t="s">
        <v>136</v>
      </c>
      <c r="B122" s="82" t="s">
        <v>92</v>
      </c>
      <c r="C122" s="52" t="s">
        <v>137</v>
      </c>
      <c r="D122" s="31" t="s">
        <v>36</v>
      </c>
      <c r="E122" s="53">
        <v>6.8</v>
      </c>
      <c r="F122" s="2"/>
      <c r="G122" s="32">
        <f t="shared" si="18"/>
        <v>0</v>
      </c>
    </row>
    <row r="123" spans="1:8">
      <c r="A123" s="28" t="s">
        <v>21</v>
      </c>
      <c r="B123" s="62"/>
      <c r="C123" s="30"/>
      <c r="D123" s="61"/>
      <c r="E123" s="61"/>
      <c r="F123" s="5"/>
      <c r="G123" s="35"/>
    </row>
    <row r="124" spans="1:8">
      <c r="A124" s="36"/>
      <c r="B124" s="37"/>
      <c r="C124" s="38"/>
      <c r="D124" s="39"/>
      <c r="E124" s="39"/>
      <c r="F124" s="8"/>
      <c r="G124" s="50"/>
    </row>
    <row r="125" spans="1:8">
      <c r="A125" s="63"/>
      <c r="B125" s="64"/>
      <c r="C125" s="65"/>
      <c r="D125" s="66"/>
      <c r="E125" s="66"/>
      <c r="F125" s="67"/>
      <c r="G125" s="67"/>
    </row>
    <row r="126" spans="1:8" ht="18.600000000000001">
      <c r="A126" s="123" t="s">
        <v>138</v>
      </c>
      <c r="B126" s="123"/>
      <c r="C126" s="123"/>
      <c r="D126" s="123"/>
      <c r="E126" s="123"/>
      <c r="F126" s="123"/>
      <c r="G126" s="123"/>
    </row>
    <row r="127" spans="1:8" ht="15.6">
      <c r="A127" s="68">
        <v>1</v>
      </c>
      <c r="B127" s="69" t="str">
        <f>B95</f>
        <v>DEMOLITION WORKS</v>
      </c>
      <c r="C127" s="69"/>
      <c r="D127" s="69"/>
      <c r="E127" s="69"/>
      <c r="F127" s="69"/>
      <c r="G127" s="70">
        <f>G95</f>
        <v>0</v>
      </c>
    </row>
    <row r="128" spans="1:8" ht="15.6">
      <c r="A128" s="68">
        <v>2</v>
      </c>
      <c r="B128" s="69" t="str">
        <f>B99</f>
        <v>SCAFFOLDING SYSTEM</v>
      </c>
      <c r="C128" s="69"/>
      <c r="D128" s="69"/>
      <c r="E128" s="69"/>
      <c r="F128" s="69"/>
      <c r="G128" s="70">
        <f>G99</f>
        <v>0</v>
      </c>
    </row>
    <row r="129" spans="1:7" ht="15.6">
      <c r="A129" s="68">
        <v>3</v>
      </c>
      <c r="B129" s="69" t="str">
        <f>B103</f>
        <v>CONCRETING</v>
      </c>
      <c r="C129" s="69"/>
      <c r="D129" s="69"/>
      <c r="E129" s="69"/>
      <c r="F129" s="69"/>
      <c r="G129" s="70">
        <f>G103</f>
        <v>0</v>
      </c>
    </row>
    <row r="130" spans="1:7" ht="15.6">
      <c r="A130" s="68">
        <v>4</v>
      </c>
      <c r="B130" s="69" t="str">
        <f>B109</f>
        <v>COMPOSITE FLOOR SLAB</v>
      </c>
      <c r="C130" s="69"/>
      <c r="D130" s="69"/>
      <c r="E130" s="69"/>
      <c r="F130" s="69"/>
      <c r="G130" s="70">
        <f>G109</f>
        <v>0</v>
      </c>
    </row>
    <row r="131" spans="1:7" ht="15.6">
      <c r="A131" s="68">
        <v>5</v>
      </c>
      <c r="B131" s="69" t="str">
        <f>B115</f>
        <v>BLOCK WORKS</v>
      </c>
      <c r="C131" s="69"/>
      <c r="D131" s="69"/>
      <c r="E131" s="69"/>
      <c r="F131" s="69"/>
      <c r="G131" s="70">
        <f>G115</f>
        <v>0</v>
      </c>
    </row>
    <row r="132" spans="1:7" ht="15.6">
      <c r="A132" s="68">
        <v>6</v>
      </c>
      <c r="B132" s="69" t="str">
        <f>B119</f>
        <v>WATERPROOFING</v>
      </c>
      <c r="C132" s="69"/>
      <c r="D132" s="69"/>
      <c r="E132" s="69"/>
      <c r="F132" s="69"/>
      <c r="G132" s="70">
        <f>G119</f>
        <v>0</v>
      </c>
    </row>
    <row r="133" spans="1:7" ht="15" thickBot="1">
      <c r="A133" s="71"/>
      <c r="C133" s="72"/>
      <c r="F133" s="9"/>
      <c r="G133" s="73"/>
    </row>
    <row r="134" spans="1:7" ht="18.95" thickBot="1">
      <c r="A134"/>
      <c r="B134" s="74"/>
      <c r="C134" s="75"/>
      <c r="D134" s="121" t="s">
        <v>139</v>
      </c>
      <c r="E134" s="121"/>
      <c r="F134" s="122"/>
      <c r="G134" s="84">
        <f>SUM(G127:G132)</f>
        <v>0</v>
      </c>
    </row>
    <row r="135" spans="1:7" ht="18.95" thickBot="1">
      <c r="A135" s="18"/>
      <c r="B135" s="86"/>
      <c r="C135" s="87"/>
      <c r="D135" s="88"/>
      <c r="E135" s="89"/>
      <c r="F135" s="89"/>
      <c r="G135" s="90"/>
    </row>
    <row r="136" spans="1:7" ht="18.95" thickBot="1">
      <c r="A136" s="109" t="s">
        <v>140</v>
      </c>
      <c r="B136" s="110"/>
      <c r="C136" s="110"/>
      <c r="D136" s="110"/>
      <c r="E136" s="110"/>
      <c r="F136" s="110"/>
      <c r="G136" s="111"/>
    </row>
    <row r="137" spans="1:7" ht="18.600000000000001">
      <c r="A137" s="91" t="str">
        <f>A5</f>
        <v>ROOM 4 - GLASS SKYLIGHT</v>
      </c>
      <c r="B137" s="92"/>
      <c r="C137" s="112" t="str">
        <f>D43</f>
        <v>Total for Room 4 without VAT</v>
      </c>
      <c r="D137" s="113"/>
      <c r="E137" s="113"/>
      <c r="F137" s="114"/>
      <c r="G137" s="93">
        <f>G43</f>
        <v>0</v>
      </c>
    </row>
    <row r="138" spans="1:7" ht="18.600000000000001">
      <c r="A138" s="94" t="str">
        <f>A45</f>
        <v>ROOM 6 - CONCRETE SLAB STRUCTURE</v>
      </c>
      <c r="B138" s="95"/>
      <c r="C138" s="115" t="str">
        <f>D89</f>
        <v>Total for Room 6 without VAT</v>
      </c>
      <c r="D138" s="116"/>
      <c r="E138" s="116"/>
      <c r="F138" s="117"/>
      <c r="G138" s="96">
        <f>G89</f>
        <v>0</v>
      </c>
    </row>
    <row r="139" spans="1:7" ht="18.95" thickBot="1">
      <c r="A139" s="97" t="str">
        <f>A91</f>
        <v>ROOM C - CONCRETE SUPPORT STRUCTURE</v>
      </c>
      <c r="B139" s="98"/>
      <c r="C139" s="118" t="str">
        <f>D134</f>
        <v>Total for Room C without VAT</v>
      </c>
      <c r="D139" s="119"/>
      <c r="E139" s="119"/>
      <c r="F139" s="120"/>
      <c r="G139" s="99">
        <f>G134</f>
        <v>0</v>
      </c>
    </row>
    <row r="140" spans="1:7" ht="21.6" thickBot="1">
      <c r="A140" s="18"/>
      <c r="B140" s="86"/>
      <c r="C140" s="87"/>
      <c r="D140" s="88"/>
      <c r="E140" s="89"/>
      <c r="F140" s="89" t="s">
        <v>141</v>
      </c>
      <c r="G140" s="100">
        <f>SUM(G137:G139)</f>
        <v>0</v>
      </c>
    </row>
    <row r="141" spans="1:7" ht="18.600000000000001">
      <c r="A141" s="18"/>
      <c r="B141" s="86"/>
      <c r="C141" s="87"/>
      <c r="D141" s="88"/>
      <c r="E141" s="89"/>
      <c r="F141" s="89"/>
      <c r="G141" s="101" t="s">
        <v>142</v>
      </c>
    </row>
    <row r="142" spans="1:7" ht="18.95" thickBot="1">
      <c r="A142" s="18"/>
      <c r="B142" s="18"/>
      <c r="C142" s="102"/>
      <c r="D142" s="102"/>
      <c r="E142" s="102"/>
      <c r="F142" s="102"/>
      <c r="G142" s="102"/>
    </row>
    <row r="143" spans="1:7" ht="35.1" customHeight="1" thickBot="1">
      <c r="A143" s="18"/>
      <c r="B143" s="103" t="s">
        <v>143</v>
      </c>
      <c r="C143" s="145"/>
      <c r="D143" s="146"/>
      <c r="E143" s="147"/>
      <c r="F143" s="18"/>
      <c r="G143" s="18"/>
    </row>
    <row r="144" spans="1:7" ht="37.5" customHeight="1" thickBot="1">
      <c r="A144" s="18"/>
      <c r="B144" s="103" t="s">
        <v>144</v>
      </c>
      <c r="C144" s="145"/>
      <c r="D144" s="146"/>
      <c r="E144" s="147"/>
      <c r="F144" s="18"/>
      <c r="G144" s="18"/>
    </row>
    <row r="145" spans="1:7" ht="36" customHeight="1" thickBot="1">
      <c r="A145" s="18"/>
      <c r="B145" s="103" t="s">
        <v>145</v>
      </c>
      <c r="C145" s="145"/>
      <c r="D145" s="146"/>
      <c r="E145" s="147"/>
      <c r="F145" s="18"/>
      <c r="G145" s="18"/>
    </row>
    <row r="146" spans="1:7" ht="21.6" thickBot="1">
      <c r="A146" s="18"/>
      <c r="B146" s="103" t="s">
        <v>146</v>
      </c>
      <c r="C146" s="104">
        <f ca="1">TODAY()</f>
        <v>45940</v>
      </c>
      <c r="D146" s="105">
        <f ca="1">NOW()</f>
        <v>45940.625452314816</v>
      </c>
      <c r="E146" s="13"/>
      <c r="F146" s="13"/>
      <c r="G146" s="18"/>
    </row>
    <row r="147" spans="1:7" ht="66" customHeight="1" thickBot="1">
      <c r="A147" s="18"/>
      <c r="B147" s="103" t="s">
        <v>147</v>
      </c>
      <c r="C147" s="12"/>
      <c r="D147" s="103" t="s">
        <v>148</v>
      </c>
      <c r="E147" s="145"/>
      <c r="F147" s="146"/>
      <c r="G147" s="147"/>
    </row>
    <row r="148" spans="1:7">
      <c r="F148" s="11"/>
      <c r="G148" s="107"/>
    </row>
    <row r="150" spans="1:7">
      <c r="B150" s="18"/>
    </row>
  </sheetData>
  <sheetProtection algorithmName="SHA-512" hashValue="J/GcschEuhWK8Rd1IY2SBJSXTW76jf3lbjzBNbGP97rLIN3cUXWAFlKrWzYoFKQtkmkZIgTYwt/0E6kVI4TXnA==" saltValue="UnMWbe1aIW62H/GPm1YX7w==" spinCount="100000" sheet="1" selectLockedCells="1"/>
  <autoFilter ref="A8:G33" xr:uid="{00000000-0009-0000-0000-000000000000}">
    <filterColumn colId="1" showButton="0"/>
    <filterColumn colId="2" showButton="0"/>
  </autoFilter>
  <dataConsolidate/>
  <mergeCells count="43">
    <mergeCell ref="E147:G147"/>
    <mergeCell ref="A7:A8"/>
    <mergeCell ref="C143:E143"/>
    <mergeCell ref="C144:E144"/>
    <mergeCell ref="C145:E145"/>
    <mergeCell ref="B7:B8"/>
    <mergeCell ref="C7:C8"/>
    <mergeCell ref="D7:D8"/>
    <mergeCell ref="E7:E8"/>
    <mergeCell ref="F7:F8"/>
    <mergeCell ref="G7:G8"/>
    <mergeCell ref="D43:F43"/>
    <mergeCell ref="A47:A48"/>
    <mergeCell ref="B47:B48"/>
    <mergeCell ref="C47:C48"/>
    <mergeCell ref="G47:G48"/>
    <mergeCell ref="A1:G1"/>
    <mergeCell ref="A2:G2"/>
    <mergeCell ref="A3:G3"/>
    <mergeCell ref="C6:G6"/>
    <mergeCell ref="A6:B6"/>
    <mergeCell ref="A5:G5"/>
    <mergeCell ref="A126:G126"/>
    <mergeCell ref="A81:G81"/>
    <mergeCell ref="A35:G35"/>
    <mergeCell ref="A45:G45"/>
    <mergeCell ref="D89:F89"/>
    <mergeCell ref="A91:G91"/>
    <mergeCell ref="A93:A94"/>
    <mergeCell ref="B93:B94"/>
    <mergeCell ref="C93:C94"/>
    <mergeCell ref="D93:D94"/>
    <mergeCell ref="E93:E94"/>
    <mergeCell ref="F93:F94"/>
    <mergeCell ref="G93:G94"/>
    <mergeCell ref="D47:D48"/>
    <mergeCell ref="E47:E48"/>
    <mergeCell ref="F47:F48"/>
    <mergeCell ref="A136:G136"/>
    <mergeCell ref="C137:F137"/>
    <mergeCell ref="C138:F138"/>
    <mergeCell ref="C139:F139"/>
    <mergeCell ref="D134:F134"/>
  </mergeCells>
  <phoneticPr fontId="2" type="noConversion"/>
  <printOptions horizontalCentered="1"/>
  <pageMargins left="0.23622047244094499" right="0.23622047244094499" top="1.0629921259842501" bottom="0.94488188976377996" header="0.35433070866141703" footer="0.31496062992126"/>
  <pageSetup paperSize="9" scale="79" fitToHeight="0" orientation="landscape" r:id="rId1"/>
  <headerFooter alignWithMargins="0">
    <oddHeader>&amp;LContracting Authority:
&amp;G&amp;CFunded by:
&amp;G&amp;ROwner:
&amp;G</oddHeader>
    <oddFooter>&amp;LPSE22001-10119&amp;CAnnex 1 - Bill of quantities&amp;R&amp;P/&amp;N</oddFooter>
  </headerFooter>
  <rowBreaks count="13" manualBreakCount="13">
    <brk id="16" max="6" man="1"/>
    <brk id="29" max="6" man="1"/>
    <brk id="33" max="6" man="1"/>
    <brk id="43" max="6" man="1"/>
    <brk id="52" max="6" man="1"/>
    <brk id="61" max="6" man="1"/>
    <brk id="67" max="6" man="1"/>
    <brk id="79" max="6" man="1"/>
    <brk id="89" max="6" man="1"/>
    <brk id="101" max="6" man="1"/>
    <brk id="107" max="6" man="1"/>
    <brk id="113" max="6" man="1"/>
    <brk id="134"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531</Value>
      <Value>148</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PSE22001-10119</TermName>
          <TermId xmlns="http://schemas.microsoft.com/office/infopath/2007/PartnerControls">2d0f8b40-07aa-4c3a-a844-5a31042af98a</TermId>
        </TermInfo>
      </Terms>
    </l9d65098618b4a8fbbe87718e7187e6b>
    <_dlc_DocId xmlns="508ba6eb-9e09-4fd5-92f2-2d9921329f2d">PSEENABEL-293876669-281007</_dlc_DocId>
    <_dlc_DocIdUrl xmlns="508ba6eb-9e09-4fd5-92f2-2d9921329f2d">
      <Url>https://enabelbe.sharepoint.com/sites/PSE/_layouts/15/DocIdRedir.aspx?ID=PSEENABEL-293876669-281007</Url>
      <Description>PSEENABEL-293876669-281007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9C7B74-4FAB-42AF-AD96-8CA70DC12308}"/>
</file>

<file path=customXml/itemProps2.xml><?xml version="1.0" encoding="utf-8"?>
<ds:datastoreItem xmlns:ds="http://schemas.openxmlformats.org/officeDocument/2006/customXml" ds:itemID="{2FF9F9FE-FF35-424B-BF44-A263EE37EF7F}"/>
</file>

<file path=customXml/itemProps3.xml><?xml version="1.0" encoding="utf-8"?>
<ds:datastoreItem xmlns:ds="http://schemas.openxmlformats.org/officeDocument/2006/customXml" ds:itemID="{9E36B5EE-2ACD-43EF-B5F7-6102C1A87D30}"/>
</file>

<file path=customXml/itemProps4.xml><?xml version="1.0" encoding="utf-8"?>
<ds:datastoreItem xmlns:ds="http://schemas.openxmlformats.org/officeDocument/2006/customXml" ds:itemID="{8C2C86BF-EEAB-4F15-A1C3-1DC3793E0A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KHATIB, Bayan</cp:lastModifiedBy>
  <cp:revision/>
  <dcterms:created xsi:type="dcterms:W3CDTF">2019-12-09T08:45:40Z</dcterms:created>
  <dcterms:modified xsi:type="dcterms:W3CDTF">2025-10-10T12:16:50Z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_dlc_DocIdItemGuid">
    <vt:lpwstr>41c10e0e-7046-4bce-90d9-15ae7b520d09</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531</vt:lpwstr>
  </property>
  <property fmtid="{D5CDD505-2E9C-101B-9397-08002B2CF9AE}" pid="10" name="Project_code">
    <vt:lpwstr>148</vt:lpwstr>
  </property>
  <property fmtid="{D5CDD505-2E9C-101B-9397-08002B2CF9AE}" pid="11" name="_docset_NoMedatataSyncRequired">
    <vt:lpwstr>False</vt:lpwstr>
  </property>
</Properties>
</file>