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352" documentId="13_ncr:1_{C18FB01C-E032-40FC-90A5-DDC6EBFB574D}" xr6:coauthVersionLast="47" xr6:coauthVersionMax="47" xr10:uidLastSave="{86BD9446-BFA9-44B4-BEAE-B0D0C028101C}"/>
  <bookViews>
    <workbookView xWindow="-108" yWindow="-108" windowWidth="23256" windowHeight="12456" activeTab="2" xr2:uid="{00000000-000D-0000-FFFF-FFFF00000000}"/>
  </bookViews>
  <sheets>
    <sheet name="NOESSIN " sheetId="28" r:id="rId1"/>
    <sheet name="SOALGA " sheetId="27" r:id="rId2"/>
    <sheet name="ZAONGO" sheetId="2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28" l="1"/>
  <c r="F52" i="28"/>
  <c r="F50" i="28"/>
  <c r="F40" i="28"/>
  <c r="F41" i="28"/>
  <c r="F42" i="28"/>
  <c r="F43" i="28"/>
  <c r="F44" i="28"/>
  <c r="F45" i="28"/>
  <c r="F46" i="28"/>
  <c r="F39" i="28"/>
  <c r="F47" i="28" s="1"/>
  <c r="F35" i="28"/>
  <c r="F36" i="28"/>
  <c r="F34" i="28"/>
  <c r="F28" i="28"/>
  <c r="F29" i="28"/>
  <c r="F31" i="28"/>
  <c r="F27" i="28"/>
  <c r="F22" i="28"/>
  <c r="F23" i="28"/>
  <c r="F24" i="28"/>
  <c r="F21" i="28"/>
  <c r="F13" i="28"/>
  <c r="F14" i="28"/>
  <c r="F15" i="28"/>
  <c r="F16" i="28"/>
  <c r="F17" i="28"/>
  <c r="F18" i="28"/>
  <c r="F12" i="28"/>
  <c r="F10" i="28"/>
  <c r="F4" i="28"/>
  <c r="F5" i="28"/>
  <c r="F6" i="28"/>
  <c r="F3" i="28"/>
  <c r="D30" i="28"/>
  <c r="F30" i="28" s="1"/>
  <c r="D30" i="27"/>
  <c r="F30" i="27" s="1"/>
  <c r="D30" i="26"/>
  <c r="F30" i="26" s="1"/>
  <c r="F37" i="28" l="1"/>
  <c r="F19" i="28"/>
  <c r="F25" i="28"/>
  <c r="F32" i="28"/>
  <c r="F55" i="28"/>
  <c r="F56" i="28" s="1"/>
  <c r="F28" i="27" l="1"/>
  <c r="F55" i="27"/>
  <c r="F56" i="27" s="1"/>
  <c r="F52" i="27"/>
  <c r="F51" i="27"/>
  <c r="F50" i="27"/>
  <c r="F46" i="27"/>
  <c r="F45" i="27"/>
  <c r="F44" i="27"/>
  <c r="F43" i="27"/>
  <c r="F42" i="27"/>
  <c r="F41" i="27"/>
  <c r="F40" i="27"/>
  <c r="F39" i="27"/>
  <c r="F36" i="27"/>
  <c r="F35" i="27"/>
  <c r="F34" i="27"/>
  <c r="F31" i="27"/>
  <c r="F29" i="27"/>
  <c r="F27" i="27"/>
  <c r="F32" i="27" s="1"/>
  <c r="F24" i="27"/>
  <c r="F23" i="27"/>
  <c r="F22" i="27"/>
  <c r="F21" i="27"/>
  <c r="F18" i="27"/>
  <c r="F17" i="27"/>
  <c r="F16" i="27"/>
  <c r="F15" i="27"/>
  <c r="F14" i="27"/>
  <c r="F13" i="27"/>
  <c r="F12" i="27"/>
  <c r="F11" i="27"/>
  <c r="F10" i="27"/>
  <c r="F6" i="27"/>
  <c r="F5" i="27"/>
  <c r="F4" i="27"/>
  <c r="F3" i="27"/>
  <c r="F19" i="27" l="1"/>
  <c r="F7" i="27"/>
  <c r="F25" i="27"/>
  <c r="F47" i="27"/>
  <c r="F48" i="27" s="1"/>
  <c r="F48" i="28"/>
  <c r="F7" i="28"/>
  <c r="F53" i="28"/>
  <c r="F53" i="27"/>
  <c r="F37" i="27"/>
  <c r="F57" i="28" l="1"/>
  <c r="F57" i="27"/>
  <c r="F55" i="26"/>
  <c r="F56" i="26"/>
  <c r="F52" i="26"/>
  <c r="F51" i="26"/>
  <c r="F50" i="26"/>
  <c r="F46" i="26"/>
  <c r="F45" i="26"/>
  <c r="F44" i="26"/>
  <c r="F43" i="26"/>
  <c r="F42" i="26"/>
  <c r="F41" i="26"/>
  <c r="F40" i="26"/>
  <c r="F39" i="26"/>
  <c r="F36" i="26"/>
  <c r="F35" i="26"/>
  <c r="F34" i="26"/>
  <c r="F31" i="26"/>
  <c r="F29" i="26"/>
  <c r="F28" i="26"/>
  <c r="F27" i="26"/>
  <c r="F32" i="26" s="1"/>
  <c r="F24" i="26"/>
  <c r="F23" i="26"/>
  <c r="F22" i="26"/>
  <c r="F21" i="26"/>
  <c r="F18" i="26"/>
  <c r="F17" i="26"/>
  <c r="F16" i="26"/>
  <c r="F15" i="26"/>
  <c r="F14" i="26"/>
  <c r="F13" i="26"/>
  <c r="F12" i="26"/>
  <c r="F11" i="26"/>
  <c r="F10" i="26"/>
  <c r="F6" i="26"/>
  <c r="F5" i="26"/>
  <c r="F4" i="26"/>
  <c r="F3" i="26"/>
  <c r="F19" i="26" l="1"/>
  <c r="F7" i="26"/>
  <c r="F47" i="26"/>
  <c r="F48" i="26" s="1"/>
  <c r="F25" i="26"/>
  <c r="F53" i="26"/>
  <c r="F37" i="26"/>
  <c r="F57" i="26" l="1"/>
</calcChain>
</file>

<file path=xl/sharedStrings.xml><?xml version="1.0" encoding="utf-8"?>
<sst xmlns="http://schemas.openxmlformats.org/spreadsheetml/2006/main" count="408" uniqueCount="117">
  <si>
    <t>N° prix</t>
  </si>
  <si>
    <t>Désignation</t>
  </si>
  <si>
    <t>Unité</t>
  </si>
  <si>
    <t>Quantité</t>
  </si>
  <si>
    <t>INSTALLATION</t>
  </si>
  <si>
    <t>1.1</t>
  </si>
  <si>
    <t>Amenée, installation du chantier, repli du matériel et tous les frais généraux de l'entreprise</t>
  </si>
  <si>
    <t>ff</t>
  </si>
  <si>
    <t>1.2</t>
  </si>
  <si>
    <t>1.3</t>
  </si>
  <si>
    <t>u</t>
  </si>
  <si>
    <t>Sous total 1</t>
  </si>
  <si>
    <t>ml</t>
  </si>
  <si>
    <t>ens</t>
  </si>
  <si>
    <t>Fourniture, pose et raccordement d'équipements hydromécaniques (ventouse, coudes M/F, bride ronde filetée, compteur, manomètre, clapet anti-retour, vanne, robinet de prise d'échantillon …) dans la tête de forage conformément aux plans  y compris butée et support.</t>
  </si>
  <si>
    <t>Sous total 2</t>
  </si>
  <si>
    <t>Sous total 3</t>
  </si>
  <si>
    <t>Sous total 4</t>
  </si>
  <si>
    <t>Sous total 5</t>
  </si>
  <si>
    <t>ROBINETTERIE</t>
  </si>
  <si>
    <t xml:space="preserve">u </t>
  </si>
  <si>
    <t>Fouille pour ancrage (ép. 40 cm)</t>
  </si>
  <si>
    <t>m3</t>
  </si>
  <si>
    <t>Béton de propreté dosé à 150kg/m3 (ep. 0,05)</t>
  </si>
  <si>
    <t>Béton armé pour radier (ép. 15 cm) en double nappe HA8 dosé à 350 kg/m3 conformément aux plans</t>
  </si>
  <si>
    <t xml:space="preserve">Béton armé pour poteaux dosé à 350 kg/m3 </t>
  </si>
  <si>
    <t>Béton armé dosé à 350kg/m3 pour couronnement (ep. 15 cm) conformément aux plans</t>
  </si>
  <si>
    <t xml:space="preserve">Maçonnerie en agglo plein de 15 x 20 x 40 </t>
  </si>
  <si>
    <t>m²</t>
  </si>
  <si>
    <t xml:space="preserve">Enduit étanche intérieur au mortier de ciment </t>
  </si>
  <si>
    <t xml:space="preserve">Enduit extérieur </t>
  </si>
  <si>
    <t>Sous total pour un (01) bassin</t>
  </si>
  <si>
    <t xml:space="preserve">Fourniture et pose de colonne en galva et robinet de puisage DN 40 (1 1/2") au droit des bacs d'irrigation conformément aux plans y compris toutes sujétions </t>
  </si>
  <si>
    <t xml:space="preserve">Fourniture et pose de vannes PVC DN 50 au pied de la bouche d'irrigation y compris regard conformément aux plans et toutes sujétions </t>
  </si>
  <si>
    <t>Sous total 8</t>
  </si>
  <si>
    <t>AMENAGEMENTS INTERNES / TRAVAUX DE TERRASSEMENT / DIVERS</t>
  </si>
  <si>
    <t>Nettoyage-débroussaillage de la superficie à aménager</t>
  </si>
  <si>
    <t>ha</t>
  </si>
  <si>
    <t xml:space="preserve">FORMATION </t>
  </si>
  <si>
    <t xml:space="preserve">Prix Total HTVA </t>
  </si>
  <si>
    <t>Prix unitaire HTVA</t>
  </si>
  <si>
    <t>Implantation du réseau et levés de détails</t>
  </si>
  <si>
    <t>Établissement de dossier d'exécution et plans de recollement de l'ensemble du réseau après études approfondies</t>
  </si>
  <si>
    <t>Panneau d’identification du périmètre de dimension 150x200 fixé sur un support de pied en IPN de 100 ancré de 0.50 m dans le sol et 1.00 m hors sol portant les indications qui seront précisées par le maitre d'ouvrage</t>
  </si>
  <si>
    <t>STATION DE POMPAGE</t>
  </si>
  <si>
    <t>Exhaure / Refoulement</t>
  </si>
  <si>
    <t>Pompe-Electricité</t>
  </si>
  <si>
    <t>Puits de terre équipé et mise à la terre des équipements électromécanique du forage, des masses métalliques et du neutre du groupe électrogène, des panneaux solaires, y compris toutes sujétions.</t>
  </si>
  <si>
    <t>Fourniture, pose et raccordement d'un système de régulation du remplissage</t>
  </si>
  <si>
    <t>Fourniture et pose de câbles pour le raccordement de la pompe et des panneaux solaires</t>
  </si>
  <si>
    <t>Fourniture et installation d'accessoires pour champ solaire : kit de raccordement, câbles de liaison et supports métalliques, boîte de jonction PV, ancrage en béton et y compris toutes sujétions de mise en œuvre</t>
  </si>
  <si>
    <t>CONDUITES ET ACCESSOIRES</t>
  </si>
  <si>
    <t>Epreuve de pression</t>
  </si>
  <si>
    <t>Sous total 7</t>
  </si>
  <si>
    <t>Construction d'un regard au pied du château (by pass) et pose d'équipement complet en fonte y compris toute sujétion (vannes, compteurs, clapets, ventouse, floteur)</t>
  </si>
  <si>
    <t>Fourniture, fouille, pose et remblai de conduite refoulement en PEHD DN90 PN16 y compris fouille pour tout type de terrain 40 cm de largeur et 100 cm de profondeur, fourniture et pose de lit de sable sur 10 cm d’épaisseur, pièces spéciales en PVC (coudes, Té, etc.), remblai et toutes sujétions</t>
  </si>
  <si>
    <t>Sous total 6 pour les huit (08) bassins</t>
  </si>
  <si>
    <t xml:space="preserve">Fourniture et installation de panneaux photovoltaïques mono cristallin de 300W </t>
  </si>
  <si>
    <t>Fourniture,pose, raccordement et essai d'un onduleur pour pompe Grundfos RSI 6 KVA</t>
  </si>
  <si>
    <t>Sous total 6 pour les six (06) bassins</t>
  </si>
  <si>
    <t>RESERVOIR : Fourniture et pose d'un château métallique de 10 m3 avec une hauteur sous radier de 10 m  y compris l'ensemble des canalisations d'alimentation, de distribution, de vidange, trop plein etc., l'ensemble des pièces de raccordement selon le plan joint (té, coude et toutes sujétions); regard by pass équipé au pied du château, béton armé dosé à 400 kg/m3 pour semelle</t>
  </si>
  <si>
    <t>Études géotechniques</t>
  </si>
  <si>
    <t xml:space="preserve">Fabrication et pose de la cuve métallique de 10 m3 y compris toutes sujétions comprises (équipements de robinetterie intérieurs: robinet flotteur, crépines; et extérieurs : compteur au pied de l'ouvrage, clapet anti retour, robinet vanne; échelle de lecture, peinture anti rouille et peinture alimentaire intérieure, peinture extérieure, désinfection, divers,…). </t>
  </si>
  <si>
    <t>Génie Civil et raccordement de BP composé entre autres : lyre, compteur, tuyau pehd 40, collier de prise en charge, etc.), y compris toutes sujétions.</t>
  </si>
  <si>
    <t>Fourniture,pose, raccordement et essai d'un onduleur pour pompe Grundfos RSI 15 KVA</t>
  </si>
  <si>
    <t>Fourniture, fouille, pose et remblai de conduite refoulement en PEHD DN110 PN16 y compris fouille pour tout type de terrain 40 cm de largeur et 100 cm de profondeur, fourniture et pose de lit de sable sur 10 cm d’épaisseur, pièces spéciales en PVC (coudes, Té, etc.), remblai et toutes sujétions</t>
  </si>
  <si>
    <t>1.4</t>
  </si>
  <si>
    <t>BASSIN D'ARROSAGE 3*2*1 CONFORMEMENT AUX PLANS</t>
  </si>
  <si>
    <t>Fourniture et pose de tuyau PEHD DE 90  PN 10, y compris toutes sujétions (lit de sable, grillage avertisseur...) y compris raccordement</t>
  </si>
  <si>
    <t>Fourniture et pose de tuyau PEHD DE 63  PN 10, y compris toutes sujétions (lit de sable, grillage avertisseur...) y compris raccordement</t>
  </si>
  <si>
    <t>Sous total 6 pour les seize(16) bassins</t>
  </si>
  <si>
    <t>Sous total 9</t>
  </si>
  <si>
    <t>Fourniture et pose de rouleaux de 100ml de fllexible en PEHD DN32 pour irrigation dans les parcelles partir des bornes d'irrigation</t>
  </si>
  <si>
    <t>rouleau de 100ml</t>
  </si>
  <si>
    <t>Fourniture  et pose  de borne d'irrigation selon le plan joint ( 10 ml de tuyauterie DN 63 PN10, 02 robinets de de puisage)</t>
  </si>
  <si>
    <t>Fourniture  et pose  de borne d'irrigation  selon le plan joint ( 10 ml de tuyauterie DN 63 PN10, 02 robinets de de puisage)</t>
  </si>
  <si>
    <t xml:space="preserve">Fourniture et pose de clôture en grillage confectionnée avec du fil de fer galvanisé diamètre 2,5 mm avec mailles 5 cm de hauteur 1,60 m hors sol et 0,20 m ancré dans du béton, tendeurs, fil de fer, poteau intermédiaire en tube galva diamètre 60 mm espacé de 3 m, poteau d'angle en tube galva lorud diamètre 90 mm ou en cornières de 60*60*6mm, 1 portail d'accès à 2 battants de 1,50 m de hauteur et 3,00 m de largeur totale, 1 portails d'accès 1 battant de 1,50 m de hauteur et 1,50 m de largeur totale, tube galva de diamètre 90 mm  ou cornieres de 60*60*6mm pour poteaux de fixation des portails </t>
  </si>
  <si>
    <r>
      <t>Fourniture et pose d'une électropompe hybride triphasée certifiée (ayant des courbes caractérisitiques issues de test à l'usine) de débit minimum 20 m3/h, HMT 8</t>
    </r>
    <r>
      <rPr>
        <sz val="12"/>
        <rFont val="Georgia"/>
        <family val="1"/>
      </rPr>
      <t>0</t>
    </r>
    <r>
      <rPr>
        <sz val="12"/>
        <color theme="1"/>
        <rFont val="Georgia"/>
        <family val="1"/>
      </rPr>
      <t xml:space="preserve"> m, y compris essais de marche et câble de sécurité en acier inoxydable et toutes sujétions </t>
    </r>
  </si>
  <si>
    <r>
      <t xml:space="preserve">Fourniture et pose d'une électropompe hybride triphasée certifiée (ayant des courbes caractérisitiques issues de test à l'usine) de débit minimum 9 m3/h, HMT </t>
    </r>
    <r>
      <rPr>
        <sz val="12"/>
        <rFont val="Georgia"/>
        <family val="1"/>
      </rPr>
      <t>75</t>
    </r>
    <r>
      <rPr>
        <sz val="12"/>
        <color theme="1"/>
        <rFont val="Georgia"/>
        <family val="1"/>
      </rPr>
      <t xml:space="preserve"> m, y compris essais de marche et câble de sécurité en acier inoxydable et toutes sujétions </t>
    </r>
  </si>
  <si>
    <t xml:space="preserve">Formation et fourniture de trousseau de maintenance des équipements </t>
  </si>
  <si>
    <r>
      <t xml:space="preserve">Fourniture et pose d'une électropompe hybride triphasée certifiée (ayant des courbes caractérisitiques issues de test à l'usine) de débit minimum 10 m3/h, HMT </t>
    </r>
    <r>
      <rPr>
        <sz val="12"/>
        <rFont val="Georgia"/>
        <family val="1"/>
      </rPr>
      <t>70</t>
    </r>
    <r>
      <rPr>
        <sz val="12"/>
        <color theme="1"/>
        <rFont val="Georgia"/>
        <family val="1"/>
      </rPr>
      <t xml:space="preserve"> m, y compris essais de marche et câble de sécurité en acier inoxydable et toutes sujétions </t>
    </r>
  </si>
  <si>
    <t>2.1</t>
  </si>
  <si>
    <t>2.1.1</t>
  </si>
  <si>
    <t>2.2</t>
  </si>
  <si>
    <t>2.2.1</t>
  </si>
  <si>
    <t>2.2.2</t>
  </si>
  <si>
    <t>2.2.3</t>
  </si>
  <si>
    <t>2.2.4</t>
  </si>
  <si>
    <t>2.2.5</t>
  </si>
  <si>
    <t>2.2.6</t>
  </si>
  <si>
    <t>2.2.7</t>
  </si>
  <si>
    <t>3.1</t>
  </si>
  <si>
    <t>3.2</t>
  </si>
  <si>
    <t>3.3</t>
  </si>
  <si>
    <t>3.4</t>
  </si>
  <si>
    <t>4.1</t>
  </si>
  <si>
    <t>4.2</t>
  </si>
  <si>
    <t>4.3</t>
  </si>
  <si>
    <t>4.4</t>
  </si>
  <si>
    <t>4.5</t>
  </si>
  <si>
    <t>5.1</t>
  </si>
  <si>
    <t>5.2</t>
  </si>
  <si>
    <t>5.3</t>
  </si>
  <si>
    <t>6.1</t>
  </si>
  <si>
    <t>6.2</t>
  </si>
  <si>
    <t>6.3</t>
  </si>
  <si>
    <t>6.4</t>
  </si>
  <si>
    <t>6.5</t>
  </si>
  <si>
    <t>6.6</t>
  </si>
  <si>
    <t>6.7</t>
  </si>
  <si>
    <t>6.8</t>
  </si>
  <si>
    <t>7.1</t>
  </si>
  <si>
    <t>7.2</t>
  </si>
  <si>
    <t>7.3</t>
  </si>
  <si>
    <t>8.1</t>
  </si>
  <si>
    <t>Sous-solage au bulldozer et labour croisé pulvérisé au tracteur</t>
  </si>
  <si>
    <t>TOTAL FCFA HTVA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</si>
</sst>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 x14ac:knownFonts="1">
    <font>
      <sz val="11"/>
      <color theme="1"/>
      <name val="Calibri"/>
      <family val="2"/>
      <scheme val="minor"/>
    </font>
    <font>
      <sz val="11"/>
      <color theme="1"/>
      <name val="Calibri"/>
      <family val="2"/>
      <scheme val="minor"/>
    </font>
    <font>
      <sz val="11"/>
      <name val="Arial Narrow"/>
      <family val="2"/>
    </font>
    <font>
      <sz val="11"/>
      <color theme="1"/>
      <name val="Arial Narrow"/>
      <family val="2"/>
    </font>
    <font>
      <sz val="8"/>
      <name val="Calibri"/>
      <family val="2"/>
      <scheme val="minor"/>
    </font>
    <font>
      <b/>
      <sz val="12"/>
      <name val="Georgia"/>
      <family val="1"/>
    </font>
    <font>
      <sz val="12"/>
      <name val="Georgia"/>
      <family val="1"/>
    </font>
    <font>
      <sz val="12"/>
      <color rgb="FFFF0000"/>
      <name val="Georgia"/>
      <family val="1"/>
    </font>
    <font>
      <sz val="12"/>
      <color theme="1"/>
      <name val="Georgia"/>
      <family val="1"/>
    </font>
    <font>
      <sz val="11"/>
      <name val="Georgia"/>
      <family val="1"/>
    </font>
    <font>
      <sz val="11"/>
      <color theme="1"/>
      <name val="Georgia"/>
      <family val="1"/>
    </font>
    <font>
      <b/>
      <sz val="11"/>
      <name val="Georgia"/>
      <family val="1"/>
    </font>
  </fonts>
  <fills count="6">
    <fill>
      <patternFill patternType="none"/>
    </fill>
    <fill>
      <patternFill patternType="gray125"/>
    </fill>
    <fill>
      <patternFill patternType="solid">
        <fgColor theme="2" tint="-0.249977111117893"/>
        <bgColor indexed="64"/>
      </patternFill>
    </fill>
    <fill>
      <patternFill patternType="solid">
        <fgColor rgb="FF92D050"/>
        <bgColor indexed="64"/>
      </patternFill>
    </fill>
    <fill>
      <patternFill patternType="solid">
        <fgColor theme="0"/>
        <bgColor indexed="64"/>
      </patternFill>
    </fill>
    <fill>
      <patternFill patternType="solid">
        <fgColor theme="4"/>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41" fontId="1" fillId="0" borderId="0" applyFont="0" applyFill="0" applyBorder="0" applyAlignment="0" applyProtection="0"/>
  </cellStyleXfs>
  <cellXfs count="56">
    <xf numFmtId="0" fontId="0" fillId="0" borderId="0" xfId="0"/>
    <xf numFmtId="0" fontId="3" fillId="0" borderId="0" xfId="0" applyFont="1"/>
    <xf numFmtId="0" fontId="3" fillId="2" borderId="0" xfId="0" applyFont="1" applyFill="1"/>
    <xf numFmtId="0" fontId="3" fillId="3" borderId="0" xfId="0" applyFont="1" applyFill="1"/>
    <xf numFmtId="0" fontId="2" fillId="0" borderId="0" xfId="0" applyFont="1"/>
    <xf numFmtId="0" fontId="2" fillId="4" borderId="0" xfId="0" applyFont="1" applyFill="1"/>
    <xf numFmtId="0" fontId="3" fillId="4" borderId="0" xfId="0" applyFont="1" applyFill="1"/>
    <xf numFmtId="0" fontId="2" fillId="0" borderId="0" xfId="0" applyFont="1" applyAlignment="1">
      <alignment horizontal="center"/>
    </xf>
    <xf numFmtId="0" fontId="3" fillId="0" borderId="0" xfId="0" applyFont="1" applyAlignment="1">
      <alignment horizontal="center"/>
    </xf>
    <xf numFmtId="0" fontId="5" fillId="0" borderId="1" xfId="0" applyFont="1" applyBorder="1" applyAlignment="1">
      <alignment horizontal="center" vertical="center" wrapText="1"/>
    </xf>
    <xf numFmtId="41" fontId="5" fillId="0" borderId="1" xfId="1" applyFont="1" applyFill="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41" fontId="6" fillId="0" borderId="1" xfId="1" applyFont="1" applyFill="1" applyBorder="1" applyAlignment="1">
      <alignment vertical="center"/>
    </xf>
    <xf numFmtId="41" fontId="6" fillId="0" borderId="1" xfId="1" applyFont="1" applyFill="1" applyBorder="1" applyAlignment="1">
      <alignment horizontal="center" vertical="center"/>
    </xf>
    <xf numFmtId="0" fontId="6" fillId="0" borderId="1" xfId="0" applyFont="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center" vertical="center" wrapText="1"/>
    </xf>
    <xf numFmtId="41" fontId="6" fillId="2" borderId="1" xfId="1" applyFont="1" applyFill="1" applyBorder="1" applyAlignment="1">
      <alignment horizontal="center" vertical="center"/>
    </xf>
    <xf numFmtId="41" fontId="5" fillId="2" borderId="1" xfId="1" applyFont="1" applyFill="1" applyBorder="1" applyAlignment="1">
      <alignment horizontal="center" vertical="center"/>
    </xf>
    <xf numFmtId="0" fontId="7" fillId="0" borderId="1" xfId="0" applyFont="1" applyBorder="1" applyAlignment="1">
      <alignment horizontal="center" vertical="center" wrapText="1"/>
    </xf>
    <xf numFmtId="0" fontId="8" fillId="0" borderId="3" xfId="0" applyFont="1" applyBorder="1" applyAlignment="1">
      <alignment horizontal="justify" vertical="center"/>
    </xf>
    <xf numFmtId="0" fontId="6" fillId="4" borderId="1" xfId="0" applyFont="1" applyFill="1" applyBorder="1" applyAlignment="1">
      <alignment horizontal="center" vertical="center" wrapText="1"/>
    </xf>
    <xf numFmtId="0" fontId="8" fillId="4" borderId="1" xfId="0" applyFont="1" applyFill="1" applyBorder="1" applyAlignment="1">
      <alignment horizontal="justify" vertical="center"/>
    </xf>
    <xf numFmtId="0" fontId="6" fillId="4" borderId="2" xfId="0" applyFont="1" applyFill="1" applyBorder="1" applyAlignment="1">
      <alignment horizontal="center" vertical="center" wrapText="1"/>
    </xf>
    <xf numFmtId="41" fontId="6" fillId="4" borderId="1" xfId="1" applyFont="1" applyFill="1" applyBorder="1" applyAlignment="1">
      <alignment vertical="center"/>
    </xf>
    <xf numFmtId="41" fontId="6" fillId="4" borderId="1" xfId="1" applyFont="1" applyFill="1" applyBorder="1" applyAlignment="1">
      <alignment horizontal="center" vertical="center"/>
    </xf>
    <xf numFmtId="0" fontId="8" fillId="0" borderId="1" xfId="0" applyFont="1" applyBorder="1" applyAlignment="1">
      <alignment horizontal="justify" vertical="center"/>
    </xf>
    <xf numFmtId="0" fontId="6" fillId="0" borderId="2" xfId="0" applyFont="1" applyBorder="1" applyAlignment="1">
      <alignment horizontal="center" vertical="center" wrapText="1"/>
    </xf>
    <xf numFmtId="0" fontId="6" fillId="4" borderId="1" xfId="0" applyFont="1" applyFill="1" applyBorder="1" applyAlignment="1">
      <alignment vertical="center" wrapText="1"/>
    </xf>
    <xf numFmtId="0" fontId="5" fillId="2" borderId="1" xfId="0" applyFont="1" applyFill="1" applyBorder="1" applyAlignment="1">
      <alignment horizontal="center" vertical="center" wrapText="1"/>
    </xf>
    <xf numFmtId="41" fontId="9" fillId="0" borderId="1" xfId="1" applyFont="1" applyFill="1" applyBorder="1" applyAlignment="1">
      <alignment vertical="center"/>
    </xf>
    <xf numFmtId="41" fontId="9" fillId="0" borderId="1" xfId="1" applyFont="1" applyFill="1" applyBorder="1" applyAlignment="1">
      <alignment horizontal="center" vertical="center"/>
    </xf>
    <xf numFmtId="0" fontId="6" fillId="4" borderId="1" xfId="0" applyFont="1" applyFill="1" applyBorder="1" applyAlignment="1">
      <alignment horizontal="left" vertical="top" wrapText="1"/>
    </xf>
    <xf numFmtId="0" fontId="5" fillId="0" borderId="1" xfId="0" applyFont="1" applyBorder="1" applyAlignment="1">
      <alignment horizontal="right" vertical="center" wrapText="1"/>
    </xf>
    <xf numFmtId="41" fontId="5" fillId="0" borderId="1" xfId="1" applyFont="1" applyFill="1" applyBorder="1" applyAlignment="1">
      <alignment horizontal="center" vertical="center"/>
    </xf>
    <xf numFmtId="0" fontId="10" fillId="0" borderId="0" xfId="0" applyFont="1"/>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1" fontId="5" fillId="3" borderId="1" xfId="1" applyFont="1" applyFill="1" applyBorder="1" applyAlignment="1">
      <alignment horizontal="center" vertical="center"/>
    </xf>
    <xf numFmtId="0" fontId="10" fillId="0" borderId="0" xfId="0" applyFont="1" applyAlignment="1">
      <alignment horizontal="center"/>
    </xf>
    <xf numFmtId="41" fontId="10" fillId="0" borderId="0" xfId="1" applyFont="1" applyAlignment="1">
      <alignment vertical="center"/>
    </xf>
    <xf numFmtId="41" fontId="10" fillId="0" borderId="0" xfId="1" applyFont="1" applyAlignment="1">
      <alignment horizontal="center" vertical="center"/>
    </xf>
    <xf numFmtId="41" fontId="9" fillId="2" borderId="1" xfId="1" applyFont="1" applyFill="1" applyBorder="1" applyAlignment="1">
      <alignment horizontal="center" vertical="center"/>
    </xf>
    <xf numFmtId="41" fontId="11" fillId="2" borderId="1" xfId="1" applyFont="1" applyFill="1" applyBorder="1" applyAlignment="1">
      <alignment horizontal="center" vertical="center"/>
    </xf>
    <xf numFmtId="41" fontId="9" fillId="4" borderId="1" xfId="1" applyFont="1" applyFill="1" applyBorder="1" applyAlignment="1">
      <alignment vertical="center"/>
    </xf>
    <xf numFmtId="41" fontId="9" fillId="4" borderId="1" xfId="1" applyFont="1" applyFill="1" applyBorder="1" applyAlignment="1">
      <alignment horizontal="center" vertical="center"/>
    </xf>
    <xf numFmtId="41" fontId="11" fillId="0" borderId="1" xfId="1" applyFont="1" applyFill="1" applyBorder="1" applyAlignment="1">
      <alignment horizontal="center" vertical="center"/>
    </xf>
    <xf numFmtId="0" fontId="5" fillId="5" borderId="1" xfId="0" applyFont="1" applyFill="1" applyBorder="1" applyAlignment="1">
      <alignment horizontal="center" vertical="center" wrapText="1"/>
    </xf>
    <xf numFmtId="41" fontId="5" fillId="5" borderId="1" xfId="1"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3" borderId="1" xfId="0" applyFont="1" applyFill="1" applyBorder="1" applyAlignment="1">
      <alignment horizontal="center"/>
    </xf>
  </cellXfs>
  <cellStyles count="2">
    <cellStyle name="Millier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B1C3-85A5-458D-92A2-1E50D9AB63EB}">
  <dimension ref="A1:BG61"/>
  <sheetViews>
    <sheetView topLeftCell="A52" zoomScaleNormal="100" workbookViewId="0">
      <selection activeCell="B64" sqref="B64"/>
    </sheetView>
  </sheetViews>
  <sheetFormatPr baseColWidth="10" defaultColWidth="11.5546875" defaultRowHeight="13.8" x14ac:dyDescent="0.25"/>
  <cols>
    <col min="1" max="1" width="9.6640625" style="37" bestFit="1" customWidth="1"/>
    <col min="2" max="2" width="67.88671875" style="37" customWidth="1"/>
    <col min="3" max="3" width="10.88671875" style="41" bestFit="1" customWidth="1"/>
    <col min="4" max="4" width="12.6640625" style="41" bestFit="1" customWidth="1"/>
    <col min="5" max="5" width="16.88671875" style="42" customWidth="1"/>
    <col min="6" max="6" width="15.88671875" style="43" bestFit="1" customWidth="1"/>
    <col min="7" max="7" width="16.5546875" style="1" customWidth="1"/>
    <col min="8" max="8" width="17.44140625" style="1" bestFit="1" customWidth="1"/>
    <col min="9" max="16384" width="11.5546875" style="1"/>
  </cols>
  <sheetData>
    <row r="1" spans="1:59" ht="39.9" customHeight="1" x14ac:dyDescent="0.25">
      <c r="A1" s="49" t="s">
        <v>0</v>
      </c>
      <c r="B1" s="49" t="s">
        <v>1</v>
      </c>
      <c r="C1" s="49" t="s">
        <v>2</v>
      </c>
      <c r="D1" s="49" t="s">
        <v>3</v>
      </c>
      <c r="E1" s="50" t="s">
        <v>40</v>
      </c>
      <c r="F1" s="50" t="s">
        <v>39</v>
      </c>
      <c r="G1" s="4"/>
      <c r="H1" s="4"/>
    </row>
    <row r="2" spans="1:59" ht="39.9" customHeight="1" x14ac:dyDescent="0.25">
      <c r="A2" s="9">
        <v>1</v>
      </c>
      <c r="B2" s="11" t="s">
        <v>4</v>
      </c>
      <c r="C2" s="12"/>
      <c r="D2" s="12"/>
      <c r="E2" s="13"/>
      <c r="F2" s="14"/>
      <c r="G2" s="4"/>
      <c r="H2" s="4"/>
    </row>
    <row r="3" spans="1:59" ht="39.9" customHeight="1" x14ac:dyDescent="0.25">
      <c r="A3" s="12" t="s">
        <v>5</v>
      </c>
      <c r="B3" s="15" t="s">
        <v>6</v>
      </c>
      <c r="C3" s="12" t="s">
        <v>7</v>
      </c>
      <c r="D3" s="12">
        <v>1</v>
      </c>
      <c r="E3" s="13"/>
      <c r="F3" s="14">
        <f>D3*E3</f>
        <v>0</v>
      </c>
      <c r="G3" s="4"/>
      <c r="H3" s="4"/>
    </row>
    <row r="4" spans="1:59" ht="39.9" customHeight="1" x14ac:dyDescent="0.25">
      <c r="A4" s="12" t="s">
        <v>8</v>
      </c>
      <c r="B4" s="15" t="s">
        <v>41</v>
      </c>
      <c r="C4" s="12" t="s">
        <v>7</v>
      </c>
      <c r="D4" s="12">
        <v>1</v>
      </c>
      <c r="E4" s="13"/>
      <c r="F4" s="14">
        <f t="shared" ref="F4:F6" si="0">D4*E4</f>
        <v>0</v>
      </c>
      <c r="G4" s="4"/>
      <c r="H4" s="4"/>
    </row>
    <row r="5" spans="1:59" ht="39.9" customHeight="1" x14ac:dyDescent="0.25">
      <c r="A5" s="12" t="s">
        <v>9</v>
      </c>
      <c r="B5" s="15" t="s">
        <v>42</v>
      </c>
      <c r="C5" s="12" t="s">
        <v>7</v>
      </c>
      <c r="D5" s="12">
        <v>1</v>
      </c>
      <c r="E5" s="13"/>
      <c r="F5" s="14">
        <f t="shared" si="0"/>
        <v>0</v>
      </c>
      <c r="G5" s="4"/>
      <c r="H5" s="4"/>
    </row>
    <row r="6" spans="1:59" ht="62.4" x14ac:dyDescent="0.25">
      <c r="A6" s="12" t="s">
        <v>66</v>
      </c>
      <c r="B6" s="15" t="s">
        <v>43</v>
      </c>
      <c r="C6" s="12" t="s">
        <v>10</v>
      </c>
      <c r="D6" s="12">
        <v>2</v>
      </c>
      <c r="E6" s="13"/>
      <c r="F6" s="14">
        <f t="shared" si="0"/>
        <v>0</v>
      </c>
      <c r="G6" s="4"/>
      <c r="H6" s="4"/>
    </row>
    <row r="7" spans="1:59" s="2" customFormat="1" ht="39.9" customHeight="1" x14ac:dyDescent="0.25">
      <c r="A7" s="16"/>
      <c r="B7" s="17" t="s">
        <v>11</v>
      </c>
      <c r="C7" s="18"/>
      <c r="D7" s="18"/>
      <c r="E7" s="19"/>
      <c r="F7" s="20">
        <f>SUM(F3:F6)</f>
        <v>0</v>
      </c>
      <c r="G7" s="4"/>
      <c r="H7" s="4"/>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ht="39.9" customHeight="1" x14ac:dyDescent="0.25">
      <c r="A8" s="9">
        <v>2</v>
      </c>
      <c r="B8" s="11" t="s">
        <v>44</v>
      </c>
      <c r="C8" s="12"/>
      <c r="D8" s="12"/>
      <c r="E8" s="14"/>
      <c r="F8" s="14"/>
      <c r="G8" s="4"/>
      <c r="H8" s="4"/>
    </row>
    <row r="9" spans="1:59" ht="39.9" customHeight="1" x14ac:dyDescent="0.25">
      <c r="A9" s="9" t="s">
        <v>81</v>
      </c>
      <c r="B9" s="11" t="s">
        <v>45</v>
      </c>
      <c r="C9" s="12"/>
      <c r="D9" s="12"/>
      <c r="E9" s="14"/>
      <c r="F9" s="14"/>
      <c r="G9" s="4"/>
      <c r="H9" s="4"/>
    </row>
    <row r="10" spans="1:59" ht="78" x14ac:dyDescent="0.25">
      <c r="A10" s="12" t="s">
        <v>82</v>
      </c>
      <c r="B10" s="15" t="s">
        <v>14</v>
      </c>
      <c r="C10" s="12" t="s">
        <v>13</v>
      </c>
      <c r="D10" s="12">
        <v>1</v>
      </c>
      <c r="E10" s="13"/>
      <c r="F10" s="14">
        <f>D10*E10</f>
        <v>0</v>
      </c>
      <c r="G10" s="4"/>
      <c r="H10" s="4"/>
    </row>
    <row r="11" spans="1:59" ht="39.9" customHeight="1" x14ac:dyDescent="0.25">
      <c r="A11" s="9" t="s">
        <v>83</v>
      </c>
      <c r="B11" s="11" t="s">
        <v>46</v>
      </c>
      <c r="C11" s="12"/>
      <c r="D11" s="21"/>
      <c r="E11" s="13"/>
      <c r="F11" s="14"/>
      <c r="G11" s="4"/>
      <c r="H11" s="4"/>
    </row>
    <row r="12" spans="1:59" ht="39.9" customHeight="1" x14ac:dyDescent="0.25">
      <c r="A12" s="12" t="s">
        <v>84</v>
      </c>
      <c r="B12" s="22" t="s">
        <v>49</v>
      </c>
      <c r="C12" s="12" t="s">
        <v>13</v>
      </c>
      <c r="D12" s="12">
        <v>1</v>
      </c>
      <c r="E12" s="13"/>
      <c r="F12" s="14">
        <f>D12*E12</f>
        <v>0</v>
      </c>
      <c r="G12" s="4"/>
      <c r="H12" s="4"/>
    </row>
    <row r="13" spans="1:59" s="6" customFormat="1" ht="62.4" x14ac:dyDescent="0.25">
      <c r="A13" s="12" t="s">
        <v>85</v>
      </c>
      <c r="B13" s="24" t="s">
        <v>77</v>
      </c>
      <c r="C13" s="25" t="s">
        <v>10</v>
      </c>
      <c r="D13" s="23">
        <v>1</v>
      </c>
      <c r="E13" s="26"/>
      <c r="F13" s="14">
        <f t="shared" ref="F13:F18" si="1">D13*E13</f>
        <v>0</v>
      </c>
      <c r="G13" s="5"/>
      <c r="H13" s="5"/>
    </row>
    <row r="14" spans="1:59" ht="39.9" customHeight="1" x14ac:dyDescent="0.25">
      <c r="A14" s="12" t="s">
        <v>86</v>
      </c>
      <c r="B14" s="28" t="s">
        <v>57</v>
      </c>
      <c r="C14" s="29" t="s">
        <v>10</v>
      </c>
      <c r="D14" s="23">
        <v>38</v>
      </c>
      <c r="E14" s="26"/>
      <c r="F14" s="14">
        <f t="shared" si="1"/>
        <v>0</v>
      </c>
      <c r="G14" s="4"/>
      <c r="H14" s="4"/>
    </row>
    <row r="15" spans="1:59" ht="62.4" x14ac:dyDescent="0.25">
      <c r="A15" s="12" t="s">
        <v>87</v>
      </c>
      <c r="B15" s="28" t="s">
        <v>50</v>
      </c>
      <c r="C15" s="29" t="s">
        <v>10</v>
      </c>
      <c r="D15" s="12">
        <v>1</v>
      </c>
      <c r="E15" s="13"/>
      <c r="F15" s="14">
        <f t="shared" si="1"/>
        <v>0</v>
      </c>
      <c r="G15" s="4"/>
      <c r="H15" s="4"/>
    </row>
    <row r="16" spans="1:59" ht="39.9" customHeight="1" x14ac:dyDescent="0.25">
      <c r="A16" s="12" t="s">
        <v>88</v>
      </c>
      <c r="B16" s="28" t="s">
        <v>64</v>
      </c>
      <c r="C16" s="29" t="s">
        <v>10</v>
      </c>
      <c r="D16" s="12">
        <v>1</v>
      </c>
      <c r="E16" s="13"/>
      <c r="F16" s="14">
        <f t="shared" si="1"/>
        <v>0</v>
      </c>
      <c r="G16" s="4"/>
      <c r="H16" s="4"/>
    </row>
    <row r="17" spans="1:59" ht="39.9" customHeight="1" x14ac:dyDescent="0.25">
      <c r="A17" s="12" t="s">
        <v>89</v>
      </c>
      <c r="B17" s="15" t="s">
        <v>48</v>
      </c>
      <c r="C17" s="12" t="s">
        <v>10</v>
      </c>
      <c r="D17" s="12">
        <v>2</v>
      </c>
      <c r="E17" s="13"/>
      <c r="F17" s="14">
        <f t="shared" si="1"/>
        <v>0</v>
      </c>
      <c r="G17" s="4"/>
      <c r="H17" s="4"/>
    </row>
    <row r="18" spans="1:59" ht="62.4" x14ac:dyDescent="0.25">
      <c r="A18" s="12" t="s">
        <v>90</v>
      </c>
      <c r="B18" s="15" t="s">
        <v>47</v>
      </c>
      <c r="C18" s="12" t="s">
        <v>10</v>
      </c>
      <c r="D18" s="12">
        <v>1</v>
      </c>
      <c r="E18" s="13"/>
      <c r="F18" s="14">
        <f t="shared" si="1"/>
        <v>0</v>
      </c>
      <c r="G18" s="4"/>
      <c r="H18" s="4"/>
    </row>
    <row r="19" spans="1:59" s="2" customFormat="1" ht="39.9" customHeight="1" x14ac:dyDescent="0.25">
      <c r="A19" s="16"/>
      <c r="B19" s="17" t="s">
        <v>15</v>
      </c>
      <c r="C19" s="18"/>
      <c r="D19" s="18"/>
      <c r="E19" s="19"/>
      <c r="F19" s="20">
        <f>SUM(F10:F18)</f>
        <v>0</v>
      </c>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63" customHeight="1" x14ac:dyDescent="0.25">
      <c r="A20" s="9">
        <v>3</v>
      </c>
      <c r="B20" s="52" t="s">
        <v>60</v>
      </c>
      <c r="C20" s="53"/>
      <c r="D20" s="53"/>
      <c r="E20" s="53"/>
      <c r="F20" s="54"/>
      <c r="G20" s="4"/>
    </row>
    <row r="21" spans="1:59" ht="39.9" customHeight="1" x14ac:dyDescent="0.25">
      <c r="A21" s="12" t="s">
        <v>91</v>
      </c>
      <c r="B21" s="15" t="s">
        <v>61</v>
      </c>
      <c r="C21" s="12" t="s">
        <v>10</v>
      </c>
      <c r="D21" s="12">
        <v>1</v>
      </c>
      <c r="E21" s="26"/>
      <c r="F21" s="14">
        <f>D21*E21</f>
        <v>0</v>
      </c>
      <c r="G21" s="4"/>
    </row>
    <row r="22" spans="1:59" ht="93.6" x14ac:dyDescent="0.25">
      <c r="A22" s="12" t="s">
        <v>92</v>
      </c>
      <c r="B22" s="15" t="s">
        <v>62</v>
      </c>
      <c r="C22" s="12" t="s">
        <v>13</v>
      </c>
      <c r="D22" s="12">
        <v>1</v>
      </c>
      <c r="E22" s="26"/>
      <c r="F22" s="14">
        <f t="shared" ref="F22:F24" si="2">D22*E22</f>
        <v>0</v>
      </c>
      <c r="G22" s="4"/>
    </row>
    <row r="23" spans="1:59" ht="46.8" x14ac:dyDescent="0.25">
      <c r="A23" s="12" t="s">
        <v>93</v>
      </c>
      <c r="B23" s="15" t="s">
        <v>54</v>
      </c>
      <c r="C23" s="12" t="s">
        <v>10</v>
      </c>
      <c r="D23" s="12">
        <v>1</v>
      </c>
      <c r="E23" s="13"/>
      <c r="F23" s="14">
        <f t="shared" si="2"/>
        <v>0</v>
      </c>
      <c r="G23" s="4"/>
    </row>
    <row r="24" spans="1:59" ht="46.8" x14ac:dyDescent="0.25">
      <c r="A24" s="12" t="s">
        <v>94</v>
      </c>
      <c r="B24" s="15" t="s">
        <v>63</v>
      </c>
      <c r="C24" s="12" t="s">
        <v>10</v>
      </c>
      <c r="D24" s="12">
        <v>1</v>
      </c>
      <c r="E24" s="13"/>
      <c r="F24" s="14">
        <f t="shared" si="2"/>
        <v>0</v>
      </c>
      <c r="G24" s="4"/>
    </row>
    <row r="25" spans="1:59" s="2" customFormat="1" ht="39.9" customHeight="1" x14ac:dyDescent="0.25">
      <c r="A25" s="31"/>
      <c r="B25" s="17" t="s">
        <v>16</v>
      </c>
      <c r="C25" s="18"/>
      <c r="D25" s="18"/>
      <c r="E25" s="19"/>
      <c r="F25" s="20">
        <f>SUM(F21:F24)</f>
        <v>0</v>
      </c>
      <c r="G25" s="4"/>
      <c r="H25" s="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ht="39.9" customHeight="1" x14ac:dyDescent="0.25">
      <c r="A26" s="9">
        <v>4</v>
      </c>
      <c r="B26" s="11" t="s">
        <v>51</v>
      </c>
      <c r="C26" s="12"/>
      <c r="D26" s="12"/>
      <c r="E26" s="14"/>
      <c r="F26" s="14"/>
      <c r="G26" s="4"/>
      <c r="H26" s="4"/>
    </row>
    <row r="27" spans="1:59" ht="78" x14ac:dyDescent="0.25">
      <c r="A27" s="12" t="s">
        <v>95</v>
      </c>
      <c r="B27" s="30" t="s">
        <v>65</v>
      </c>
      <c r="C27" s="23" t="s">
        <v>12</v>
      </c>
      <c r="D27" s="23">
        <v>93</v>
      </c>
      <c r="E27" s="13"/>
      <c r="F27" s="14">
        <f>D27*E27</f>
        <v>0</v>
      </c>
      <c r="G27" s="4"/>
      <c r="H27" s="4"/>
    </row>
    <row r="28" spans="1:59" ht="46.8" x14ac:dyDescent="0.25">
      <c r="A28" s="12" t="s">
        <v>96</v>
      </c>
      <c r="B28" s="30" t="s">
        <v>68</v>
      </c>
      <c r="C28" s="23" t="s">
        <v>12</v>
      </c>
      <c r="D28" s="12">
        <v>822</v>
      </c>
      <c r="E28" s="13"/>
      <c r="F28" s="14">
        <f t="shared" ref="F28:F31" si="3">D28*E28</f>
        <v>0</v>
      </c>
      <c r="G28" s="4"/>
      <c r="H28" s="4"/>
    </row>
    <row r="29" spans="1:59" ht="46.8" x14ac:dyDescent="0.25">
      <c r="A29" s="12" t="s">
        <v>97</v>
      </c>
      <c r="B29" s="30" t="s">
        <v>69</v>
      </c>
      <c r="C29" s="23" t="s">
        <v>12</v>
      </c>
      <c r="D29" s="12">
        <v>520</v>
      </c>
      <c r="E29" s="13"/>
      <c r="F29" s="14">
        <f t="shared" si="3"/>
        <v>0</v>
      </c>
      <c r="G29" s="4"/>
      <c r="H29" s="4"/>
    </row>
    <row r="30" spans="1:59" ht="46.8" x14ac:dyDescent="0.25">
      <c r="A30" s="12" t="s">
        <v>98</v>
      </c>
      <c r="B30" s="30" t="s">
        <v>72</v>
      </c>
      <c r="C30" s="23" t="s">
        <v>73</v>
      </c>
      <c r="D30" s="23">
        <f>+D36</f>
        <v>32</v>
      </c>
      <c r="E30" s="32"/>
      <c r="F30" s="14">
        <f t="shared" si="3"/>
        <v>0</v>
      </c>
      <c r="G30" s="4"/>
      <c r="H30" s="4"/>
    </row>
    <row r="31" spans="1:59" ht="39.9" customHeight="1" x14ac:dyDescent="0.25">
      <c r="A31" s="12" t="s">
        <v>99</v>
      </c>
      <c r="B31" s="30" t="s">
        <v>52</v>
      </c>
      <c r="C31" s="23" t="s">
        <v>7</v>
      </c>
      <c r="D31" s="12">
        <v>1</v>
      </c>
      <c r="E31" s="26"/>
      <c r="F31" s="14">
        <f t="shared" si="3"/>
        <v>0</v>
      </c>
      <c r="G31" s="4"/>
      <c r="H31" s="4"/>
    </row>
    <row r="32" spans="1:59" s="2" customFormat="1" ht="39.9" customHeight="1" x14ac:dyDescent="0.25">
      <c r="A32" s="16"/>
      <c r="B32" s="17" t="s">
        <v>17</v>
      </c>
      <c r="C32" s="18"/>
      <c r="D32" s="18"/>
      <c r="E32" s="19"/>
      <c r="F32" s="20">
        <f>SUM(F27:F31)</f>
        <v>0</v>
      </c>
      <c r="G32" s="4"/>
      <c r="H32" s="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ht="39.9" customHeight="1" x14ac:dyDescent="0.25">
      <c r="A33" s="9">
        <v>5</v>
      </c>
      <c r="B33" s="11" t="s">
        <v>19</v>
      </c>
      <c r="C33" s="12"/>
      <c r="D33" s="12"/>
      <c r="E33" s="14"/>
      <c r="F33" s="14"/>
      <c r="G33" s="4"/>
      <c r="H33" s="4"/>
    </row>
    <row r="34" spans="1:59" ht="46.8" x14ac:dyDescent="0.25">
      <c r="A34" s="12" t="s">
        <v>100</v>
      </c>
      <c r="B34" s="15" t="s">
        <v>32</v>
      </c>
      <c r="C34" s="12" t="s">
        <v>20</v>
      </c>
      <c r="D34" s="12">
        <v>16</v>
      </c>
      <c r="E34" s="13"/>
      <c r="F34" s="14">
        <f>D34*E34</f>
        <v>0</v>
      </c>
      <c r="G34" s="4"/>
      <c r="H34" s="4"/>
    </row>
    <row r="35" spans="1:59" ht="39.9" customHeight="1" x14ac:dyDescent="0.25">
      <c r="A35" s="12" t="s">
        <v>101</v>
      </c>
      <c r="B35" s="15" t="s">
        <v>33</v>
      </c>
      <c r="C35" s="12" t="s">
        <v>20</v>
      </c>
      <c r="D35" s="12">
        <v>16</v>
      </c>
      <c r="E35" s="13"/>
      <c r="F35" s="14">
        <f t="shared" ref="F35:F36" si="4">D35*E35</f>
        <v>0</v>
      </c>
      <c r="G35" s="4"/>
      <c r="H35" s="4"/>
    </row>
    <row r="36" spans="1:59" ht="39.9" customHeight="1" x14ac:dyDescent="0.25">
      <c r="A36" s="12" t="s">
        <v>102</v>
      </c>
      <c r="B36" s="34" t="s">
        <v>74</v>
      </c>
      <c r="C36" s="23" t="s">
        <v>10</v>
      </c>
      <c r="D36" s="23">
        <v>32</v>
      </c>
      <c r="E36" s="27"/>
      <c r="F36" s="14">
        <f t="shared" si="4"/>
        <v>0</v>
      </c>
      <c r="G36" s="4"/>
      <c r="H36" s="4"/>
    </row>
    <row r="37" spans="1:59" s="2" customFormat="1" ht="39.9" customHeight="1" x14ac:dyDescent="0.25">
      <c r="A37" s="31"/>
      <c r="B37" s="17" t="s">
        <v>18</v>
      </c>
      <c r="C37" s="31"/>
      <c r="D37" s="31"/>
      <c r="E37" s="19"/>
      <c r="F37" s="20">
        <f>SUM(F34:F36)</f>
        <v>0</v>
      </c>
      <c r="G37" s="4"/>
      <c r="H37" s="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s="2" customFormat="1" ht="39.9" customHeight="1" x14ac:dyDescent="0.25">
      <c r="A38" s="9">
        <v>6</v>
      </c>
      <c r="B38" s="11" t="s">
        <v>67</v>
      </c>
      <c r="C38" s="9"/>
      <c r="D38" s="9"/>
      <c r="E38" s="14"/>
      <c r="F38" s="14"/>
      <c r="G38" s="4"/>
      <c r="H38" s="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s="2" customFormat="1" ht="39.9" customHeight="1" x14ac:dyDescent="0.25">
      <c r="A39" s="12" t="s">
        <v>103</v>
      </c>
      <c r="B39" s="15" t="s">
        <v>21</v>
      </c>
      <c r="C39" s="12" t="s">
        <v>22</v>
      </c>
      <c r="D39" s="12">
        <v>1.99</v>
      </c>
      <c r="E39" s="13"/>
      <c r="F39" s="14">
        <f>D39*E39</f>
        <v>0</v>
      </c>
      <c r="G39" s="4"/>
      <c r="H39" s="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s="2" customFormat="1" ht="39.9" customHeight="1" x14ac:dyDescent="0.25">
      <c r="A40" s="12" t="s">
        <v>104</v>
      </c>
      <c r="B40" s="15" t="s">
        <v>23</v>
      </c>
      <c r="C40" s="12" t="s">
        <v>22</v>
      </c>
      <c r="D40" s="12">
        <v>0.23</v>
      </c>
      <c r="E40" s="13"/>
      <c r="F40" s="14">
        <f t="shared" ref="F40:F46" si="5">D40*E40</f>
        <v>0</v>
      </c>
      <c r="G40" s="4"/>
      <c r="H40" s="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s="2" customFormat="1" ht="39.9" customHeight="1" x14ac:dyDescent="0.25">
      <c r="A41" s="12" t="s">
        <v>105</v>
      </c>
      <c r="B41" s="15" t="s">
        <v>24</v>
      </c>
      <c r="C41" s="12" t="s">
        <v>22</v>
      </c>
      <c r="D41" s="12">
        <v>0.69</v>
      </c>
      <c r="E41" s="13"/>
      <c r="F41" s="14">
        <f t="shared" si="5"/>
        <v>0</v>
      </c>
      <c r="G41" s="4"/>
      <c r="H41" s="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s="2" customFormat="1" ht="39.9" customHeight="1" x14ac:dyDescent="0.25">
      <c r="A42" s="12" t="s">
        <v>106</v>
      </c>
      <c r="B42" s="15" t="s">
        <v>25</v>
      </c>
      <c r="C42" s="12" t="s">
        <v>22</v>
      </c>
      <c r="D42" s="12">
        <v>0.13</v>
      </c>
      <c r="E42" s="13"/>
      <c r="F42" s="14">
        <f t="shared" si="5"/>
        <v>0</v>
      </c>
      <c r="G42" s="4"/>
      <c r="H42" s="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s="2" customFormat="1" ht="39.9" customHeight="1" x14ac:dyDescent="0.25">
      <c r="A43" s="12" t="s">
        <v>107</v>
      </c>
      <c r="B43" s="15" t="s">
        <v>26</v>
      </c>
      <c r="C43" s="12" t="s">
        <v>22</v>
      </c>
      <c r="D43" s="12">
        <v>0.21</v>
      </c>
      <c r="E43" s="13"/>
      <c r="F43" s="14">
        <f t="shared" si="5"/>
        <v>0</v>
      </c>
      <c r="G43" s="4"/>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s="2" customFormat="1" ht="39.9" customHeight="1" x14ac:dyDescent="0.25">
      <c r="A44" s="12" t="s">
        <v>108</v>
      </c>
      <c r="B44" s="15" t="s">
        <v>27</v>
      </c>
      <c r="C44" s="12" t="s">
        <v>28</v>
      </c>
      <c r="D44" s="12">
        <v>7.82</v>
      </c>
      <c r="E44" s="13"/>
      <c r="F44" s="14">
        <f t="shared" si="5"/>
        <v>0</v>
      </c>
      <c r="G44" s="4"/>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s="2" customFormat="1" ht="39.9" customHeight="1" x14ac:dyDescent="0.25">
      <c r="A45" s="12" t="s">
        <v>109</v>
      </c>
      <c r="B45" s="15" t="s">
        <v>29</v>
      </c>
      <c r="C45" s="12" t="s">
        <v>28</v>
      </c>
      <c r="D45" s="12">
        <v>9.1999999999999993</v>
      </c>
      <c r="E45" s="13"/>
      <c r="F45" s="14">
        <f t="shared" si="5"/>
        <v>0</v>
      </c>
      <c r="G45" s="4"/>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s="2" customFormat="1" ht="39.9" customHeight="1" x14ac:dyDescent="0.25">
      <c r="A46" s="12" t="s">
        <v>110</v>
      </c>
      <c r="B46" s="15" t="s">
        <v>30</v>
      </c>
      <c r="C46" s="12" t="s">
        <v>28</v>
      </c>
      <c r="D46" s="12">
        <v>7.36</v>
      </c>
      <c r="E46" s="13"/>
      <c r="F46" s="14">
        <f t="shared" si="5"/>
        <v>0</v>
      </c>
      <c r="G46" s="4"/>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39.9" customHeight="1" x14ac:dyDescent="0.25">
      <c r="A47" s="12"/>
      <c r="B47" s="35" t="s">
        <v>31</v>
      </c>
      <c r="C47" s="12"/>
      <c r="D47" s="12"/>
      <c r="E47" s="14"/>
      <c r="F47" s="14">
        <f>SUM(F39:F46)</f>
        <v>0</v>
      </c>
      <c r="G47" s="4"/>
    </row>
    <row r="48" spans="1:59" ht="39.9" customHeight="1" x14ac:dyDescent="0.25">
      <c r="A48" s="18"/>
      <c r="B48" s="17" t="s">
        <v>70</v>
      </c>
      <c r="C48" s="18"/>
      <c r="D48" s="18"/>
      <c r="E48" s="19"/>
      <c r="F48" s="19">
        <f>+F47*16</f>
        <v>0</v>
      </c>
      <c r="G48" s="4"/>
    </row>
    <row r="49" spans="1:59" s="8" customFormat="1" ht="39.9" customHeight="1" x14ac:dyDescent="0.25">
      <c r="A49" s="9">
        <v>7</v>
      </c>
      <c r="B49" s="9" t="s">
        <v>35</v>
      </c>
      <c r="C49" s="9"/>
      <c r="D49" s="9"/>
      <c r="E49" s="36"/>
      <c r="F49" s="36"/>
      <c r="G49" s="7"/>
      <c r="H49" s="1"/>
      <c r="I49" s="1"/>
      <c r="J49" s="1"/>
      <c r="K49" s="1"/>
      <c r="L49" s="1"/>
    </row>
    <row r="50" spans="1:59" ht="39.9" customHeight="1" x14ac:dyDescent="0.25">
      <c r="A50" s="12" t="s">
        <v>111</v>
      </c>
      <c r="B50" s="30" t="s">
        <v>36</v>
      </c>
      <c r="C50" s="12" t="s">
        <v>37</v>
      </c>
      <c r="D50" s="12">
        <v>4.83</v>
      </c>
      <c r="E50" s="13"/>
      <c r="F50" s="14">
        <f>D50*E50</f>
        <v>0</v>
      </c>
      <c r="G50" s="4"/>
    </row>
    <row r="51" spans="1:59" ht="39.9" customHeight="1" x14ac:dyDescent="0.25">
      <c r="A51" s="12" t="s">
        <v>112</v>
      </c>
      <c r="B51" s="30" t="s">
        <v>115</v>
      </c>
      <c r="C51" s="12" t="s">
        <v>37</v>
      </c>
      <c r="D51" s="12">
        <v>4.83</v>
      </c>
      <c r="E51" s="26"/>
      <c r="F51" s="14">
        <f t="shared" ref="F51:F52" si="6">D51*E51</f>
        <v>0</v>
      </c>
      <c r="G51" s="4"/>
    </row>
    <row r="52" spans="1:59" ht="156" x14ac:dyDescent="0.25">
      <c r="A52" s="12" t="s">
        <v>113</v>
      </c>
      <c r="B52" s="15" t="s">
        <v>76</v>
      </c>
      <c r="C52" s="12" t="s">
        <v>12</v>
      </c>
      <c r="D52" s="12">
        <v>886</v>
      </c>
      <c r="E52" s="26"/>
      <c r="F52" s="14">
        <f t="shared" si="6"/>
        <v>0</v>
      </c>
      <c r="G52" s="4"/>
    </row>
    <row r="53" spans="1:59" s="2" customFormat="1" ht="39.9" customHeight="1" x14ac:dyDescent="0.25">
      <c r="A53" s="31"/>
      <c r="B53" s="17" t="s">
        <v>53</v>
      </c>
      <c r="C53" s="31"/>
      <c r="D53" s="31"/>
      <c r="E53" s="19"/>
      <c r="F53" s="20">
        <f>SUM(F50:F52)</f>
        <v>0</v>
      </c>
      <c r="G53" s="4"/>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row>
    <row r="54" spans="1:59" ht="39.9" customHeight="1" x14ac:dyDescent="0.25">
      <c r="A54" s="9">
        <v>8</v>
      </c>
      <c r="B54" s="11" t="s">
        <v>38</v>
      </c>
      <c r="C54" s="12"/>
      <c r="D54" s="12"/>
      <c r="E54" s="14"/>
      <c r="F54" s="14"/>
      <c r="G54" s="4"/>
    </row>
    <row r="55" spans="1:59" ht="39.9" customHeight="1" x14ac:dyDescent="0.25">
      <c r="A55" s="38" t="s">
        <v>114</v>
      </c>
      <c r="B55" s="38" t="s">
        <v>79</v>
      </c>
      <c r="C55" s="38" t="s">
        <v>7</v>
      </c>
      <c r="D55" s="39">
        <v>1</v>
      </c>
      <c r="E55" s="39"/>
      <c r="F55" s="39">
        <f>+D55*E55</f>
        <v>0</v>
      </c>
      <c r="G55" s="4"/>
    </row>
    <row r="56" spans="1:59" ht="39.9" customHeight="1" x14ac:dyDescent="0.25">
      <c r="A56" s="18"/>
      <c r="B56" s="17" t="s">
        <v>34</v>
      </c>
      <c r="C56" s="31"/>
      <c r="D56" s="31"/>
      <c r="E56" s="19"/>
      <c r="F56" s="20">
        <f>SUM(F54:F55)</f>
        <v>0</v>
      </c>
      <c r="G56" s="4"/>
    </row>
    <row r="57" spans="1:59" s="3" customFormat="1" ht="39.9" customHeight="1" x14ac:dyDescent="0.25">
      <c r="A57" s="51" t="s">
        <v>116</v>
      </c>
      <c r="B57" s="51"/>
      <c r="C57" s="51"/>
      <c r="D57" s="51"/>
      <c r="E57" s="40"/>
      <c r="F57" s="40">
        <f>+F53+F48+F37+F32+F25+F19+F7+F56</f>
        <v>0</v>
      </c>
      <c r="G57" s="4"/>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row>
    <row r="61" spans="1:59" x14ac:dyDescent="0.25">
      <c r="E61" s="1"/>
      <c r="F61" s="1"/>
    </row>
  </sheetData>
  <mergeCells count="2">
    <mergeCell ref="A57:D57"/>
    <mergeCell ref="B20:F20"/>
  </mergeCells>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4683B-D2D0-410A-8629-6368D38A9A44}">
  <dimension ref="A1:BG57"/>
  <sheetViews>
    <sheetView topLeftCell="A52" zoomScaleNormal="100" workbookViewId="0">
      <selection activeCell="A57" sqref="A57:D57"/>
    </sheetView>
  </sheetViews>
  <sheetFormatPr baseColWidth="10" defaultColWidth="11.5546875" defaultRowHeight="13.8" x14ac:dyDescent="0.25"/>
  <cols>
    <col min="1" max="1" width="10" style="37" bestFit="1" customWidth="1"/>
    <col min="2" max="2" width="85.88671875" style="37" customWidth="1"/>
    <col min="3" max="3" width="14.33203125" style="41" customWidth="1"/>
    <col min="4" max="4" width="14.88671875" style="41" customWidth="1"/>
    <col min="5" max="5" width="18.88671875" style="42" customWidth="1"/>
    <col min="6" max="6" width="17.44140625" style="43" customWidth="1"/>
    <col min="7" max="7" width="16.5546875" style="1" customWidth="1"/>
    <col min="8" max="8" width="17.44140625" style="1" bestFit="1" customWidth="1"/>
    <col min="9" max="16384" width="11.5546875" style="1"/>
  </cols>
  <sheetData>
    <row r="1" spans="1:59" ht="39.9" customHeight="1" x14ac:dyDescent="0.25">
      <c r="A1" s="9" t="s">
        <v>0</v>
      </c>
      <c r="B1" s="9" t="s">
        <v>1</v>
      </c>
      <c r="C1" s="9" t="s">
        <v>2</v>
      </c>
      <c r="D1" s="9" t="s">
        <v>3</v>
      </c>
      <c r="E1" s="10" t="s">
        <v>40</v>
      </c>
      <c r="F1" s="10" t="s">
        <v>39</v>
      </c>
      <c r="G1" s="4"/>
      <c r="H1" s="4"/>
    </row>
    <row r="2" spans="1:59" ht="39.9" customHeight="1" x14ac:dyDescent="0.25">
      <c r="A2" s="9">
        <v>1</v>
      </c>
      <c r="B2" s="11" t="s">
        <v>4</v>
      </c>
      <c r="C2" s="12"/>
      <c r="D2" s="12"/>
      <c r="E2" s="32"/>
      <c r="F2" s="33"/>
      <c r="G2" s="4"/>
      <c r="H2" s="4"/>
    </row>
    <row r="3" spans="1:59" ht="39.9" customHeight="1" x14ac:dyDescent="0.25">
      <c r="A3" s="12" t="s">
        <v>5</v>
      </c>
      <c r="B3" s="15" t="s">
        <v>6</v>
      </c>
      <c r="C3" s="12" t="s">
        <v>7</v>
      </c>
      <c r="D3" s="12">
        <v>1</v>
      </c>
      <c r="E3" s="32"/>
      <c r="F3" s="33">
        <f>+D3*E3</f>
        <v>0</v>
      </c>
      <c r="G3" s="4"/>
      <c r="H3" s="4"/>
    </row>
    <row r="4" spans="1:59" ht="39.9" customHeight="1" x14ac:dyDescent="0.25">
      <c r="A4" s="12" t="s">
        <v>8</v>
      </c>
      <c r="B4" s="15" t="s">
        <v>41</v>
      </c>
      <c r="C4" s="12" t="s">
        <v>7</v>
      </c>
      <c r="D4" s="12">
        <v>1</v>
      </c>
      <c r="E4" s="32"/>
      <c r="F4" s="33">
        <f>+D4*E4</f>
        <v>0</v>
      </c>
      <c r="G4" s="4"/>
      <c r="H4" s="4"/>
    </row>
    <row r="5" spans="1:59" ht="39.9" customHeight="1" x14ac:dyDescent="0.25">
      <c r="A5" s="12" t="s">
        <v>9</v>
      </c>
      <c r="B5" s="15" t="s">
        <v>42</v>
      </c>
      <c r="C5" s="12" t="s">
        <v>7</v>
      </c>
      <c r="D5" s="12">
        <v>1</v>
      </c>
      <c r="E5" s="32"/>
      <c r="F5" s="33">
        <f>+D5*E5</f>
        <v>0</v>
      </c>
      <c r="G5" s="4"/>
      <c r="H5" s="4"/>
    </row>
    <row r="6" spans="1:59" ht="46.8" x14ac:dyDescent="0.25">
      <c r="A6" s="12" t="s">
        <v>66</v>
      </c>
      <c r="B6" s="15" t="s">
        <v>43</v>
      </c>
      <c r="C6" s="12" t="s">
        <v>10</v>
      </c>
      <c r="D6" s="12">
        <v>2</v>
      </c>
      <c r="E6" s="32"/>
      <c r="F6" s="33">
        <f>+D6*E6</f>
        <v>0</v>
      </c>
      <c r="G6" s="4"/>
      <c r="H6" s="4"/>
    </row>
    <row r="7" spans="1:59" s="2" customFormat="1" ht="39.9" customHeight="1" x14ac:dyDescent="0.25">
      <c r="A7" s="16"/>
      <c r="B7" s="17" t="s">
        <v>11</v>
      </c>
      <c r="C7" s="18"/>
      <c r="D7" s="18"/>
      <c r="E7" s="44"/>
      <c r="F7" s="45">
        <f>SUM(F3:F6)</f>
        <v>0</v>
      </c>
      <c r="G7" s="4"/>
      <c r="H7" s="4"/>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ht="39.9" customHeight="1" x14ac:dyDescent="0.25">
      <c r="A8" s="9">
        <v>2</v>
      </c>
      <c r="B8" s="11" t="s">
        <v>44</v>
      </c>
      <c r="C8" s="12"/>
      <c r="D8" s="12"/>
      <c r="E8" s="33"/>
      <c r="F8" s="33"/>
      <c r="G8" s="4"/>
      <c r="H8" s="4"/>
    </row>
    <row r="9" spans="1:59" ht="39.9" customHeight="1" x14ac:dyDescent="0.25">
      <c r="A9" s="9" t="s">
        <v>81</v>
      </c>
      <c r="B9" s="11" t="s">
        <v>45</v>
      </c>
      <c r="C9" s="12"/>
      <c r="D9" s="12"/>
      <c r="E9" s="33"/>
      <c r="F9" s="33"/>
      <c r="G9" s="4"/>
      <c r="H9" s="4"/>
    </row>
    <row r="10" spans="1:59" ht="62.4" x14ac:dyDescent="0.25">
      <c r="A10" s="12" t="s">
        <v>82</v>
      </c>
      <c r="B10" s="15" t="s">
        <v>14</v>
      </c>
      <c r="C10" s="12" t="s">
        <v>13</v>
      </c>
      <c r="D10" s="12">
        <v>1</v>
      </c>
      <c r="E10" s="32"/>
      <c r="F10" s="33">
        <f t="shared" ref="F10:F18" si="0">+D10*E10</f>
        <v>0</v>
      </c>
      <c r="G10" s="4"/>
      <c r="H10" s="4"/>
    </row>
    <row r="11" spans="1:59" ht="39.9" customHeight="1" x14ac:dyDescent="0.25">
      <c r="A11" s="9" t="s">
        <v>83</v>
      </c>
      <c r="B11" s="11" t="s">
        <v>46</v>
      </c>
      <c r="C11" s="12"/>
      <c r="D11" s="21"/>
      <c r="E11" s="32"/>
      <c r="F11" s="33">
        <f t="shared" si="0"/>
        <v>0</v>
      </c>
      <c r="G11" s="4"/>
      <c r="H11" s="4"/>
    </row>
    <row r="12" spans="1:59" ht="39.9" customHeight="1" x14ac:dyDescent="0.25">
      <c r="A12" s="12" t="s">
        <v>84</v>
      </c>
      <c r="B12" s="22" t="s">
        <v>49</v>
      </c>
      <c r="C12" s="12" t="s">
        <v>13</v>
      </c>
      <c r="D12" s="12">
        <v>1</v>
      </c>
      <c r="E12" s="32"/>
      <c r="F12" s="33">
        <f t="shared" si="0"/>
        <v>0</v>
      </c>
      <c r="G12" s="4"/>
      <c r="H12" s="4"/>
    </row>
    <row r="13" spans="1:59" s="6" customFormat="1" ht="62.4" x14ac:dyDescent="0.25">
      <c r="A13" s="12" t="s">
        <v>85</v>
      </c>
      <c r="B13" s="24" t="s">
        <v>78</v>
      </c>
      <c r="C13" s="25" t="s">
        <v>10</v>
      </c>
      <c r="D13" s="23">
        <v>1</v>
      </c>
      <c r="E13" s="46"/>
      <c r="F13" s="47">
        <f t="shared" si="0"/>
        <v>0</v>
      </c>
      <c r="G13" s="5"/>
      <c r="H13" s="5"/>
    </row>
    <row r="14" spans="1:59" ht="39.9" customHeight="1" x14ac:dyDescent="0.25">
      <c r="A14" s="12" t="s">
        <v>86</v>
      </c>
      <c r="B14" s="28" t="s">
        <v>57</v>
      </c>
      <c r="C14" s="29" t="s">
        <v>10</v>
      </c>
      <c r="D14" s="23">
        <v>14</v>
      </c>
      <c r="E14" s="32"/>
      <c r="F14" s="33">
        <f t="shared" si="0"/>
        <v>0</v>
      </c>
      <c r="G14" s="4"/>
      <c r="H14" s="4"/>
    </row>
    <row r="15" spans="1:59" ht="46.8" x14ac:dyDescent="0.25">
      <c r="A15" s="12" t="s">
        <v>87</v>
      </c>
      <c r="B15" s="28" t="s">
        <v>50</v>
      </c>
      <c r="C15" s="29" t="s">
        <v>10</v>
      </c>
      <c r="D15" s="12">
        <v>1</v>
      </c>
      <c r="E15" s="32"/>
      <c r="F15" s="33">
        <f t="shared" si="0"/>
        <v>0</v>
      </c>
      <c r="G15" s="4"/>
      <c r="H15" s="4"/>
    </row>
    <row r="16" spans="1:59" ht="39.9" customHeight="1" x14ac:dyDescent="0.25">
      <c r="A16" s="12" t="s">
        <v>88</v>
      </c>
      <c r="B16" s="28" t="s">
        <v>58</v>
      </c>
      <c r="C16" s="29" t="s">
        <v>10</v>
      </c>
      <c r="D16" s="12">
        <v>1</v>
      </c>
      <c r="E16" s="32"/>
      <c r="F16" s="33">
        <f t="shared" si="0"/>
        <v>0</v>
      </c>
      <c r="G16" s="4"/>
      <c r="H16" s="4"/>
    </row>
    <row r="17" spans="1:59" ht="39.9" customHeight="1" x14ac:dyDescent="0.25">
      <c r="A17" s="12" t="s">
        <v>89</v>
      </c>
      <c r="B17" s="15" t="s">
        <v>48</v>
      </c>
      <c r="C17" s="12" t="s">
        <v>10</v>
      </c>
      <c r="D17" s="12">
        <v>2</v>
      </c>
      <c r="E17" s="32"/>
      <c r="F17" s="33">
        <f t="shared" si="0"/>
        <v>0</v>
      </c>
      <c r="G17" s="4"/>
      <c r="H17" s="4"/>
    </row>
    <row r="18" spans="1:59" ht="46.8" x14ac:dyDescent="0.25">
      <c r="A18" s="12" t="s">
        <v>90</v>
      </c>
      <c r="B18" s="15" t="s">
        <v>47</v>
      </c>
      <c r="C18" s="12" t="s">
        <v>10</v>
      </c>
      <c r="D18" s="12">
        <v>1</v>
      </c>
      <c r="E18" s="32"/>
      <c r="F18" s="33">
        <f t="shared" si="0"/>
        <v>0</v>
      </c>
      <c r="G18" s="4"/>
      <c r="H18" s="4"/>
    </row>
    <row r="19" spans="1:59" s="2" customFormat="1" ht="39.9" customHeight="1" x14ac:dyDescent="0.25">
      <c r="A19" s="16"/>
      <c r="B19" s="17" t="s">
        <v>15</v>
      </c>
      <c r="C19" s="18"/>
      <c r="D19" s="18"/>
      <c r="E19" s="44"/>
      <c r="F19" s="45">
        <f>SUM(F10:F18)</f>
        <v>0</v>
      </c>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63.75" customHeight="1" x14ac:dyDescent="0.25">
      <c r="A20" s="9">
        <v>3</v>
      </c>
      <c r="B20" s="52" t="s">
        <v>60</v>
      </c>
      <c r="C20" s="53"/>
      <c r="D20" s="53"/>
      <c r="E20" s="53"/>
      <c r="F20" s="54"/>
      <c r="G20" s="4"/>
    </row>
    <row r="21" spans="1:59" ht="39.9" customHeight="1" x14ac:dyDescent="0.25">
      <c r="A21" s="12" t="s">
        <v>91</v>
      </c>
      <c r="B21" s="15" t="s">
        <v>61</v>
      </c>
      <c r="C21" s="12" t="s">
        <v>10</v>
      </c>
      <c r="D21" s="12">
        <v>1</v>
      </c>
      <c r="E21" s="32"/>
      <c r="F21" s="33">
        <f>E21*D21</f>
        <v>0</v>
      </c>
      <c r="G21" s="4"/>
    </row>
    <row r="22" spans="1:59" ht="78" x14ac:dyDescent="0.25">
      <c r="A22" s="12" t="s">
        <v>92</v>
      </c>
      <c r="B22" s="15" t="s">
        <v>62</v>
      </c>
      <c r="C22" s="12" t="s">
        <v>13</v>
      </c>
      <c r="D22" s="12">
        <v>1</v>
      </c>
      <c r="E22" s="32"/>
      <c r="F22" s="33">
        <f t="shared" ref="F22" si="1">E22*D22</f>
        <v>0</v>
      </c>
      <c r="G22" s="4"/>
    </row>
    <row r="23" spans="1:59" ht="46.8" x14ac:dyDescent="0.25">
      <c r="A23" s="12" t="s">
        <v>93</v>
      </c>
      <c r="B23" s="15" t="s">
        <v>54</v>
      </c>
      <c r="C23" s="12" t="s">
        <v>10</v>
      </c>
      <c r="D23" s="12">
        <v>1</v>
      </c>
      <c r="E23" s="32"/>
      <c r="F23" s="33">
        <f t="shared" ref="F23:F24" si="2">+D23*E23</f>
        <v>0</v>
      </c>
      <c r="G23" s="4"/>
    </row>
    <row r="24" spans="1:59" ht="39.9" customHeight="1" x14ac:dyDescent="0.25">
      <c r="A24" s="12" t="s">
        <v>94</v>
      </c>
      <c r="B24" s="15" t="s">
        <v>63</v>
      </c>
      <c r="C24" s="12" t="s">
        <v>10</v>
      </c>
      <c r="D24" s="12">
        <v>1</v>
      </c>
      <c r="E24" s="32"/>
      <c r="F24" s="33">
        <f t="shared" si="2"/>
        <v>0</v>
      </c>
      <c r="G24" s="4"/>
    </row>
    <row r="25" spans="1:59" s="2" customFormat="1" ht="39.9" customHeight="1" x14ac:dyDescent="0.25">
      <c r="A25" s="31"/>
      <c r="B25" s="17" t="s">
        <v>16</v>
      </c>
      <c r="C25" s="18"/>
      <c r="D25" s="18"/>
      <c r="E25" s="44"/>
      <c r="F25" s="45">
        <f>SUM(F21:F24)</f>
        <v>0</v>
      </c>
      <c r="G25" s="4"/>
      <c r="H25" s="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ht="39.9" customHeight="1" x14ac:dyDescent="0.25">
      <c r="A26" s="9">
        <v>4</v>
      </c>
      <c r="B26" s="11" t="s">
        <v>51</v>
      </c>
      <c r="C26" s="12"/>
      <c r="D26" s="12"/>
      <c r="E26" s="33"/>
      <c r="F26" s="33"/>
      <c r="G26" s="4"/>
      <c r="H26" s="4"/>
    </row>
    <row r="27" spans="1:59" ht="62.4" x14ac:dyDescent="0.25">
      <c r="A27" s="12" t="s">
        <v>95</v>
      </c>
      <c r="B27" s="30" t="s">
        <v>55</v>
      </c>
      <c r="C27" s="23" t="s">
        <v>12</v>
      </c>
      <c r="D27" s="23">
        <v>57</v>
      </c>
      <c r="E27" s="32"/>
      <c r="F27" s="33">
        <f>+D27*E27</f>
        <v>0</v>
      </c>
      <c r="G27" s="4"/>
      <c r="H27" s="4"/>
    </row>
    <row r="28" spans="1:59" ht="39.9" customHeight="1" x14ac:dyDescent="0.25">
      <c r="A28" s="12" t="s">
        <v>96</v>
      </c>
      <c r="B28" s="30" t="s">
        <v>68</v>
      </c>
      <c r="C28" s="23" t="s">
        <v>12</v>
      </c>
      <c r="D28" s="12">
        <v>271</v>
      </c>
      <c r="E28" s="32"/>
      <c r="F28" s="33">
        <f>+D28*E28</f>
        <v>0</v>
      </c>
      <c r="G28" s="4"/>
      <c r="H28" s="4"/>
    </row>
    <row r="29" spans="1:59" ht="39.9" customHeight="1" x14ac:dyDescent="0.25">
      <c r="A29" s="12" t="s">
        <v>97</v>
      </c>
      <c r="B29" s="30" t="s">
        <v>69</v>
      </c>
      <c r="C29" s="23" t="s">
        <v>12</v>
      </c>
      <c r="D29" s="12">
        <v>170</v>
      </c>
      <c r="E29" s="32"/>
      <c r="F29" s="33">
        <f>+D29*E29</f>
        <v>0</v>
      </c>
      <c r="G29" s="4"/>
      <c r="H29" s="4"/>
    </row>
    <row r="30" spans="1:59" ht="39.9" customHeight="1" x14ac:dyDescent="0.25">
      <c r="A30" s="12" t="s">
        <v>98</v>
      </c>
      <c r="B30" s="30" t="s">
        <v>72</v>
      </c>
      <c r="C30" s="23" t="s">
        <v>73</v>
      </c>
      <c r="D30" s="23">
        <f>+D36</f>
        <v>12</v>
      </c>
      <c r="E30" s="32"/>
      <c r="F30" s="33">
        <f t="shared" ref="F30" si="3">+D30*E30</f>
        <v>0</v>
      </c>
      <c r="G30" s="4"/>
      <c r="H30" s="4"/>
    </row>
    <row r="31" spans="1:59" ht="39.9" customHeight="1" x14ac:dyDescent="0.25">
      <c r="A31" s="12" t="s">
        <v>99</v>
      </c>
      <c r="B31" s="30" t="s">
        <v>52</v>
      </c>
      <c r="C31" s="23" t="s">
        <v>7</v>
      </c>
      <c r="D31" s="12">
        <v>1</v>
      </c>
      <c r="E31" s="32"/>
      <c r="F31" s="33">
        <f>+D31*E31</f>
        <v>0</v>
      </c>
      <c r="G31" s="4"/>
      <c r="H31" s="4"/>
    </row>
    <row r="32" spans="1:59" s="2" customFormat="1" ht="39.9" customHeight="1" x14ac:dyDescent="0.25">
      <c r="A32" s="16"/>
      <c r="B32" s="17" t="s">
        <v>17</v>
      </c>
      <c r="C32" s="18"/>
      <c r="D32" s="18"/>
      <c r="E32" s="44"/>
      <c r="F32" s="45">
        <f>SUM(F27:F31)</f>
        <v>0</v>
      </c>
      <c r="G32" s="4"/>
      <c r="H32" s="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ht="39.9" customHeight="1" x14ac:dyDescent="0.25">
      <c r="A33" s="9">
        <v>5</v>
      </c>
      <c r="B33" s="11" t="s">
        <v>19</v>
      </c>
      <c r="C33" s="12"/>
      <c r="D33" s="12"/>
      <c r="E33" s="33"/>
      <c r="F33" s="33"/>
      <c r="G33" s="4"/>
      <c r="H33" s="4"/>
    </row>
    <row r="34" spans="1:59" ht="39.9" customHeight="1" x14ac:dyDescent="0.25">
      <c r="A34" s="12" t="s">
        <v>100</v>
      </c>
      <c r="B34" s="15" t="s">
        <v>32</v>
      </c>
      <c r="C34" s="12" t="s">
        <v>20</v>
      </c>
      <c r="D34" s="12">
        <v>6</v>
      </c>
      <c r="E34" s="32"/>
      <c r="F34" s="33">
        <f>+D34*E34</f>
        <v>0</v>
      </c>
      <c r="G34" s="4"/>
      <c r="H34" s="4"/>
    </row>
    <row r="35" spans="1:59" ht="39.9" customHeight="1" x14ac:dyDescent="0.25">
      <c r="A35" s="12" t="s">
        <v>101</v>
      </c>
      <c r="B35" s="15" t="s">
        <v>33</v>
      </c>
      <c r="C35" s="12" t="s">
        <v>20</v>
      </c>
      <c r="D35" s="12">
        <v>6</v>
      </c>
      <c r="E35" s="32"/>
      <c r="F35" s="33">
        <f>+D35*E35</f>
        <v>0</v>
      </c>
      <c r="G35" s="4"/>
      <c r="H35" s="4"/>
    </row>
    <row r="36" spans="1:59" ht="39.9" customHeight="1" x14ac:dyDescent="0.25">
      <c r="A36" s="12" t="s">
        <v>102</v>
      </c>
      <c r="B36" s="34" t="s">
        <v>75</v>
      </c>
      <c r="C36" s="23" t="s">
        <v>10</v>
      </c>
      <c r="D36" s="23">
        <v>12</v>
      </c>
      <c r="E36" s="47"/>
      <c r="F36" s="47">
        <f>+D36*E36</f>
        <v>0</v>
      </c>
      <c r="G36" s="4"/>
      <c r="H36" s="4"/>
    </row>
    <row r="37" spans="1:59" s="2" customFormat="1" ht="39.9" customHeight="1" x14ac:dyDescent="0.25">
      <c r="A37" s="31"/>
      <c r="B37" s="17" t="s">
        <v>18</v>
      </c>
      <c r="C37" s="31"/>
      <c r="D37" s="31"/>
      <c r="E37" s="44"/>
      <c r="F37" s="45">
        <f>SUM(F34:F36)</f>
        <v>0</v>
      </c>
      <c r="G37" s="4"/>
      <c r="H37" s="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s="2" customFormat="1" ht="39.9" customHeight="1" x14ac:dyDescent="0.25">
      <c r="A38" s="9">
        <v>6</v>
      </c>
      <c r="B38" s="11" t="s">
        <v>67</v>
      </c>
      <c r="C38" s="9"/>
      <c r="D38" s="9"/>
      <c r="E38" s="33"/>
      <c r="F38" s="33"/>
      <c r="G38" s="4"/>
      <c r="H38" s="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s="2" customFormat="1" ht="39.9" customHeight="1" x14ac:dyDescent="0.25">
      <c r="A39" s="12" t="s">
        <v>103</v>
      </c>
      <c r="B39" s="15" t="s">
        <v>21</v>
      </c>
      <c r="C39" s="12" t="s">
        <v>22</v>
      </c>
      <c r="D39" s="12">
        <v>1.99</v>
      </c>
      <c r="E39" s="32"/>
      <c r="F39" s="33">
        <f t="shared" ref="F39:F46" si="4">+D39*E39</f>
        <v>0</v>
      </c>
      <c r="G39" s="4"/>
      <c r="H39" s="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s="2" customFormat="1" ht="39.9" customHeight="1" x14ac:dyDescent="0.25">
      <c r="A40" s="12" t="s">
        <v>104</v>
      </c>
      <c r="B40" s="15" t="s">
        <v>23</v>
      </c>
      <c r="C40" s="12" t="s">
        <v>22</v>
      </c>
      <c r="D40" s="12">
        <v>0.23</v>
      </c>
      <c r="E40" s="32"/>
      <c r="F40" s="33">
        <f t="shared" si="4"/>
        <v>0</v>
      </c>
      <c r="G40" s="4"/>
      <c r="H40" s="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s="2" customFormat="1" ht="39.9" customHeight="1" x14ac:dyDescent="0.25">
      <c r="A41" s="12" t="s">
        <v>105</v>
      </c>
      <c r="B41" s="15" t="s">
        <v>24</v>
      </c>
      <c r="C41" s="12" t="s">
        <v>22</v>
      </c>
      <c r="D41" s="12">
        <v>0.69</v>
      </c>
      <c r="E41" s="32"/>
      <c r="F41" s="33">
        <f t="shared" si="4"/>
        <v>0</v>
      </c>
      <c r="G41" s="4"/>
      <c r="H41" s="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s="2" customFormat="1" ht="39.9" customHeight="1" x14ac:dyDescent="0.25">
      <c r="A42" s="12" t="s">
        <v>106</v>
      </c>
      <c r="B42" s="15" t="s">
        <v>25</v>
      </c>
      <c r="C42" s="12" t="s">
        <v>22</v>
      </c>
      <c r="D42" s="12">
        <v>0.13</v>
      </c>
      <c r="E42" s="32"/>
      <c r="F42" s="33">
        <f t="shared" si="4"/>
        <v>0</v>
      </c>
      <c r="G42" s="4"/>
      <c r="H42" s="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s="2" customFormat="1" ht="39.9" customHeight="1" x14ac:dyDescent="0.25">
      <c r="A43" s="12" t="s">
        <v>107</v>
      </c>
      <c r="B43" s="15" t="s">
        <v>26</v>
      </c>
      <c r="C43" s="12" t="s">
        <v>22</v>
      </c>
      <c r="D43" s="12">
        <v>0.21</v>
      </c>
      <c r="E43" s="32"/>
      <c r="F43" s="33">
        <f t="shared" si="4"/>
        <v>0</v>
      </c>
      <c r="G43" s="4"/>
      <c r="H43" s="4"/>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s="2" customFormat="1" ht="39.9" customHeight="1" x14ac:dyDescent="0.25">
      <c r="A44" s="12" t="s">
        <v>108</v>
      </c>
      <c r="B44" s="15" t="s">
        <v>27</v>
      </c>
      <c r="C44" s="12" t="s">
        <v>28</v>
      </c>
      <c r="D44" s="12">
        <v>7.82</v>
      </c>
      <c r="E44" s="32"/>
      <c r="F44" s="33">
        <f t="shared" si="4"/>
        <v>0</v>
      </c>
      <c r="G44" s="4"/>
      <c r="H44" s="4"/>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s="2" customFormat="1" ht="39.9" customHeight="1" x14ac:dyDescent="0.25">
      <c r="A45" s="12" t="s">
        <v>109</v>
      </c>
      <c r="B45" s="15" t="s">
        <v>29</v>
      </c>
      <c r="C45" s="12" t="s">
        <v>28</v>
      </c>
      <c r="D45" s="12">
        <v>9.1999999999999993</v>
      </c>
      <c r="E45" s="32"/>
      <c r="F45" s="33">
        <f t="shared" si="4"/>
        <v>0</v>
      </c>
      <c r="G45" s="4"/>
      <c r="H45" s="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s="2" customFormat="1" ht="39.9" customHeight="1" x14ac:dyDescent="0.25">
      <c r="A46" s="12" t="s">
        <v>110</v>
      </c>
      <c r="B46" s="15" t="s">
        <v>30</v>
      </c>
      <c r="C46" s="12" t="s">
        <v>28</v>
      </c>
      <c r="D46" s="12">
        <v>7.36</v>
      </c>
      <c r="E46" s="32"/>
      <c r="F46" s="33">
        <f t="shared" si="4"/>
        <v>0</v>
      </c>
      <c r="G46" s="4"/>
      <c r="H46" s="4"/>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39.9" customHeight="1" x14ac:dyDescent="0.25">
      <c r="A47" s="12"/>
      <c r="B47" s="35" t="s">
        <v>31</v>
      </c>
      <c r="C47" s="12"/>
      <c r="D47" s="12"/>
      <c r="E47" s="33"/>
      <c r="F47" s="33">
        <f>SUM(F38:F46)</f>
        <v>0</v>
      </c>
      <c r="G47" s="4"/>
      <c r="H47" s="4"/>
    </row>
    <row r="48" spans="1:59" ht="39.9" customHeight="1" x14ac:dyDescent="0.25">
      <c r="A48" s="18"/>
      <c r="B48" s="17" t="s">
        <v>59</v>
      </c>
      <c r="C48" s="18"/>
      <c r="D48" s="18"/>
      <c r="E48" s="44"/>
      <c r="F48" s="44">
        <f>+F47*6</f>
        <v>0</v>
      </c>
      <c r="G48" s="4"/>
      <c r="H48" s="4"/>
    </row>
    <row r="49" spans="1:59" s="8" customFormat="1" ht="39.9" customHeight="1" x14ac:dyDescent="0.25">
      <c r="A49" s="9">
        <v>7</v>
      </c>
      <c r="B49" s="9" t="s">
        <v>35</v>
      </c>
      <c r="C49" s="9"/>
      <c r="D49" s="9"/>
      <c r="E49" s="48"/>
      <c r="F49" s="48"/>
      <c r="G49" s="7"/>
      <c r="H49" s="7"/>
    </row>
    <row r="50" spans="1:59" ht="39.9" customHeight="1" x14ac:dyDescent="0.25">
      <c r="A50" s="12" t="s">
        <v>111</v>
      </c>
      <c r="B50" s="30" t="s">
        <v>36</v>
      </c>
      <c r="C50" s="12" t="s">
        <v>37</v>
      </c>
      <c r="D50" s="12">
        <v>1.64</v>
      </c>
      <c r="E50" s="32"/>
      <c r="F50" s="33">
        <f>+D50*E50</f>
        <v>0</v>
      </c>
      <c r="G50" s="4"/>
      <c r="H50" s="4"/>
    </row>
    <row r="51" spans="1:59" ht="39.9" customHeight="1" x14ac:dyDescent="0.25">
      <c r="A51" s="12" t="s">
        <v>112</v>
      </c>
      <c r="B51" s="30" t="s">
        <v>115</v>
      </c>
      <c r="C51" s="12" t="s">
        <v>37</v>
      </c>
      <c r="D51" s="12">
        <v>1.64</v>
      </c>
      <c r="E51" s="32"/>
      <c r="F51" s="33">
        <f>+D51*E51</f>
        <v>0</v>
      </c>
      <c r="G51" s="4"/>
      <c r="H51" s="4"/>
    </row>
    <row r="52" spans="1:59" ht="124.8" x14ac:dyDescent="0.25">
      <c r="A52" s="12" t="s">
        <v>113</v>
      </c>
      <c r="B52" s="15" t="s">
        <v>76</v>
      </c>
      <c r="C52" s="12" t="s">
        <v>12</v>
      </c>
      <c r="D52" s="12">
        <v>580</v>
      </c>
      <c r="E52" s="32"/>
      <c r="F52" s="33">
        <f>+D52*E52</f>
        <v>0</v>
      </c>
      <c r="G52" s="4"/>
      <c r="H52" s="4"/>
    </row>
    <row r="53" spans="1:59" s="2" customFormat="1" ht="39.9" customHeight="1" x14ac:dyDescent="0.25">
      <c r="A53" s="31"/>
      <c r="B53" s="17" t="s">
        <v>53</v>
      </c>
      <c r="C53" s="31"/>
      <c r="D53" s="31"/>
      <c r="E53" s="44"/>
      <c r="F53" s="45">
        <f>SUM(F50:F52)</f>
        <v>0</v>
      </c>
      <c r="G53" s="4"/>
      <c r="H53" s="4"/>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row>
    <row r="54" spans="1:59" ht="39.9" customHeight="1" x14ac:dyDescent="0.25">
      <c r="A54" s="9">
        <v>8</v>
      </c>
      <c r="B54" s="11" t="s">
        <v>38</v>
      </c>
      <c r="C54" s="12"/>
      <c r="D54" s="12"/>
      <c r="E54" s="33"/>
      <c r="F54" s="33"/>
      <c r="G54" s="4"/>
      <c r="H54" s="4"/>
    </row>
    <row r="55" spans="1:59" ht="39.9" customHeight="1" x14ac:dyDescent="0.25">
      <c r="A55" s="12" t="s">
        <v>114</v>
      </c>
      <c r="B55" s="15" t="s">
        <v>79</v>
      </c>
      <c r="C55" s="12" t="s">
        <v>7</v>
      </c>
      <c r="D55" s="12">
        <v>1</v>
      </c>
      <c r="E55" s="32"/>
      <c r="F55" s="33">
        <f>+D55*E55</f>
        <v>0</v>
      </c>
      <c r="G55" s="4"/>
      <c r="H55" s="4"/>
    </row>
    <row r="56" spans="1:59" s="2" customFormat="1" ht="39.9" customHeight="1" x14ac:dyDescent="0.25">
      <c r="A56" s="18"/>
      <c r="B56" s="17" t="s">
        <v>71</v>
      </c>
      <c r="C56" s="31"/>
      <c r="D56" s="31"/>
      <c r="E56" s="44"/>
      <c r="F56" s="45">
        <f>SUM(F54:F55)</f>
        <v>0</v>
      </c>
      <c r="G56" s="4"/>
      <c r="H56" s="4"/>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row>
    <row r="57" spans="1:59" s="3" customFormat="1" ht="39.9" customHeight="1" x14ac:dyDescent="0.25">
      <c r="A57" s="51" t="s">
        <v>116</v>
      </c>
      <c r="B57" s="51"/>
      <c r="C57" s="51"/>
      <c r="D57" s="51"/>
      <c r="E57" s="40"/>
      <c r="F57" s="40">
        <f>+F56+F53+F48+F37+F32+F25+F19+F7</f>
        <v>0</v>
      </c>
      <c r="G57" s="4"/>
      <c r="H57" s="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row>
  </sheetData>
  <mergeCells count="2">
    <mergeCell ref="A57:D57"/>
    <mergeCell ref="B20:F20"/>
  </mergeCells>
  <phoneticPr fontId="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FA24-C1CE-48F0-B29A-A6AE758BCB7F}">
  <dimension ref="A1:BG57"/>
  <sheetViews>
    <sheetView tabSelected="1" topLeftCell="A52" zoomScaleNormal="100" workbookViewId="0">
      <selection activeCell="A57" sqref="A57:D57"/>
    </sheetView>
  </sheetViews>
  <sheetFormatPr baseColWidth="10" defaultColWidth="11.5546875" defaultRowHeight="39.9" customHeight="1" x14ac:dyDescent="0.25"/>
  <cols>
    <col min="1" max="1" width="10" style="37" bestFit="1" customWidth="1"/>
    <col min="2" max="2" width="82.33203125" style="37" customWidth="1"/>
    <col min="3" max="3" width="12.44140625" style="41" bestFit="1" customWidth="1"/>
    <col min="4" max="4" width="12.5546875" style="41" bestFit="1" customWidth="1"/>
    <col min="5" max="5" width="21.109375" style="42" customWidth="1"/>
    <col min="6" max="6" width="15.88671875" style="43" bestFit="1" customWidth="1"/>
    <col min="7" max="7" width="16.5546875" style="1" customWidth="1"/>
    <col min="8" max="8" width="17.44140625" style="1" bestFit="1" customWidth="1"/>
    <col min="9" max="16384" width="11.5546875" style="1"/>
  </cols>
  <sheetData>
    <row r="1" spans="1:59" ht="39.9" customHeight="1" x14ac:dyDescent="0.25">
      <c r="A1" s="9" t="s">
        <v>0</v>
      </c>
      <c r="B1" s="9" t="s">
        <v>1</v>
      </c>
      <c r="C1" s="9" t="s">
        <v>2</v>
      </c>
      <c r="D1" s="9" t="s">
        <v>3</v>
      </c>
      <c r="E1" s="10" t="s">
        <v>40</v>
      </c>
      <c r="F1" s="10" t="s">
        <v>39</v>
      </c>
      <c r="G1" s="4"/>
      <c r="H1" s="4"/>
    </row>
    <row r="2" spans="1:59" ht="39.9" customHeight="1" x14ac:dyDescent="0.25">
      <c r="A2" s="9">
        <v>1</v>
      </c>
      <c r="B2" s="11" t="s">
        <v>4</v>
      </c>
      <c r="C2" s="12"/>
      <c r="D2" s="12"/>
      <c r="E2" s="32"/>
      <c r="F2" s="33"/>
      <c r="G2" s="4"/>
      <c r="H2" s="4"/>
    </row>
    <row r="3" spans="1:59" ht="39.9" customHeight="1" x14ac:dyDescent="0.25">
      <c r="A3" s="12" t="s">
        <v>5</v>
      </c>
      <c r="B3" s="15" t="s">
        <v>6</v>
      </c>
      <c r="C3" s="12" t="s">
        <v>7</v>
      </c>
      <c r="D3" s="12">
        <v>1</v>
      </c>
      <c r="E3" s="32"/>
      <c r="F3" s="33">
        <f>+D3*E3</f>
        <v>0</v>
      </c>
      <c r="G3" s="4"/>
      <c r="H3" s="4"/>
    </row>
    <row r="4" spans="1:59" ht="39.9" customHeight="1" x14ac:dyDescent="0.25">
      <c r="A4" s="12" t="s">
        <v>8</v>
      </c>
      <c r="B4" s="15" t="s">
        <v>41</v>
      </c>
      <c r="C4" s="12" t="s">
        <v>7</v>
      </c>
      <c r="D4" s="12">
        <v>1</v>
      </c>
      <c r="E4" s="32"/>
      <c r="F4" s="33">
        <f>+D4*E4</f>
        <v>0</v>
      </c>
      <c r="G4" s="4"/>
      <c r="H4" s="4"/>
    </row>
    <row r="5" spans="1:59" ht="39.9" customHeight="1" x14ac:dyDescent="0.25">
      <c r="A5" s="12" t="s">
        <v>9</v>
      </c>
      <c r="B5" s="15" t="s">
        <v>42</v>
      </c>
      <c r="C5" s="12" t="s">
        <v>7</v>
      </c>
      <c r="D5" s="12">
        <v>1</v>
      </c>
      <c r="E5" s="32"/>
      <c r="F5" s="33">
        <f>+D5*E5</f>
        <v>0</v>
      </c>
      <c r="G5" s="4"/>
      <c r="H5" s="4"/>
    </row>
    <row r="6" spans="1:59" ht="46.8" x14ac:dyDescent="0.25">
      <c r="A6" s="12" t="s">
        <v>66</v>
      </c>
      <c r="B6" s="15" t="s">
        <v>43</v>
      </c>
      <c r="C6" s="12" t="s">
        <v>10</v>
      </c>
      <c r="D6" s="12">
        <v>2</v>
      </c>
      <c r="E6" s="32"/>
      <c r="F6" s="33">
        <f>+D6*E6</f>
        <v>0</v>
      </c>
      <c r="G6" s="4"/>
      <c r="H6" s="4"/>
    </row>
    <row r="7" spans="1:59" s="2" customFormat="1" ht="39.9" customHeight="1" x14ac:dyDescent="0.25">
      <c r="A7" s="16"/>
      <c r="B7" s="17" t="s">
        <v>11</v>
      </c>
      <c r="C7" s="18"/>
      <c r="D7" s="18"/>
      <c r="E7" s="44"/>
      <c r="F7" s="45">
        <f>SUM(F3:F6)</f>
        <v>0</v>
      </c>
      <c r="G7" s="4"/>
      <c r="H7" s="4"/>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ht="39.9" customHeight="1" x14ac:dyDescent="0.25">
      <c r="A8" s="9">
        <v>2</v>
      </c>
      <c r="B8" s="11" t="s">
        <v>44</v>
      </c>
      <c r="C8" s="12"/>
      <c r="D8" s="12"/>
      <c r="E8" s="33"/>
      <c r="F8" s="33"/>
      <c r="G8" s="4"/>
      <c r="H8" s="4"/>
    </row>
    <row r="9" spans="1:59" ht="39.9" customHeight="1" x14ac:dyDescent="0.25">
      <c r="A9" s="9" t="s">
        <v>81</v>
      </c>
      <c r="B9" s="11" t="s">
        <v>45</v>
      </c>
      <c r="C9" s="12"/>
      <c r="D9" s="12"/>
      <c r="E9" s="33"/>
      <c r="F9" s="33"/>
      <c r="G9" s="4"/>
      <c r="H9" s="4"/>
    </row>
    <row r="10" spans="1:59" ht="62.4" x14ac:dyDescent="0.25">
      <c r="A10" s="12" t="s">
        <v>82</v>
      </c>
      <c r="B10" s="15" t="s">
        <v>14</v>
      </c>
      <c r="C10" s="12" t="s">
        <v>13</v>
      </c>
      <c r="D10" s="12">
        <v>1</v>
      </c>
      <c r="E10" s="32"/>
      <c r="F10" s="33">
        <f t="shared" ref="F10:F18" si="0">+D10*E10</f>
        <v>0</v>
      </c>
      <c r="G10" s="4"/>
      <c r="H10" s="4"/>
    </row>
    <row r="11" spans="1:59" ht="39.9" customHeight="1" x14ac:dyDescent="0.25">
      <c r="A11" s="9" t="s">
        <v>83</v>
      </c>
      <c r="B11" s="11" t="s">
        <v>46</v>
      </c>
      <c r="C11" s="12"/>
      <c r="D11" s="21"/>
      <c r="E11" s="32"/>
      <c r="F11" s="33">
        <f t="shared" si="0"/>
        <v>0</v>
      </c>
      <c r="G11" s="4"/>
      <c r="H11" s="4"/>
    </row>
    <row r="12" spans="1:59" ht="39.9" customHeight="1" x14ac:dyDescent="0.25">
      <c r="A12" s="12" t="s">
        <v>84</v>
      </c>
      <c r="B12" s="22" t="s">
        <v>49</v>
      </c>
      <c r="C12" s="12" t="s">
        <v>13</v>
      </c>
      <c r="D12" s="12">
        <v>1</v>
      </c>
      <c r="E12" s="32"/>
      <c r="F12" s="33">
        <f t="shared" si="0"/>
        <v>0</v>
      </c>
      <c r="G12" s="4"/>
      <c r="H12" s="4"/>
    </row>
    <row r="13" spans="1:59" s="6" customFormat="1" ht="62.4" x14ac:dyDescent="0.25">
      <c r="A13" s="12" t="s">
        <v>85</v>
      </c>
      <c r="B13" s="24" t="s">
        <v>80</v>
      </c>
      <c r="C13" s="25" t="s">
        <v>10</v>
      </c>
      <c r="D13" s="23">
        <v>1</v>
      </c>
      <c r="E13" s="46"/>
      <c r="F13" s="47">
        <f t="shared" si="0"/>
        <v>0</v>
      </c>
      <c r="G13" s="5"/>
      <c r="H13" s="5"/>
    </row>
    <row r="14" spans="1:59" ht="39.9" customHeight="1" x14ac:dyDescent="0.25">
      <c r="A14" s="12" t="s">
        <v>86</v>
      </c>
      <c r="B14" s="28" t="s">
        <v>57</v>
      </c>
      <c r="C14" s="29" t="s">
        <v>10</v>
      </c>
      <c r="D14" s="23">
        <v>14</v>
      </c>
      <c r="E14" s="32"/>
      <c r="F14" s="33">
        <f t="shared" si="0"/>
        <v>0</v>
      </c>
      <c r="G14" s="4"/>
      <c r="H14" s="4"/>
    </row>
    <row r="15" spans="1:59" ht="46.8" x14ac:dyDescent="0.25">
      <c r="A15" s="12" t="s">
        <v>87</v>
      </c>
      <c r="B15" s="28" t="s">
        <v>50</v>
      </c>
      <c r="C15" s="29" t="s">
        <v>10</v>
      </c>
      <c r="D15" s="12">
        <v>1</v>
      </c>
      <c r="E15" s="32"/>
      <c r="F15" s="33">
        <f t="shared" si="0"/>
        <v>0</v>
      </c>
      <c r="G15" s="4"/>
      <c r="H15" s="4"/>
    </row>
    <row r="16" spans="1:59" ht="39.9" customHeight="1" x14ac:dyDescent="0.25">
      <c r="A16" s="12" t="s">
        <v>88</v>
      </c>
      <c r="B16" s="28" t="s">
        <v>58</v>
      </c>
      <c r="C16" s="29" t="s">
        <v>10</v>
      </c>
      <c r="D16" s="12">
        <v>1</v>
      </c>
      <c r="E16" s="32"/>
      <c r="F16" s="33">
        <f t="shared" si="0"/>
        <v>0</v>
      </c>
      <c r="G16" s="4"/>
      <c r="H16" s="4"/>
    </row>
    <row r="17" spans="1:59" ht="39.9" customHeight="1" x14ac:dyDescent="0.25">
      <c r="A17" s="12" t="s">
        <v>89</v>
      </c>
      <c r="B17" s="15" t="s">
        <v>48</v>
      </c>
      <c r="C17" s="12" t="s">
        <v>10</v>
      </c>
      <c r="D17" s="12">
        <v>2</v>
      </c>
      <c r="E17" s="32"/>
      <c r="F17" s="33">
        <f t="shared" si="0"/>
        <v>0</v>
      </c>
      <c r="G17" s="4"/>
      <c r="H17" s="4"/>
    </row>
    <row r="18" spans="1:59" ht="46.8" x14ac:dyDescent="0.25">
      <c r="A18" s="12" t="s">
        <v>90</v>
      </c>
      <c r="B18" s="15" t="s">
        <v>47</v>
      </c>
      <c r="C18" s="12" t="s">
        <v>10</v>
      </c>
      <c r="D18" s="12">
        <v>1</v>
      </c>
      <c r="E18" s="32"/>
      <c r="F18" s="33">
        <f t="shared" si="0"/>
        <v>0</v>
      </c>
      <c r="G18" s="4"/>
      <c r="H18" s="4"/>
    </row>
    <row r="19" spans="1:59" s="2" customFormat="1" ht="39.9" customHeight="1" x14ac:dyDescent="0.25">
      <c r="A19" s="16"/>
      <c r="B19" s="17" t="s">
        <v>15</v>
      </c>
      <c r="C19" s="18"/>
      <c r="D19" s="18"/>
      <c r="E19" s="44"/>
      <c r="F19" s="45">
        <f>SUM(F10:F18)</f>
        <v>0</v>
      </c>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62.25" customHeight="1" x14ac:dyDescent="0.25">
      <c r="A20" s="9">
        <v>3</v>
      </c>
      <c r="B20" s="52" t="s">
        <v>60</v>
      </c>
      <c r="C20" s="53"/>
      <c r="D20" s="53"/>
      <c r="E20" s="53"/>
      <c r="F20" s="54"/>
      <c r="G20" s="4"/>
    </row>
    <row r="21" spans="1:59" ht="39.9" customHeight="1" x14ac:dyDescent="0.25">
      <c r="A21" s="12" t="s">
        <v>91</v>
      </c>
      <c r="B21" s="15" t="s">
        <v>61</v>
      </c>
      <c r="C21" s="12" t="s">
        <v>10</v>
      </c>
      <c r="D21" s="12">
        <v>1</v>
      </c>
      <c r="E21" s="32"/>
      <c r="F21" s="33">
        <f>E21*D21</f>
        <v>0</v>
      </c>
      <c r="G21" s="4"/>
    </row>
    <row r="22" spans="1:59" ht="78" x14ac:dyDescent="0.25">
      <c r="A22" s="12" t="s">
        <v>92</v>
      </c>
      <c r="B22" s="15" t="s">
        <v>62</v>
      </c>
      <c r="C22" s="12" t="s">
        <v>13</v>
      </c>
      <c r="D22" s="12">
        <v>1</v>
      </c>
      <c r="E22" s="32"/>
      <c r="F22" s="33">
        <f t="shared" ref="F22" si="1">E22*D22</f>
        <v>0</v>
      </c>
      <c r="G22" s="4"/>
    </row>
    <row r="23" spans="1:59" ht="46.8" x14ac:dyDescent="0.25">
      <c r="A23" s="12" t="s">
        <v>93</v>
      </c>
      <c r="B23" s="15" t="s">
        <v>54</v>
      </c>
      <c r="C23" s="12" t="s">
        <v>10</v>
      </c>
      <c r="D23" s="12">
        <v>1</v>
      </c>
      <c r="E23" s="32"/>
      <c r="F23" s="33">
        <f t="shared" ref="F23:F24" si="2">+D23*E23</f>
        <v>0</v>
      </c>
      <c r="G23" s="4"/>
    </row>
    <row r="24" spans="1:59" ht="39.9" customHeight="1" x14ac:dyDescent="0.25">
      <c r="A24" s="12" t="s">
        <v>94</v>
      </c>
      <c r="B24" s="15" t="s">
        <v>63</v>
      </c>
      <c r="C24" s="12" t="s">
        <v>10</v>
      </c>
      <c r="D24" s="12">
        <v>1</v>
      </c>
      <c r="E24" s="32"/>
      <c r="F24" s="33">
        <f t="shared" si="2"/>
        <v>0</v>
      </c>
      <c r="G24" s="4"/>
    </row>
    <row r="25" spans="1:59" s="2" customFormat="1" ht="39.9" customHeight="1" x14ac:dyDescent="0.25">
      <c r="A25" s="31"/>
      <c r="B25" s="17" t="s">
        <v>16</v>
      </c>
      <c r="C25" s="18"/>
      <c r="D25" s="18"/>
      <c r="E25" s="44"/>
      <c r="F25" s="45">
        <f>SUM(F21:F24)</f>
        <v>0</v>
      </c>
      <c r="G25" s="4"/>
      <c r="H25" s="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ht="39.9" customHeight="1" x14ac:dyDescent="0.25">
      <c r="A26" s="9">
        <v>4</v>
      </c>
      <c r="B26" s="11" t="s">
        <v>51</v>
      </c>
      <c r="C26" s="12"/>
      <c r="D26" s="12"/>
      <c r="E26" s="33"/>
      <c r="F26" s="33"/>
      <c r="G26" s="4"/>
      <c r="H26" s="4"/>
    </row>
    <row r="27" spans="1:59" ht="62.4" x14ac:dyDescent="0.25">
      <c r="A27" s="12" t="s">
        <v>95</v>
      </c>
      <c r="B27" s="30" t="s">
        <v>55</v>
      </c>
      <c r="C27" s="23" t="s">
        <v>12</v>
      </c>
      <c r="D27" s="23">
        <v>45</v>
      </c>
      <c r="E27" s="32"/>
      <c r="F27" s="33">
        <f>+D27*E27</f>
        <v>0</v>
      </c>
      <c r="G27" s="4"/>
      <c r="H27" s="4"/>
    </row>
    <row r="28" spans="1:59" ht="39.9" customHeight="1" x14ac:dyDescent="0.25">
      <c r="A28" s="12" t="s">
        <v>96</v>
      </c>
      <c r="B28" s="30" t="s">
        <v>68</v>
      </c>
      <c r="C28" s="23" t="s">
        <v>12</v>
      </c>
      <c r="D28" s="12">
        <v>385</v>
      </c>
      <c r="E28" s="32"/>
      <c r="F28" s="33">
        <f t="shared" ref="F28" si="3">+D28*E28</f>
        <v>0</v>
      </c>
      <c r="G28" s="4"/>
      <c r="H28" s="4"/>
    </row>
    <row r="29" spans="1:59" ht="39.9" customHeight="1" x14ac:dyDescent="0.25">
      <c r="A29" s="12" t="s">
        <v>97</v>
      </c>
      <c r="B29" s="30" t="s">
        <v>69</v>
      </c>
      <c r="C29" s="23" t="s">
        <v>12</v>
      </c>
      <c r="D29" s="12">
        <v>270</v>
      </c>
      <c r="E29" s="32"/>
      <c r="F29" s="33">
        <f>+D29*E29</f>
        <v>0</v>
      </c>
      <c r="G29" s="4"/>
      <c r="H29" s="4"/>
    </row>
    <row r="30" spans="1:59" ht="39.9" customHeight="1" x14ac:dyDescent="0.25">
      <c r="A30" s="12" t="s">
        <v>98</v>
      </c>
      <c r="B30" s="30" t="s">
        <v>72</v>
      </c>
      <c r="C30" s="23" t="s">
        <v>73</v>
      </c>
      <c r="D30" s="23">
        <f>+D36</f>
        <v>17</v>
      </c>
      <c r="E30" s="32"/>
      <c r="F30" s="33">
        <f t="shared" ref="F30" si="4">+D30*E30</f>
        <v>0</v>
      </c>
      <c r="G30" s="4"/>
      <c r="H30" s="4"/>
    </row>
    <row r="31" spans="1:59" ht="39.9" customHeight="1" x14ac:dyDescent="0.25">
      <c r="A31" s="12" t="s">
        <v>99</v>
      </c>
      <c r="B31" s="30" t="s">
        <v>52</v>
      </c>
      <c r="C31" s="23" t="s">
        <v>7</v>
      </c>
      <c r="D31" s="12">
        <v>1</v>
      </c>
      <c r="E31" s="32"/>
      <c r="F31" s="33">
        <f>+D31*E31</f>
        <v>0</v>
      </c>
      <c r="G31" s="4"/>
      <c r="H31" s="4"/>
    </row>
    <row r="32" spans="1:59" s="2" customFormat="1" ht="39.9" customHeight="1" x14ac:dyDescent="0.25">
      <c r="A32" s="16"/>
      <c r="B32" s="17" t="s">
        <v>17</v>
      </c>
      <c r="C32" s="18"/>
      <c r="D32" s="18"/>
      <c r="E32" s="44"/>
      <c r="F32" s="45">
        <f>SUM(F27:F31)</f>
        <v>0</v>
      </c>
      <c r="G32" s="4"/>
      <c r="H32" s="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ht="39.9" customHeight="1" x14ac:dyDescent="0.25">
      <c r="A33" s="9">
        <v>5</v>
      </c>
      <c r="B33" s="11" t="s">
        <v>19</v>
      </c>
      <c r="C33" s="12"/>
      <c r="D33" s="12"/>
      <c r="E33" s="33"/>
      <c r="F33" s="33"/>
      <c r="G33" s="4"/>
      <c r="H33" s="4"/>
    </row>
    <row r="34" spans="1:59" ht="39.9" customHeight="1" x14ac:dyDescent="0.25">
      <c r="A34" s="12" t="s">
        <v>100</v>
      </c>
      <c r="B34" s="15" t="s">
        <v>32</v>
      </c>
      <c r="C34" s="12" t="s">
        <v>20</v>
      </c>
      <c r="D34" s="12">
        <v>8</v>
      </c>
      <c r="E34" s="32"/>
      <c r="F34" s="33">
        <f>+D34*E34</f>
        <v>0</v>
      </c>
      <c r="G34" s="4"/>
      <c r="H34" s="4"/>
    </row>
    <row r="35" spans="1:59" ht="39.9" customHeight="1" x14ac:dyDescent="0.25">
      <c r="A35" s="12" t="s">
        <v>101</v>
      </c>
      <c r="B35" s="15" t="s">
        <v>33</v>
      </c>
      <c r="C35" s="12" t="s">
        <v>20</v>
      </c>
      <c r="D35" s="12">
        <v>8</v>
      </c>
      <c r="E35" s="32"/>
      <c r="F35" s="33">
        <f>+D35*E35</f>
        <v>0</v>
      </c>
      <c r="G35" s="4"/>
      <c r="H35" s="4"/>
    </row>
    <row r="36" spans="1:59" ht="39.9" customHeight="1" x14ac:dyDescent="0.25">
      <c r="A36" s="12" t="s">
        <v>102</v>
      </c>
      <c r="B36" s="34" t="s">
        <v>75</v>
      </c>
      <c r="C36" s="23" t="s">
        <v>10</v>
      </c>
      <c r="D36" s="23">
        <v>17</v>
      </c>
      <c r="E36" s="47"/>
      <c r="F36" s="47">
        <f>+D36*E36</f>
        <v>0</v>
      </c>
      <c r="G36" s="4"/>
      <c r="H36" s="4"/>
    </row>
    <row r="37" spans="1:59" s="2" customFormat="1" ht="39.9" customHeight="1" x14ac:dyDescent="0.25">
      <c r="A37" s="31"/>
      <c r="B37" s="17" t="s">
        <v>18</v>
      </c>
      <c r="C37" s="31"/>
      <c r="D37" s="31"/>
      <c r="E37" s="44"/>
      <c r="F37" s="45">
        <f>SUM(F34:F36)</f>
        <v>0</v>
      </c>
      <c r="G37" s="4"/>
      <c r="H37" s="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s="2" customFormat="1" ht="39.9" customHeight="1" x14ac:dyDescent="0.25">
      <c r="A38" s="9">
        <v>6</v>
      </c>
      <c r="B38" s="11" t="s">
        <v>67</v>
      </c>
      <c r="C38" s="9"/>
      <c r="D38" s="9"/>
      <c r="E38" s="33"/>
      <c r="F38" s="33"/>
      <c r="G38" s="4"/>
      <c r="H38" s="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s="2" customFormat="1" ht="39.9" customHeight="1" x14ac:dyDescent="0.25">
      <c r="A39" s="12" t="s">
        <v>103</v>
      </c>
      <c r="B39" s="15" t="s">
        <v>21</v>
      </c>
      <c r="C39" s="12" t="s">
        <v>22</v>
      </c>
      <c r="D39" s="12">
        <v>1.99</v>
      </c>
      <c r="E39" s="32"/>
      <c r="F39" s="33">
        <f t="shared" ref="F39:F46" si="5">+D39*E39</f>
        <v>0</v>
      </c>
      <c r="G39" s="4"/>
      <c r="H39" s="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s="2" customFormat="1" ht="39.9" customHeight="1" x14ac:dyDescent="0.25">
      <c r="A40" s="12" t="s">
        <v>104</v>
      </c>
      <c r="B40" s="15" t="s">
        <v>23</v>
      </c>
      <c r="C40" s="12" t="s">
        <v>22</v>
      </c>
      <c r="D40" s="12">
        <v>0.23</v>
      </c>
      <c r="E40" s="32"/>
      <c r="F40" s="33">
        <f t="shared" si="5"/>
        <v>0</v>
      </c>
      <c r="G40" s="4"/>
      <c r="H40" s="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s="2" customFormat="1" ht="39.9" customHeight="1" x14ac:dyDescent="0.25">
      <c r="A41" s="12" t="s">
        <v>105</v>
      </c>
      <c r="B41" s="15" t="s">
        <v>24</v>
      </c>
      <c r="C41" s="12" t="s">
        <v>22</v>
      </c>
      <c r="D41" s="12">
        <v>0.69</v>
      </c>
      <c r="E41" s="32"/>
      <c r="F41" s="33">
        <f t="shared" si="5"/>
        <v>0</v>
      </c>
      <c r="G41" s="4"/>
      <c r="H41" s="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s="2" customFormat="1" ht="39.9" customHeight="1" x14ac:dyDescent="0.25">
      <c r="A42" s="12" t="s">
        <v>106</v>
      </c>
      <c r="B42" s="15" t="s">
        <v>25</v>
      </c>
      <c r="C42" s="12" t="s">
        <v>22</v>
      </c>
      <c r="D42" s="12">
        <v>0.13</v>
      </c>
      <c r="E42" s="32"/>
      <c r="F42" s="33">
        <f t="shared" si="5"/>
        <v>0</v>
      </c>
      <c r="G42" s="4"/>
      <c r="H42" s="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s="2" customFormat="1" ht="39.9" customHeight="1" x14ac:dyDescent="0.25">
      <c r="A43" s="12" t="s">
        <v>107</v>
      </c>
      <c r="B43" s="15" t="s">
        <v>26</v>
      </c>
      <c r="C43" s="12" t="s">
        <v>22</v>
      </c>
      <c r="D43" s="12">
        <v>0.21</v>
      </c>
      <c r="E43" s="32"/>
      <c r="F43" s="33">
        <f t="shared" si="5"/>
        <v>0</v>
      </c>
      <c r="G43" s="4"/>
      <c r="H43" s="4"/>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s="2" customFormat="1" ht="39.9" customHeight="1" x14ac:dyDescent="0.25">
      <c r="A44" s="12" t="s">
        <v>108</v>
      </c>
      <c r="B44" s="15" t="s">
        <v>27</v>
      </c>
      <c r="C44" s="12" t="s">
        <v>28</v>
      </c>
      <c r="D44" s="12">
        <v>7.82</v>
      </c>
      <c r="E44" s="32"/>
      <c r="F44" s="33">
        <f t="shared" si="5"/>
        <v>0</v>
      </c>
      <c r="G44" s="4"/>
      <c r="H44" s="4"/>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s="2" customFormat="1" ht="39.9" customHeight="1" x14ac:dyDescent="0.25">
      <c r="A45" s="12" t="s">
        <v>109</v>
      </c>
      <c r="B45" s="15" t="s">
        <v>29</v>
      </c>
      <c r="C45" s="12" t="s">
        <v>28</v>
      </c>
      <c r="D45" s="12">
        <v>9.1999999999999993</v>
      </c>
      <c r="E45" s="32"/>
      <c r="F45" s="33">
        <f t="shared" si="5"/>
        <v>0</v>
      </c>
      <c r="G45" s="4"/>
      <c r="H45" s="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s="2" customFormat="1" ht="39.9" customHeight="1" x14ac:dyDescent="0.25">
      <c r="A46" s="12" t="s">
        <v>110</v>
      </c>
      <c r="B46" s="15" t="s">
        <v>30</v>
      </c>
      <c r="C46" s="12" t="s">
        <v>28</v>
      </c>
      <c r="D46" s="12">
        <v>7.36</v>
      </c>
      <c r="E46" s="32"/>
      <c r="F46" s="33">
        <f t="shared" si="5"/>
        <v>0</v>
      </c>
      <c r="G46" s="4"/>
      <c r="H46" s="4"/>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39.9" customHeight="1" x14ac:dyDescent="0.25">
      <c r="A47" s="12"/>
      <c r="B47" s="35" t="s">
        <v>31</v>
      </c>
      <c r="C47" s="12"/>
      <c r="D47" s="12"/>
      <c r="E47" s="33"/>
      <c r="F47" s="33">
        <f>SUM(F38:F46)</f>
        <v>0</v>
      </c>
      <c r="G47" s="4"/>
      <c r="H47" s="4"/>
    </row>
    <row r="48" spans="1:59" ht="39.9" customHeight="1" x14ac:dyDescent="0.25">
      <c r="A48" s="18"/>
      <c r="B48" s="17" t="s">
        <v>56</v>
      </c>
      <c r="C48" s="18"/>
      <c r="D48" s="18"/>
      <c r="E48" s="44"/>
      <c r="F48" s="44">
        <f>+F47*8</f>
        <v>0</v>
      </c>
      <c r="G48" s="4"/>
      <c r="H48" s="4"/>
    </row>
    <row r="49" spans="1:59" s="8" customFormat="1" ht="39.9" customHeight="1" x14ac:dyDescent="0.25">
      <c r="A49" s="9">
        <v>7</v>
      </c>
      <c r="B49" s="9" t="s">
        <v>35</v>
      </c>
      <c r="C49" s="9"/>
      <c r="D49" s="9"/>
      <c r="E49" s="48"/>
      <c r="F49" s="48"/>
      <c r="G49" s="7"/>
      <c r="H49" s="7"/>
    </row>
    <row r="50" spans="1:59" ht="39.9" customHeight="1" x14ac:dyDescent="0.25">
      <c r="A50" s="12" t="s">
        <v>111</v>
      </c>
      <c r="B50" s="30" t="s">
        <v>36</v>
      </c>
      <c r="C50" s="12" t="s">
        <v>37</v>
      </c>
      <c r="D50" s="12">
        <v>2.06</v>
      </c>
      <c r="E50" s="32"/>
      <c r="F50" s="33">
        <f>+D50*E50</f>
        <v>0</v>
      </c>
      <c r="G50" s="4"/>
      <c r="H50" s="4"/>
    </row>
    <row r="51" spans="1:59" ht="39.9" customHeight="1" x14ac:dyDescent="0.25">
      <c r="A51" s="12" t="s">
        <v>112</v>
      </c>
      <c r="B51" s="30" t="s">
        <v>115</v>
      </c>
      <c r="C51" s="12" t="s">
        <v>37</v>
      </c>
      <c r="D51" s="12">
        <v>2.06</v>
      </c>
      <c r="E51" s="32"/>
      <c r="F51" s="33">
        <f>+D51*E51</f>
        <v>0</v>
      </c>
      <c r="G51" s="4"/>
      <c r="H51" s="4"/>
    </row>
    <row r="52" spans="1:59" ht="124.8" x14ac:dyDescent="0.25">
      <c r="A52" s="12" t="s">
        <v>113</v>
      </c>
      <c r="B52" s="15" t="s">
        <v>76</v>
      </c>
      <c r="C52" s="12" t="s">
        <v>12</v>
      </c>
      <c r="D52" s="12">
        <v>563</v>
      </c>
      <c r="E52" s="32"/>
      <c r="F52" s="33">
        <f>+D52*E52</f>
        <v>0</v>
      </c>
      <c r="G52" s="4"/>
      <c r="H52" s="4"/>
    </row>
    <row r="53" spans="1:59" s="2" customFormat="1" ht="39.9" customHeight="1" x14ac:dyDescent="0.25">
      <c r="A53" s="31"/>
      <c r="B53" s="17" t="s">
        <v>53</v>
      </c>
      <c r="C53" s="31"/>
      <c r="D53" s="31"/>
      <c r="E53" s="44"/>
      <c r="F53" s="45">
        <f>SUM(F50:F52)</f>
        <v>0</v>
      </c>
      <c r="G53" s="4"/>
      <c r="H53" s="4"/>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row>
    <row r="54" spans="1:59" ht="39.9" customHeight="1" x14ac:dyDescent="0.25">
      <c r="A54" s="9">
        <v>8</v>
      </c>
      <c r="B54" s="11" t="s">
        <v>38</v>
      </c>
      <c r="C54" s="12"/>
      <c r="D54" s="12"/>
      <c r="E54" s="33"/>
      <c r="F54" s="33"/>
      <c r="G54" s="4"/>
      <c r="H54" s="4"/>
    </row>
    <row r="55" spans="1:59" ht="39.9" customHeight="1" x14ac:dyDescent="0.25">
      <c r="A55" s="12" t="s">
        <v>114</v>
      </c>
      <c r="B55" s="15" t="s">
        <v>79</v>
      </c>
      <c r="C55" s="12" t="s">
        <v>7</v>
      </c>
      <c r="D55" s="12">
        <v>1</v>
      </c>
      <c r="E55" s="32"/>
      <c r="F55" s="33">
        <f>+D55*E55</f>
        <v>0</v>
      </c>
      <c r="G55" s="4"/>
      <c r="H55" s="4"/>
    </row>
    <row r="56" spans="1:59" s="2" customFormat="1" ht="39.9" customHeight="1" x14ac:dyDescent="0.25">
      <c r="A56" s="18"/>
      <c r="B56" s="17" t="s">
        <v>34</v>
      </c>
      <c r="C56" s="31"/>
      <c r="D56" s="31"/>
      <c r="E56" s="44"/>
      <c r="F56" s="45">
        <f>SUM(F54:F55)</f>
        <v>0</v>
      </c>
      <c r="G56" s="4"/>
      <c r="H56" s="4"/>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row>
    <row r="57" spans="1:59" s="3" customFormat="1" ht="39.9" customHeight="1" x14ac:dyDescent="0.3">
      <c r="A57" s="55" t="s">
        <v>116</v>
      </c>
      <c r="B57" s="55"/>
      <c r="C57" s="55"/>
      <c r="D57" s="55"/>
      <c r="E57" s="40"/>
      <c r="F57" s="40">
        <f>+F56+F53+F48+F37+F32+F25+F19+F7</f>
        <v>0</v>
      </c>
      <c r="G57" s="4"/>
      <c r="H57" s="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row>
  </sheetData>
  <mergeCells count="2">
    <mergeCell ref="A57:D57"/>
    <mergeCell ref="B20:F20"/>
  </mergeCells>
  <phoneticPr fontId="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BFAENABEL-680963957-119543</_dlc_DocId>
    <_dlc_DocIdUrl xmlns="508ba6eb-9e09-4fd5-92f2-2d9921329f2d">
      <Url>https://enabelbe.sharepoint.com/sites/BFA/_layouts/15/DocIdRedir.aspx?ID=BFAENABEL-680963957-119543</Url>
      <Description>BFAENABEL-680963957-119543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a6c189a245ca907dc0478d9e7fd75e7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3bd391590ac018aac957529e3a5b339"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0EA6F-57F9-4BE9-8FA0-B19058190259}">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2.xml><?xml version="1.0" encoding="utf-8"?>
<ds:datastoreItem xmlns:ds="http://schemas.openxmlformats.org/officeDocument/2006/customXml" ds:itemID="{D9E25D02-888C-42FA-A9AB-391CE5C51AFE}">
  <ds:schemaRefs>
    <ds:schemaRef ds:uri="http://schemas.microsoft.com/sharepoint/v3/contenttype/forms"/>
  </ds:schemaRefs>
</ds:datastoreItem>
</file>

<file path=customXml/itemProps3.xml><?xml version="1.0" encoding="utf-8"?>
<ds:datastoreItem xmlns:ds="http://schemas.openxmlformats.org/officeDocument/2006/customXml" ds:itemID="{DF28025C-2FA6-4A0B-878F-63BFC32BBD41}">
  <ds:schemaRefs>
    <ds:schemaRef ds:uri="http://schemas.microsoft.com/sharepoint/events"/>
  </ds:schemaRefs>
</ds:datastoreItem>
</file>

<file path=customXml/itemProps4.xml><?xml version="1.0" encoding="utf-8"?>
<ds:datastoreItem xmlns:ds="http://schemas.openxmlformats.org/officeDocument/2006/customXml" ds:itemID="{8DED1AFD-C696-46C0-895A-5EAEA58632D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NOESSIN </vt:lpstr>
      <vt:lpstr>SOALGA </vt:lpstr>
      <vt:lpstr>ZAONGO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2025-11-13T11:46:19Z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c96f5314-df79-49c9-bb94-05a56973ba08</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