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C:\Users\HIENHermann\OneDrive - ENABEL\21_Marchés_Publics\BFA2300411_Resil_Koup\BFA23004-10359_Fourniture et pose de groupes électrogènes\2_CSC\"/>
    </mc:Choice>
  </mc:AlternateContent>
  <xr:revisionPtr revIDLastSave="64" documentId="11_7B4451CB374C8CC489EE944EEEEA9E9978FB8376" xr6:coauthVersionLast="36" xr6:coauthVersionMax="47" xr10:uidLastSave="{6B408F49-F8CD-4EB1-8350-504F510E2BF0}"/>
  <bookViews>
    <workbookView xWindow="2300" yWindow="2300" windowWidth="17280" windowHeight="8880" activeTab="2" xr2:uid="{00000000-000D-0000-FFFF-FFFF00000000}"/>
  </bookViews>
  <sheets>
    <sheet name="RECAPITULATIF" sheetId="5" r:id="rId1"/>
    <sheet name="Lot1 Garango&amp;Tenko" sheetId="3" r:id="rId2"/>
    <sheet name="Lot2 Koup-Pouyt-Zorgho" sheetId="4" r:id="rId3"/>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8" i="4" l="1"/>
  <c r="F37" i="4"/>
  <c r="F35" i="4"/>
  <c r="F41" i="3"/>
  <c r="F40" i="3"/>
  <c r="F38" i="3"/>
  <c r="F27" i="4"/>
  <c r="F26" i="4"/>
  <c r="F19" i="4"/>
  <c r="F28" i="3"/>
  <c r="F27" i="3"/>
  <c r="F32" i="4" l="1"/>
  <c r="F31" i="4"/>
  <c r="F16" i="4"/>
  <c r="F15" i="4"/>
  <c r="F22" i="4"/>
  <c r="F23" i="4"/>
  <c r="F32" i="3"/>
  <c r="F33" i="3"/>
  <c r="F34" i="3"/>
  <c r="F24" i="3"/>
  <c r="F23" i="3"/>
  <c r="F14" i="3"/>
  <c r="F13" i="3"/>
  <c r="F12" i="4" l="1"/>
  <c r="F13" i="4"/>
  <c r="F14" i="4"/>
  <c r="F20" i="4"/>
  <c r="F21" i="4"/>
  <c r="F28" i="4"/>
  <c r="F29" i="4"/>
  <c r="F30" i="4"/>
  <c r="F31" i="3"/>
  <c r="F30" i="3"/>
  <c r="F29" i="3"/>
  <c r="F35" i="3" s="1"/>
  <c r="F22" i="3"/>
  <c r="F21" i="3"/>
  <c r="F20" i="3"/>
  <c r="F19" i="3"/>
  <c r="F15" i="3"/>
  <c r="F12" i="3"/>
  <c r="F11" i="3"/>
  <c r="F33" i="4" l="1"/>
  <c r="F25" i="3"/>
  <c r="F24" i="4"/>
  <c r="F17" i="4"/>
  <c r="F16" i="3"/>
  <c r="F36" i="3"/>
  <c r="F42" i="3" l="1"/>
  <c r="F43" i="3" s="1"/>
  <c r="C8" i="5" l="1"/>
  <c r="D8" i="5" s="1"/>
  <c r="E8" i="5" l="1"/>
  <c r="F39" i="4"/>
  <c r="F40" i="4" s="1"/>
  <c r="C9" i="5" l="1"/>
  <c r="D9" i="5" s="1"/>
  <c r="D10" i="5" s="1"/>
  <c r="C10" i="5" l="1"/>
  <c r="E9" i="5"/>
  <c r="E10" i="5" s="1"/>
</calcChain>
</file>

<file path=xl/sharedStrings.xml><?xml version="1.0" encoding="utf-8"?>
<sst xmlns="http://schemas.openxmlformats.org/spreadsheetml/2006/main" count="334" uniqueCount="107">
  <si>
    <t xml:space="preserve"> Fourniture et pose des groupes électrogènes et accessoires pour le 
raccordement hydraulique des forages de l'ONEA au profit de la Direction Régionale de Koupéla</t>
  </si>
  <si>
    <t>Lot</t>
  </si>
  <si>
    <t>DESIGNATION</t>
  </si>
  <si>
    <t>Montant des travaux en HTVA</t>
  </si>
  <si>
    <t>TVA à 18%</t>
  </si>
  <si>
    <t>Montant des travaux en TTC</t>
  </si>
  <si>
    <t>Lot 1 : Fournitrure et pose des groupes électrogènes et accessoires pour le raccordement hydraulique des forages de l'ONEA au profit des centres de Tenkodogo et Garango de la Direction Régionale de Koupéla</t>
  </si>
  <si>
    <t>Lot 2 : Fournitrure et pose des groupes électrogènes et accessoires pour le raccordement hydraulique des forages de l'ONEA au profit des centres de Koupéla, Pouytenga et Zorgho de la Direction Régionale de Koupéla</t>
  </si>
  <si>
    <t>Montant total des deux lots</t>
  </si>
  <si>
    <t>N°</t>
  </si>
  <si>
    <t>Unité</t>
  </si>
  <si>
    <t>Quantité</t>
  </si>
  <si>
    <t>Prix
Unitaire</t>
  </si>
  <si>
    <t>Prix Total</t>
  </si>
  <si>
    <t>I</t>
  </si>
  <si>
    <t>RACCORDEMENT ELECTRIQUES DES NOUVEAUX FORAGES SE1 , SE3  ET SE14 DU CENTRE DE L'ONEA DE GARANGO</t>
  </si>
  <si>
    <t>I.1</t>
  </si>
  <si>
    <t xml:space="preserve">Fourniture et pose de groupe électrogène capoté insonorisé de 15 KVA, y compris les éléments annexes (cuve, abri, lot de pièces de rechange pour 1000h de fonctionnement) </t>
  </si>
  <si>
    <t>u</t>
  </si>
  <si>
    <t>I.2</t>
  </si>
  <si>
    <t>Fourniture et pose de câble rigide en cuivre 4x25 mm2 y compris tous les accessoires de raccordement</t>
  </si>
  <si>
    <t>ml</t>
  </si>
  <si>
    <t>I.3</t>
  </si>
  <si>
    <t>Fourniture et pose de câble souple GE CAT6 2,5 mm2  y compris tous les accessoires de raccordement</t>
  </si>
  <si>
    <t>I.4</t>
  </si>
  <si>
    <t>Réalisation d'une prise de terre de valeur inférieure à 5ohm</t>
  </si>
  <si>
    <t>I.5</t>
  </si>
  <si>
    <t>Réalisation du local groupe électrogène ( Avec un massif d'épaisseur de 40 cm pour support groupe électrogène)</t>
  </si>
  <si>
    <t>Sous total I</t>
  </si>
  <si>
    <t>II</t>
  </si>
  <si>
    <t xml:space="preserve">MATERIELS ELECTRIQUES ET ELECTROMECANIQUES POUR LE RENFORCEMENT DE LA PRODUCTION D'EAU POTABLE  DES CENTRES DE L'ONEA DE TENKODOGO ET GARANGO </t>
  </si>
  <si>
    <t>II.1</t>
  </si>
  <si>
    <t>TENKODOGO</t>
  </si>
  <si>
    <t>II.1.1</t>
  </si>
  <si>
    <t>Groupe électrogène capoté insonorisé de 15 KVA pour le forage F22 de l'hotel Djamou y compris les éléments annexes (cuve, abri, lot de pièces de rechange pour 1000h de fonctionnement)</t>
  </si>
  <si>
    <t>II.1.2</t>
  </si>
  <si>
    <t>Groupe électrogène capoté insonorisé de 15 KVA pour les forages F14-F15 de l'élevage y compris les éléments annexes (cuve, abri, lot de pièces de rechange pour 1000h de fonctionnement)</t>
  </si>
  <si>
    <t>II.1.3</t>
  </si>
  <si>
    <t>II.1.4</t>
  </si>
  <si>
    <t>II.1.5</t>
  </si>
  <si>
    <t>II.1.6</t>
  </si>
  <si>
    <t>S/TOTAL Tenkodogo</t>
  </si>
  <si>
    <t>II.2</t>
  </si>
  <si>
    <t>GARANGO</t>
  </si>
  <si>
    <t>Groupe électrogène capoté insonorisé de 15 KVA pour le forage F9 y compris les éléments annexes (cuve, abri, lot de pièces de rechange pour 1000h de fonctionnement)</t>
  </si>
  <si>
    <t>II.2.2</t>
  </si>
  <si>
    <t>Groupe électrogène capoté insonorisé de 33 KVA pour les forages F11-F12 y compris les éléments annexes (cuve, abri, lot de pièces de rechange pour 1000h de fonctionnement)</t>
  </si>
  <si>
    <t>II.2.3</t>
  </si>
  <si>
    <t>II.2.4</t>
  </si>
  <si>
    <t>Fourniture et pose de câble rigide en cuivre 4x35 mm2 y compris tous les accessoires de raccordement</t>
  </si>
  <si>
    <t>II.2.5</t>
  </si>
  <si>
    <t>II.2.6</t>
  </si>
  <si>
    <t>II.2.7</t>
  </si>
  <si>
    <t>Réalisation du local groupe électrogène ( Avec un massif d'épaisseur de 40 cm pour support groupe électrogène) de 15 KVA</t>
  </si>
  <si>
    <t>II.2.8</t>
  </si>
  <si>
    <t>Réalisation du local groupe électrogène ( Avec un massif d'épaisseur de 40 cm pour support groupe électrogène)  de 33 KVA</t>
  </si>
  <si>
    <t>S/TOTAL Garango</t>
  </si>
  <si>
    <t>Sous total II</t>
  </si>
  <si>
    <t>MONTANT TOTAL HTVA</t>
  </si>
  <si>
    <t>TVA (18%)</t>
  </si>
  <si>
    <t>MONTANT TOTAL TTC</t>
  </si>
  <si>
    <r>
      <t xml:space="preserve">Arrêté le présent devis à la somme de :   </t>
    </r>
    <r>
      <rPr>
        <b/>
        <sz val="12"/>
        <color theme="1"/>
        <rFont val="Rockwell"/>
        <family val="1"/>
      </rPr>
      <t>(</t>
    </r>
    <r>
      <rPr>
        <sz val="12"/>
        <color theme="1"/>
        <rFont val="Rockwell"/>
        <family val="1"/>
      </rPr>
      <t xml:space="preserve"> ) F CFA en HTVA</t>
    </r>
  </si>
  <si>
    <r>
      <rPr>
        <b/>
        <u/>
        <sz val="14"/>
        <rFont val="Rockwell"/>
        <family val="1"/>
      </rPr>
      <t>Lot 2 :</t>
    </r>
    <r>
      <rPr>
        <sz val="14"/>
        <rFont val="Rockwell"/>
        <family val="1"/>
      </rPr>
      <t xml:space="preserve"> Fournitrure et pose des groupes électrogènes et accessoires pour le raccordement hydraulique des forages de l'ONEA au profit des centres de Koupéla, Pouytenga et Zorgho de la Direction Régionale de Koupéla</t>
    </r>
  </si>
  <si>
    <t>MATERIELS ELECTRIQUES ET ELECTROMECANIQUES POUR LE RENFORCEMENT DE LA PRODUCTION DE LA DR-KPL</t>
  </si>
  <si>
    <t>Koupéla</t>
  </si>
  <si>
    <t>I.1.1</t>
  </si>
  <si>
    <t>Groupe électrogène capoté insonorisé de  30 KVA pour les forages F18-F19 y compris les éléments annexes (cuve, abri, lot de pièces de rechange pour 1000h de fonctionnement)</t>
  </si>
  <si>
    <t>I.1.2</t>
  </si>
  <si>
    <t>I.1.3</t>
  </si>
  <si>
    <t>Fourniture et pose de câble souple GE CAT6 2,5 mm2 y compris tous les accessoires de raccordement</t>
  </si>
  <si>
    <t>I.1.4</t>
  </si>
  <si>
    <t>I.1.5</t>
  </si>
  <si>
    <t>S/TOTAL Koupèla</t>
  </si>
  <si>
    <t>POUYTENGA</t>
  </si>
  <si>
    <t>I.2.1</t>
  </si>
  <si>
    <t>Groupe électrogène capoté insonorisé 150 KVA y compris les éléments annexes (cuve, abri, lot de pièces de rechange pour 1000h de fonctionnement)</t>
  </si>
  <si>
    <t>I.2.2</t>
  </si>
  <si>
    <t>Fourniture et pose de câble rigide en cuivre 4x95 mm2 y compris tous les accessoires de raccordement</t>
  </si>
  <si>
    <t>I.2.3</t>
  </si>
  <si>
    <t>I.2.4</t>
  </si>
  <si>
    <t>I.2.5</t>
  </si>
  <si>
    <t>S/TOTAL Pouytenga</t>
  </si>
  <si>
    <t>ZORGHO</t>
  </si>
  <si>
    <t>I.3.1</t>
  </si>
  <si>
    <t>Groupe électrogène capoté insonorisé de 15 KVA pour le forage F13  y compris les éléments annexes (cuve, abri, lot de pièces de rechange pour 1000h de fonctionnement)</t>
  </si>
  <si>
    <t>I.3.2</t>
  </si>
  <si>
    <t>Groupe électrogène capoté insonorisé de 15 KVA pour le forage F06 y compris les éléments annexes (cuve, abri, lot de pièces de rechange pour 1000h de fonctionnement)</t>
  </si>
  <si>
    <t>I.3.3</t>
  </si>
  <si>
    <t xml:space="preserve">Câble rigide en cuivre 4x25 mm2 </t>
  </si>
  <si>
    <t>I.3.4</t>
  </si>
  <si>
    <t>I.3.5</t>
  </si>
  <si>
    <t xml:space="preserve">Câble souple GE CAT6 2,5 mm2 </t>
  </si>
  <si>
    <t>I.3.6</t>
  </si>
  <si>
    <t>I.3.7</t>
  </si>
  <si>
    <t>Réalisation du local groupe électrogène( Avec un massif d'épaisseur de 40 cm pour support groupe électrogène)</t>
  </si>
  <si>
    <t>S/TOTAL Zorgho</t>
  </si>
  <si>
    <t>Formation et maintenance</t>
  </si>
  <si>
    <t>III</t>
  </si>
  <si>
    <t>III.1</t>
  </si>
  <si>
    <t>III.2</t>
  </si>
  <si>
    <t>Contrat d'entretien poste optionnel</t>
  </si>
  <si>
    <t xml:space="preserve"> poste optionnel</t>
  </si>
  <si>
    <t>FF</t>
  </si>
  <si>
    <t>Forfait</t>
  </si>
  <si>
    <t xml:space="preserve">Formation à l'utulisation des groupes électrogènes sur l'ensemble des sites </t>
  </si>
  <si>
    <t>S/total poste III</t>
  </si>
  <si>
    <t>S/total poste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</si>
</sst>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_-* #,##0_-;\-* #,##0_-;_-* &quot;-&quot;_-;_-@_-"/>
    <numFmt numFmtId="165" formatCode="_-* #,##0.00_-;\-* #,##0.00_-;_-* &quot;-&quot;??_-;_-@_-"/>
    <numFmt numFmtId="166" formatCode="_-* #,##0\ _€_-;\-* #,##0\ _€_-;_-* &quot;-&quot;??\ _€_-;_-@_-"/>
  </numFmts>
  <fonts count="28" x14ac:knownFonts="1">
    <font>
      <sz val="11"/>
      <color theme="1"/>
      <name val="Calibri"/>
      <family val="2"/>
      <scheme val="minor"/>
    </font>
    <font>
      <sz val="12"/>
      <color theme="1"/>
      <name val="Rockwell"/>
      <family val="2"/>
    </font>
    <font>
      <sz val="11"/>
      <color theme="1"/>
      <name val="Calibri"/>
      <family val="2"/>
      <scheme val="minor"/>
    </font>
    <font>
      <b/>
      <sz val="12"/>
      <color theme="1"/>
      <name val="Rockwell"/>
      <family val="1"/>
    </font>
    <font>
      <i/>
      <sz val="11"/>
      <color theme="1"/>
      <name val="Rockwell"/>
      <family val="1"/>
    </font>
    <font>
      <sz val="11"/>
      <name val="Rockwell"/>
      <family val="1"/>
    </font>
    <font>
      <sz val="11"/>
      <color theme="1"/>
      <name val="Arial Narrow"/>
      <family val="2"/>
    </font>
    <font>
      <b/>
      <sz val="11"/>
      <color theme="1"/>
      <name val="Arial Narrow"/>
      <family val="2"/>
    </font>
    <font>
      <sz val="11"/>
      <name val="Arial Narrow"/>
      <family val="2"/>
    </font>
    <font>
      <b/>
      <sz val="14"/>
      <name val="Rockwell"/>
      <family val="1"/>
    </font>
    <font>
      <b/>
      <u/>
      <sz val="12"/>
      <name val="Arial Narrow"/>
      <family val="2"/>
    </font>
    <font>
      <b/>
      <u/>
      <sz val="14"/>
      <name val="Rockwell"/>
      <family val="1"/>
    </font>
    <font>
      <sz val="14"/>
      <name val="Rockwell"/>
      <family val="1"/>
    </font>
    <font>
      <b/>
      <sz val="13"/>
      <name val="Rockwell"/>
      <family val="1"/>
    </font>
    <font>
      <b/>
      <sz val="12"/>
      <name val="Rockwell"/>
      <family val="1"/>
    </font>
    <font>
      <sz val="12"/>
      <color theme="1"/>
      <name val="Rockwell"/>
      <family val="1"/>
    </font>
    <font>
      <b/>
      <sz val="11"/>
      <color theme="1"/>
      <name val="Calibri"/>
      <family val="2"/>
      <scheme val="minor"/>
    </font>
    <font>
      <sz val="10"/>
      <name val="Arial"/>
      <family val="2"/>
    </font>
    <font>
      <sz val="13"/>
      <color theme="1"/>
      <name val="Arial Narrow"/>
      <family val="2"/>
    </font>
    <font>
      <sz val="14"/>
      <color theme="1"/>
      <name val="Rockwell"/>
      <family val="1"/>
    </font>
    <font>
      <b/>
      <sz val="10"/>
      <color theme="1"/>
      <name val="Times New Roman"/>
      <family val="1"/>
    </font>
    <font>
      <i/>
      <sz val="11"/>
      <color theme="1"/>
      <name val="Arial Narrow"/>
      <family val="2"/>
    </font>
    <font>
      <i/>
      <sz val="11"/>
      <color rgb="FFFF0000"/>
      <name val="Arial Narrow"/>
      <family val="2"/>
    </font>
    <font>
      <b/>
      <sz val="10"/>
      <color theme="1"/>
      <name val="Rockwell"/>
      <family val="1"/>
    </font>
    <font>
      <b/>
      <sz val="11"/>
      <color theme="1"/>
      <name val="Rockwell"/>
      <family val="1"/>
    </font>
    <font>
      <sz val="11"/>
      <color theme="1"/>
      <name val="Rockwell"/>
      <family val="1"/>
    </font>
    <font>
      <sz val="8"/>
      <name val="Calibri"/>
      <family val="2"/>
      <scheme val="minor"/>
    </font>
    <font>
      <sz val="11"/>
      <color rgb="FFFF0000"/>
      <name val="Rockwell"/>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5" fontId="2" fillId="0" borderId="0" applyFont="0" applyFill="0" applyBorder="0" applyAlignment="0" applyProtection="0"/>
    <xf numFmtId="164" fontId="2" fillId="0" borderId="0" applyFont="0" applyFill="0" applyBorder="0" applyAlignment="0" applyProtection="0"/>
    <xf numFmtId="0" fontId="17" fillId="0" borderId="0"/>
    <xf numFmtId="43" fontId="17" fillId="0" borderId="0" applyFont="0" applyFill="0" applyBorder="0" applyAlignment="0" applyProtection="0"/>
    <xf numFmtId="0" fontId="1" fillId="0" borderId="0"/>
  </cellStyleXfs>
  <cellXfs count="113">
    <xf numFmtId="0" fontId="0" fillId="0" borderId="0" xfId="0"/>
    <xf numFmtId="0" fontId="0" fillId="0" borderId="0" xfId="0" applyAlignment="1">
      <alignment horizontal="center"/>
    </xf>
    <xf numFmtId="0" fontId="4" fillId="0" borderId="0" xfId="0" applyFont="1" applyAlignment="1">
      <alignment horizontal="center" vertical="center"/>
    </xf>
    <xf numFmtId="0" fontId="0" fillId="0" borderId="0" xfId="0" applyAlignment="1">
      <alignment horizontal="center" vertical="center"/>
    </xf>
    <xf numFmtId="0" fontId="6" fillId="0" borderId="0" xfId="0" applyFont="1"/>
    <xf numFmtId="0" fontId="7" fillId="0" borderId="0" xfId="0" applyFont="1" applyAlignment="1">
      <alignment horizontal="center" vertical="center"/>
    </xf>
    <xf numFmtId="0" fontId="10" fillId="2" borderId="0" xfId="0" applyFont="1" applyFill="1" applyAlignment="1">
      <alignment horizontal="center" wrapText="1"/>
    </xf>
    <xf numFmtId="0" fontId="10" fillId="2" borderId="0" xfId="0" applyFont="1" applyFill="1" applyAlignment="1">
      <alignment horizontal="center"/>
    </xf>
    <xf numFmtId="0" fontId="10" fillId="2" borderId="0" xfId="0" applyFont="1" applyFill="1" applyAlignment="1">
      <alignment horizontal="center" vertical="center"/>
    </xf>
    <xf numFmtId="166" fontId="10" fillId="2" borderId="0" xfId="1" applyNumberFormat="1" applyFont="1" applyFill="1" applyBorder="1" applyAlignment="1">
      <alignment horizontal="center"/>
    </xf>
    <xf numFmtId="0" fontId="13" fillId="2" borderId="0" xfId="0" applyFont="1" applyFill="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vertical="center" wrapText="1"/>
    </xf>
    <xf numFmtId="0" fontId="0" fillId="0" borderId="0" xfId="0" applyAlignment="1">
      <alignment vertical="center"/>
    </xf>
    <xf numFmtId="0" fontId="15" fillId="0" borderId="1" xfId="0" applyFont="1" applyBorder="1" applyAlignment="1">
      <alignment horizontal="center" vertical="center" wrapText="1"/>
    </xf>
    <xf numFmtId="164" fontId="14" fillId="0" borderId="1" xfId="2" applyFont="1" applyBorder="1" applyAlignment="1">
      <alignment horizontal="center" vertical="center" wrapText="1"/>
    </xf>
    <xf numFmtId="164" fontId="3" fillId="0" borderId="1" xfId="2" applyFont="1" applyBorder="1" applyAlignment="1">
      <alignment horizontal="center" vertical="center" wrapText="1"/>
    </xf>
    <xf numFmtId="0" fontId="20" fillId="0" borderId="0" xfId="0" applyFont="1" applyAlignment="1">
      <alignment horizontal="center" vertical="center" wrapText="1"/>
    </xf>
    <xf numFmtId="0" fontId="18" fillId="0" borderId="0" xfId="0" applyFont="1" applyAlignment="1">
      <alignment horizontal="center"/>
    </xf>
    <xf numFmtId="0" fontId="21" fillId="0" borderId="0" xfId="0" applyFont="1" applyAlignment="1">
      <alignment horizontal="center" vertical="top"/>
    </xf>
    <xf numFmtId="0" fontId="22" fillId="0" borderId="0" xfId="0" applyFont="1" applyAlignment="1">
      <alignment horizontal="center" vertical="top"/>
    </xf>
    <xf numFmtId="0" fontId="23" fillId="0" borderId="0" xfId="0" applyFont="1" applyAlignment="1">
      <alignment horizontal="left"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166" fontId="25" fillId="0" borderId="1" xfId="1" applyNumberFormat="1" applyFont="1" applyFill="1" applyBorder="1" applyAlignment="1">
      <alignment horizontal="center"/>
    </xf>
    <xf numFmtId="0" fontId="19" fillId="0" borderId="0" xfId="0" applyFont="1" applyAlignment="1">
      <alignment horizontal="center"/>
    </xf>
    <xf numFmtId="0" fontId="11" fillId="0" borderId="0" xfId="0" applyFont="1" applyAlignment="1">
      <alignment horizontal="center"/>
    </xf>
    <xf numFmtId="164" fontId="0" fillId="0" borderId="0" xfId="2" applyFont="1" applyAlignment="1">
      <alignment horizontal="center"/>
    </xf>
    <xf numFmtId="164" fontId="8" fillId="0" borderId="0" xfId="2" applyFont="1" applyAlignment="1">
      <alignment horizontal="center" vertical="center"/>
    </xf>
    <xf numFmtId="164" fontId="13" fillId="2" borderId="0" xfId="2" applyFont="1" applyFill="1" applyAlignment="1">
      <alignment horizontal="center" vertical="center" wrapText="1"/>
    </xf>
    <xf numFmtId="164" fontId="16" fillId="0" borderId="0" xfId="2" applyFont="1" applyAlignment="1">
      <alignment horizontal="center" vertical="center" wrapText="1"/>
    </xf>
    <xf numFmtId="164" fontId="18" fillId="0" borderId="0" xfId="2" applyFont="1" applyAlignment="1">
      <alignment horizontal="center"/>
    </xf>
    <xf numFmtId="164" fontId="11" fillId="0" borderId="0" xfId="2" applyFont="1" applyAlignment="1">
      <alignment horizontal="center"/>
    </xf>
    <xf numFmtId="164" fontId="4" fillId="0" borderId="0" xfId="2" applyFont="1" applyAlignment="1">
      <alignment horizontal="center" vertical="center"/>
    </xf>
    <xf numFmtId="164" fontId="21" fillId="0" borderId="0" xfId="2" applyFont="1" applyAlignment="1">
      <alignment horizontal="center" vertical="top"/>
    </xf>
    <xf numFmtId="0" fontId="3" fillId="3" borderId="1" xfId="0" applyFont="1" applyFill="1" applyBorder="1" applyAlignment="1">
      <alignment horizontal="center" vertical="center" wrapText="1"/>
    </xf>
    <xf numFmtId="164" fontId="3" fillId="3" borderId="1" xfId="2" applyFont="1" applyFill="1" applyBorder="1" applyAlignment="1">
      <alignment horizontal="center" vertical="center" wrapText="1"/>
    </xf>
    <xf numFmtId="0" fontId="24" fillId="3" borderId="1" xfId="0" applyFont="1" applyFill="1" applyBorder="1" applyAlignment="1">
      <alignment horizontal="center" vertical="center" wrapText="1"/>
    </xf>
    <xf numFmtId="0" fontId="23" fillId="0" borderId="0" xfId="0" applyFont="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164" fontId="3" fillId="3" borderId="7" xfId="2" applyFont="1" applyFill="1" applyBorder="1" applyAlignment="1">
      <alignment horizontal="center" vertical="center" wrapText="1"/>
    </xf>
    <xf numFmtId="0" fontId="25" fillId="3" borderId="0" xfId="0" applyFont="1" applyFill="1" applyAlignment="1">
      <alignment horizontal="center"/>
    </xf>
    <xf numFmtId="0" fontId="3"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166" fontId="3" fillId="3" borderId="1" xfId="0" applyNumberFormat="1" applyFont="1" applyFill="1" applyBorder="1" applyAlignment="1">
      <alignment horizontal="center"/>
    </xf>
    <xf numFmtId="0" fontId="25" fillId="2" borderId="1" xfId="0" applyFont="1" applyFill="1" applyBorder="1" applyAlignment="1">
      <alignment horizontal="center" vertical="center" wrapText="1"/>
    </xf>
    <xf numFmtId="0" fontId="24" fillId="2" borderId="1" xfId="0" applyFont="1" applyFill="1" applyBorder="1" applyAlignment="1">
      <alignment vertical="center" wrapText="1"/>
    </xf>
    <xf numFmtId="166" fontId="24" fillId="2" borderId="1" xfId="1" applyNumberFormat="1" applyFont="1" applyFill="1" applyBorder="1" applyAlignment="1">
      <alignment horizontal="center"/>
    </xf>
    <xf numFmtId="164" fontId="24" fillId="2" borderId="5" xfId="2" applyFont="1" applyFill="1" applyBorder="1" applyAlignment="1">
      <alignment horizontal="center" vertical="center" wrapText="1"/>
    </xf>
    <xf numFmtId="0" fontId="3" fillId="2" borderId="1" xfId="0" applyFont="1" applyFill="1" applyBorder="1" applyAlignment="1">
      <alignment horizontal="center" vertical="center" wrapText="1"/>
    </xf>
    <xf numFmtId="166" fontId="25" fillId="2" borderId="1" xfId="1" applyNumberFormat="1" applyFont="1" applyFill="1" applyBorder="1" applyAlignment="1">
      <alignment horizontal="center"/>
    </xf>
    <xf numFmtId="164" fontId="3" fillId="2" borderId="1" xfId="2" applyFont="1" applyFill="1" applyBorder="1" applyAlignment="1">
      <alignment horizontal="center" vertical="center" wrapText="1"/>
    </xf>
    <xf numFmtId="0" fontId="24" fillId="2" borderId="1" xfId="0" applyFont="1" applyFill="1" applyBorder="1" applyAlignment="1">
      <alignment horizontal="center" vertical="center" wrapText="1"/>
    </xf>
    <xf numFmtId="0" fontId="25" fillId="2" borderId="1" xfId="0" applyFont="1" applyFill="1" applyBorder="1" applyAlignment="1">
      <alignment horizontal="center"/>
    </xf>
    <xf numFmtId="166" fontId="24" fillId="2" borderId="1" xfId="0" applyNumberFormat="1" applyFont="1" applyFill="1" applyBorder="1" applyAlignment="1">
      <alignment horizontal="center"/>
    </xf>
    <xf numFmtId="164" fontId="0" fillId="0" borderId="0" xfId="0" applyNumberFormat="1"/>
    <xf numFmtId="0" fontId="25" fillId="4" borderId="1" xfId="0" applyFont="1" applyFill="1" applyBorder="1" applyAlignment="1">
      <alignment horizontal="center" vertical="center" wrapText="1"/>
    </xf>
    <xf numFmtId="0" fontId="24" fillId="4" borderId="1" xfId="0" applyFont="1" applyFill="1" applyBorder="1" applyAlignment="1">
      <alignment vertical="center" wrapText="1"/>
    </xf>
    <xf numFmtId="0" fontId="24" fillId="4" borderId="1" xfId="0" applyFont="1" applyFill="1" applyBorder="1" applyAlignment="1">
      <alignment horizontal="center" vertical="center" wrapText="1"/>
    </xf>
    <xf numFmtId="166" fontId="24" fillId="4" borderId="1" xfId="1" applyNumberFormat="1" applyFont="1" applyFill="1" applyBorder="1" applyAlignment="1">
      <alignment horizontal="center"/>
    </xf>
    <xf numFmtId="164" fontId="15" fillId="0" borderId="1" xfId="2" applyFont="1" applyFill="1" applyBorder="1" applyAlignment="1">
      <alignment horizontal="center" vertical="center" wrapText="1"/>
    </xf>
    <xf numFmtId="0" fontId="5" fillId="0" borderId="0" xfId="0" applyFont="1"/>
    <xf numFmtId="0" fontId="5" fillId="0" borderId="11" xfId="0" applyFont="1" applyBorder="1" applyAlignment="1">
      <alignment horizontal="left" vertical="center" wrapText="1"/>
    </xf>
    <xf numFmtId="0" fontId="5" fillId="0" borderId="11" xfId="0" applyFont="1" applyBorder="1" applyAlignment="1">
      <alignment horizontal="center" vertical="center" wrapText="1"/>
    </xf>
    <xf numFmtId="3" fontId="5" fillId="0" borderId="11" xfId="0" applyNumberFormat="1" applyFont="1" applyBorder="1" applyAlignment="1">
      <alignment horizontal="center" vertical="center" wrapText="1"/>
    </xf>
    <xf numFmtId="3" fontId="5" fillId="0" borderId="12" xfId="0" applyNumberFormat="1" applyFont="1" applyBorder="1" applyAlignment="1">
      <alignment horizontal="center" vertical="center" wrapText="1"/>
    </xf>
    <xf numFmtId="0" fontId="16" fillId="0" borderId="0" xfId="0" applyFont="1"/>
    <xf numFmtId="0" fontId="0" fillId="0" borderId="1" xfId="0" applyBorder="1" applyAlignment="1">
      <alignment wrapText="1"/>
    </xf>
    <xf numFmtId="0" fontId="0" fillId="0" borderId="1" xfId="0" applyBorder="1" applyAlignment="1">
      <alignment horizontal="center" vertical="center"/>
    </xf>
    <xf numFmtId="0" fontId="16" fillId="0" borderId="1" xfId="0" applyFont="1" applyBorder="1" applyAlignment="1">
      <alignment horizontal="center" vertical="center"/>
    </xf>
    <xf numFmtId="0" fontId="16" fillId="0" borderId="1" xfId="0" applyFont="1" applyBorder="1"/>
    <xf numFmtId="164" fontId="0" fillId="0" borderId="1" xfId="0" applyNumberFormat="1" applyBorder="1"/>
    <xf numFmtId="164" fontId="16" fillId="0" borderId="1" xfId="0" applyNumberFormat="1" applyFont="1" applyBorder="1"/>
    <xf numFmtId="0" fontId="9" fillId="2" borderId="0" xfId="0" applyFont="1" applyFill="1" applyAlignment="1">
      <alignmen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5" fillId="0" borderId="3" xfId="0" applyFont="1" applyBorder="1" applyAlignment="1">
      <alignment horizontal="left" vertical="center" wrapText="1"/>
    </xf>
    <xf numFmtId="0" fontId="5" fillId="2" borderId="3" xfId="0" applyFont="1" applyFill="1" applyBorder="1" applyAlignment="1">
      <alignment horizontal="left" vertical="center" wrapText="1"/>
    </xf>
    <xf numFmtId="3" fontId="27" fillId="0" borderId="12" xfId="0" applyNumberFormat="1" applyFont="1" applyBorder="1" applyAlignment="1">
      <alignment horizontal="center" vertical="center" wrapText="1"/>
    </xf>
    <xf numFmtId="164" fontId="5" fillId="0" borderId="7" xfId="2" applyFont="1" applyBorder="1" applyAlignment="1">
      <alignment horizontal="center" vertical="center" wrapText="1"/>
    </xf>
    <xf numFmtId="164" fontId="5" fillId="0" borderId="1" xfId="2" applyFont="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166" fontId="3" fillId="0" borderId="1" xfId="0" applyNumberFormat="1" applyFont="1" applyFill="1" applyBorder="1" applyAlignment="1">
      <alignment horizontal="center"/>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166" fontId="15" fillId="0" borderId="1" xfId="0" applyNumberFormat="1" applyFont="1" applyFill="1" applyBorder="1" applyAlignment="1">
      <alignment horizontal="center"/>
    </xf>
    <xf numFmtId="166" fontId="24" fillId="0" borderId="1" xfId="1" applyNumberFormat="1" applyFont="1" applyFill="1" applyBorder="1" applyAlignment="1">
      <alignment horizontal="center"/>
    </xf>
    <xf numFmtId="164" fontId="25" fillId="0" borderId="1" xfId="2" applyFont="1" applyFill="1" applyBorder="1" applyAlignment="1">
      <alignment horizontal="center" vertical="center" wrapText="1"/>
    </xf>
    <xf numFmtId="164" fontId="25" fillId="4" borderId="1" xfId="2" applyFont="1" applyFill="1" applyBorder="1" applyAlignment="1">
      <alignment horizontal="center" vertical="center" wrapText="1"/>
    </xf>
    <xf numFmtId="0" fontId="12" fillId="2" borderId="0" xfId="0" applyFont="1" applyFill="1" applyAlignment="1">
      <alignment horizontal="center" vertical="center" wrapText="1"/>
    </xf>
    <xf numFmtId="0" fontId="9" fillId="2" borderId="0" xfId="0" applyFont="1" applyFill="1" applyAlignment="1">
      <alignment horizontal="center" vertical="center" wrapText="1"/>
    </xf>
    <xf numFmtId="0" fontId="24" fillId="3" borderId="3"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3" fillId="0" borderId="0" xfId="0" applyFont="1" applyAlignment="1">
      <alignment horizontal="center"/>
    </xf>
    <xf numFmtId="0" fontId="14" fillId="2" borderId="0" xfId="0" applyFont="1" applyFill="1" applyAlignment="1">
      <alignment horizontal="left" wrapText="1"/>
    </xf>
    <xf numFmtId="0" fontId="24" fillId="3" borderId="8"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3" fillId="3" borderId="1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14" fillId="0" borderId="1" xfId="0" applyFont="1" applyBorder="1" applyAlignment="1">
      <alignment horizontal="left" vertical="center" wrapText="1"/>
    </xf>
    <xf numFmtId="0" fontId="24" fillId="3" borderId="1"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5" fillId="0" borderId="6" xfId="0" applyFont="1" applyFill="1" applyBorder="1" applyAlignment="1">
      <alignment horizontal="left" vertical="center" wrapText="1"/>
    </xf>
    <xf numFmtId="0" fontId="0" fillId="0" borderId="0" xfId="0" applyFill="1"/>
  </cellXfs>
  <cellStyles count="6">
    <cellStyle name="Milliers" xfId="1" builtinId="3"/>
    <cellStyle name="Milliers [0]" xfId="2" builtinId="6"/>
    <cellStyle name="Milliers 3" xfId="4" xr:uid="{00000000-0005-0000-0000-000002000000}"/>
    <cellStyle name="Normal" xfId="0" builtinId="0"/>
    <cellStyle name="Normal 2" xfId="3" xr:uid="{00000000-0005-0000-0000-000004000000}"/>
    <cellStyle name="Normal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F11"/>
  <sheetViews>
    <sheetView workbookViewId="0">
      <selection activeCell="B19" sqref="B19"/>
    </sheetView>
  </sheetViews>
  <sheetFormatPr baseColWidth="10" defaultColWidth="11.453125" defaultRowHeight="14.5" x14ac:dyDescent="0.35"/>
  <cols>
    <col min="2" max="2" width="63.6328125" customWidth="1"/>
    <col min="3" max="3" width="15.08984375" customWidth="1"/>
    <col min="4" max="4" width="15.6328125" customWidth="1"/>
    <col min="5" max="5" width="17.54296875" customWidth="1"/>
    <col min="6" max="6" width="8.6328125" customWidth="1"/>
  </cols>
  <sheetData>
    <row r="4" spans="1:6" ht="58.25" customHeight="1" x14ac:dyDescent="0.35">
      <c r="A4" s="93" t="s">
        <v>0</v>
      </c>
      <c r="B4" s="94"/>
      <c r="C4" s="94"/>
      <c r="D4" s="94"/>
      <c r="E4" s="94"/>
      <c r="F4" s="75"/>
    </row>
    <row r="7" spans="1:6" ht="46.5" x14ac:dyDescent="0.35">
      <c r="A7" s="35" t="s">
        <v>1</v>
      </c>
      <c r="B7" s="35" t="s">
        <v>2</v>
      </c>
      <c r="C7" s="35" t="s">
        <v>3</v>
      </c>
      <c r="D7" s="35" t="s">
        <v>4</v>
      </c>
      <c r="E7" s="35" t="s">
        <v>5</v>
      </c>
    </row>
    <row r="8" spans="1:6" ht="43.5" x14ac:dyDescent="0.35">
      <c r="A8" s="70">
        <v>1</v>
      </c>
      <c r="B8" s="69" t="s">
        <v>6</v>
      </c>
      <c r="C8" s="73">
        <f>'Lot1 Garango&amp;Tenko'!F41</f>
        <v>0</v>
      </c>
      <c r="D8" s="73">
        <f>C8*18%</f>
        <v>0</v>
      </c>
      <c r="E8" s="73">
        <f>C8+D8</f>
        <v>0</v>
      </c>
    </row>
    <row r="9" spans="1:6" ht="43.5" x14ac:dyDescent="0.35">
      <c r="A9" s="70">
        <v>2</v>
      </c>
      <c r="B9" s="69" t="s">
        <v>7</v>
      </c>
      <c r="C9" s="73">
        <f>'Lot2 Koup-Pouyt-Zorgho'!F38</f>
        <v>0</v>
      </c>
      <c r="D9" s="73">
        <f>C9*18%</f>
        <v>0</v>
      </c>
      <c r="E9" s="73">
        <f>C9+D9</f>
        <v>0</v>
      </c>
    </row>
    <row r="10" spans="1:6" x14ac:dyDescent="0.35">
      <c r="A10" s="71">
        <v>3</v>
      </c>
      <c r="B10" s="72" t="s">
        <v>8</v>
      </c>
      <c r="C10" s="74">
        <f>SUM(C8:C9)</f>
        <v>0</v>
      </c>
      <c r="D10" s="74">
        <f>SUM(D8:D9)</f>
        <v>0</v>
      </c>
      <c r="E10" s="74">
        <f>SUM(E8:E9)</f>
        <v>0</v>
      </c>
    </row>
    <row r="11" spans="1:6" x14ac:dyDescent="0.35">
      <c r="D11" s="57"/>
    </row>
  </sheetData>
  <mergeCells count="1">
    <mergeCell ref="A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5"/>
  <sheetViews>
    <sheetView workbookViewId="0">
      <selection activeCell="C46" sqref="C46"/>
    </sheetView>
  </sheetViews>
  <sheetFormatPr baseColWidth="10" defaultColWidth="11.453125" defaultRowHeight="14.5" x14ac:dyDescent="0.35"/>
  <cols>
    <col min="1" max="1" width="14.90625" style="1" customWidth="1"/>
    <col min="2" max="2" width="55.90625" customWidth="1"/>
    <col min="3" max="3" width="9.36328125" style="1" customWidth="1"/>
    <col min="4" max="4" width="11.90625" style="3" customWidth="1"/>
    <col min="5" max="5" width="14.6328125" style="1" customWidth="1"/>
    <col min="6" max="6" width="23.36328125" style="27" customWidth="1"/>
    <col min="7" max="7" width="14.54296875" customWidth="1"/>
  </cols>
  <sheetData>
    <row r="1" spans="1:8" ht="15.5" x14ac:dyDescent="0.35">
      <c r="A1"/>
      <c r="D1" s="98"/>
      <c r="E1" s="98"/>
      <c r="F1" s="98"/>
    </row>
    <row r="2" spans="1:8" s="4" customFormat="1" ht="15.65" customHeight="1" x14ac:dyDescent="0.3">
      <c r="A2" s="63"/>
      <c r="B2" s="63"/>
      <c r="C2" s="63"/>
      <c r="D2" s="63"/>
      <c r="E2" s="63"/>
      <c r="F2" s="63"/>
    </row>
    <row r="3" spans="1:8" s="4" customFormat="1" ht="18" customHeight="1" x14ac:dyDescent="0.3">
      <c r="A3" s="63"/>
      <c r="B3" s="63"/>
      <c r="C3" s="63"/>
      <c r="D3" s="63"/>
      <c r="E3" s="63"/>
      <c r="F3" s="63"/>
    </row>
    <row r="4" spans="1:8" s="4" customFormat="1" ht="12.75" customHeight="1" x14ac:dyDescent="0.35">
      <c r="A4" s="5"/>
      <c r="B4" s="6"/>
      <c r="C4" s="7"/>
      <c r="D4" s="8"/>
      <c r="E4" s="9"/>
      <c r="F4" s="28"/>
    </row>
    <row r="5" spans="1:8" s="4" customFormat="1" ht="35.25" customHeight="1" x14ac:dyDescent="0.3">
      <c r="A5" s="94" t="s">
        <v>6</v>
      </c>
      <c r="B5" s="94"/>
      <c r="C5" s="94"/>
      <c r="D5" s="94"/>
      <c r="E5" s="94"/>
      <c r="F5" s="94"/>
    </row>
    <row r="6" spans="1:8" s="4" customFormat="1" ht="11.25" customHeight="1" x14ac:dyDescent="0.3">
      <c r="A6" s="10"/>
      <c r="B6" s="10"/>
      <c r="C6" s="10"/>
      <c r="D6" s="10"/>
      <c r="E6" s="10"/>
      <c r="F6" s="29"/>
    </row>
    <row r="7" spans="1:8" s="4" customFormat="1" ht="15.5" x14ac:dyDescent="0.35">
      <c r="A7" s="99"/>
      <c r="B7" s="99"/>
      <c r="C7" s="99"/>
      <c r="D7" s="99"/>
      <c r="E7" s="99"/>
      <c r="F7" s="99"/>
    </row>
    <row r="8" spans="1:8" x14ac:dyDescent="0.35">
      <c r="A8" s="11"/>
      <c r="B8" s="12"/>
      <c r="C8" s="11"/>
      <c r="D8" s="11"/>
      <c r="E8" s="11"/>
      <c r="F8" s="30"/>
    </row>
    <row r="9" spans="1:8" s="13" customFormat="1" ht="31" x14ac:dyDescent="0.35">
      <c r="A9" s="35" t="s">
        <v>9</v>
      </c>
      <c r="B9" s="35" t="s">
        <v>2</v>
      </c>
      <c r="C9" s="35" t="s">
        <v>10</v>
      </c>
      <c r="D9" s="35" t="s">
        <v>11</v>
      </c>
      <c r="E9" s="35" t="s">
        <v>12</v>
      </c>
      <c r="F9" s="36" t="s">
        <v>13</v>
      </c>
    </row>
    <row r="10" spans="1:8" ht="39" customHeight="1" x14ac:dyDescent="0.35">
      <c r="A10" s="44" t="s">
        <v>14</v>
      </c>
      <c r="B10" s="100" t="s">
        <v>15</v>
      </c>
      <c r="C10" s="101"/>
      <c r="D10" s="101"/>
      <c r="E10" s="101"/>
      <c r="F10" s="102"/>
    </row>
    <row r="11" spans="1:8" ht="56" x14ac:dyDescent="0.35">
      <c r="A11" s="40" t="s">
        <v>16</v>
      </c>
      <c r="B11" s="39" t="s">
        <v>17</v>
      </c>
      <c r="C11" s="40" t="s">
        <v>18</v>
      </c>
      <c r="D11" s="41">
        <v>2</v>
      </c>
      <c r="E11" s="41"/>
      <c r="F11" s="83">
        <f t="shared" ref="F11" si="0">D11*E11</f>
        <v>0</v>
      </c>
    </row>
    <row r="12" spans="1:8" ht="28" x14ac:dyDescent="0.35">
      <c r="A12" s="40" t="s">
        <v>19</v>
      </c>
      <c r="B12" s="39" t="s">
        <v>20</v>
      </c>
      <c r="C12" s="40" t="s">
        <v>21</v>
      </c>
      <c r="D12" s="41">
        <v>30</v>
      </c>
      <c r="E12" s="67"/>
      <c r="F12" s="82">
        <f>D12*E12</f>
        <v>0</v>
      </c>
    </row>
    <row r="13" spans="1:8" ht="28" x14ac:dyDescent="0.35">
      <c r="A13" s="40" t="s">
        <v>22</v>
      </c>
      <c r="B13" s="39" t="s">
        <v>23</v>
      </c>
      <c r="C13" s="40" t="s">
        <v>21</v>
      </c>
      <c r="D13" s="41">
        <v>30</v>
      </c>
      <c r="E13" s="67"/>
      <c r="F13" s="82">
        <f>D13*E13</f>
        <v>0</v>
      </c>
    </row>
    <row r="14" spans="1:8" ht="28" x14ac:dyDescent="0.35">
      <c r="A14" s="40" t="s">
        <v>24</v>
      </c>
      <c r="B14" s="76" t="s">
        <v>25</v>
      </c>
      <c r="C14" s="77" t="s">
        <v>18</v>
      </c>
      <c r="D14" s="78">
        <v>2</v>
      </c>
      <c r="E14" s="78"/>
      <c r="F14" s="83">
        <f t="shared" ref="F14" si="1">D14*E14</f>
        <v>0</v>
      </c>
    </row>
    <row r="15" spans="1:8" ht="37.5" customHeight="1" x14ac:dyDescent="0.35">
      <c r="A15" s="40" t="s">
        <v>26</v>
      </c>
      <c r="B15" s="39" t="s">
        <v>27</v>
      </c>
      <c r="C15" s="40" t="s">
        <v>18</v>
      </c>
      <c r="D15" s="41">
        <v>2</v>
      </c>
      <c r="E15" s="81"/>
      <c r="F15" s="82">
        <f>D15*E15</f>
        <v>0</v>
      </c>
    </row>
    <row r="16" spans="1:8" ht="15.5" x14ac:dyDescent="0.35">
      <c r="A16" s="103" t="s">
        <v>28</v>
      </c>
      <c r="B16" s="104"/>
      <c r="C16" s="104"/>
      <c r="D16" s="104"/>
      <c r="E16" s="105"/>
      <c r="F16" s="42">
        <f>SUM(F11:F15)</f>
        <v>0</v>
      </c>
      <c r="G16" s="68"/>
      <c r="H16" s="68"/>
    </row>
    <row r="17" spans="1:8" ht="32" customHeight="1" x14ac:dyDescent="0.35">
      <c r="A17" s="35" t="s">
        <v>29</v>
      </c>
      <c r="B17" s="95" t="s">
        <v>30</v>
      </c>
      <c r="C17" s="96"/>
      <c r="D17" s="96"/>
      <c r="E17" s="96"/>
      <c r="F17" s="97"/>
    </row>
    <row r="18" spans="1:8" x14ac:dyDescent="0.35">
      <c r="A18" s="43" t="s">
        <v>31</v>
      </c>
      <c r="B18" s="95" t="s">
        <v>32</v>
      </c>
      <c r="C18" s="96"/>
      <c r="D18" s="96"/>
      <c r="E18" s="96"/>
      <c r="F18" s="97"/>
      <c r="G18" s="68"/>
      <c r="H18" s="68"/>
    </row>
    <row r="19" spans="1:8" ht="56" x14ac:dyDescent="0.35">
      <c r="A19" s="22" t="s">
        <v>33</v>
      </c>
      <c r="B19" s="23" t="s">
        <v>34</v>
      </c>
      <c r="C19" s="22" t="s">
        <v>18</v>
      </c>
      <c r="D19" s="22">
        <v>1</v>
      </c>
      <c r="E19" s="24"/>
      <c r="F19" s="24">
        <f>+D19*E19</f>
        <v>0</v>
      </c>
    </row>
    <row r="20" spans="1:8" ht="56" x14ac:dyDescent="0.35">
      <c r="A20" s="22" t="s">
        <v>35</v>
      </c>
      <c r="B20" s="23" t="s">
        <v>36</v>
      </c>
      <c r="C20" s="22" t="s">
        <v>18</v>
      </c>
      <c r="D20" s="22">
        <v>1</v>
      </c>
      <c r="E20" s="24"/>
      <c r="F20" s="24">
        <f t="shared" ref="F20" si="2">+D20*E20</f>
        <v>0</v>
      </c>
    </row>
    <row r="21" spans="1:8" ht="28" x14ac:dyDescent="0.35">
      <c r="A21" s="22" t="s">
        <v>37</v>
      </c>
      <c r="B21" s="39" t="s">
        <v>20</v>
      </c>
      <c r="C21" s="65" t="s">
        <v>21</v>
      </c>
      <c r="D21" s="41">
        <v>60</v>
      </c>
      <c r="E21" s="67"/>
      <c r="F21" s="82">
        <f>D21*E21</f>
        <v>0</v>
      </c>
    </row>
    <row r="22" spans="1:8" ht="28" x14ac:dyDescent="0.35">
      <c r="A22" s="22" t="s">
        <v>38</v>
      </c>
      <c r="B22" s="39" t="s">
        <v>23</v>
      </c>
      <c r="C22" s="65" t="s">
        <v>21</v>
      </c>
      <c r="D22" s="41">
        <v>60</v>
      </c>
      <c r="E22" s="67"/>
      <c r="F22" s="82">
        <f>D22*E22</f>
        <v>0</v>
      </c>
    </row>
    <row r="23" spans="1:8" ht="28" x14ac:dyDescent="0.35">
      <c r="A23" s="22" t="s">
        <v>39</v>
      </c>
      <c r="B23" s="76" t="s">
        <v>25</v>
      </c>
      <c r="C23" s="65" t="s">
        <v>18</v>
      </c>
      <c r="D23" s="41">
        <v>1</v>
      </c>
      <c r="E23" s="67"/>
      <c r="F23" s="82">
        <f>D23*E23</f>
        <v>0</v>
      </c>
    </row>
    <row r="24" spans="1:8" ht="28" x14ac:dyDescent="0.35">
      <c r="A24" s="22" t="s">
        <v>40</v>
      </c>
      <c r="B24" s="39" t="s">
        <v>27</v>
      </c>
      <c r="C24" s="65" t="s">
        <v>18</v>
      </c>
      <c r="D24" s="41">
        <v>1</v>
      </c>
      <c r="E24" s="81"/>
      <c r="F24" s="82">
        <f>D24*E24</f>
        <v>0</v>
      </c>
    </row>
    <row r="25" spans="1:8" x14ac:dyDescent="0.35">
      <c r="A25" s="47"/>
      <c r="B25" s="48" t="s">
        <v>41</v>
      </c>
      <c r="C25" s="54"/>
      <c r="D25" s="47"/>
      <c r="E25" s="47"/>
      <c r="F25" s="49">
        <f>SUM(F19:F24)</f>
        <v>0</v>
      </c>
    </row>
    <row r="26" spans="1:8" x14ac:dyDescent="0.35">
      <c r="A26" s="45" t="s">
        <v>42</v>
      </c>
      <c r="B26" s="95" t="s">
        <v>43</v>
      </c>
      <c r="C26" s="96"/>
      <c r="D26" s="96"/>
      <c r="E26" s="96"/>
      <c r="F26" s="97"/>
      <c r="G26" s="68"/>
      <c r="H26" s="68"/>
    </row>
    <row r="27" spans="1:8" ht="42" x14ac:dyDescent="0.35">
      <c r="A27" s="22"/>
      <c r="B27" s="23" t="s">
        <v>44</v>
      </c>
      <c r="C27" s="22" t="s">
        <v>18</v>
      </c>
      <c r="D27" s="22">
        <v>1</v>
      </c>
      <c r="E27" s="24"/>
      <c r="F27" s="24">
        <f>D27*E27</f>
        <v>0</v>
      </c>
    </row>
    <row r="28" spans="1:8" ht="56" x14ac:dyDescent="0.35">
      <c r="A28" s="22" t="s">
        <v>45</v>
      </c>
      <c r="B28" s="23" t="s">
        <v>46</v>
      </c>
      <c r="C28" s="22" t="s">
        <v>18</v>
      </c>
      <c r="D28" s="22">
        <v>1</v>
      </c>
      <c r="E28" s="24"/>
      <c r="F28" s="24">
        <f>D28*E28</f>
        <v>0</v>
      </c>
    </row>
    <row r="29" spans="1:8" ht="28" x14ac:dyDescent="0.35">
      <c r="A29" s="22" t="s">
        <v>47</v>
      </c>
      <c r="B29" s="79" t="s">
        <v>20</v>
      </c>
      <c r="C29" s="40" t="s">
        <v>21</v>
      </c>
      <c r="D29" s="41">
        <v>30</v>
      </c>
      <c r="E29" s="67"/>
      <c r="F29" s="82">
        <f>D29*E29</f>
        <v>0</v>
      </c>
    </row>
    <row r="30" spans="1:8" ht="28" x14ac:dyDescent="0.35">
      <c r="A30" s="22" t="s">
        <v>48</v>
      </c>
      <c r="B30" s="64" t="s">
        <v>49</v>
      </c>
      <c r="C30" s="40" t="s">
        <v>21</v>
      </c>
      <c r="D30" s="41">
        <v>30</v>
      </c>
      <c r="E30" s="67"/>
      <c r="F30" s="82">
        <f>D30*E30</f>
        <v>0</v>
      </c>
    </row>
    <row r="31" spans="1:8" ht="28" x14ac:dyDescent="0.35">
      <c r="A31" s="22" t="s">
        <v>50</v>
      </c>
      <c r="B31" s="79" t="s">
        <v>23</v>
      </c>
      <c r="C31" s="40" t="s">
        <v>21</v>
      </c>
      <c r="D31" s="41">
        <v>60</v>
      </c>
      <c r="E31" s="67"/>
      <c r="F31" s="82">
        <f>D31*E31</f>
        <v>0</v>
      </c>
    </row>
    <row r="32" spans="1:8" ht="28" x14ac:dyDescent="0.35">
      <c r="A32" s="22" t="s">
        <v>51</v>
      </c>
      <c r="B32" s="80" t="s">
        <v>25</v>
      </c>
      <c r="C32" s="40" t="s">
        <v>18</v>
      </c>
      <c r="D32" s="41">
        <v>2</v>
      </c>
      <c r="E32" s="67"/>
      <c r="F32" s="82">
        <f t="shared" ref="F32:F34" si="3">D32*E32</f>
        <v>0</v>
      </c>
    </row>
    <row r="33" spans="1:7" ht="42" x14ac:dyDescent="0.35">
      <c r="A33" s="22" t="s">
        <v>52</v>
      </c>
      <c r="B33" s="79" t="s">
        <v>53</v>
      </c>
      <c r="C33" s="40" t="s">
        <v>18</v>
      </c>
      <c r="D33" s="41">
        <v>1</v>
      </c>
      <c r="E33" s="81"/>
      <c r="F33" s="82">
        <f t="shared" si="3"/>
        <v>0</v>
      </c>
    </row>
    <row r="34" spans="1:7" ht="42" x14ac:dyDescent="0.35">
      <c r="A34" s="22" t="s">
        <v>54</v>
      </c>
      <c r="B34" s="79" t="s">
        <v>55</v>
      </c>
      <c r="C34" s="40" t="s">
        <v>18</v>
      </c>
      <c r="D34" s="41">
        <v>1</v>
      </c>
      <c r="E34" s="81"/>
      <c r="F34" s="82">
        <f t="shared" si="3"/>
        <v>0</v>
      </c>
    </row>
    <row r="35" spans="1:7" x14ac:dyDescent="0.35">
      <c r="A35" s="55"/>
      <c r="B35" s="48" t="s">
        <v>56</v>
      </c>
      <c r="C35" s="54"/>
      <c r="D35" s="55"/>
      <c r="E35" s="55"/>
      <c r="F35" s="56">
        <f>SUM(F27:F34)</f>
        <v>0</v>
      </c>
    </row>
    <row r="36" spans="1:7" ht="15.5" x14ac:dyDescent="0.35">
      <c r="A36" s="107" t="s">
        <v>57</v>
      </c>
      <c r="B36" s="107"/>
      <c r="C36" s="107"/>
      <c r="D36" s="107"/>
      <c r="E36" s="37"/>
      <c r="F36" s="46">
        <f>F25+F35</f>
        <v>0</v>
      </c>
    </row>
    <row r="37" spans="1:7" ht="15.5" x14ac:dyDescent="0.35">
      <c r="A37" s="84" t="s">
        <v>97</v>
      </c>
      <c r="B37" s="84" t="s">
        <v>96</v>
      </c>
      <c r="C37" s="84"/>
      <c r="D37" s="84"/>
      <c r="E37" s="85"/>
      <c r="F37" s="86"/>
    </row>
    <row r="38" spans="1:7" ht="28" x14ac:dyDescent="0.35">
      <c r="A38" s="87" t="s">
        <v>98</v>
      </c>
      <c r="B38" s="87" t="s">
        <v>104</v>
      </c>
      <c r="C38" s="87" t="s">
        <v>103</v>
      </c>
      <c r="D38" s="87">
        <v>1</v>
      </c>
      <c r="E38" s="88"/>
      <c r="F38" s="89">
        <f>D38*E38</f>
        <v>0</v>
      </c>
    </row>
    <row r="39" spans="1:7" ht="28" x14ac:dyDescent="0.35">
      <c r="A39" s="87" t="s">
        <v>99</v>
      </c>
      <c r="B39" s="87" t="s">
        <v>100</v>
      </c>
      <c r="C39" s="87" t="s">
        <v>102</v>
      </c>
      <c r="D39" s="87" t="s">
        <v>101</v>
      </c>
      <c r="E39" s="88"/>
      <c r="F39" s="89">
        <v>0</v>
      </c>
    </row>
    <row r="40" spans="1:7" ht="15.5" x14ac:dyDescent="0.35">
      <c r="A40" s="84"/>
      <c r="B40" s="84" t="s">
        <v>105</v>
      </c>
      <c r="C40" s="84"/>
      <c r="D40" s="84"/>
      <c r="E40" s="85"/>
      <c r="F40" s="86">
        <f>SUM(F38:F39)</f>
        <v>0</v>
      </c>
    </row>
    <row r="41" spans="1:7" ht="24.75" customHeight="1" x14ac:dyDescent="0.35">
      <c r="A41" s="106" t="s">
        <v>58</v>
      </c>
      <c r="B41" s="106"/>
      <c r="C41" s="106"/>
      <c r="D41" s="106"/>
      <c r="E41" s="106"/>
      <c r="F41" s="15">
        <f>F36+F16+F40</f>
        <v>0</v>
      </c>
      <c r="G41" s="57"/>
    </row>
    <row r="42" spans="1:7" ht="24" customHeight="1" x14ac:dyDescent="0.35">
      <c r="A42" s="106" t="s">
        <v>59</v>
      </c>
      <c r="B42" s="106"/>
      <c r="C42" s="106"/>
      <c r="D42" s="106"/>
      <c r="E42" s="106"/>
      <c r="F42" s="15">
        <f>+F41*0.18</f>
        <v>0</v>
      </c>
    </row>
    <row r="43" spans="1:7" ht="32" customHeight="1" x14ac:dyDescent="0.35">
      <c r="A43" s="106" t="s">
        <v>60</v>
      </c>
      <c r="B43" s="106"/>
      <c r="C43" s="106"/>
      <c r="D43" s="106"/>
      <c r="E43" s="106"/>
      <c r="F43" s="16">
        <f>+F41+F42</f>
        <v>0</v>
      </c>
      <c r="G43" s="57"/>
    </row>
    <row r="44" spans="1:7" s="112" customFormat="1" ht="36" customHeight="1" x14ac:dyDescent="0.35">
      <c r="A44" s="111" t="s">
        <v>61</v>
      </c>
      <c r="B44" s="111"/>
      <c r="C44" s="111"/>
      <c r="D44" s="111"/>
      <c r="E44" s="111"/>
      <c r="F44" s="111"/>
    </row>
    <row r="45" spans="1:7" ht="17.5" x14ac:dyDescent="0.35">
      <c r="C45" s="25"/>
      <c r="D45" s="25"/>
      <c r="E45" s="25"/>
      <c r="F45" s="31"/>
    </row>
    <row r="46" spans="1:7" ht="16.5" x14ac:dyDescent="0.35">
      <c r="A46" s="17"/>
      <c r="C46" s="18"/>
      <c r="D46" s="18"/>
      <c r="E46" s="18"/>
      <c r="F46" s="31"/>
    </row>
    <row r="47" spans="1:7" ht="16.5" x14ac:dyDescent="0.35">
      <c r="A47" s="17"/>
      <c r="B47" s="18"/>
      <c r="C47" s="18"/>
      <c r="D47" s="18"/>
      <c r="E47" s="18"/>
      <c r="F47" s="31"/>
    </row>
    <row r="48" spans="1:7" ht="18" x14ac:dyDescent="0.4">
      <c r="A48" s="17"/>
      <c r="B48" s="18"/>
      <c r="C48" s="18"/>
      <c r="D48" s="18"/>
      <c r="E48" s="18"/>
      <c r="F48" s="32"/>
    </row>
    <row r="49" spans="1:6" ht="18" x14ac:dyDescent="0.4">
      <c r="A49" s="17"/>
      <c r="B49" s="18"/>
      <c r="C49" s="26"/>
      <c r="D49" s="26"/>
      <c r="E49" s="26"/>
      <c r="F49" s="33"/>
    </row>
    <row r="50" spans="1:6" x14ac:dyDescent="0.35">
      <c r="A50" s="17"/>
      <c r="B50" s="17"/>
      <c r="C50" s="2"/>
      <c r="D50" s="2"/>
      <c r="E50" s="2"/>
    </row>
    <row r="51" spans="1:6" x14ac:dyDescent="0.35">
      <c r="A51" s="17"/>
    </row>
    <row r="52" spans="1:6" x14ac:dyDescent="0.35">
      <c r="A52" s="17"/>
      <c r="F52" s="34"/>
    </row>
    <row r="53" spans="1:6" x14ac:dyDescent="0.35">
      <c r="C53" s="19"/>
      <c r="E53" s="20"/>
    </row>
    <row r="54" spans="1:6" x14ac:dyDescent="0.35">
      <c r="A54" s="38"/>
    </row>
    <row r="55" spans="1:6" x14ac:dyDescent="0.35">
      <c r="B55" s="21"/>
    </row>
  </sheetData>
  <mergeCells count="13">
    <mergeCell ref="A41:E41"/>
    <mergeCell ref="A42:E42"/>
    <mergeCell ref="A43:E43"/>
    <mergeCell ref="A44:F44"/>
    <mergeCell ref="B18:F18"/>
    <mergeCell ref="B26:F26"/>
    <mergeCell ref="A36:D36"/>
    <mergeCell ref="B17:F17"/>
    <mergeCell ref="D1:F1"/>
    <mergeCell ref="A5:F5"/>
    <mergeCell ref="A7:F7"/>
    <mergeCell ref="B10:F10"/>
    <mergeCell ref="A16:E16"/>
  </mergeCells>
  <phoneticPr fontId="2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2"/>
  <sheetViews>
    <sheetView tabSelected="1" workbookViewId="0">
      <selection activeCell="A41" sqref="A41:XFD41"/>
    </sheetView>
  </sheetViews>
  <sheetFormatPr baseColWidth="10" defaultColWidth="11.453125" defaultRowHeight="14.5" x14ac:dyDescent="0.35"/>
  <cols>
    <col min="1" max="1" width="14.90625" style="1" customWidth="1"/>
    <col min="2" max="2" width="55.90625" customWidth="1"/>
    <col min="3" max="3" width="9.36328125" style="1" customWidth="1"/>
    <col min="4" max="4" width="11.90625" style="3" customWidth="1"/>
    <col min="5" max="5" width="14.6328125" style="1" customWidth="1"/>
    <col min="6" max="6" width="16.6328125" style="27" customWidth="1"/>
    <col min="7" max="7" width="14.54296875" customWidth="1"/>
  </cols>
  <sheetData>
    <row r="1" spans="1:6" ht="15.5" x14ac:dyDescent="0.35">
      <c r="A1"/>
      <c r="D1" s="98"/>
      <c r="E1" s="98"/>
      <c r="F1" s="98"/>
    </row>
    <row r="2" spans="1:6" s="4" customFormat="1" ht="15.65" customHeight="1" x14ac:dyDescent="0.3">
      <c r="A2" s="63"/>
      <c r="B2" s="63"/>
      <c r="C2" s="63"/>
      <c r="D2" s="63"/>
      <c r="E2" s="63"/>
      <c r="F2" s="63"/>
    </row>
    <row r="3" spans="1:6" s="4" customFormat="1" ht="18" customHeight="1" x14ac:dyDescent="0.3">
      <c r="A3" s="63"/>
      <c r="B3" s="63"/>
      <c r="C3" s="63"/>
      <c r="D3" s="63"/>
      <c r="E3" s="63"/>
      <c r="F3" s="63"/>
    </row>
    <row r="4" spans="1:6" s="4" customFormat="1" ht="12.75" customHeight="1" x14ac:dyDescent="0.35">
      <c r="A4" s="5"/>
      <c r="B4" s="6"/>
      <c r="C4" s="7"/>
      <c r="D4" s="8"/>
      <c r="E4" s="9"/>
      <c r="F4" s="28"/>
    </row>
    <row r="5" spans="1:6" s="4" customFormat="1" ht="65" customHeight="1" x14ac:dyDescent="0.3">
      <c r="A5" s="94" t="s">
        <v>62</v>
      </c>
      <c r="B5" s="94"/>
      <c r="C5" s="94"/>
      <c r="D5" s="94"/>
      <c r="E5" s="94"/>
      <c r="F5" s="94"/>
    </row>
    <row r="6" spans="1:6" s="4" customFormat="1" ht="11.25" customHeight="1" x14ac:dyDescent="0.3">
      <c r="A6" s="10"/>
      <c r="B6" s="10"/>
      <c r="C6" s="10"/>
      <c r="D6" s="10"/>
      <c r="E6" s="10"/>
      <c r="F6" s="29"/>
    </row>
    <row r="7" spans="1:6" s="4" customFormat="1" ht="15.5" x14ac:dyDescent="0.35">
      <c r="A7" s="99"/>
      <c r="B7" s="99"/>
      <c r="C7" s="99"/>
      <c r="D7" s="99"/>
      <c r="E7" s="99"/>
      <c r="F7" s="99"/>
    </row>
    <row r="8" spans="1:6" x14ac:dyDescent="0.35">
      <c r="A8" s="11"/>
      <c r="B8" s="12"/>
      <c r="C8" s="11"/>
      <c r="D8" s="11"/>
      <c r="E8" s="11"/>
      <c r="F8" s="30"/>
    </row>
    <row r="9" spans="1:6" s="13" customFormat="1" ht="31" x14ac:dyDescent="0.35">
      <c r="A9" s="35" t="s">
        <v>9</v>
      </c>
      <c r="B9" s="35" t="s">
        <v>2</v>
      </c>
      <c r="C9" s="35" t="s">
        <v>10</v>
      </c>
      <c r="D9" s="35" t="s">
        <v>11</v>
      </c>
      <c r="E9" s="35" t="s">
        <v>12</v>
      </c>
      <c r="F9" s="36" t="s">
        <v>13</v>
      </c>
    </row>
    <row r="10" spans="1:6" ht="32" customHeight="1" x14ac:dyDescent="0.35">
      <c r="A10" s="35" t="s">
        <v>14</v>
      </c>
      <c r="B10" s="95" t="s">
        <v>63</v>
      </c>
      <c r="C10" s="96"/>
      <c r="D10" s="96"/>
      <c r="E10" s="96"/>
      <c r="F10" s="97"/>
    </row>
    <row r="11" spans="1:6" ht="15.5" x14ac:dyDescent="0.35">
      <c r="A11" s="43" t="s">
        <v>16</v>
      </c>
      <c r="B11" s="108" t="s">
        <v>64</v>
      </c>
      <c r="C11" s="109"/>
      <c r="D11" s="109"/>
      <c r="E11" s="109"/>
      <c r="F11" s="110"/>
    </row>
    <row r="12" spans="1:6" ht="56" x14ac:dyDescent="0.35">
      <c r="A12" s="22" t="s">
        <v>65</v>
      </c>
      <c r="B12" s="23" t="s">
        <v>66</v>
      </c>
      <c r="C12" s="14" t="s">
        <v>18</v>
      </c>
      <c r="D12" s="22">
        <v>1</v>
      </c>
      <c r="E12" s="24"/>
      <c r="F12" s="62">
        <f>E12*D12</f>
        <v>0</v>
      </c>
    </row>
    <row r="13" spans="1:6" ht="28" x14ac:dyDescent="0.35">
      <c r="A13" s="22" t="s">
        <v>67</v>
      </c>
      <c r="B13" s="64" t="s">
        <v>49</v>
      </c>
      <c r="C13" s="40" t="s">
        <v>21</v>
      </c>
      <c r="D13" s="66">
        <v>30</v>
      </c>
      <c r="E13" s="41"/>
      <c r="F13" s="82">
        <f>D13*E13</f>
        <v>0</v>
      </c>
    </row>
    <row r="14" spans="1:6" ht="28" x14ac:dyDescent="0.35">
      <c r="A14" s="22" t="s">
        <v>68</v>
      </c>
      <c r="B14" s="64" t="s">
        <v>69</v>
      </c>
      <c r="C14" s="40" t="s">
        <v>21</v>
      </c>
      <c r="D14" s="66">
        <v>30</v>
      </c>
      <c r="E14" s="41"/>
      <c r="F14" s="82">
        <f>D14*E14</f>
        <v>0</v>
      </c>
    </row>
    <row r="15" spans="1:6" ht="28" x14ac:dyDescent="0.35">
      <c r="A15" s="22" t="s">
        <v>70</v>
      </c>
      <c r="B15" s="76" t="s">
        <v>25</v>
      </c>
      <c r="C15" s="40" t="s">
        <v>18</v>
      </c>
      <c r="D15" s="66">
        <v>1</v>
      </c>
      <c r="E15" s="41"/>
      <c r="F15" s="82">
        <f>D15*E15</f>
        <v>0</v>
      </c>
    </row>
    <row r="16" spans="1:6" ht="28" x14ac:dyDescent="0.35">
      <c r="A16" s="22" t="s">
        <v>71</v>
      </c>
      <c r="B16" s="39" t="s">
        <v>27</v>
      </c>
      <c r="C16" s="40" t="s">
        <v>18</v>
      </c>
      <c r="D16" s="66">
        <v>1</v>
      </c>
      <c r="E16" s="41"/>
      <c r="F16" s="82">
        <f>D16*E16</f>
        <v>0</v>
      </c>
    </row>
    <row r="17" spans="1:6" x14ac:dyDescent="0.35">
      <c r="A17" s="47"/>
      <c r="B17" s="48" t="s">
        <v>72</v>
      </c>
      <c r="C17" s="47"/>
      <c r="D17" s="47"/>
      <c r="E17" s="49"/>
      <c r="F17" s="50">
        <f>SUM(F12:F16)</f>
        <v>0</v>
      </c>
    </row>
    <row r="18" spans="1:6" x14ac:dyDescent="0.35">
      <c r="A18" s="43" t="s">
        <v>19</v>
      </c>
      <c r="B18" s="95" t="s">
        <v>73</v>
      </c>
      <c r="C18" s="96"/>
      <c r="D18" s="96"/>
      <c r="E18" s="96"/>
      <c r="F18" s="97"/>
    </row>
    <row r="19" spans="1:6" ht="42" x14ac:dyDescent="0.35">
      <c r="A19" s="22" t="s">
        <v>74</v>
      </c>
      <c r="B19" s="23" t="s">
        <v>75</v>
      </c>
      <c r="C19" s="14" t="s">
        <v>18</v>
      </c>
      <c r="D19" s="22">
        <v>1</v>
      </c>
      <c r="E19" s="24"/>
      <c r="F19" s="24">
        <f>D19*E19</f>
        <v>0</v>
      </c>
    </row>
    <row r="20" spans="1:6" ht="28" x14ac:dyDescent="0.35">
      <c r="A20" s="22" t="s">
        <v>76</v>
      </c>
      <c r="B20" s="64" t="s">
        <v>77</v>
      </c>
      <c r="C20" s="65" t="s">
        <v>21</v>
      </c>
      <c r="D20" s="66">
        <v>60</v>
      </c>
      <c r="E20" s="41"/>
      <c r="F20" s="82">
        <f>D20*E20</f>
        <v>0</v>
      </c>
    </row>
    <row r="21" spans="1:6" ht="28" x14ac:dyDescent="0.35">
      <c r="A21" s="22" t="s">
        <v>78</v>
      </c>
      <c r="B21" s="64" t="s">
        <v>69</v>
      </c>
      <c r="C21" s="40" t="s">
        <v>21</v>
      </c>
      <c r="D21" s="41">
        <v>30</v>
      </c>
      <c r="E21" s="67"/>
      <c r="F21" s="82">
        <f>D21*E21</f>
        <v>0</v>
      </c>
    </row>
    <row r="22" spans="1:6" ht="28" x14ac:dyDescent="0.35">
      <c r="A22" s="22" t="s">
        <v>79</v>
      </c>
      <c r="B22" s="76" t="s">
        <v>25</v>
      </c>
      <c r="C22" s="65" t="s">
        <v>18</v>
      </c>
      <c r="D22" s="41">
        <v>1</v>
      </c>
      <c r="E22" s="67"/>
      <c r="F22" s="82">
        <f t="shared" ref="F22:F23" si="0">D22*E22</f>
        <v>0</v>
      </c>
    </row>
    <row r="23" spans="1:6" ht="34.5" customHeight="1" x14ac:dyDescent="0.35">
      <c r="A23" s="22" t="s">
        <v>80</v>
      </c>
      <c r="B23" s="39" t="s">
        <v>27</v>
      </c>
      <c r="C23" s="65" t="s">
        <v>18</v>
      </c>
      <c r="D23" s="41">
        <v>1</v>
      </c>
      <c r="E23" s="67"/>
      <c r="F23" s="82">
        <f t="shared" si="0"/>
        <v>0</v>
      </c>
    </row>
    <row r="24" spans="1:6" ht="15.5" x14ac:dyDescent="0.35">
      <c r="A24" s="47"/>
      <c r="B24" s="48" t="s">
        <v>81</v>
      </c>
      <c r="C24" s="51"/>
      <c r="D24" s="47"/>
      <c r="E24" s="52"/>
      <c r="F24" s="53">
        <f>SUM(F19:F23)</f>
        <v>0</v>
      </c>
    </row>
    <row r="25" spans="1:6" x14ac:dyDescent="0.35">
      <c r="A25" s="45" t="s">
        <v>22</v>
      </c>
      <c r="B25" s="95" t="s">
        <v>82</v>
      </c>
      <c r="C25" s="96"/>
      <c r="D25" s="96"/>
      <c r="E25" s="96"/>
      <c r="F25" s="97"/>
    </row>
    <row r="26" spans="1:6" ht="42" x14ac:dyDescent="0.35">
      <c r="A26" s="22" t="s">
        <v>83</v>
      </c>
      <c r="B26" s="23" t="s">
        <v>84</v>
      </c>
      <c r="C26" s="22" t="s">
        <v>18</v>
      </c>
      <c r="D26" s="22">
        <v>1</v>
      </c>
      <c r="E26" s="24"/>
      <c r="F26" s="24">
        <f t="shared" ref="F26:F32" si="1">D26*E26</f>
        <v>0</v>
      </c>
    </row>
    <row r="27" spans="1:6" ht="42" x14ac:dyDescent="0.35">
      <c r="A27" s="22" t="s">
        <v>85</v>
      </c>
      <c r="B27" s="23" t="s">
        <v>86</v>
      </c>
      <c r="C27" s="22" t="s">
        <v>18</v>
      </c>
      <c r="D27" s="22">
        <v>1</v>
      </c>
      <c r="E27" s="24"/>
      <c r="F27" s="24">
        <f t="shared" si="1"/>
        <v>0</v>
      </c>
    </row>
    <row r="28" spans="1:6" x14ac:dyDescent="0.35">
      <c r="A28" s="22" t="s">
        <v>87</v>
      </c>
      <c r="B28" s="64" t="s">
        <v>88</v>
      </c>
      <c r="C28" s="40" t="s">
        <v>21</v>
      </c>
      <c r="D28" s="41">
        <v>30</v>
      </c>
      <c r="E28" s="67"/>
      <c r="F28" s="82">
        <f t="shared" si="1"/>
        <v>0</v>
      </c>
    </row>
    <row r="29" spans="1:6" x14ac:dyDescent="0.35">
      <c r="A29" s="22" t="s">
        <v>89</v>
      </c>
      <c r="B29" s="64" t="s">
        <v>88</v>
      </c>
      <c r="C29" s="40" t="s">
        <v>21</v>
      </c>
      <c r="D29" s="41">
        <v>30</v>
      </c>
      <c r="E29" s="67"/>
      <c r="F29" s="82">
        <f t="shared" si="1"/>
        <v>0</v>
      </c>
    </row>
    <row r="30" spans="1:6" x14ac:dyDescent="0.35">
      <c r="A30" s="22" t="s">
        <v>90</v>
      </c>
      <c r="B30" s="64" t="s">
        <v>91</v>
      </c>
      <c r="C30" s="40" t="s">
        <v>21</v>
      </c>
      <c r="D30" s="41">
        <v>60</v>
      </c>
      <c r="E30" s="67"/>
      <c r="F30" s="82">
        <f t="shared" si="1"/>
        <v>0</v>
      </c>
    </row>
    <row r="31" spans="1:6" ht="28" x14ac:dyDescent="0.35">
      <c r="A31" s="22" t="s">
        <v>92</v>
      </c>
      <c r="B31" s="76" t="s">
        <v>25</v>
      </c>
      <c r="C31" s="40" t="s">
        <v>18</v>
      </c>
      <c r="D31" s="41">
        <v>2</v>
      </c>
      <c r="E31" s="67"/>
      <c r="F31" s="82">
        <f t="shared" si="1"/>
        <v>0</v>
      </c>
    </row>
    <row r="32" spans="1:6" ht="28" x14ac:dyDescent="0.35">
      <c r="A32" s="22" t="s">
        <v>93</v>
      </c>
      <c r="B32" s="39" t="s">
        <v>94</v>
      </c>
      <c r="C32" s="40" t="s">
        <v>18</v>
      </c>
      <c r="D32" s="41">
        <v>2</v>
      </c>
      <c r="E32" s="67"/>
      <c r="F32" s="82">
        <f t="shared" si="1"/>
        <v>0</v>
      </c>
    </row>
    <row r="33" spans="1:7" x14ac:dyDescent="0.35">
      <c r="A33" s="58"/>
      <c r="B33" s="59" t="s">
        <v>95</v>
      </c>
      <c r="C33" s="60"/>
      <c r="D33" s="58"/>
      <c r="E33" s="58"/>
      <c r="F33" s="61">
        <f>SUM(F26:F32)</f>
        <v>0</v>
      </c>
    </row>
    <row r="34" spans="1:7" x14ac:dyDescent="0.35">
      <c r="A34" s="88" t="s">
        <v>29</v>
      </c>
      <c r="B34" s="84" t="s">
        <v>96</v>
      </c>
      <c r="C34" s="84"/>
      <c r="D34" s="84"/>
      <c r="E34" s="88"/>
      <c r="F34" s="90"/>
    </row>
    <row r="35" spans="1:7" ht="28" x14ac:dyDescent="0.35">
      <c r="A35" s="88" t="s">
        <v>31</v>
      </c>
      <c r="B35" s="87" t="s">
        <v>104</v>
      </c>
      <c r="C35" s="87" t="s">
        <v>103</v>
      </c>
      <c r="D35" s="87">
        <v>1</v>
      </c>
      <c r="E35" s="91">
        <v>0</v>
      </c>
      <c r="F35" s="90">
        <f>D35*E35</f>
        <v>0</v>
      </c>
    </row>
    <row r="36" spans="1:7" ht="28" x14ac:dyDescent="0.35">
      <c r="A36" s="88" t="s">
        <v>42</v>
      </c>
      <c r="B36" s="87" t="s">
        <v>100</v>
      </c>
      <c r="C36" s="87" t="s">
        <v>102</v>
      </c>
      <c r="D36" s="87" t="s">
        <v>101</v>
      </c>
      <c r="E36" s="91">
        <v>0</v>
      </c>
      <c r="F36" s="90">
        <v>0</v>
      </c>
    </row>
    <row r="37" spans="1:7" x14ac:dyDescent="0.35">
      <c r="A37" s="58"/>
      <c r="B37" s="58" t="s">
        <v>106</v>
      </c>
      <c r="C37" s="58"/>
      <c r="D37" s="58"/>
      <c r="E37" s="58"/>
      <c r="F37" s="92">
        <f>SUM(F35:F36)</f>
        <v>0</v>
      </c>
    </row>
    <row r="38" spans="1:7" ht="24.75" customHeight="1" x14ac:dyDescent="0.35">
      <c r="A38" s="106" t="s">
        <v>58</v>
      </c>
      <c r="B38" s="106"/>
      <c r="C38" s="106"/>
      <c r="D38" s="106"/>
      <c r="E38" s="106"/>
      <c r="F38" s="15">
        <f>F33+F24+F17+F37</f>
        <v>0</v>
      </c>
      <c r="G38" s="57"/>
    </row>
    <row r="39" spans="1:7" ht="24" customHeight="1" x14ac:dyDescent="0.35">
      <c r="A39" s="106" t="s">
        <v>59</v>
      </c>
      <c r="B39" s="106"/>
      <c r="C39" s="106"/>
      <c r="D39" s="106"/>
      <c r="E39" s="106"/>
      <c r="F39" s="15">
        <f>+F38*0.18</f>
        <v>0</v>
      </c>
    </row>
    <row r="40" spans="1:7" ht="32" customHeight="1" x14ac:dyDescent="0.35">
      <c r="A40" s="106" t="s">
        <v>60</v>
      </c>
      <c r="B40" s="106"/>
      <c r="C40" s="106"/>
      <c r="D40" s="106"/>
      <c r="E40" s="106"/>
      <c r="F40" s="16">
        <f>+F38+F39</f>
        <v>0</v>
      </c>
    </row>
    <row r="41" spans="1:7" s="112" customFormat="1" ht="36" customHeight="1" x14ac:dyDescent="0.35">
      <c r="A41" s="111" t="s">
        <v>61</v>
      </c>
      <c r="B41" s="111"/>
      <c r="C41" s="111"/>
      <c r="D41" s="111"/>
      <c r="E41" s="111"/>
      <c r="F41" s="111"/>
    </row>
    <row r="42" spans="1:7" ht="17.5" x14ac:dyDescent="0.35">
      <c r="C42" s="25"/>
      <c r="D42" s="25"/>
      <c r="E42" s="25"/>
      <c r="F42" s="31"/>
    </row>
    <row r="43" spans="1:7" ht="16.5" x14ac:dyDescent="0.35">
      <c r="A43" s="17"/>
      <c r="C43" s="18"/>
      <c r="D43" s="18"/>
      <c r="E43" s="18"/>
      <c r="F43" s="31"/>
    </row>
    <row r="44" spans="1:7" ht="16.5" x14ac:dyDescent="0.35">
      <c r="A44" s="17"/>
      <c r="B44" s="18"/>
      <c r="C44" s="18"/>
      <c r="D44" s="18"/>
      <c r="E44" s="18"/>
      <c r="F44" s="31"/>
    </row>
    <row r="45" spans="1:7" ht="18" x14ac:dyDescent="0.4">
      <c r="A45" s="17"/>
      <c r="B45" s="18"/>
      <c r="C45" s="18"/>
      <c r="D45" s="18"/>
      <c r="E45" s="18"/>
      <c r="F45" s="32"/>
    </row>
    <row r="46" spans="1:7" ht="18" x14ac:dyDescent="0.4">
      <c r="A46" s="17"/>
      <c r="B46" s="18"/>
      <c r="C46" s="26"/>
      <c r="D46" s="26"/>
      <c r="E46" s="26"/>
      <c r="F46" s="33"/>
    </row>
    <row r="47" spans="1:7" x14ac:dyDescent="0.35">
      <c r="A47" s="17"/>
      <c r="B47" s="17"/>
      <c r="C47" s="2"/>
      <c r="D47" s="2"/>
      <c r="E47" s="2"/>
    </row>
    <row r="48" spans="1:7" x14ac:dyDescent="0.35">
      <c r="A48" s="17"/>
    </row>
    <row r="49" spans="1:6" x14ac:dyDescent="0.35">
      <c r="A49" s="17"/>
      <c r="F49" s="34"/>
    </row>
    <row r="50" spans="1:6" x14ac:dyDescent="0.35">
      <c r="C50" s="19"/>
      <c r="E50" s="20"/>
    </row>
    <row r="51" spans="1:6" x14ac:dyDescent="0.35">
      <c r="A51" s="38"/>
    </row>
    <row r="52" spans="1:6" x14ac:dyDescent="0.35">
      <c r="B52" s="21"/>
    </row>
  </sheetData>
  <mergeCells count="11">
    <mergeCell ref="A38:E38"/>
    <mergeCell ref="A39:E39"/>
    <mergeCell ref="A40:E40"/>
    <mergeCell ref="A41:F41"/>
    <mergeCell ref="B18:F18"/>
    <mergeCell ref="B10:F10"/>
    <mergeCell ref="B11:F11"/>
    <mergeCell ref="B25:F25"/>
    <mergeCell ref="D1:F1"/>
    <mergeCell ref="A5:F5"/>
    <mergeCell ref="A7:F7"/>
  </mergeCells>
  <phoneticPr fontId="2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BFAENABEL-680963957-123229</_dlc_DocId>
    <_dlc_DocIdUrl xmlns="508ba6eb-9e09-4fd5-92f2-2d9921329f2d">
      <Url>https://enabelbe.sharepoint.com/sites/BFA/_layouts/15/DocIdRedir.aspx?ID=BFAENABEL-680963957-123229</Url>
      <Description>BFAENABEL-680963957-123229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a6c189a245ca907dc0478d9e7fd75e73">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33bd391590ac018aac957529e3a5b339"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536A76-F3B5-4AC6-B50D-7CF14A087788}">
  <ds:schemaRefs>
    <ds:schemaRef ds:uri="http://www.w3.org/XML/1998/namespace"/>
    <ds:schemaRef ds:uri="http://schemas.microsoft.com/office/2006/documentManagement/types"/>
    <ds:schemaRef ds:uri="1c89b6ff-5735-4b3c-9dca-50e80957a65b"/>
    <ds:schemaRef ds:uri="http://schemas.microsoft.com/office/infopath/2007/PartnerControls"/>
    <ds:schemaRef ds:uri="http://purl.org/dc/terms/"/>
    <ds:schemaRef ds:uri="http://purl.org/dc/dcmitype/"/>
    <ds:schemaRef ds:uri="14a9c00f-d9e3-4eb9-aad3-f69239d17d9c"/>
    <ds:schemaRef ds:uri="http://purl.org/dc/elements/1.1/"/>
    <ds:schemaRef ds:uri="http://schemas.microsoft.com/office/2006/metadata/properties"/>
    <ds:schemaRef ds:uri="017ef222-b715-482d-b25e-e029bead7086"/>
    <ds:schemaRef ds:uri="http://schemas.openxmlformats.org/package/2006/metadata/core-properties"/>
    <ds:schemaRef ds:uri="508ba6eb-9e09-4fd5-92f2-2d9921329f2d"/>
    <ds:schemaRef ds:uri="http://schemas.microsoft.com/sharepoint/v3"/>
  </ds:schemaRefs>
</ds:datastoreItem>
</file>

<file path=customXml/itemProps2.xml><?xml version="1.0" encoding="utf-8"?>
<ds:datastoreItem xmlns:ds="http://schemas.openxmlformats.org/officeDocument/2006/customXml" ds:itemID="{DCBA9D44-88D0-4AC7-84D1-5F16784C34BB}">
  <ds:schemaRefs>
    <ds:schemaRef ds:uri="http://schemas.microsoft.com/sharepoint/v3/contenttype/forms"/>
  </ds:schemaRefs>
</ds:datastoreItem>
</file>

<file path=customXml/itemProps3.xml><?xml version="1.0" encoding="utf-8"?>
<ds:datastoreItem xmlns:ds="http://schemas.openxmlformats.org/officeDocument/2006/customXml" ds:itemID="{6CA92C27-656F-430F-AD95-C1C0766BE1A9}">
  <ds:schemaRefs>
    <ds:schemaRef ds:uri="http://schemas.microsoft.com/sharepoint/events"/>
  </ds:schemaRefs>
</ds:datastoreItem>
</file>

<file path=customXml/itemProps4.xml><?xml version="1.0" encoding="utf-8"?>
<ds:datastoreItem xmlns:ds="http://schemas.openxmlformats.org/officeDocument/2006/customXml" ds:itemID="{A022DDE9-81F8-4DDD-AB0D-D9B5CBBD714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RECAPITULATIF</vt:lpstr>
      <vt:lpstr>Lot1 Garango&amp;Tenko</vt:lpstr>
      <vt:lpstr>Lot2 Koup-Pouyt-Zorgho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BILLA Abdoul Samadou</dc:creator>
  <cp:keywords/>
  <dc:description/>
  <cp:lastModifiedBy>HIEN, Hermann</cp:lastModifiedBy>
  <cp:revision/>
  <dcterms:created xsi:type="dcterms:W3CDTF">2025-09-09T18:13:25Z</dcterms:created>
  <dcterms:modified xsi:type="dcterms:W3CDTF">2025-11-13T18:44:19Z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03b2bfbf-a284-4fbb-9f7b-e77c3ecd6881</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ies>
</file>