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enabelbe.sharepoint.com/sites/TZA/Contracts/21_Public_Contracts/TZA22003_Wezesha-Binti/TZA22003-10637_Framework contract Supply of construction materials for boy’s WASH facilities in 5 selected Schools in Kigoma Region/2_CSC/BOQ Materials boy's WASH and VETA/"/>
    </mc:Choice>
  </mc:AlternateContent>
  <xr:revisionPtr revIDLastSave="2988" documentId="8_{1419CCFD-0865-40CE-8F12-001F5A1090F8}" xr6:coauthVersionLast="47" xr6:coauthVersionMax="47" xr10:uidLastSave="{2F42F5DD-0FBD-42FA-A6EA-C6210D19A062}"/>
  <bookViews>
    <workbookView xWindow="-108" yWindow="-108" windowWidth="23256" windowHeight="13896" xr2:uid="{21EAD74B-C2F6-4C3E-81C9-18B2CE121C22}"/>
  </bookViews>
  <sheets>
    <sheet name="Lot 2. Industrial materials RV2" sheetId="25" r:id="rId1"/>
  </sheets>
  <externalReferences>
    <externalReference r:id="rId2"/>
    <externalReference r:id="rId3"/>
    <externalReference r:id="rId4"/>
    <externalReference r:id="rId5"/>
  </externalReferences>
  <definedNames>
    <definedName name="\0">#REF!</definedName>
    <definedName name="\p">#REF!</definedName>
    <definedName name="\x">#REF!</definedName>
    <definedName name="___QTY1">OFFSET('[1]BUILDER''S WORK'!$A$7:$H$48,2,2,ROWS('[1]BUILDER''S WORK'!$A$7:$H$48)-3,1)</definedName>
    <definedName name="__QTY1">OFFSET('[1]BUILDER''S WORK'!$A$7:$H$48,2,2,ROWS('[1]BUILDER''S WORK'!$A$7:$H$48)-3,1)</definedName>
    <definedName name="_8000">#REF!</definedName>
    <definedName name="_8001">#REF!</definedName>
    <definedName name="_8002">#REF!</definedName>
    <definedName name="_8003">#REF!</definedName>
    <definedName name="_8010">#REF!</definedName>
    <definedName name="_8011">#REF!</definedName>
    <definedName name="_8012">#REF!</definedName>
    <definedName name="_8014">#REF!</definedName>
    <definedName name="_8030">#REF!</definedName>
    <definedName name="_8041">#REF!</definedName>
    <definedName name="_8042">#REF!</definedName>
    <definedName name="_8050">#REF!</definedName>
    <definedName name="_8051">#REF!</definedName>
    <definedName name="_8062">#REF!</definedName>
    <definedName name="_8063">#REF!</definedName>
    <definedName name="_8064">#REF!</definedName>
    <definedName name="_8065">#REF!</definedName>
    <definedName name="_8081">#REF!</definedName>
    <definedName name="_8082">#REF!</definedName>
    <definedName name="_8110">#REF!</definedName>
    <definedName name="_8111">#REF!</definedName>
    <definedName name="_8112">#REF!</definedName>
    <definedName name="_8113">#REF!</definedName>
    <definedName name="_8114">#REF!</definedName>
    <definedName name="_8115">#REF!</definedName>
    <definedName name="_8120">#REF!</definedName>
    <definedName name="_8121">#REF!</definedName>
    <definedName name="_8140">#REF!</definedName>
    <definedName name="_81402">#REF!</definedName>
    <definedName name="_8142">#REF!</definedName>
    <definedName name="_8143">#REF!</definedName>
    <definedName name="_8151">#REF!</definedName>
    <definedName name="_8152">#REF!</definedName>
    <definedName name="_8153">#REF!</definedName>
    <definedName name="_8160">#REF!</definedName>
    <definedName name="_8161">#REF!</definedName>
    <definedName name="_8162">#REF!</definedName>
    <definedName name="_8181">#REF!</definedName>
    <definedName name="_8192">#REF!</definedName>
    <definedName name="_8196">#REF!</definedName>
    <definedName name="_8200">#REF!</definedName>
    <definedName name="_8201">#REF!</definedName>
    <definedName name="_8203">#REF!</definedName>
    <definedName name="_8204">#REF!</definedName>
    <definedName name="_8205">#REF!</definedName>
    <definedName name="_8221">#REF!</definedName>
    <definedName name="_8240">#REF!</definedName>
    <definedName name="_82401">#REF!</definedName>
    <definedName name="_8241">#REF!</definedName>
    <definedName name="_8250">#REF!</definedName>
    <definedName name="_82501">#REF!</definedName>
    <definedName name="_8270">#REF!</definedName>
    <definedName name="_8280">#REF!</definedName>
    <definedName name="_8281">#REF!</definedName>
    <definedName name="_8290">#REF!</definedName>
    <definedName name="_8295">#REF!</definedName>
    <definedName name="_8300">#REF!</definedName>
    <definedName name="_8332">#REF!</definedName>
    <definedName name="_8335">#REF!</definedName>
    <definedName name="_8340">#REF!</definedName>
    <definedName name="_8341">#REF!</definedName>
    <definedName name="_8350">#REF!</definedName>
    <definedName name="_8380">#REF!</definedName>
    <definedName name="_8381">#REF!</definedName>
    <definedName name="_8382">#REF!</definedName>
    <definedName name="_8383">#REF!</definedName>
    <definedName name="_8384">#REF!</definedName>
    <definedName name="_8394">#REF!</definedName>
    <definedName name="_8396">#REF!</definedName>
    <definedName name="_8400">#REF!</definedName>
    <definedName name="_8402">#REF!</definedName>
    <definedName name="_8404">#REF!</definedName>
    <definedName name="_8411">#REF!</definedName>
    <definedName name="_8412">#REF!</definedName>
    <definedName name="_8413">#REF!</definedName>
    <definedName name="_8421">#REF!</definedName>
    <definedName name="_8423">#REF!</definedName>
    <definedName name="_8440">#REF!</definedName>
    <definedName name="_8442">#REF!</definedName>
    <definedName name="_8454">#REF!</definedName>
    <definedName name="_8476">#REF!</definedName>
    <definedName name="_8490">#REF!</definedName>
    <definedName name="_8500">#REF!</definedName>
    <definedName name="_8520">#REF!</definedName>
    <definedName name="_8521">#REF!</definedName>
    <definedName name="_8522">#REF!</definedName>
    <definedName name="_8530">#REF!</definedName>
    <definedName name="_8531">#REF!</definedName>
    <definedName name="_8552">#REF!</definedName>
    <definedName name="_8554">#REF!</definedName>
    <definedName name="_8562">#REF!</definedName>
    <definedName name="_8563">#REF!</definedName>
    <definedName name="_8566">#REF!</definedName>
    <definedName name="_8567">#REF!</definedName>
    <definedName name="_8572">#REF!</definedName>
    <definedName name="_8582">#REF!</definedName>
    <definedName name="_8600">#REF!</definedName>
    <definedName name="_8602">#REF!</definedName>
    <definedName name="_8606">#REF!</definedName>
    <definedName name="_8610">#REF!</definedName>
    <definedName name="_8612">#REF!</definedName>
    <definedName name="_8613">#REF!</definedName>
    <definedName name="_8633">#REF!</definedName>
    <definedName name="_8635">#REF!</definedName>
    <definedName name="_8637">#REF!</definedName>
    <definedName name="_8638">#REF!</definedName>
    <definedName name="_8650">#REF!</definedName>
    <definedName name="_8661">#REF!</definedName>
    <definedName name="_8670">#REF!</definedName>
    <definedName name="_8671">#REF!</definedName>
    <definedName name="_8673">#REF!</definedName>
    <definedName name="_8680">#REF!</definedName>
    <definedName name="_8690">#REF!</definedName>
    <definedName name="_8751">#REF!</definedName>
    <definedName name="_8757">#REF!</definedName>
    <definedName name="_8759">#REF!</definedName>
    <definedName name="_8772">#REF!</definedName>
    <definedName name="_8802">#REF!</definedName>
    <definedName name="_8810">#REF!</definedName>
    <definedName name="_8840">#REF!</definedName>
    <definedName name="_8841">#REF!</definedName>
    <definedName name="_8850">#REF!</definedName>
    <definedName name="_8851">#REF!</definedName>
    <definedName name="_8852">#REF!</definedName>
    <definedName name="_8871">#REF!</definedName>
    <definedName name="_8872">#REF!</definedName>
    <definedName name="_8873">#REF!</definedName>
    <definedName name="_QTY1">OFFSET('[1]BUILDER''S WORK'!$A$7:$H$48,2,2,ROWS('[1]BUILDER''S WORK'!$A$7:$H$48)-3,1)</definedName>
    <definedName name="a">#REF!</definedName>
    <definedName name="aa">#REF!</definedName>
    <definedName name="aaa">#REF!</definedName>
    <definedName name="AMEDE" localSheetId="0">[2]!_QTY1*[2]!RATE1</definedName>
    <definedName name="AMEDE">[2]!_QTY1*[2]!RATE1</definedName>
    <definedName name="AMOUNT1" localSheetId="0">[2]!_QTY1*[2]!RATE1</definedName>
    <definedName name="AMOUNT1">[2]!_QTY1*[2]!RATE1</definedName>
    <definedName name="bill3">#REF!</definedName>
    <definedName name="C___F">#REF!</definedName>
    <definedName name="CLAIMS" localSheetId="0">[2]!_QTY1*[2]!RATE1</definedName>
    <definedName name="CLAIMS">[2]!_QTY1*[2]!RATE1</definedName>
    <definedName name="COMM">#REF!</definedName>
    <definedName name="DATA1_1">OFFSET('[1]BUILDER''S WORK'!$A$7:$H$48,2,7,ROWS('[1]BUILDER''S WORK'!$A$7:$H$48)-3,1)</definedName>
    <definedName name="DDDD">#REF!</definedName>
    <definedName name="e">#REF!</definedName>
    <definedName name="EE">#REF!</definedName>
    <definedName name="EEE">#REF!</definedName>
    <definedName name="Elecrtri">#REF!</definedName>
    <definedName name="EQUAL">#REF!</definedName>
    <definedName name="FOB">#REF!</definedName>
    <definedName name="FP">#REF!</definedName>
    <definedName name="GGG">#REF!</definedName>
    <definedName name="HOME">#REF!</definedName>
    <definedName name="id">#REF!</definedName>
    <definedName name="Inspection">#REF!</definedName>
    <definedName name="K.Shs">#REF!</definedName>
    <definedName name="l">#REF!</definedName>
    <definedName name="LABOUR_SALES_TAX">#REF!</definedName>
    <definedName name="LST">#REF!</definedName>
    <definedName name="mmm" localSheetId="0">[2]!_QTY1*[2]!RATE1</definedName>
    <definedName name="mmm">[2]!_QTY1*[2]!RATE1</definedName>
    <definedName name="NEL">#REF!</definedName>
    <definedName name="nil">#REF!</definedName>
    <definedName name="nnn">#REF!</definedName>
    <definedName name="NO">#REF!</definedName>
    <definedName name="oooooooooooooo">#REF!</definedName>
    <definedName name="OTHER">#REF!</definedName>
    <definedName name="OVERHEADS">#REF!</definedName>
    <definedName name="POUND">#REF!</definedName>
    <definedName name="_xlnm.Print_Area">#REF!</definedName>
    <definedName name="_xlnm.Print_Titles">[3]Sheet1!$A$1:$IV$4</definedName>
    <definedName name="PROFIT">#REF!</definedName>
    <definedName name="qq">#REF!</definedName>
    <definedName name="QQQ">#REF!</definedName>
    <definedName name="QTY1_1">OFFSET('[1]BUILDER''S WORK'!$A$7:$H$48,2,2,ROWS('[1]BUILDER''S WORK'!$A$7:$H$48)-3,1)</definedName>
    <definedName name="QUERRIES">#REF!</definedName>
    <definedName name="RAND">#REF!</definedName>
    <definedName name="RATE1">OFFSET('[1]BUILDER''S WORK'!$A$7:$H$48,2,5,ROWS('[1]BUILDER''S WORK'!$A$7:$H$48)-3,1)</definedName>
    <definedName name="RATE1_1">OFFSET('[1]BUILDER''S WORK'!$A$7:$H$48,2,5,ROWS('[1]BUILDER''S WORK'!$A$7:$H$48)-3,1)</definedName>
    <definedName name="REVENUES_TAX">#REF!</definedName>
    <definedName name="ROWS1" localSheetId="0">OFFSET('[1]BUILDER''S WORK'!$A$7:$H$48,ROWS([2]!DATA1_1),0,ROWS('[1]BUILDER''S WORK'!$A$7:$H$48)-(ROWS([2]!DATA1_1)+2),1)</definedName>
    <definedName name="ROWS1">OFFSET('[1]BUILDER''S WORK'!$A$7:$H$48,ROWS([2]!DATA1_1),0,ROWS('[1]BUILDER''S WORK'!$A$7:$H$48)-(ROWS([2]!DATA1_1)+2),1)</definedName>
    <definedName name="ROWS2" localSheetId="0">OFFSET('[4]BUILDER''S WORK'!$A$7:$H$48,ROWS([2]!DATA1_1),0,ROWS('[4]BUILDER''S WORK'!$A$7:$H$48)-(ROWS([2]!DATA1_1)+2),1)</definedName>
    <definedName name="ROWS2">OFFSET('[4]BUILDER''S WORK'!$A$7:$H$48,ROWS([2]!DATA1_1),0,ROWS('[4]BUILDER''S WORK'!$A$7:$H$48)-(ROWS([2]!DATA1_1)+2),1)</definedName>
    <definedName name="s">#REF!</definedName>
    <definedName name="SHIFT" localSheetId="0">[2]!_QTY1*[2]!RATE1</definedName>
    <definedName name="SHIFT">[2]!_QTY1*[2]!RATE1</definedName>
    <definedName name="Shipping">#REF!</definedName>
    <definedName name="SSS">#REF!</definedName>
    <definedName name="Stair">#REF!</definedName>
    <definedName name="sum">#REF!</definedName>
    <definedName name="TEMP">#REF!</definedName>
    <definedName name="total">#REF!</definedName>
    <definedName name="US_DOLLAR">#REF!</definedName>
    <definedName name="WWWWW">#REF!</definedName>
    <definedName name="ZEBRA">#REF!</definedName>
    <definedName name="ZER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25" l="1"/>
  <c r="F5" i="25" s="1"/>
  <c r="D6" i="25"/>
  <c r="F6" i="25" s="1"/>
  <c r="D7" i="25"/>
  <c r="F7" i="25"/>
  <c r="D8" i="25"/>
  <c r="F8" i="25"/>
  <c r="D9" i="25"/>
  <c r="F9" i="25" s="1"/>
  <c r="D10" i="25"/>
  <c r="F10" i="25"/>
  <c r="D11" i="25"/>
  <c r="F11" i="25" s="1"/>
  <c r="D12" i="25"/>
  <c r="F12" i="25" s="1"/>
  <c r="D13" i="25"/>
  <c r="F13" i="25"/>
  <c r="D14" i="25"/>
  <c r="F14" i="25"/>
  <c r="D15" i="25"/>
  <c r="F15" i="25"/>
  <c r="G16" i="25"/>
  <c r="H16" i="25"/>
  <c r="I16" i="25"/>
  <c r="J16" i="25"/>
  <c r="K16" i="25"/>
  <c r="D17" i="25"/>
  <c r="F17" i="25" s="1"/>
  <c r="D18" i="25"/>
  <c r="D19" i="25"/>
  <c r="O20" i="25"/>
  <c r="D20" i="25" s="1"/>
  <c r="F20" i="25" s="1"/>
  <c r="D21" i="25"/>
  <c r="D22" i="25"/>
  <c r="F22" i="25"/>
  <c r="D23" i="25"/>
  <c r="F23" i="25"/>
  <c r="D24" i="25"/>
  <c r="F24" i="25" s="1"/>
  <c r="D25" i="25"/>
  <c r="D26" i="25"/>
  <c r="D27" i="25"/>
  <c r="D28" i="25"/>
  <c r="D29" i="25"/>
  <c r="F29" i="25"/>
  <c r="D30" i="25"/>
  <c r="F30" i="25"/>
  <c r="D31" i="25"/>
  <c r="F31" i="25" s="1"/>
  <c r="D32" i="25"/>
  <c r="F32" i="25" s="1"/>
  <c r="D33" i="25"/>
  <c r="F33" i="25" s="1"/>
  <c r="D34" i="25"/>
  <c r="F34" i="25" s="1"/>
  <c r="D35" i="25"/>
  <c r="F35" i="25" s="1"/>
  <c r="D36" i="25"/>
  <c r="F36" i="25" s="1"/>
  <c r="D37" i="25"/>
  <c r="F37" i="25" s="1"/>
  <c r="D38" i="25"/>
  <c r="F38" i="25"/>
  <c r="D39" i="25"/>
  <c r="F39" i="25"/>
  <c r="D40" i="25"/>
  <c r="F40" i="25"/>
  <c r="D41" i="25"/>
  <c r="F41" i="25" s="1"/>
  <c r="D43" i="25"/>
  <c r="G44" i="25"/>
  <c r="H44" i="25"/>
  <c r="I44" i="25"/>
  <c r="J44" i="25"/>
  <c r="K44" i="25"/>
  <c r="G45" i="25"/>
  <c r="H45" i="25"/>
  <c r="I45" i="25"/>
  <c r="J45" i="25"/>
  <c r="K45" i="25"/>
  <c r="G46" i="25"/>
  <c r="H46" i="25"/>
  <c r="I46" i="25"/>
  <c r="J46" i="25"/>
  <c r="K46" i="25"/>
  <c r="D47" i="25"/>
  <c r="F47" i="25" s="1"/>
  <c r="D48" i="25"/>
  <c r="F48" i="25" s="1"/>
  <c r="D50" i="25"/>
  <c r="F50" i="25" s="1"/>
  <c r="D51" i="25"/>
  <c r="F51" i="25" s="1"/>
  <c r="D52" i="25"/>
  <c r="F52" i="25" s="1"/>
  <c r="D53" i="25"/>
  <c r="F53" i="25"/>
  <c r="D54" i="25"/>
  <c r="F54" i="25" s="1"/>
  <c r="D55" i="25"/>
  <c r="F55" i="25" s="1"/>
  <c r="D56" i="25"/>
  <c r="F56" i="25"/>
  <c r="D57" i="25"/>
  <c r="F57" i="25"/>
  <c r="D58" i="25"/>
  <c r="F58" i="25" s="1"/>
  <c r="D59" i="25"/>
  <c r="F59" i="25" s="1"/>
  <c r="D60" i="25"/>
  <c r="F60" i="25" s="1"/>
  <c r="D61" i="25"/>
  <c r="F61" i="25" s="1"/>
  <c r="D62" i="25"/>
  <c r="F62" i="25" s="1"/>
  <c r="D63" i="25"/>
  <c r="F63" i="25" s="1"/>
  <c r="D64" i="25"/>
  <c r="F64" i="25"/>
  <c r="D65" i="25"/>
  <c r="F65" i="25"/>
  <c r="D66" i="25"/>
  <c r="F66" i="25" s="1"/>
  <c r="D67" i="25"/>
  <c r="F67" i="25"/>
  <c r="D68" i="25"/>
  <c r="F68" i="25" s="1"/>
  <c r="D69" i="25"/>
  <c r="F69" i="25" s="1"/>
  <c r="D70" i="25"/>
  <c r="F70" i="25"/>
  <c r="D72" i="25"/>
  <c r="F72" i="25"/>
  <c r="D73" i="25"/>
  <c r="F73" i="25" s="1"/>
  <c r="D75" i="25"/>
  <c r="D76" i="25"/>
  <c r="D77" i="25"/>
  <c r="F77" i="25"/>
  <c r="D78" i="25"/>
  <c r="F78" i="25" s="1"/>
  <c r="D79" i="25"/>
  <c r="F79" i="25"/>
  <c r="D81" i="25"/>
  <c r="D82" i="25"/>
  <c r="F82" i="25"/>
  <c r="D83" i="25"/>
  <c r="D84" i="25"/>
  <c r="D86" i="25"/>
  <c r="D87" i="25"/>
  <c r="D88" i="25"/>
  <c r="F88" i="25" s="1"/>
  <c r="D89" i="25"/>
  <c r="D90" i="25"/>
  <c r="F90" i="25"/>
  <c r="D91" i="25"/>
  <c r="D92" i="25"/>
  <c r="D93" i="25"/>
  <c r="D94" i="25"/>
  <c r="D95" i="25"/>
  <c r="F95" i="25"/>
  <c r="D96" i="25"/>
  <c r="D97" i="25"/>
  <c r="F97" i="25" s="1"/>
  <c r="D98" i="25"/>
  <c r="F98" i="25"/>
  <c r="D100" i="25"/>
  <c r="F100" i="25" s="1"/>
  <c r="D101" i="25"/>
  <c r="F101" i="25"/>
  <c r="D102" i="25"/>
  <c r="D103" i="25"/>
  <c r="F103" i="25" s="1"/>
  <c r="D104" i="25"/>
  <c r="F104" i="25" s="1"/>
  <c r="D105" i="25"/>
  <c r="D106" i="25"/>
  <c r="D107" i="25"/>
  <c r="D108" i="25"/>
  <c r="F108" i="25" s="1"/>
  <c r="D109" i="25"/>
  <c r="D110" i="25"/>
  <c r="F110" i="25"/>
  <c r="D111" i="25"/>
  <c r="D112" i="25"/>
  <c r="F112" i="25" s="1"/>
  <c r="D113" i="25"/>
  <c r="F113" i="25" s="1"/>
  <c r="D114" i="25"/>
  <c r="F114" i="25" s="1"/>
  <c r="D115" i="25"/>
  <c r="F115" i="25"/>
  <c r="D116" i="25"/>
  <c r="F116" i="25" s="1"/>
  <c r="D117" i="25"/>
  <c r="F117" i="25" s="1"/>
  <c r="D118" i="25"/>
  <c r="F118" i="25" s="1"/>
  <c r="D119" i="25"/>
  <c r="D120" i="25"/>
  <c r="F120" i="25"/>
  <c r="D121" i="25"/>
  <c r="D122" i="25"/>
  <c r="D123" i="25"/>
  <c r="D124" i="25"/>
  <c r="F124" i="25"/>
  <c r="D125" i="25"/>
  <c r="F125" i="25" s="1"/>
  <c r="D126" i="25"/>
  <c r="F126" i="25" s="1"/>
  <c r="D127" i="25"/>
  <c r="F127" i="25" s="1"/>
  <c r="D128" i="25"/>
  <c r="F128" i="25" s="1"/>
  <c r="D129" i="25"/>
  <c r="F129" i="25" s="1"/>
  <c r="D130" i="25"/>
  <c r="F130" i="25"/>
  <c r="D131" i="25"/>
  <c r="F131" i="25"/>
  <c r="D132" i="25"/>
  <c r="F132" i="25"/>
  <c r="D133" i="25"/>
  <c r="F133" i="25"/>
  <c r="D134" i="25"/>
  <c r="F134" i="25" s="1"/>
  <c r="D135" i="25"/>
  <c r="F135" i="25" s="1"/>
  <c r="D136" i="25"/>
  <c r="F136" i="25"/>
  <c r="D137" i="25"/>
  <c r="F137" i="25" s="1"/>
  <c r="D138" i="25"/>
  <c r="F138" i="25" s="1"/>
  <c r="D139" i="25"/>
  <c r="F139" i="25" s="1"/>
  <c r="D140" i="25"/>
  <c r="F140" i="25"/>
  <c r="D141" i="25"/>
  <c r="F141" i="25"/>
  <c r="D142" i="25"/>
  <c r="F142" i="25" s="1"/>
  <c r="D143" i="25"/>
  <c r="F143" i="25"/>
  <c r="D144" i="25"/>
  <c r="D145" i="25"/>
  <c r="D146" i="25"/>
  <c r="D147" i="25"/>
  <c r="D148" i="25"/>
  <c r="F148" i="25"/>
  <c r="D149" i="25"/>
  <c r="F149" i="25"/>
  <c r="D150" i="25"/>
  <c r="F150" i="25"/>
  <c r="D151" i="25"/>
  <c r="F151" i="25" s="1"/>
  <c r="D152" i="25"/>
  <c r="F152" i="25"/>
  <c r="D153" i="25"/>
  <c r="F153" i="25" s="1"/>
  <c r="D154" i="25"/>
  <c r="F154" i="25" s="1"/>
  <c r="D155" i="25"/>
  <c r="F155" i="25" s="1"/>
  <c r="D156" i="25"/>
  <c r="F156" i="25" s="1"/>
  <c r="D157" i="25"/>
  <c r="F157" i="25" s="1"/>
  <c r="D158" i="25"/>
  <c r="F158" i="25"/>
  <c r="D159" i="25"/>
  <c r="F159" i="25"/>
  <c r="D160" i="25"/>
  <c r="F160" i="25"/>
  <c r="D161" i="25"/>
  <c r="F161" i="25" s="1"/>
  <c r="D162" i="25"/>
  <c r="F162" i="25" s="1"/>
  <c r="D163" i="25"/>
  <c r="F163" i="25" s="1"/>
  <c r="D164" i="25"/>
  <c r="F164" i="25" s="1"/>
  <c r="D165" i="25"/>
  <c r="D166" i="25"/>
  <c r="D168" i="25"/>
  <c r="F168" i="25"/>
  <c r="D169" i="25"/>
  <c r="F169" i="25"/>
  <c r="D170" i="25"/>
  <c r="F170" i="25" s="1"/>
  <c r="D171" i="25"/>
  <c r="F171" i="25" s="1"/>
  <c r="D172" i="25"/>
  <c r="F172" i="25"/>
  <c r="D173" i="25"/>
  <c r="F173" i="25"/>
  <c r="D174" i="25"/>
  <c r="D175" i="25"/>
  <c r="F175" i="25" s="1"/>
  <c r="D176" i="25"/>
  <c r="F176" i="25" s="1"/>
  <c r="D177" i="25"/>
  <c r="F177" i="25" s="1"/>
  <c r="D178" i="25"/>
  <c r="F178" i="25" s="1"/>
  <c r="D179" i="25"/>
  <c r="D180" i="25"/>
  <c r="F180" i="25"/>
  <c r="D181" i="25"/>
  <c r="F181" i="25"/>
  <c r="D182" i="25"/>
  <c r="D183" i="25"/>
  <c r="F183" i="25"/>
  <c r="D184" i="25"/>
  <c r="F184" i="25" s="1"/>
  <c r="D185" i="25"/>
  <c r="F185" i="25" s="1"/>
  <c r="D186" i="25"/>
  <c r="F186" i="25" s="1"/>
  <c r="D187" i="25"/>
  <c r="F187" i="25"/>
  <c r="D188" i="25"/>
  <c r="F188" i="25" s="1"/>
  <c r="D189" i="25"/>
  <c r="F189" i="25"/>
  <c r="D190" i="25"/>
  <c r="F190" i="25"/>
  <c r="D191" i="25"/>
  <c r="D192" i="25"/>
  <c r="D193" i="25"/>
  <c r="F193" i="25" s="1"/>
  <c r="D194" i="25"/>
  <c r="D195" i="25"/>
  <c r="D196" i="25"/>
  <c r="F196" i="25"/>
  <c r="D197" i="25"/>
  <c r="F197" i="25"/>
  <c r="D198" i="25"/>
  <c r="F198" i="25"/>
  <c r="D199" i="25"/>
  <c r="D200" i="25"/>
  <c r="F200" i="25"/>
  <c r="D201" i="25"/>
  <c r="D202" i="25"/>
  <c r="D203" i="25"/>
  <c r="F203" i="25"/>
  <c r="D204" i="25"/>
  <c r="F204" i="25"/>
  <c r="D205" i="25"/>
  <c r="D206" i="25"/>
  <c r="F206" i="25"/>
  <c r="D207" i="25"/>
  <c r="F207" i="25" s="1"/>
  <c r="D208" i="25"/>
  <c r="F208" i="25"/>
  <c r="D209" i="25"/>
  <c r="F202" i="25" l="1"/>
  <c r="F75" i="25"/>
  <c r="F122" i="25"/>
  <c r="F194" i="25"/>
  <c r="F92" i="25"/>
  <c r="F209" i="25"/>
  <c r="F94" i="25"/>
  <c r="F165" i="25"/>
  <c r="F76" i="25"/>
  <c r="F26" i="25"/>
  <c r="F91" i="25"/>
  <c r="F119" i="25"/>
  <c r="F81" i="25"/>
  <c r="F89" i="25"/>
  <c r="F147" i="25"/>
  <c r="F166" i="25"/>
  <c r="F19" i="25"/>
  <c r="F174" i="25"/>
  <c r="F93" i="25"/>
  <c r="D46" i="25"/>
  <c r="F46" i="25" s="1"/>
  <c r="F83" i="25"/>
  <c r="F182" i="25"/>
  <c r="F191" i="25"/>
  <c r="F86" i="25"/>
  <c r="D45" i="25"/>
  <c r="F45" i="25" s="1"/>
  <c r="F43" i="25"/>
  <c r="F109" i="25"/>
  <c r="D16" i="25"/>
  <c r="F16" i="25" s="1"/>
  <c r="D44" i="25"/>
  <c r="F44" i="25" s="1"/>
  <c r="F28" i="25"/>
  <c r="F201" i="25"/>
  <c r="F111" i="25"/>
  <c r="F27" i="25"/>
  <c r="F205" i="25"/>
  <c r="F145" i="25"/>
  <c r="F144" i="25"/>
  <c r="F123" i="25"/>
  <c r="F107" i="25"/>
  <c r="F96" i="25"/>
  <c r="F106" i="25"/>
  <c r="F21" i="25"/>
  <c r="F179" i="25"/>
  <c r="F105" i="25"/>
  <c r="F195" i="25"/>
  <c r="F121" i="25"/>
  <c r="F87" i="25"/>
  <c r="F18" i="25"/>
  <c r="F102" i="25"/>
  <c r="F192" i="25"/>
  <c r="F84" i="25"/>
  <c r="F199" i="25"/>
  <c r="F146" i="25"/>
  <c r="F25" i="25"/>
  <c r="F210" i="25" l="1"/>
  <c r="F211" i="25" s="1"/>
  <c r="F212" i="25" s="1"/>
</calcChain>
</file>

<file path=xl/sharedStrings.xml><?xml version="1.0" encoding="utf-8"?>
<sst xmlns="http://schemas.openxmlformats.org/spreadsheetml/2006/main" count="448" uniqueCount="269">
  <si>
    <t xml:space="preserve">Lot 2. Supply of Industrial materials </t>
  </si>
  <si>
    <t>Item</t>
  </si>
  <si>
    <t xml:space="preserve">Description </t>
  </si>
  <si>
    <t>Unit</t>
  </si>
  <si>
    <t xml:space="preserve"> Quantity</t>
  </si>
  <si>
    <t>Unit Price (Euros) Exc. VAT</t>
  </si>
  <si>
    <t>Amount (Euros)</t>
  </si>
  <si>
    <t>Mt. Samba</t>
  </si>
  <si>
    <t>Kumsenga</t>
  </si>
  <si>
    <t>Kigina</t>
  </si>
  <si>
    <t>Migezi</t>
  </si>
  <si>
    <t>VETA Kasulu</t>
  </si>
  <si>
    <t>Mati Mubondo</t>
  </si>
  <si>
    <t>VETA Buhigwe</t>
  </si>
  <si>
    <t>A.</t>
  </si>
  <si>
    <t>General industrial materials</t>
  </si>
  <si>
    <t>barrel bolt  10 mm for door internal</t>
  </si>
  <si>
    <t>Pcs</t>
  </si>
  <si>
    <t>brass hinges -100mm</t>
  </si>
  <si>
    <t>pairs</t>
  </si>
  <si>
    <t xml:space="preserve">brass lock -100mm for external </t>
  </si>
  <si>
    <t>pcs</t>
  </si>
  <si>
    <t>2inches screws for door hinges and barrel bolt</t>
  </si>
  <si>
    <t>box</t>
  </si>
  <si>
    <t>Ordinary iron nails 3inches</t>
  </si>
  <si>
    <t>Kg</t>
  </si>
  <si>
    <t>Ordinary iron nails 4inches</t>
  </si>
  <si>
    <t>Ordinary iron nails 5inches</t>
  </si>
  <si>
    <t>Ordinary iron nails 2inches</t>
  </si>
  <si>
    <t>Roof nails 3inches with coloured cap same as roof colour</t>
  </si>
  <si>
    <t xml:space="preserve">Rubber for roofing nails, Packet @ 500pcs </t>
  </si>
  <si>
    <t xml:space="preserve">Packet </t>
  </si>
  <si>
    <t>Cement 42.5N/mm2 bag 50 kg</t>
  </si>
  <si>
    <t>Bags</t>
  </si>
  <si>
    <t>Lime bag 25 kg</t>
  </si>
  <si>
    <t>Water proof cement for internal walls</t>
  </si>
  <si>
    <t>packets</t>
  </si>
  <si>
    <t xml:space="preserve">28G IT5 Green resincoated sheet 3m long </t>
  </si>
  <si>
    <t>no.</t>
  </si>
  <si>
    <t>High yield ribbed steel bar 12mm diameter (fy 500Mpa) 12 m long</t>
  </si>
  <si>
    <t>bar</t>
  </si>
  <si>
    <t>High yield ribbed steel bar 8mm diameter (fy 500Mpa) 12m long</t>
  </si>
  <si>
    <t>Binding wires  25 kg</t>
  </si>
  <si>
    <t>kg</t>
  </si>
  <si>
    <t>roll</t>
  </si>
  <si>
    <t>Shovels/spades with steel handles</t>
  </si>
  <si>
    <t>Hoes with wooden handel</t>
  </si>
  <si>
    <t>Pick axes with wooden handle (sururu)</t>
  </si>
  <si>
    <t>Mortar mixing troughs / mixing pans (metal karai)</t>
  </si>
  <si>
    <t>Empty plastic buckets from drained vegetable oil, 10litres</t>
  </si>
  <si>
    <t>Plastic drums for water storage 250litres capacity</t>
  </si>
  <si>
    <t xml:space="preserve">roll </t>
  </si>
  <si>
    <t>Ant termite solution</t>
  </si>
  <si>
    <t>litres</t>
  </si>
  <si>
    <t>Diamond mesh wire</t>
  </si>
  <si>
    <t>m</t>
  </si>
  <si>
    <t>B</t>
  </si>
  <si>
    <t>Floor and wall tiles</t>
  </si>
  <si>
    <t xml:space="preserve">Boxes </t>
  </si>
  <si>
    <t>Wall skirting 110mm high for corridor</t>
  </si>
  <si>
    <t xml:space="preserve">Tiles grout </t>
  </si>
  <si>
    <t>Packet</t>
  </si>
  <si>
    <t>Aluminium trips for tiles</t>
  </si>
  <si>
    <t>C.</t>
  </si>
  <si>
    <t>Painting and decoration</t>
  </si>
  <si>
    <t>bags</t>
  </si>
  <si>
    <t>White cement, 40kg per bag</t>
  </si>
  <si>
    <t xml:space="preserve">sanding paper no 150, 140/180 and 120 </t>
  </si>
  <si>
    <t>Paint binder/primer 20 litre bucket</t>
  </si>
  <si>
    <t>bucket</t>
  </si>
  <si>
    <t>weather guard paint  20 litres bucket</t>
  </si>
  <si>
    <t>Emmulison paint - white 20l</t>
  </si>
  <si>
    <t>Oil paint black -  4 ltrs tin</t>
  </si>
  <si>
    <t>tin</t>
  </si>
  <si>
    <t>Oil paint white -  4 ltrs tin</t>
  </si>
  <si>
    <t>Bitumen paint - 4 ltrs tin</t>
  </si>
  <si>
    <t>Gloss paint Summmer Blue -4ltrs</t>
  </si>
  <si>
    <t xml:space="preserve">Gloss paint black-4ltrs tin for fisher board </t>
  </si>
  <si>
    <t>Red oxide, 4ltrs tin</t>
  </si>
  <si>
    <t xml:space="preserve">Thinner solvent </t>
  </si>
  <si>
    <t>roller brush  10''</t>
  </si>
  <si>
    <t>roller brush  6''</t>
  </si>
  <si>
    <t>brush 3''</t>
  </si>
  <si>
    <t>Musking tape - 1"</t>
  </si>
  <si>
    <t>Bucket for color mixing 20l</t>
  </si>
  <si>
    <t>Clear Vanish, 4ltrs tin</t>
  </si>
  <si>
    <t>D</t>
  </si>
  <si>
    <t>Windows</t>
  </si>
  <si>
    <t>Alluminium window 600 x 600 - profile thickness  60mm + glass 4 mm thick at cubicles</t>
  </si>
  <si>
    <t>Aluminium window  600 x 1500  - profile thickness 60mm + glass 4 mm at urinal</t>
  </si>
  <si>
    <t>Nos</t>
  </si>
  <si>
    <t>E</t>
  </si>
  <si>
    <t xml:space="preserve">Plumbing </t>
  </si>
  <si>
    <t xml:space="preserve">Urinal complete with pillar tapes, flexible pipe, and wall fixtures </t>
  </si>
  <si>
    <t>Gs bib tap 1/2'' size</t>
  </si>
  <si>
    <t>IPS connector  1/2''</t>
  </si>
  <si>
    <t>IPS Elbow 1/2''</t>
  </si>
  <si>
    <t>IPS Tee Connectors(1/2'') : To branch the water supply to toilets, sinks, and bidet sprayers.</t>
  </si>
  <si>
    <t>Ips pipe 1/2''</t>
  </si>
  <si>
    <t>IPS Reducing bush 3/4''-1/2''</t>
  </si>
  <si>
    <t>IPS Male connector 3/4''</t>
  </si>
  <si>
    <t>IPS Nipple 1/2''</t>
  </si>
  <si>
    <t>IPS Nipple socket 1/2''</t>
  </si>
  <si>
    <t>IPS socket 1/2''</t>
  </si>
  <si>
    <t>IPS plug 1/2''</t>
  </si>
  <si>
    <t xml:space="preserve">Polypipe 3/4'' - 150m  meters </t>
  </si>
  <si>
    <t>Gate valve Gs 1/2''</t>
  </si>
  <si>
    <t>GS union 1/2''</t>
  </si>
  <si>
    <t>Seal tape</t>
  </si>
  <si>
    <t>Tangit 500 gramms pvc cement</t>
  </si>
  <si>
    <t>PVC pipe 4'' class B - 6 meter pipe</t>
  </si>
  <si>
    <t>PVC Floor trap/drain  4''</t>
  </si>
  <si>
    <t>PVC Vent cap 4"</t>
  </si>
  <si>
    <t>PVC clamps 4"</t>
  </si>
  <si>
    <t>4" PVC bend 90°, For vertical ↔ horizontal transitions</t>
  </si>
  <si>
    <t>4" PVC sanitary tee, For vertical stack connections</t>
  </si>
  <si>
    <t>4" PVC Y-junction, For main lines joining</t>
  </si>
  <si>
    <t>4" PVC couplers, For extending 4" pipes</t>
  </si>
  <si>
    <t>1.5" PVC pipes class B</t>
  </si>
  <si>
    <t>1.5" PVC elbow class B</t>
  </si>
  <si>
    <t>1.5" PVC plug class B</t>
  </si>
  <si>
    <t>1.5" PVC Tee class B</t>
  </si>
  <si>
    <t>1.5" PVC couplers, For 1.5" basin drainage</t>
  </si>
  <si>
    <t>1.5" PVC clamps, For support of 1.5" line</t>
  </si>
  <si>
    <t>Bottle trap / P-trap for disabled basin</t>
  </si>
  <si>
    <t>Basin waste outlet (chrome), For the 4 basins</t>
  </si>
  <si>
    <t>Silicone sealant (sanitary grade), Waterproofing joints</t>
  </si>
  <si>
    <t>tube</t>
  </si>
  <si>
    <t>Main inlet gate valve 3/4", Building main shutoff</t>
  </si>
  <si>
    <t>Distribution line gate valve 1/2", For isolating toilet block</t>
  </si>
  <si>
    <t>Gully trap complete with cover, For receiving floor drains and 1.5" lines</t>
  </si>
  <si>
    <t>Pipe clamps 1/2"For IPS line support</t>
  </si>
  <si>
    <t>Pipe clamps 3/4", For polypipe support</t>
  </si>
  <si>
    <t>Water storage tank 5,000 litres, 100% leak proof constructed in multi-layer,and UV stabilized  material to last years in the sun with Minimum 10 year warrantly including free replacement for manufacturing defects. Tank  quality must be approved before delivery to site</t>
  </si>
  <si>
    <t>Tank connectors 1''</t>
  </si>
  <si>
    <t>PCS</t>
  </si>
  <si>
    <t>Supply IPS pipe  3/4''  class B</t>
  </si>
  <si>
    <t xml:space="preserve">no. </t>
  </si>
  <si>
    <t>no</t>
  </si>
  <si>
    <t>Electrical materials</t>
  </si>
  <si>
    <t>Metallic square boxes to BS 60669</t>
  </si>
  <si>
    <t xml:space="preserve">Twin Metallic rectangural boxes to BS 60669 </t>
  </si>
  <si>
    <t>PVC round boxes</t>
  </si>
  <si>
    <t>Round  cover</t>
  </si>
  <si>
    <t xml:space="preserve">15amps switch socket twin to BS 60669 </t>
  </si>
  <si>
    <t>1" PVC elbow Connector</t>
  </si>
  <si>
    <t>Bar</t>
  </si>
  <si>
    <t>Television Sockets to BS 60669</t>
  </si>
  <si>
    <t>LED Lights 15watt</t>
  </si>
  <si>
    <t xml:space="preserve">Bulb Holders
</t>
  </si>
  <si>
    <t xml:space="preserve">10amps one way two gangs switch; to BS 60669 </t>
  </si>
  <si>
    <t>1.5mm2 single core wire-red</t>
  </si>
  <si>
    <t>1.5mm2 single core wire-blue</t>
  </si>
  <si>
    <t>1.5mm2 single core wire-earth</t>
  </si>
  <si>
    <t>2.5mm2 single core wire -red</t>
  </si>
  <si>
    <t>1.5" PVC surface trunk square conduit</t>
  </si>
  <si>
    <t>Electrical conduits pipes</t>
  </si>
  <si>
    <t>Total without VAT</t>
  </si>
  <si>
    <t>add VAT 18%</t>
  </si>
  <si>
    <t xml:space="preserve">Grand Total with VAT </t>
  </si>
  <si>
    <t xml:space="preserve">Distance in km </t>
  </si>
  <si>
    <t>Kumgogo secondary</t>
  </si>
  <si>
    <t>From Kibondo town</t>
  </si>
  <si>
    <t>Mt. Samba secondary</t>
  </si>
  <si>
    <t>Kumsenga secondary</t>
  </si>
  <si>
    <t>Kigina secondary</t>
  </si>
  <si>
    <t>Migezi secondary</t>
  </si>
  <si>
    <t>From Kasulu town</t>
  </si>
  <si>
    <t>SIDO Kigoma</t>
  </si>
  <si>
    <t>Ordinary iron nails 1inch</t>
  </si>
  <si>
    <t>2.5m length cornice: Gypsum moulded non ornamental cornices to be fixed to bricks</t>
  </si>
  <si>
    <t>No</t>
  </si>
  <si>
    <t>Gypsum screws 2'' length</t>
  </si>
  <si>
    <t>28G resin coated, and light reflective Courugated Iron sheets of 10ft</t>
  </si>
  <si>
    <t>2mm holes sized coffee mesh wire - for windows and opening on ventilation windows</t>
  </si>
  <si>
    <t>Rolls</t>
  </si>
  <si>
    <t>Bituminous hessian base damp proof course (DPC) to BS 743 type 5A of 120m wide, 30m long</t>
  </si>
  <si>
    <t>500 Gauge polythene damp proof membrane. Horizontal coverage 300mm wide. (100m)</t>
  </si>
  <si>
    <t>Ant termite sprayer</t>
  </si>
  <si>
    <t xml:space="preserve">Skimming wall putty bags 25 kg </t>
  </si>
  <si>
    <t>brush 2.5''</t>
  </si>
  <si>
    <t>silky paint 20 litres</t>
  </si>
  <si>
    <t>Marine board 4ft x 8ft; 12mm thick</t>
  </si>
  <si>
    <t>pc</t>
  </si>
  <si>
    <t xml:space="preserve">Non slipery floor Tiles 600x600mm, 8mm thick porcelin </t>
  </si>
  <si>
    <t xml:space="preserve">Non slipery floor Tiles 400x400mm, 8mm thick porcelin for office and toilets. </t>
  </si>
  <si>
    <t>Ceramic wall tiles 250x400x6mm thick to wash room if any (optional) this materials they might be required or not depend on the final decision at site with patners</t>
  </si>
  <si>
    <t>6'' PVC gutter class B (3m)</t>
  </si>
  <si>
    <t>2.5'' PVC Down pipe</t>
  </si>
  <si>
    <t>6" PVC End cap</t>
  </si>
  <si>
    <t>6" PVC Union-Connector</t>
  </si>
  <si>
    <t>6" PVC Tee Connectors</t>
  </si>
  <si>
    <t>6" PVC Gutter Bracket</t>
  </si>
  <si>
    <t>2.5" PVC Blacket for down pipe</t>
  </si>
  <si>
    <t>1" IPS Tank connector</t>
  </si>
  <si>
    <t>1" Bib tape (SANWA or similar)</t>
  </si>
  <si>
    <t>Gutters syestem for rainwater harvest and tank connections</t>
  </si>
  <si>
    <t>Ditto: water storage tank ; 10,000litres, quality as above</t>
  </si>
  <si>
    <t>4" PVC bend 45° plain, male and female, For smooth flow direction</t>
  </si>
  <si>
    <t>PVC lbow inspection eye 4", 90°</t>
  </si>
  <si>
    <t>2'' diameter Y-T joints PVC pipes class B</t>
  </si>
  <si>
    <t>2'' diameter T- joints PVC pipes class B</t>
  </si>
  <si>
    <t>2''  diameter tee 45 deg. PVC pipes class B</t>
  </si>
  <si>
    <t>2'' diameter plug 45 deg. PVC pipes class B</t>
  </si>
  <si>
    <t>2'' diameter elbow 90 deg. PVC pipes class B</t>
  </si>
  <si>
    <t>PVC floor P-Trap 3''</t>
  </si>
  <si>
    <t>PVC gully trap 4''</t>
  </si>
  <si>
    <t>IPS  elbow 3/4''</t>
  </si>
  <si>
    <t>IPS  elbow 1/4''</t>
  </si>
  <si>
    <t>IPS  Tee  1/4''</t>
  </si>
  <si>
    <t>IPS  Tee  3/4''</t>
  </si>
  <si>
    <t>IPS Reducing bush 1/4''-3/4''</t>
  </si>
  <si>
    <t>Disabled European type high level W.C vitrous china to B.S 3402 complete with cistern of 6litres flushing tank and other accessories complete with hand rails</t>
  </si>
  <si>
    <t>Stainless steel kitchen sink with single bowl, single drainer, 38mm chrome plated strainer waste, chain and rubber plug with slotted tail;38mm plastic bottle trap with 75mm seal and fixed with chromium plated screws</t>
  </si>
  <si>
    <t>Asian type low level W.C vitrous china to B.S 3402 complete with cistern of 6litres flushing tank, and all and other accessories</t>
  </si>
  <si>
    <t>Shurtuff (hand held bidet) 15mm diamter by 1m long flexible hose</t>
  </si>
  <si>
    <t>Mirror: 600x450x6mm thick plate glass mirror plugged and screwed with 4no. Chromium plated domex screws</t>
  </si>
  <si>
    <t>Bathroom accessories</t>
  </si>
  <si>
    <t>15mm diameter flexible connectors to water closets</t>
  </si>
  <si>
    <t>15mm diameter flexible connectors to hand wash basin</t>
  </si>
  <si>
    <t>15mm diamter flexible connectors to kitchen sink</t>
  </si>
  <si>
    <t>Plug; 15mm diameter flexible</t>
  </si>
  <si>
    <t>Angle valve 1/4''</t>
  </si>
  <si>
    <t xml:space="preserve">300x300x300mm overall sizes complete with cast iron grating; </t>
  </si>
  <si>
    <t xml:space="preserve">600x600x300mm Handhole: Complete with medium duty cast iron frame and covers in thick </t>
  </si>
  <si>
    <t>overall size 1800x 2000mm high, (ref: "W1")</t>
  </si>
  <si>
    <t>overall size 1800 x 1500mm high, (ref: "W2")</t>
  </si>
  <si>
    <t>overall size 800 x 900mm high,      (ref: "W3")</t>
  </si>
  <si>
    <t>Powder coated Aluminium window frame including 80mm profile, 6mm one way grazing, beads and rubber gaskets for glazing,panel for mosquito, assembling; fixing to grounds including ironmongery; sealing all round with approved non-hardening mastic:</t>
  </si>
  <si>
    <t>Ventilation grills window use 1"x1.5" x2.5mm thick metal bars and 1"x1.5" x1.5mm thick hallow section steel bar. full welded and apply redoxide primer and three coat of oil based paint. colour to be selected during implentation</t>
  </si>
  <si>
    <t>Overall size 500 x 2000mm high</t>
  </si>
  <si>
    <t>16mm² tail wire pure copper, single core; Red</t>
  </si>
  <si>
    <t>2.5mm2 single core wire -blue/black</t>
  </si>
  <si>
    <t>2.5mm2 single core wire -earth/green</t>
  </si>
  <si>
    <t>Single Phase, 8Mcb's 63A/300mA SPN -12 ways Distribution Board to BS; built with circuit breaker RCCD complete with all necessary accessories and all MCB's as shown in the drawings</t>
  </si>
  <si>
    <t>Complete pure copper earth rod 12mm thick and 1m height with salt and charcoal.</t>
  </si>
  <si>
    <t xml:space="preserve">Solar Lighting Bulbs 18 watt with Holders
</t>
  </si>
  <si>
    <t xml:space="preserve">10amps one way one gang; to BS 60669 </t>
  </si>
  <si>
    <t>10amps two way switch two gand to BS 60669</t>
  </si>
  <si>
    <t xml:space="preserve">10amps one way swich one gang; to BS 60669 </t>
  </si>
  <si>
    <t xml:space="preserve">10amps one way switch two gangs switch; to BS 60669 </t>
  </si>
  <si>
    <r>
      <t xml:space="preserve"> 1x2core x16mm</t>
    </r>
    <r>
      <rPr>
        <vertAlign val="superscript"/>
        <sz val="9"/>
        <color rgb="FF000000"/>
        <rFont val="Aptos Narrow"/>
        <family val="2"/>
        <scheme val="minor"/>
      </rPr>
      <t>2</t>
    </r>
    <r>
      <rPr>
        <sz val="9"/>
        <color rgb="FF000000"/>
        <rFont val="Aptos Narrow"/>
        <family val="2"/>
        <scheme val="minor"/>
      </rPr>
      <t xml:space="preserve"> armoured cables 100m long each  with accessories (Power from TANESCO to the building) </t>
    </r>
  </si>
  <si>
    <t>16mm² tail wire pure copper, single core; Black</t>
  </si>
  <si>
    <t xml:space="preserve">Power outlet </t>
  </si>
  <si>
    <t xml:space="preserve">Switch points </t>
  </si>
  <si>
    <t>Earthing point including the chamber and cover</t>
  </si>
  <si>
    <t>DP Switch for Air conditioners and water heaters points</t>
  </si>
  <si>
    <t>Television Points</t>
  </si>
  <si>
    <t>AC Unit - Gender Office Room - 9,000 BTU capacity, inverter technology, low-noise.</t>
  </si>
  <si>
    <t>Copper pipe and accessories for AC installation</t>
  </si>
  <si>
    <t>LS</t>
  </si>
  <si>
    <t>Kumgogo</t>
  </si>
  <si>
    <r>
      <t>Dry powder CO</t>
    </r>
    <r>
      <rPr>
        <vertAlign val="subscript"/>
        <sz val="9"/>
        <color rgb="FF000000"/>
        <rFont val="Aptos Narrow"/>
        <family val="2"/>
        <scheme val="minor"/>
      </rPr>
      <t>2</t>
    </r>
    <r>
      <rPr>
        <sz val="9"/>
        <color rgb="FF000000"/>
        <rFont val="Aptos Narrow"/>
        <family val="2"/>
        <scheme val="minor"/>
      </rPr>
      <t xml:space="preserve"> fire extinguisher 6kgs</t>
    </r>
  </si>
  <si>
    <r>
      <t>Liquid CO</t>
    </r>
    <r>
      <rPr>
        <vertAlign val="subscript"/>
        <sz val="9"/>
        <color rgb="FF000000"/>
        <rFont val="Aptos Narrow"/>
        <family val="2"/>
        <scheme val="minor"/>
      </rPr>
      <t>2</t>
    </r>
    <r>
      <rPr>
        <sz val="9"/>
        <color rgb="FF000000"/>
        <rFont val="Aptos Narrow"/>
        <family val="2"/>
        <scheme val="minor"/>
      </rPr>
      <t xml:space="preserve"> fire extinguisher  6kgs</t>
    </r>
  </si>
  <si>
    <t>Sites distance from nearby district town/office</t>
  </si>
  <si>
    <t>From Buhigwe District council office</t>
  </si>
  <si>
    <t>From Kigoma town centre</t>
  </si>
  <si>
    <t>28G resin coated, and light reflective Courugated Iron roof ridge of 10ft</t>
  </si>
  <si>
    <t xml:space="preserve">38W LED LIGHTS bulb </t>
  </si>
  <si>
    <t>100W LED LIGHTS bulb</t>
  </si>
  <si>
    <t>1inch seal tape, insulation tape</t>
  </si>
  <si>
    <t>Saddle clips 25mm</t>
  </si>
  <si>
    <t>Water proof junction box</t>
  </si>
  <si>
    <t>9mm thick gypsum plasterboard mositure resistant ceiling finishing fixed with gypsum screws</t>
  </si>
  <si>
    <t>Quantity per site, delivered to</t>
  </si>
  <si>
    <t>Gypsum powder 25kg</t>
  </si>
  <si>
    <t>Hand wash basin tempoe with single central taphole monoblock basin mixer, with pop up waste (standards BS 3402) Small size complete with seating foot, tap, gate valve 0,5'' size and Hand washing basin with seating foot, pillar tape, flexible pipe, angle valve and P-traps which is not flexible , supply a p-trap which is solid PVC pipe</t>
  </si>
  <si>
    <t>Supply, fabricate, and install aluminium partition walls comprising 100 mm thick aluminium framing, 8 mm glass panels, and one complete 900 mm wide by 2000mm long aluminium sliding door, including mortice lockset, hinges, screws, rubber glazing gaskets,door closer, all necessary ironmongery, fixing accessories, sealing, and full installation, all to the Engineer’s approval</t>
  </si>
  <si>
    <t>Supply and install aluminium windows 1.3m wide by 1.3m high with sliding 1m bottom sliding sash and top 0.3m sliding sash and their insects mesh wire.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</si>
</sst>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00_-;\-* #,##0.00_-;_-* &quot;-&quot;??_-;_-@_-"/>
    <numFmt numFmtId="165" formatCode="_-* #,##0_-;\-* #,##0_-;_-* &quot;-&quot;??_-;_-@_-"/>
    <numFmt numFmtId="166" formatCode="_(* #,##0_);_(* \(#,##0\);_(* &quot;-&quot;??_);_(@_)"/>
    <numFmt numFmtId="167" formatCode="0.0"/>
  </numFmts>
  <fonts count="20" x14ac:knownFonts="1">
    <font>
      <sz val="11"/>
      <color theme="1"/>
      <name val="Aptos Narrow"/>
      <family val="2"/>
      <scheme val="minor"/>
    </font>
    <font>
      <sz val="11"/>
      <color theme="1"/>
      <name val="Aptos Narrow"/>
      <family val="2"/>
      <scheme val="minor"/>
    </font>
    <font>
      <sz val="11"/>
      <color theme="1"/>
      <name val="Calibri"/>
      <family val="2"/>
    </font>
    <font>
      <sz val="10"/>
      <name val="Arial"/>
      <family val="2"/>
    </font>
    <font>
      <sz val="11"/>
      <color indexed="8"/>
      <name val="Calibri"/>
      <family val="2"/>
    </font>
    <font>
      <sz val="9"/>
      <name val="Calibri"/>
      <family val="2"/>
    </font>
    <font>
      <sz val="9"/>
      <color theme="1"/>
      <name val="Aptos Narrow"/>
      <family val="2"/>
      <scheme val="minor"/>
    </font>
    <font>
      <sz val="9"/>
      <name val="Aptos Narrow"/>
      <family val="2"/>
      <scheme val="minor"/>
    </font>
    <font>
      <sz val="9"/>
      <color rgb="FF000000"/>
      <name val="Aptos Narrow"/>
      <family val="2"/>
      <scheme val="minor"/>
    </font>
    <font>
      <vertAlign val="superscript"/>
      <sz val="9"/>
      <color rgb="FF000000"/>
      <name val="Aptos Narrow"/>
      <family val="2"/>
      <scheme val="minor"/>
    </font>
    <font>
      <vertAlign val="subscript"/>
      <sz val="9"/>
      <color rgb="FF000000"/>
      <name val="Aptos Narrow"/>
      <family val="2"/>
      <scheme val="minor"/>
    </font>
    <font>
      <b/>
      <sz val="9"/>
      <name val="Aptos Narrow"/>
      <family val="2"/>
      <scheme val="minor"/>
    </font>
    <font>
      <b/>
      <sz val="9"/>
      <color theme="1"/>
      <name val="Aptos Narrow"/>
      <family val="2"/>
      <scheme val="minor"/>
    </font>
    <font>
      <sz val="9"/>
      <color theme="1"/>
      <name val="Calibri"/>
    </font>
    <font>
      <b/>
      <sz val="9"/>
      <color theme="1"/>
      <name val="Calibri"/>
    </font>
    <font>
      <b/>
      <sz val="9"/>
      <color rgb="FF000000"/>
      <name val="Calibri"/>
    </font>
    <font>
      <b/>
      <i/>
      <sz val="9"/>
      <color theme="1"/>
      <name val="Calibri"/>
    </font>
    <font>
      <sz val="9"/>
      <color rgb="FF000000"/>
      <name val="Calibri"/>
    </font>
    <font>
      <sz val="9"/>
      <name val="Calibri"/>
    </font>
    <font>
      <b/>
      <sz val="9"/>
      <name val="Calibri"/>
    </font>
  </fonts>
  <fills count="4">
    <fill>
      <patternFill patternType="none"/>
    </fill>
    <fill>
      <patternFill patternType="gray125"/>
    </fill>
    <fill>
      <patternFill patternType="solid">
        <fgColor indexed="31"/>
      </patternFill>
    </fill>
    <fill>
      <patternFill patternType="solid">
        <fgColor theme="0"/>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top/>
      <bottom style="thin">
        <color rgb="FF000000"/>
      </bottom>
      <diagonal/>
    </border>
    <border>
      <left/>
      <right/>
      <top style="thin">
        <color rgb="FF000000"/>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12">
    <xf numFmtId="0" fontId="0" fillId="0" borderId="0"/>
    <xf numFmtId="0" fontId="2" fillId="0" borderId="0"/>
    <xf numFmtId="164" fontId="2"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1" fillId="0" borderId="0"/>
    <xf numFmtId="0" fontId="4" fillId="2" borderId="0" applyNumberFormat="0" applyBorder="0" applyAlignment="0" applyProtection="0"/>
    <xf numFmtId="43" fontId="1" fillId="0" borderId="0" applyFont="0" applyFill="0" applyBorder="0" applyAlignment="0" applyProtection="0"/>
  </cellStyleXfs>
  <cellXfs count="97">
    <xf numFmtId="0" fontId="0" fillId="0" borderId="0" xfId="0"/>
    <xf numFmtId="0" fontId="7" fillId="0" borderId="3" xfId="1" applyFont="1" applyBorder="1" applyAlignment="1">
      <alignment horizontal="left" vertical="top" wrapText="1"/>
    </xf>
    <xf numFmtId="0" fontId="8" fillId="0" borderId="3" xfId="1"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left" vertical="top" wrapText="1"/>
    </xf>
    <xf numFmtId="0" fontId="8" fillId="0" borderId="9" xfId="0" applyFont="1" applyBorder="1" applyAlignment="1">
      <alignment horizontal="left" vertical="top" wrapText="1"/>
    </xf>
    <xf numFmtId="0" fontId="8" fillId="0" borderId="3" xfId="0" applyFont="1" applyBorder="1" applyAlignment="1">
      <alignment horizontal="left" vertical="top" wrapText="1"/>
    </xf>
    <xf numFmtId="0" fontId="6" fillId="0" borderId="3" xfId="1" applyFont="1" applyBorder="1" applyAlignment="1">
      <alignment horizontal="left" vertical="top" wrapText="1"/>
    </xf>
    <xf numFmtId="0" fontId="6" fillId="0" borderId="3" xfId="0" applyFont="1" applyBorder="1" applyAlignment="1">
      <alignment horizontal="right" vertical="top" wrapText="1"/>
    </xf>
    <xf numFmtId="0" fontId="6" fillId="0" borderId="4" xfId="0" applyFont="1" applyBorder="1" applyAlignment="1">
      <alignment horizontal="right" vertical="top"/>
    </xf>
    <xf numFmtId="0" fontId="6" fillId="0" borderId="3" xfId="0" applyFont="1" applyBorder="1" applyAlignment="1">
      <alignment horizontal="right" vertical="top"/>
    </xf>
    <xf numFmtId="0" fontId="6" fillId="0" borderId="3" xfId="1" applyFont="1" applyBorder="1" applyAlignment="1">
      <alignment horizontal="right" vertical="top"/>
    </xf>
    <xf numFmtId="165" fontId="6" fillId="0" borderId="0" xfId="0" applyNumberFormat="1" applyFont="1" applyAlignment="1">
      <alignment horizontal="right" vertical="top"/>
    </xf>
    <xf numFmtId="165" fontId="6" fillId="0" borderId="0" xfId="0" applyNumberFormat="1" applyFont="1" applyAlignment="1">
      <alignment horizontal="left" vertical="top"/>
    </xf>
    <xf numFmtId="165" fontId="6" fillId="0" borderId="0" xfId="1" applyNumberFormat="1" applyFont="1" applyAlignment="1">
      <alignment horizontal="left" vertical="top"/>
    </xf>
    <xf numFmtId="0" fontId="6" fillId="0" borderId="3" xfId="1" applyFont="1" applyBorder="1" applyAlignment="1">
      <alignment horizontal="right" vertical="top" wrapText="1"/>
    </xf>
    <xf numFmtId="0" fontId="12" fillId="0" borderId="3" xfId="0" applyFont="1" applyBorder="1" applyAlignment="1">
      <alignment horizontal="right" vertical="top" wrapText="1"/>
    </xf>
    <xf numFmtId="0" fontId="6" fillId="0" borderId="2" xfId="0" applyFont="1" applyBorder="1" applyAlignment="1">
      <alignment horizontal="right" vertical="top"/>
    </xf>
    <xf numFmtId="0" fontId="6" fillId="0" borderId="1" xfId="0" applyFont="1" applyBorder="1" applyAlignment="1">
      <alignment horizontal="right" vertical="top"/>
    </xf>
    <xf numFmtId="0" fontId="6" fillId="0" borderId="6" xfId="0" applyFont="1" applyBorder="1" applyAlignment="1">
      <alignment horizontal="right" vertical="top"/>
    </xf>
    <xf numFmtId="165" fontId="6" fillId="0" borderId="3" xfId="1" applyNumberFormat="1" applyFont="1" applyBorder="1" applyAlignment="1">
      <alignment vertical="top"/>
    </xf>
    <xf numFmtId="0" fontId="13" fillId="0" borderId="0" xfId="0" applyFont="1"/>
    <xf numFmtId="0" fontId="13" fillId="0" borderId="0" xfId="0" applyFont="1" applyAlignment="1">
      <alignment wrapText="1"/>
    </xf>
    <xf numFmtId="0" fontId="13" fillId="0" borderId="0" xfId="0" applyFont="1" applyAlignment="1">
      <alignment horizontal="right" vertical="top"/>
    </xf>
    <xf numFmtId="0" fontId="13" fillId="0" borderId="0" xfId="0" applyFont="1" applyAlignment="1">
      <alignment horizontal="left" vertical="top" wrapText="1"/>
    </xf>
    <xf numFmtId="2" fontId="13" fillId="0" borderId="0" xfId="11" applyNumberFormat="1" applyFont="1" applyAlignment="1">
      <alignment horizontal="right" vertical="top"/>
    </xf>
    <xf numFmtId="2" fontId="13" fillId="0" borderId="0" xfId="0" applyNumberFormat="1" applyFont="1" applyAlignment="1">
      <alignment horizontal="right" vertical="top"/>
    </xf>
    <xf numFmtId="0" fontId="13" fillId="0" borderId="0" xfId="0" applyFont="1" applyAlignment="1">
      <alignment vertical="top"/>
    </xf>
    <xf numFmtId="0" fontId="16" fillId="0" borderId="3" xfId="1" applyFont="1" applyBorder="1" applyAlignment="1">
      <alignment horizontal="center" vertical="center"/>
    </xf>
    <xf numFmtId="0" fontId="16" fillId="0" borderId="3" xfId="1" applyFont="1" applyBorder="1" applyAlignment="1">
      <alignment horizontal="center" vertical="center" wrapText="1"/>
    </xf>
    <xf numFmtId="0" fontId="16" fillId="0" borderId="3" xfId="0" applyFont="1" applyBorder="1" applyAlignment="1">
      <alignment horizontal="center" vertical="center" wrapText="1"/>
    </xf>
    <xf numFmtId="0" fontId="15" fillId="0" borderId="3" xfId="1" applyFont="1" applyBorder="1" applyAlignment="1">
      <alignment horizontal="right" vertical="top" wrapText="1"/>
    </xf>
    <xf numFmtId="0" fontId="15" fillId="0" borderId="3" xfId="1" applyFont="1" applyBorder="1" applyAlignment="1">
      <alignment horizontal="left" vertical="top" wrapText="1"/>
    </xf>
    <xf numFmtId="2" fontId="15" fillId="0" borderId="3" xfId="1" applyNumberFormat="1" applyFont="1" applyBorder="1" applyAlignment="1">
      <alignment horizontal="right" vertical="top" wrapText="1"/>
    </xf>
    <xf numFmtId="0" fontId="13" fillId="0" borderId="3" xfId="0" applyFont="1" applyBorder="1" applyAlignment="1">
      <alignment horizontal="right" vertical="top" wrapText="1"/>
    </xf>
    <xf numFmtId="0" fontId="13" fillId="0" borderId="3" xfId="0" applyFont="1" applyBorder="1" applyAlignment="1">
      <alignment vertical="top" wrapText="1"/>
    </xf>
    <xf numFmtId="0" fontId="17" fillId="0" borderId="3" xfId="2" applyNumberFormat="1" applyFont="1" applyBorder="1" applyAlignment="1">
      <alignment horizontal="right" vertical="top" wrapText="1"/>
    </xf>
    <xf numFmtId="0" fontId="17" fillId="0" borderId="3" xfId="2" applyNumberFormat="1" applyFont="1" applyBorder="1" applyAlignment="1">
      <alignment horizontal="left" vertical="top" wrapText="1"/>
    </xf>
    <xf numFmtId="0" fontId="17" fillId="0" borderId="3" xfId="1" applyFont="1" applyBorder="1" applyAlignment="1">
      <alignment horizontal="right" vertical="top" wrapText="1"/>
    </xf>
    <xf numFmtId="2" fontId="17" fillId="0" borderId="3" xfId="2" applyNumberFormat="1" applyFont="1" applyBorder="1" applyAlignment="1">
      <alignment horizontal="right" vertical="top" wrapText="1"/>
    </xf>
    <xf numFmtId="0" fontId="13" fillId="0" borderId="3" xfId="0" applyFont="1" applyBorder="1" applyAlignment="1">
      <alignment horizontal="right" vertical="top"/>
    </xf>
    <xf numFmtId="0" fontId="13" fillId="0" borderId="3" xfId="0" applyFont="1" applyBorder="1" applyAlignment="1">
      <alignment vertical="top"/>
    </xf>
    <xf numFmtId="0" fontId="17" fillId="0" borderId="3" xfId="1" applyFont="1" applyBorder="1" applyAlignment="1">
      <alignment horizontal="left" vertical="top" wrapText="1"/>
    </xf>
    <xf numFmtId="0" fontId="13" fillId="0" borderId="3" xfId="1" applyFont="1" applyBorder="1" applyAlignment="1">
      <alignment vertical="top" wrapText="1"/>
    </xf>
    <xf numFmtId="0" fontId="13" fillId="0" borderId="3" xfId="1" applyFont="1" applyBorder="1" applyAlignment="1">
      <alignment horizontal="left" vertical="top" wrapText="1"/>
    </xf>
    <xf numFmtId="0" fontId="13" fillId="0" borderId="3" xfId="2" applyNumberFormat="1" applyFont="1" applyBorder="1" applyAlignment="1">
      <alignment horizontal="right" vertical="top" wrapText="1"/>
    </xf>
    <xf numFmtId="167" fontId="17" fillId="0" borderId="3" xfId="1" applyNumberFormat="1" applyFont="1" applyBorder="1" applyAlignment="1">
      <alignment horizontal="right" vertical="top" wrapText="1"/>
    </xf>
    <xf numFmtId="164" fontId="13" fillId="0" borderId="3" xfId="0" applyNumberFormat="1" applyFont="1" applyBorder="1" applyAlignment="1">
      <alignment horizontal="right" vertical="top"/>
    </xf>
    <xf numFmtId="0" fontId="13" fillId="0" borderId="3" xfId="1" applyFont="1" applyBorder="1" applyAlignment="1">
      <alignment horizontal="right" vertical="top" wrapText="1"/>
    </xf>
    <xf numFmtId="2" fontId="13" fillId="0" borderId="3" xfId="11" applyNumberFormat="1" applyFont="1" applyBorder="1" applyAlignment="1">
      <alignment horizontal="right" vertical="top" wrapText="1"/>
    </xf>
    <xf numFmtId="165" fontId="13" fillId="0" borderId="3" xfId="1" applyNumberFormat="1" applyFont="1" applyBorder="1" applyAlignment="1">
      <alignment vertical="top"/>
    </xf>
    <xf numFmtId="0" fontId="18" fillId="0" borderId="3" xfId="2" applyNumberFormat="1" applyFont="1" applyBorder="1" applyAlignment="1">
      <alignment horizontal="left" vertical="top" wrapText="1"/>
    </xf>
    <xf numFmtId="0" fontId="18" fillId="0" borderId="3" xfId="1" applyFont="1" applyBorder="1" applyAlignment="1">
      <alignment horizontal="left" vertical="top" wrapText="1"/>
    </xf>
    <xf numFmtId="0" fontId="13" fillId="0" borderId="3" xfId="0" applyFont="1" applyBorder="1" applyAlignment="1">
      <alignment horizontal="left" vertical="top" wrapText="1"/>
    </xf>
    <xf numFmtId="0" fontId="17" fillId="0" borderId="3" xfId="2" applyNumberFormat="1" applyFont="1" applyBorder="1" applyAlignment="1">
      <alignment vertical="top" wrapText="1"/>
    </xf>
    <xf numFmtId="0" fontId="15" fillId="0" borderId="3" xfId="2" applyNumberFormat="1" applyFont="1" applyBorder="1" applyAlignment="1">
      <alignment horizontal="right" vertical="top" wrapText="1"/>
    </xf>
    <xf numFmtId="0" fontId="15" fillId="0" borderId="3" xfId="0" applyFont="1" applyBorder="1" applyAlignment="1">
      <alignment horizontal="left" vertical="top" wrapText="1"/>
    </xf>
    <xf numFmtId="0" fontId="18" fillId="0" borderId="3" xfId="0" applyFont="1" applyBorder="1" applyAlignment="1">
      <alignment horizontal="left" vertical="top" wrapText="1"/>
    </xf>
    <xf numFmtId="0" fontId="15" fillId="0" borderId="3" xfId="1" applyFont="1" applyBorder="1" applyAlignment="1">
      <alignment horizontal="right" vertical="top"/>
    </xf>
    <xf numFmtId="0" fontId="15" fillId="0" borderId="3" xfId="2" applyNumberFormat="1" applyFont="1" applyBorder="1" applyAlignment="1">
      <alignment horizontal="left" vertical="top" wrapText="1"/>
    </xf>
    <xf numFmtId="165" fontId="17" fillId="0" borderId="3" xfId="1" applyNumberFormat="1" applyFont="1" applyBorder="1" applyAlignment="1">
      <alignment horizontal="right" vertical="top"/>
    </xf>
    <xf numFmtId="0" fontId="17" fillId="0" borderId="3" xfId="1" applyFont="1" applyBorder="1" applyAlignment="1">
      <alignment horizontal="right" vertical="top"/>
    </xf>
    <xf numFmtId="0" fontId="17" fillId="0" borderId="5" xfId="1" applyFont="1" applyBorder="1" applyAlignment="1">
      <alignment horizontal="right" vertical="top"/>
    </xf>
    <xf numFmtId="0" fontId="13" fillId="0" borderId="5" xfId="1" applyFont="1" applyBorder="1" applyAlignment="1">
      <alignment horizontal="right" vertical="top"/>
    </xf>
    <xf numFmtId="43" fontId="13" fillId="0" borderId="3" xfId="11" applyFont="1" applyBorder="1" applyAlignment="1">
      <alignment horizontal="right" vertical="top" wrapText="1"/>
    </xf>
    <xf numFmtId="0" fontId="14" fillId="0" borderId="3" xfId="1" applyFont="1" applyBorder="1" applyAlignment="1">
      <alignment horizontal="left" vertical="top" wrapText="1"/>
    </xf>
    <xf numFmtId="0" fontId="19" fillId="0" borderId="3" xfId="1" applyFont="1" applyBorder="1" applyAlignment="1">
      <alignment horizontal="left" vertical="top" wrapText="1"/>
    </xf>
    <xf numFmtId="0" fontId="6" fillId="0" borderId="3" xfId="2" applyNumberFormat="1" applyFont="1" applyBorder="1" applyAlignment="1">
      <alignment horizontal="right" vertical="top" wrapText="1"/>
    </xf>
    <xf numFmtId="43" fontId="6" fillId="0" borderId="3" xfId="11" applyFont="1" applyBorder="1" applyAlignment="1">
      <alignment horizontal="right" vertical="top" wrapText="1"/>
    </xf>
    <xf numFmtId="0" fontId="17" fillId="0" borderId="3" xfId="0" applyFont="1" applyBorder="1" applyAlignment="1">
      <alignment horizontal="left" vertical="top"/>
    </xf>
    <xf numFmtId="0" fontId="7" fillId="0" borderId="3" xfId="2" applyNumberFormat="1" applyFont="1" applyBorder="1" applyAlignment="1">
      <alignment horizontal="left" vertical="top" wrapText="1"/>
    </xf>
    <xf numFmtId="0" fontId="19" fillId="0" borderId="3" xfId="2" applyNumberFormat="1" applyFont="1" applyBorder="1" applyAlignment="1">
      <alignment horizontal="left" vertical="top" wrapText="1"/>
    </xf>
    <xf numFmtId="166" fontId="13" fillId="0" borderId="3" xfId="11" applyNumberFormat="1" applyFont="1" applyBorder="1" applyAlignment="1">
      <alignment horizontal="right" vertical="top"/>
    </xf>
    <xf numFmtId="4" fontId="15" fillId="0" borderId="3" xfId="2" applyNumberFormat="1" applyFont="1" applyBorder="1" applyAlignment="1">
      <alignment horizontal="right" vertical="top" wrapText="1"/>
    </xf>
    <xf numFmtId="2" fontId="13" fillId="0" borderId="3" xfId="11" applyNumberFormat="1" applyFont="1" applyBorder="1" applyAlignment="1">
      <alignment horizontal="right" vertical="top"/>
    </xf>
    <xf numFmtId="4" fontId="17" fillId="0" borderId="3" xfId="2" applyNumberFormat="1" applyFont="1" applyBorder="1" applyAlignment="1">
      <alignment horizontal="right" vertical="top" wrapText="1"/>
    </xf>
    <xf numFmtId="0" fontId="14" fillId="0" borderId="3" xfId="0" applyFont="1" applyBorder="1" applyAlignment="1">
      <alignment horizontal="right" vertical="top"/>
    </xf>
    <xf numFmtId="166" fontId="14" fillId="0" borderId="3" xfId="11" applyNumberFormat="1" applyFont="1" applyBorder="1" applyAlignment="1">
      <alignment horizontal="right" vertical="top"/>
    </xf>
    <xf numFmtId="2" fontId="14" fillId="0" borderId="3" xfId="11" applyNumberFormat="1" applyFont="1" applyBorder="1" applyAlignment="1">
      <alignment horizontal="right" vertical="top"/>
    </xf>
    <xf numFmtId="166" fontId="13" fillId="0" borderId="0" xfId="11" applyNumberFormat="1" applyFont="1" applyAlignment="1">
      <alignment horizontal="right" vertical="top"/>
    </xf>
    <xf numFmtId="0" fontId="11" fillId="0" borderId="3" xfId="2" applyNumberFormat="1" applyFont="1" applyBorder="1" applyAlignment="1">
      <alignment horizontal="left" vertical="top" wrapText="1"/>
    </xf>
    <xf numFmtId="164" fontId="13" fillId="0" borderId="0" xfId="2" applyFont="1" applyAlignment="1">
      <alignment horizontal="right" vertical="top"/>
    </xf>
    <xf numFmtId="0" fontId="5" fillId="3" borderId="3" xfId="0" applyFont="1" applyFill="1" applyBorder="1" applyAlignment="1">
      <alignment vertical="top"/>
    </xf>
    <xf numFmtId="0" fontId="13" fillId="0" borderId="3" xfId="2" applyNumberFormat="1" applyFont="1" applyFill="1" applyBorder="1" applyAlignment="1">
      <alignment horizontal="right" vertical="top" wrapText="1"/>
    </xf>
    <xf numFmtId="0" fontId="17" fillId="0" borderId="3" xfId="2" applyNumberFormat="1" applyFont="1" applyFill="1" applyBorder="1" applyAlignment="1">
      <alignment horizontal="right" vertical="top" wrapText="1"/>
    </xf>
    <xf numFmtId="2" fontId="17" fillId="0" borderId="3" xfId="2" applyNumberFormat="1" applyFont="1" applyFill="1" applyBorder="1" applyAlignment="1">
      <alignment horizontal="right" vertical="top" wrapText="1"/>
    </xf>
    <xf numFmtId="43" fontId="13" fillId="0" borderId="0" xfId="11" applyFont="1" applyAlignment="1">
      <alignment horizontal="left" vertical="top" wrapText="1"/>
    </xf>
    <xf numFmtId="0" fontId="14" fillId="0" borderId="3" xfId="1" applyFont="1" applyBorder="1" applyAlignment="1">
      <alignment horizontal="left" wrapText="1"/>
    </xf>
    <xf numFmtId="0" fontId="15" fillId="0" borderId="12" xfId="1" applyFont="1" applyBorder="1" applyAlignment="1">
      <alignment horizontal="center" vertical="center" wrapText="1"/>
    </xf>
    <xf numFmtId="0" fontId="15" fillId="0" borderId="4" xfId="1" applyFont="1" applyBorder="1" applyAlignment="1">
      <alignment horizontal="center" vertical="center" wrapText="1"/>
    </xf>
    <xf numFmtId="2" fontId="15" fillId="0" borderId="12" xfId="11" applyNumberFormat="1" applyFont="1" applyBorder="1" applyAlignment="1">
      <alignment horizontal="center" vertical="center" wrapText="1"/>
    </xf>
    <xf numFmtId="2" fontId="15" fillId="0" borderId="4" xfId="11" applyNumberFormat="1" applyFont="1" applyBorder="1" applyAlignment="1">
      <alignment horizontal="center" vertical="center" wrapText="1"/>
    </xf>
    <xf numFmtId="2" fontId="15" fillId="0" borderId="12" xfId="2" applyNumberFormat="1" applyFont="1" applyBorder="1" applyAlignment="1">
      <alignment horizontal="center" vertical="center" wrapText="1"/>
    </xf>
    <xf numFmtId="2" fontId="15" fillId="0" borderId="4" xfId="2" applyNumberFormat="1" applyFont="1" applyBorder="1" applyAlignment="1">
      <alignment horizontal="center" vertical="center" wrapText="1"/>
    </xf>
    <xf numFmtId="0" fontId="16" fillId="0" borderId="5" xfId="1" applyFont="1" applyBorder="1" applyAlignment="1">
      <alignment horizontal="center" vertical="center" wrapText="1"/>
    </xf>
    <xf numFmtId="0" fontId="16" fillId="0" borderId="10" xfId="1" applyFont="1" applyBorder="1" applyAlignment="1">
      <alignment horizontal="center" vertical="center" wrapText="1"/>
    </xf>
    <xf numFmtId="0" fontId="16" fillId="0" borderId="11" xfId="1" applyFont="1" applyBorder="1" applyAlignment="1">
      <alignment horizontal="center" vertical="center" wrapText="1"/>
    </xf>
  </cellXfs>
  <cellStyles count="12">
    <cellStyle name="20% - Accent1 2 14" xfId="10" xr:uid="{E25C8D1D-7298-4557-8F72-2C6EBF6C6F47}"/>
    <cellStyle name="Comma" xfId="11" builtinId="3"/>
    <cellStyle name="Comma 10" xfId="4" xr:uid="{9C5902CA-A622-4565-B181-42522AF1A1DB}"/>
    <cellStyle name="Comma 2" xfId="2" xr:uid="{9274EF50-BB56-4786-ADD7-33ABD1071FDB}"/>
    <cellStyle name="Comma 48" xfId="6" xr:uid="{061A8B0A-3661-44D2-AB1B-ECE88B807CB4}"/>
    <cellStyle name="Normal" xfId="0" builtinId="0"/>
    <cellStyle name="Normal 10" xfId="5" xr:uid="{B29493A2-B755-4C79-9637-B227F8FD6812}"/>
    <cellStyle name="Normal 2" xfId="1" xr:uid="{3F2D1164-4CA9-4E0A-B758-A212B41A190F}"/>
    <cellStyle name="Normal 2 2 2" xfId="7" xr:uid="{2E3E0876-7DFE-4C67-845A-75B4AFC7E613}"/>
    <cellStyle name="Normal 20" xfId="8" xr:uid="{1EC17E17-394D-4FC5-A56D-90589040DEE1}"/>
    <cellStyle name="Normal 4" xfId="3" xr:uid="{D7709C97-86D6-415A-862E-6F0359415AD1}"/>
    <cellStyle name="Normal 8 2 2 8" xfId="9" xr:uid="{9FDCB768-D7AD-43A1-B541-D74DADECE13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MSOFFICE\EXCEL\TABORA\TV-KIS-V.XLS"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enabel/RecoveredExternalLink1?E55C848A" TargetMode="External"/><Relationship Id="rId1" Type="http://schemas.openxmlformats.org/officeDocument/2006/relationships/externalLinkPath" Target="file:///\\E55C848A\RecoveredExternalLink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My%20Documents\BUGURUNI%20CLINIC\TANESCO%20MIKOCHENI\MSOFFICE\EXCEL\TABORA\TV-KIS-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hchqfs\users\Users\JULIAS\AppData\Local\Microsoft\Windows\Temporary%20Internet%20Files\Low\Content.IE5\SHMY3Y6B\BOQ%20FOR%20AFFORDABLE%20FOR%20%20IN%20TARIME%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UATION-TOP-SHEET"/>
      <sheetName val="RETENTION and NOMINATED SC's"/>
      <sheetName val="GROSS VALUATION"/>
      <sheetName val="PRELIMS &amp; GENERAL SUMMARY ITEMS"/>
      <sheetName val="BUILDER'S WORK"/>
      <sheetName val="Sheet1"/>
      <sheetName val="RETENTION_and_NOMINATED_SC's"/>
      <sheetName val="GROSS_VALUATION"/>
      <sheetName val="PRELIMS_&amp;_GENERAL_SUMMARY_ITEMS"/>
      <sheetName val="BUILDER'S_WORK"/>
      <sheetName val="Workshop"/>
      <sheetName val="Pricing"/>
      <sheetName val="GSummary"/>
      <sheetName val="XWSummary"/>
      <sheetName val="1FoTPOfice"/>
      <sheetName val="03-Stairs"/>
      <sheetName val="06Roof"/>
      <sheetName val="13-AC Inst"/>
      <sheetName val="11 Electrical"/>
      <sheetName val="15-BWIC"/>
      <sheetName val="2Dispensry"/>
      <sheetName val="3Administration"/>
      <sheetName val="3APavilion"/>
      <sheetName val="4Library"/>
      <sheetName val="5,7,8Classroom"/>
      <sheetName val="6Toiletstaff"/>
      <sheetName val="9,KitchenDining"/>
      <sheetName val="10.Assembly"/>
      <sheetName val="11+12B&amp;G"/>
      <sheetName val="14Workshop"/>
      <sheetName val="15Animal"/>
      <sheetName val="16.ASkari"/>
      <sheetName val="20+21SSHouse"/>
      <sheetName val="25+26+27JSHouse"/>
      <sheetName val="XWorks"/>
      <sheetName val="Sheet2"/>
    </sheetNames>
    <sheetDataSet>
      <sheetData sheetId="0"/>
      <sheetData sheetId="1"/>
      <sheetData sheetId="2"/>
      <sheetData sheetId="3"/>
      <sheetData sheetId="4"/>
      <sheetData sheetId="5" refreshError="1"/>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Temp"/>
      <sheetName val="Lindi"/>
      <sheetName val="Pwani"/>
      <sheetName val="Manyara"/>
      <sheetName val="Dsm"/>
      <sheetName val="PC Sums Dsm "/>
      <sheetName val="SUM"/>
      <sheetName val="CALC-SUM"/>
      <sheetName val="Cert"/>
      <sheetName val="App-A"/>
      <sheetName val="LINDI (2)"/>
      <sheetName val="PWANI (2)"/>
      <sheetName val="MANYARA (2)"/>
      <sheetName val="DSM (2)"/>
      <sheetName val="Lindi Preliminary"/>
      <sheetName val="Manyara Preliminary"/>
      <sheetName val="Pwani Preliminary"/>
      <sheetName val="Dar es salaam  Preliminary "/>
      <sheetName val="Variations"/>
      <sheetName val="BUILDER'S WORK"/>
      <sheetName val="cover"/>
      <sheetName val="index"/>
      <sheetName val="Project Details"/>
      <sheetName val="General Notes"/>
      <sheetName val="tower gen sum "/>
      <sheetName val="Contract summary"/>
      <sheetName val="Client Supply summary"/>
      <sheetName val="variations "/>
      <sheetName val="anticipated var"/>
      <sheetName val="PC sums"/>
      <sheetName val="dayworks"/>
      <sheetName val="prov sums"/>
      <sheetName val="claims"/>
      <sheetName val="Payment Tracking"/>
      <sheetName val="RecoveredExternalLink1"/>
      <sheetName val="P &amp; Gs "/>
      <sheetName val="Block A"/>
      <sheetName val="Summary A"/>
      <sheetName val="Block B"/>
      <sheetName val="Summary B"/>
      <sheetName val="Block C"/>
      <sheetName val="Summary C"/>
      <sheetName val="Measured Work Summary"/>
      <sheetName val="Additional Works "/>
      <sheetName val="ADV Statment"/>
      <sheetName val="Certificate"/>
      <sheetName val="Rev. Val."/>
      <sheetName val="Previous Cert. Amount"/>
      <sheetName val="Client Supply Recovery"/>
      <sheetName val="Effected payment to suppliers"/>
      <sheetName val="Bill 4 Sect. 1 Storm"/>
      <sheetName val="Bill 4 Sect.2 96 CM tank"/>
      <sheetName val="Bill 4 Sect. 4 Pump house"/>
      <sheetName val="Bill 4 Sect. 5 Waste Disposal"/>
      <sheetName val="Bill 4 Sect. 6 Landscaping"/>
      <sheetName val="Bill 4 Sect. 7 Laundry"/>
      <sheetName val="Bill 4 Sect. 8 Ext. Electrical "/>
      <sheetName val="Bill 4 Sect. 9 Transformer base"/>
      <sheetName val="Bill 4 Sect. 10 Askari Hut"/>
      <sheetName val="Bill 4 Sect. 11 Boundary wall"/>
      <sheetName val="Bill 4 Sect. 12 Septic 2 wing"/>
      <sheetName val="Bill 4 Sect. 13 Septic 1 Wing"/>
      <sheetName val="Bill 4 Sect. 14 Soakpit 2Wings"/>
      <sheetName val="Bill 4 Sect. 15 Soakpit 1 Wing"/>
      <sheetName val="Bill 4 Summary"/>
      <sheetName val="PC &amp; PS"/>
    </sheetNames>
    <definedNames>
      <definedName name="_QTY1"/>
      <definedName name="DATA1_1"/>
      <definedName name="RATE1"/>
    </definedNames>
    <sheetDataSet>
      <sheetData sheetId="0" refreshError="1"/>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UATION-TOP-SHEET"/>
      <sheetName val="RETENTION and NOMINATED SC's"/>
      <sheetName val="GROSS VALUATION"/>
      <sheetName val="PRELIMS &amp; GENERAL SUMMARY ITEMS"/>
      <sheetName val="BUILDER'S WORK"/>
      <sheetName val="Sheet1"/>
      <sheetName val="RETENTION_and_NOMINATED_SC's"/>
      <sheetName val="GROSS_VALUATION"/>
      <sheetName val="PRELIMS_&amp;_GENERAL_SUMMARY_ITEMS"/>
      <sheetName val="BUILDER'S_WORK"/>
    </sheetNames>
    <sheetDataSet>
      <sheetData sheetId="0"/>
      <sheetData sheetId="1"/>
      <sheetData sheetId="2"/>
      <sheetData sheetId="3"/>
      <sheetData sheetId="4"/>
      <sheetData sheetId="5" refreshError="1"/>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l 1-Preliminaries.."/>
      <sheetName val="BILL NR (2) SPECIFICATIONS"/>
      <sheetName val="Bill No. 3; 1BR and Lounge 4Nr"/>
      <sheetName val="Summary Bill No 3"/>
      <sheetName val="Bill 4 -SHOPS"/>
      <sheetName val="Bill 4 - SUMMARY"/>
      <sheetName val="Bill 5-NURSARY"/>
      <sheetName val="Bill 5-Summary"/>
      <sheetName val="Bill(6) External Works"/>
      <sheetName val="Bill(6) Summary"/>
      <sheetName val="Bill4;-2 BR semidetached"/>
      <sheetName val="Summary Bill 4"/>
      <sheetName val="Bill 5-3Bedroom "/>
      <sheetName val="Summary Bill 5"/>
      <sheetName val="BILL NR(04)PC&amp;PS "/>
      <sheetName val="BILL NR(05) DAY WORKS"/>
      <sheetName val=" BP LIST"/>
      <sheetName val="GENERAL SUMMARY"/>
      <sheetName val="Taking off sheet "/>
      <sheetName val="doors"/>
      <sheetName val="WINDOWS"/>
      <sheetName val="BUILDER'S WOR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43CF3-66F4-4885-A63F-8DA62EABCC2E}">
  <dimension ref="A1:O225"/>
  <sheetViews>
    <sheetView tabSelected="1" view="pageLayout" topLeftCell="A205" zoomScaleNormal="100" workbookViewId="0">
      <selection activeCell="E202" sqref="E202:E209"/>
    </sheetView>
  </sheetViews>
  <sheetFormatPr defaultColWidth="8.88671875" defaultRowHeight="12" x14ac:dyDescent="0.25"/>
  <cols>
    <col min="1" max="1" width="4.109375" style="23" customWidth="1"/>
    <col min="2" max="2" width="37.6640625" style="24" customWidth="1"/>
    <col min="3" max="3" width="7" style="23" customWidth="1"/>
    <col min="4" max="4" width="6.88671875" style="23" customWidth="1"/>
    <col min="5" max="5" width="7.44140625" style="25" customWidth="1"/>
    <col min="6" max="6" width="8.88671875" style="26" customWidth="1"/>
    <col min="7" max="7" width="7.33203125" style="23" customWidth="1"/>
    <col min="8" max="8" width="5.88671875" style="23" customWidth="1"/>
    <col min="9" max="9" width="8.109375" style="23" customWidth="1"/>
    <col min="10" max="10" width="5.109375" style="23" customWidth="1"/>
    <col min="11" max="11" width="5.5546875" style="23" customWidth="1"/>
    <col min="12" max="12" width="5.6640625" style="23" customWidth="1"/>
    <col min="13" max="13" width="7.6640625" style="27" customWidth="1"/>
    <col min="14" max="14" width="7.5546875" style="27" customWidth="1"/>
    <col min="15" max="15" width="7.109375" style="27" customWidth="1"/>
    <col min="16" max="16384" width="8.88671875" style="21"/>
  </cols>
  <sheetData>
    <row r="1" spans="1:15" x14ac:dyDescent="0.25">
      <c r="A1" s="87" t="s">
        <v>0</v>
      </c>
      <c r="B1" s="87"/>
      <c r="C1" s="87"/>
      <c r="D1" s="87"/>
      <c r="E1" s="87"/>
      <c r="F1" s="87"/>
      <c r="G1" s="87"/>
      <c r="H1" s="87"/>
      <c r="I1" s="87"/>
      <c r="J1" s="87"/>
      <c r="K1" s="87"/>
      <c r="L1" s="87"/>
      <c r="M1" s="87"/>
      <c r="N1" s="87"/>
      <c r="O1" s="87"/>
    </row>
    <row r="2" spans="1:15" x14ac:dyDescent="0.25">
      <c r="A2" s="88" t="s">
        <v>1</v>
      </c>
      <c r="B2" s="88" t="s">
        <v>2</v>
      </c>
      <c r="C2" s="88" t="s">
        <v>3</v>
      </c>
      <c r="D2" s="88" t="s">
        <v>4</v>
      </c>
      <c r="E2" s="90" t="s">
        <v>5</v>
      </c>
      <c r="F2" s="92" t="s">
        <v>6</v>
      </c>
      <c r="G2" s="94" t="s">
        <v>264</v>
      </c>
      <c r="H2" s="95"/>
      <c r="I2" s="95"/>
      <c r="J2" s="95"/>
      <c r="K2" s="95"/>
      <c r="L2" s="95"/>
      <c r="M2" s="95"/>
      <c r="N2" s="95"/>
      <c r="O2" s="96"/>
    </row>
    <row r="3" spans="1:15" s="22" customFormat="1" ht="25.2" customHeight="1" x14ac:dyDescent="0.25">
      <c r="A3" s="89"/>
      <c r="B3" s="89"/>
      <c r="C3" s="89"/>
      <c r="D3" s="89"/>
      <c r="E3" s="91"/>
      <c r="F3" s="93"/>
      <c r="G3" s="28" t="s">
        <v>251</v>
      </c>
      <c r="H3" s="29" t="s">
        <v>7</v>
      </c>
      <c r="I3" s="28" t="s">
        <v>8</v>
      </c>
      <c r="J3" s="28" t="s">
        <v>9</v>
      </c>
      <c r="K3" s="28" t="s">
        <v>10</v>
      </c>
      <c r="L3" s="29" t="s">
        <v>11</v>
      </c>
      <c r="M3" s="29" t="s">
        <v>12</v>
      </c>
      <c r="N3" s="29" t="s">
        <v>13</v>
      </c>
      <c r="O3" s="30" t="s">
        <v>168</v>
      </c>
    </row>
    <row r="4" spans="1:15" s="22" customFormat="1" x14ac:dyDescent="0.25">
      <c r="A4" s="31" t="s">
        <v>14</v>
      </c>
      <c r="B4" s="32" t="s">
        <v>15</v>
      </c>
      <c r="C4" s="31"/>
      <c r="D4" s="31"/>
      <c r="E4" s="33"/>
      <c r="F4" s="33"/>
      <c r="G4" s="34"/>
      <c r="H4" s="34"/>
      <c r="I4" s="34"/>
      <c r="J4" s="34"/>
      <c r="K4" s="34"/>
      <c r="L4" s="34"/>
      <c r="M4" s="35"/>
      <c r="N4" s="35"/>
      <c r="O4" s="35"/>
    </row>
    <row r="5" spans="1:15" x14ac:dyDescent="0.25">
      <c r="A5" s="36">
        <v>1</v>
      </c>
      <c r="B5" s="37" t="s">
        <v>16</v>
      </c>
      <c r="C5" s="38" t="s">
        <v>17</v>
      </c>
      <c r="D5" s="36">
        <f t="shared" ref="D5:D41" si="0">SUM(G5:O5)</f>
        <v>50</v>
      </c>
      <c r="E5" s="39"/>
      <c r="F5" s="39">
        <f t="shared" ref="F5:F41" si="1">D5*E5</f>
        <v>0</v>
      </c>
      <c r="G5" s="36">
        <v>10</v>
      </c>
      <c r="H5" s="36">
        <v>10</v>
      </c>
      <c r="I5" s="36">
        <v>10</v>
      </c>
      <c r="J5" s="36">
        <v>10</v>
      </c>
      <c r="K5" s="36">
        <v>10</v>
      </c>
      <c r="L5" s="40"/>
      <c r="M5" s="41"/>
      <c r="N5" s="41"/>
      <c r="O5" s="41"/>
    </row>
    <row r="6" spans="1:15" x14ac:dyDescent="0.25">
      <c r="A6" s="36">
        <v>2</v>
      </c>
      <c r="B6" s="37" t="s">
        <v>18</v>
      </c>
      <c r="C6" s="38" t="s">
        <v>19</v>
      </c>
      <c r="D6" s="36">
        <f t="shared" si="0"/>
        <v>40</v>
      </c>
      <c r="E6" s="39"/>
      <c r="F6" s="39">
        <f t="shared" si="1"/>
        <v>0</v>
      </c>
      <c r="G6" s="36">
        <v>8</v>
      </c>
      <c r="H6" s="36">
        <v>8</v>
      </c>
      <c r="I6" s="36">
        <v>8</v>
      </c>
      <c r="J6" s="36">
        <v>8</v>
      </c>
      <c r="K6" s="36">
        <v>8</v>
      </c>
      <c r="L6" s="40"/>
      <c r="M6" s="41"/>
      <c r="N6" s="41"/>
      <c r="O6" s="41"/>
    </row>
    <row r="7" spans="1:15" x14ac:dyDescent="0.25">
      <c r="A7" s="36">
        <v>3</v>
      </c>
      <c r="B7" s="37" t="s">
        <v>20</v>
      </c>
      <c r="C7" s="38" t="s">
        <v>21</v>
      </c>
      <c r="D7" s="36">
        <f t="shared" si="0"/>
        <v>25</v>
      </c>
      <c r="E7" s="39"/>
      <c r="F7" s="39">
        <f t="shared" si="1"/>
        <v>0</v>
      </c>
      <c r="G7" s="36">
        <v>5</v>
      </c>
      <c r="H7" s="36">
        <v>5</v>
      </c>
      <c r="I7" s="36">
        <v>5</v>
      </c>
      <c r="J7" s="36">
        <v>5</v>
      </c>
      <c r="K7" s="36">
        <v>5</v>
      </c>
      <c r="L7" s="40"/>
      <c r="M7" s="41"/>
      <c r="N7" s="41"/>
      <c r="O7" s="41"/>
    </row>
    <row r="8" spans="1:15" ht="12.75" customHeight="1" x14ac:dyDescent="0.25">
      <c r="A8" s="36">
        <v>4</v>
      </c>
      <c r="B8" s="37" t="s">
        <v>22</v>
      </c>
      <c r="C8" s="38" t="s">
        <v>23</v>
      </c>
      <c r="D8" s="36">
        <f t="shared" si="0"/>
        <v>5</v>
      </c>
      <c r="E8" s="39"/>
      <c r="F8" s="39">
        <f t="shared" si="1"/>
        <v>0</v>
      </c>
      <c r="G8" s="36">
        <v>1</v>
      </c>
      <c r="H8" s="36">
        <v>1</v>
      </c>
      <c r="I8" s="36">
        <v>1</v>
      </c>
      <c r="J8" s="36">
        <v>1</v>
      </c>
      <c r="K8" s="36">
        <v>1</v>
      </c>
      <c r="L8" s="40"/>
      <c r="M8" s="41"/>
      <c r="N8" s="41"/>
      <c r="O8" s="41"/>
    </row>
    <row r="9" spans="1:15" x14ac:dyDescent="0.25">
      <c r="A9" s="36">
        <v>5</v>
      </c>
      <c r="B9" s="42" t="s">
        <v>24</v>
      </c>
      <c r="C9" s="38" t="s">
        <v>25</v>
      </c>
      <c r="D9" s="36">
        <f t="shared" si="0"/>
        <v>82</v>
      </c>
      <c r="E9" s="39"/>
      <c r="F9" s="39">
        <f t="shared" si="1"/>
        <v>0</v>
      </c>
      <c r="G9" s="38">
        <v>10</v>
      </c>
      <c r="H9" s="38">
        <v>10</v>
      </c>
      <c r="I9" s="38">
        <v>10</v>
      </c>
      <c r="J9" s="38">
        <v>10</v>
      </c>
      <c r="K9" s="38">
        <v>10</v>
      </c>
      <c r="L9" s="40"/>
      <c r="M9" s="41">
        <v>2</v>
      </c>
      <c r="N9" s="41"/>
      <c r="O9" s="43">
        <v>30</v>
      </c>
    </row>
    <row r="10" spans="1:15" x14ac:dyDescent="0.25">
      <c r="A10" s="36">
        <v>6</v>
      </c>
      <c r="B10" s="42" t="s">
        <v>26</v>
      </c>
      <c r="C10" s="38" t="s">
        <v>25</v>
      </c>
      <c r="D10" s="36">
        <f t="shared" si="0"/>
        <v>75</v>
      </c>
      <c r="E10" s="39"/>
      <c r="F10" s="39">
        <f t="shared" si="1"/>
        <v>0</v>
      </c>
      <c r="G10" s="38">
        <v>10</v>
      </c>
      <c r="H10" s="38">
        <v>10</v>
      </c>
      <c r="I10" s="38">
        <v>10</v>
      </c>
      <c r="J10" s="38">
        <v>10</v>
      </c>
      <c r="K10" s="38">
        <v>10</v>
      </c>
      <c r="L10" s="40"/>
      <c r="M10" s="41">
        <v>5</v>
      </c>
      <c r="N10" s="41"/>
      <c r="O10" s="43">
        <v>20</v>
      </c>
    </row>
    <row r="11" spans="1:15" x14ac:dyDescent="0.25">
      <c r="A11" s="36">
        <v>7</v>
      </c>
      <c r="B11" s="42" t="s">
        <v>27</v>
      </c>
      <c r="C11" s="38" t="s">
        <v>25</v>
      </c>
      <c r="D11" s="36">
        <f t="shared" si="0"/>
        <v>45</v>
      </c>
      <c r="E11" s="39"/>
      <c r="F11" s="39">
        <f t="shared" si="1"/>
        <v>0</v>
      </c>
      <c r="G11" s="38">
        <v>5</v>
      </c>
      <c r="H11" s="38">
        <v>5</v>
      </c>
      <c r="I11" s="38">
        <v>5</v>
      </c>
      <c r="J11" s="38">
        <v>5</v>
      </c>
      <c r="K11" s="38">
        <v>5</v>
      </c>
      <c r="L11" s="40"/>
      <c r="M11" s="41"/>
      <c r="N11" s="41"/>
      <c r="O11" s="43">
        <v>20</v>
      </c>
    </row>
    <row r="12" spans="1:15" x14ac:dyDescent="0.25">
      <c r="A12" s="36">
        <v>8</v>
      </c>
      <c r="B12" s="42" t="s">
        <v>28</v>
      </c>
      <c r="C12" s="38" t="s">
        <v>25</v>
      </c>
      <c r="D12" s="36">
        <f t="shared" si="0"/>
        <v>12</v>
      </c>
      <c r="E12" s="39"/>
      <c r="F12" s="39">
        <f t="shared" si="1"/>
        <v>0</v>
      </c>
      <c r="G12" s="38">
        <v>2</v>
      </c>
      <c r="H12" s="38">
        <v>2</v>
      </c>
      <c r="I12" s="38">
        <v>2</v>
      </c>
      <c r="J12" s="38">
        <v>2</v>
      </c>
      <c r="K12" s="38">
        <v>2</v>
      </c>
      <c r="L12" s="40"/>
      <c r="M12" s="41">
        <v>2</v>
      </c>
      <c r="N12" s="41"/>
      <c r="O12" s="41"/>
    </row>
    <row r="13" spans="1:15" x14ac:dyDescent="0.25">
      <c r="A13" s="36">
        <v>9</v>
      </c>
      <c r="B13" s="42" t="s">
        <v>169</v>
      </c>
      <c r="C13" s="38" t="s">
        <v>25</v>
      </c>
      <c r="D13" s="36">
        <f t="shared" si="0"/>
        <v>5</v>
      </c>
      <c r="E13" s="39"/>
      <c r="F13" s="39">
        <f t="shared" si="1"/>
        <v>0</v>
      </c>
      <c r="G13" s="38"/>
      <c r="H13" s="38"/>
      <c r="I13" s="38"/>
      <c r="J13" s="38"/>
      <c r="K13" s="38"/>
      <c r="L13" s="40"/>
      <c r="M13" s="41">
        <v>1</v>
      </c>
      <c r="N13" s="41"/>
      <c r="O13" s="41">
        <v>4</v>
      </c>
    </row>
    <row r="14" spans="1:15" ht="24" x14ac:dyDescent="0.25">
      <c r="A14" s="36">
        <v>10</v>
      </c>
      <c r="B14" s="42" t="s">
        <v>29</v>
      </c>
      <c r="C14" s="38" t="s">
        <v>25</v>
      </c>
      <c r="D14" s="36">
        <f t="shared" si="0"/>
        <v>26</v>
      </c>
      <c r="E14" s="39"/>
      <c r="F14" s="39">
        <f t="shared" si="1"/>
        <v>0</v>
      </c>
      <c r="G14" s="38">
        <v>5</v>
      </c>
      <c r="H14" s="38">
        <v>5</v>
      </c>
      <c r="I14" s="38">
        <v>5</v>
      </c>
      <c r="J14" s="38">
        <v>5</v>
      </c>
      <c r="K14" s="38">
        <v>5</v>
      </c>
      <c r="L14" s="40"/>
      <c r="M14" s="41">
        <v>1</v>
      </c>
      <c r="N14" s="41"/>
      <c r="O14" s="41"/>
    </row>
    <row r="15" spans="1:15" x14ac:dyDescent="0.25">
      <c r="A15" s="36">
        <v>11</v>
      </c>
      <c r="B15" s="44" t="s">
        <v>30</v>
      </c>
      <c r="C15" s="45" t="s">
        <v>31</v>
      </c>
      <c r="D15" s="36">
        <f t="shared" si="0"/>
        <v>2.5</v>
      </c>
      <c r="E15" s="39"/>
      <c r="F15" s="39">
        <f t="shared" si="1"/>
        <v>0</v>
      </c>
      <c r="G15" s="46">
        <v>0.5</v>
      </c>
      <c r="H15" s="46">
        <v>0.5</v>
      </c>
      <c r="I15" s="46">
        <v>0.5</v>
      </c>
      <c r="J15" s="46">
        <v>0.5</v>
      </c>
      <c r="K15" s="46">
        <v>0.5</v>
      </c>
      <c r="L15" s="40"/>
      <c r="M15" s="41"/>
      <c r="N15" s="41"/>
      <c r="O15" s="41"/>
    </row>
    <row r="16" spans="1:15" x14ac:dyDescent="0.25">
      <c r="A16" s="36">
        <v>12</v>
      </c>
      <c r="B16" s="42" t="s">
        <v>32</v>
      </c>
      <c r="C16" s="38" t="s">
        <v>33</v>
      </c>
      <c r="D16" s="36">
        <f t="shared" si="0"/>
        <v>1725</v>
      </c>
      <c r="E16" s="39"/>
      <c r="F16" s="39">
        <f t="shared" si="1"/>
        <v>0</v>
      </c>
      <c r="G16" s="36">
        <f>16+17+42+8+10+42+8+4+18+60</f>
        <v>225</v>
      </c>
      <c r="H16" s="36">
        <f>16+17+42+8+10+42+8+4+18+60</f>
        <v>225</v>
      </c>
      <c r="I16" s="36">
        <f>16+17+42+8+10+42+8+4+18+60</f>
        <v>225</v>
      </c>
      <c r="J16" s="36">
        <f>16+17+42+8+10+42+8+4+18+60</f>
        <v>225</v>
      </c>
      <c r="K16" s="36">
        <f>16+17+42+8+10+42+8+4+18+60</f>
        <v>225</v>
      </c>
      <c r="L16" s="47"/>
      <c r="M16" s="41">
        <v>130</v>
      </c>
      <c r="N16" s="41"/>
      <c r="O16" s="41">
        <v>470</v>
      </c>
    </row>
    <row r="17" spans="1:15" x14ac:dyDescent="0.25">
      <c r="A17" s="36">
        <v>13</v>
      </c>
      <c r="B17" s="42" t="s">
        <v>34</v>
      </c>
      <c r="C17" s="38" t="s">
        <v>33</v>
      </c>
      <c r="D17" s="36">
        <f t="shared" si="0"/>
        <v>55</v>
      </c>
      <c r="E17" s="39"/>
      <c r="F17" s="39">
        <f t="shared" si="1"/>
        <v>0</v>
      </c>
      <c r="G17" s="36">
        <v>5</v>
      </c>
      <c r="H17" s="36">
        <v>5</v>
      </c>
      <c r="I17" s="36">
        <v>5</v>
      </c>
      <c r="J17" s="36">
        <v>5</v>
      </c>
      <c r="K17" s="36">
        <v>5</v>
      </c>
      <c r="L17" s="47"/>
      <c r="M17" s="41"/>
      <c r="N17" s="41"/>
      <c r="O17" s="41">
        <v>30</v>
      </c>
    </row>
    <row r="18" spans="1:15" ht="24" x14ac:dyDescent="0.25">
      <c r="A18" s="36">
        <v>14</v>
      </c>
      <c r="B18" s="44" t="s">
        <v>263</v>
      </c>
      <c r="C18" s="48" t="s">
        <v>21</v>
      </c>
      <c r="D18" s="36">
        <f t="shared" si="0"/>
        <v>32</v>
      </c>
      <c r="E18" s="49"/>
      <c r="F18" s="39">
        <f t="shared" si="1"/>
        <v>0</v>
      </c>
      <c r="G18" s="36"/>
      <c r="H18" s="36"/>
      <c r="I18" s="36"/>
      <c r="J18" s="36"/>
      <c r="K18" s="36"/>
      <c r="L18" s="47"/>
      <c r="M18" s="41"/>
      <c r="N18" s="41"/>
      <c r="O18" s="50">
        <v>32</v>
      </c>
    </row>
    <row r="19" spans="1:15" x14ac:dyDescent="0.25">
      <c r="A19" s="36">
        <v>15</v>
      </c>
      <c r="B19" s="44" t="s">
        <v>172</v>
      </c>
      <c r="C19" s="48" t="s">
        <v>58</v>
      </c>
      <c r="D19" s="36">
        <f t="shared" si="0"/>
        <v>5</v>
      </c>
      <c r="E19" s="49"/>
      <c r="F19" s="39">
        <f t="shared" si="1"/>
        <v>0</v>
      </c>
      <c r="G19" s="36"/>
      <c r="H19" s="36"/>
      <c r="I19" s="36"/>
      <c r="J19" s="36"/>
      <c r="K19" s="36"/>
      <c r="L19" s="47"/>
      <c r="M19" s="41"/>
      <c r="N19" s="41"/>
      <c r="O19" s="50">
        <v>5</v>
      </c>
    </row>
    <row r="20" spans="1:15" ht="24" x14ac:dyDescent="0.25">
      <c r="A20" s="36">
        <v>16</v>
      </c>
      <c r="B20" s="44" t="s">
        <v>170</v>
      </c>
      <c r="C20" s="48" t="s">
        <v>183</v>
      </c>
      <c r="D20" s="36">
        <f t="shared" si="0"/>
        <v>48</v>
      </c>
      <c r="E20" s="49"/>
      <c r="F20" s="39">
        <f t="shared" si="1"/>
        <v>0</v>
      </c>
      <c r="G20" s="36"/>
      <c r="H20" s="36"/>
      <c r="I20" s="36"/>
      <c r="J20" s="36"/>
      <c r="K20" s="36"/>
      <c r="L20" s="47"/>
      <c r="M20" s="41"/>
      <c r="N20" s="41"/>
      <c r="O20" s="50">
        <f>120/2.5</f>
        <v>48</v>
      </c>
    </row>
    <row r="21" spans="1:15" x14ac:dyDescent="0.25">
      <c r="A21" s="36">
        <v>17</v>
      </c>
      <c r="B21" s="44" t="s">
        <v>265</v>
      </c>
      <c r="C21" s="48" t="s">
        <v>183</v>
      </c>
      <c r="D21" s="36">
        <f t="shared" si="0"/>
        <v>5</v>
      </c>
      <c r="E21" s="49"/>
      <c r="F21" s="39">
        <f t="shared" si="1"/>
        <v>0</v>
      </c>
      <c r="G21" s="36"/>
      <c r="H21" s="36"/>
      <c r="I21" s="36"/>
      <c r="J21" s="36"/>
      <c r="K21" s="36"/>
      <c r="L21" s="47"/>
      <c r="M21" s="41"/>
      <c r="N21" s="41"/>
      <c r="O21" s="50">
        <v>5</v>
      </c>
    </row>
    <row r="22" spans="1:15" x14ac:dyDescent="0.25">
      <c r="A22" s="36">
        <v>18</v>
      </c>
      <c r="B22" s="51" t="s">
        <v>182</v>
      </c>
      <c r="C22" s="48" t="s">
        <v>183</v>
      </c>
      <c r="D22" s="36">
        <f t="shared" si="0"/>
        <v>2</v>
      </c>
      <c r="E22" s="49"/>
      <c r="F22" s="39">
        <f t="shared" si="1"/>
        <v>0</v>
      </c>
      <c r="G22" s="36"/>
      <c r="H22" s="36"/>
      <c r="I22" s="36"/>
      <c r="J22" s="36"/>
      <c r="K22" s="36"/>
      <c r="L22" s="47"/>
      <c r="M22" s="41"/>
      <c r="N22" s="41"/>
      <c r="O22" s="41">
        <v>2</v>
      </c>
    </row>
    <row r="23" spans="1:15" x14ac:dyDescent="0.25">
      <c r="A23" s="36">
        <v>19</v>
      </c>
      <c r="B23" s="42" t="s">
        <v>35</v>
      </c>
      <c r="C23" s="38" t="s">
        <v>36</v>
      </c>
      <c r="D23" s="36">
        <f t="shared" si="0"/>
        <v>50</v>
      </c>
      <c r="E23" s="39"/>
      <c r="F23" s="39">
        <f t="shared" si="1"/>
        <v>0</v>
      </c>
      <c r="G23" s="36">
        <v>10</v>
      </c>
      <c r="H23" s="36">
        <v>10</v>
      </c>
      <c r="I23" s="36">
        <v>10</v>
      </c>
      <c r="J23" s="36">
        <v>10</v>
      </c>
      <c r="K23" s="36">
        <v>10</v>
      </c>
      <c r="L23" s="47"/>
      <c r="M23" s="41"/>
      <c r="N23" s="41"/>
      <c r="O23" s="41"/>
    </row>
    <row r="24" spans="1:15" x14ac:dyDescent="0.25">
      <c r="A24" s="36">
        <v>20</v>
      </c>
      <c r="B24" s="42" t="s">
        <v>37</v>
      </c>
      <c r="C24" s="38" t="s">
        <v>38</v>
      </c>
      <c r="D24" s="36">
        <f t="shared" si="0"/>
        <v>85</v>
      </c>
      <c r="E24" s="39"/>
      <c r="F24" s="39">
        <f t="shared" si="1"/>
        <v>0</v>
      </c>
      <c r="G24" s="36">
        <v>17</v>
      </c>
      <c r="H24" s="36">
        <v>17</v>
      </c>
      <c r="I24" s="36">
        <v>17</v>
      </c>
      <c r="J24" s="36">
        <v>17</v>
      </c>
      <c r="K24" s="36">
        <v>17</v>
      </c>
      <c r="L24" s="47"/>
      <c r="M24" s="41"/>
      <c r="N24" s="41"/>
      <c r="O24" s="41"/>
    </row>
    <row r="25" spans="1:15" ht="24" x14ac:dyDescent="0.25">
      <c r="A25" s="36">
        <v>22</v>
      </c>
      <c r="B25" s="44" t="s">
        <v>173</v>
      </c>
      <c r="C25" s="48" t="s">
        <v>17</v>
      </c>
      <c r="D25" s="36">
        <f t="shared" si="0"/>
        <v>76</v>
      </c>
      <c r="E25" s="49"/>
      <c r="F25" s="39">
        <f t="shared" si="1"/>
        <v>0</v>
      </c>
      <c r="G25" s="36"/>
      <c r="H25" s="36"/>
      <c r="I25" s="36"/>
      <c r="J25" s="36"/>
      <c r="K25" s="36"/>
      <c r="L25" s="47"/>
      <c r="M25" s="41"/>
      <c r="N25" s="41"/>
      <c r="O25" s="41">
        <v>76</v>
      </c>
    </row>
    <row r="26" spans="1:15" ht="24" x14ac:dyDescent="0.25">
      <c r="A26" s="36">
        <v>23</v>
      </c>
      <c r="B26" s="44" t="s">
        <v>257</v>
      </c>
      <c r="C26" s="48" t="s">
        <v>17</v>
      </c>
      <c r="D26" s="36">
        <f t="shared" si="0"/>
        <v>6</v>
      </c>
      <c r="E26" s="49"/>
      <c r="F26" s="39">
        <f t="shared" si="1"/>
        <v>0</v>
      </c>
      <c r="G26" s="36"/>
      <c r="H26" s="36"/>
      <c r="I26" s="36"/>
      <c r="J26" s="36"/>
      <c r="K26" s="36"/>
      <c r="L26" s="47"/>
      <c r="M26" s="41"/>
      <c r="N26" s="41"/>
      <c r="O26" s="41">
        <v>6</v>
      </c>
    </row>
    <row r="27" spans="1:15" ht="24" x14ac:dyDescent="0.25">
      <c r="A27" s="36">
        <v>24</v>
      </c>
      <c r="B27" s="52" t="s">
        <v>174</v>
      </c>
      <c r="C27" s="48" t="s">
        <v>175</v>
      </c>
      <c r="D27" s="36">
        <f t="shared" si="0"/>
        <v>1</v>
      </c>
      <c r="E27" s="49"/>
      <c r="F27" s="39">
        <f t="shared" si="1"/>
        <v>0</v>
      </c>
      <c r="G27" s="36"/>
      <c r="H27" s="36"/>
      <c r="I27" s="36"/>
      <c r="J27" s="36"/>
      <c r="K27" s="36"/>
      <c r="L27" s="47"/>
      <c r="M27" s="41"/>
      <c r="N27" s="41"/>
      <c r="O27" s="41">
        <v>1</v>
      </c>
    </row>
    <row r="28" spans="1:15" ht="24" x14ac:dyDescent="0.25">
      <c r="A28" s="36">
        <v>25</v>
      </c>
      <c r="B28" s="42" t="s">
        <v>39</v>
      </c>
      <c r="C28" s="38" t="s">
        <v>40</v>
      </c>
      <c r="D28" s="36">
        <f t="shared" si="0"/>
        <v>235</v>
      </c>
      <c r="E28" s="49"/>
      <c r="F28" s="39">
        <f t="shared" si="1"/>
        <v>0</v>
      </c>
      <c r="G28" s="36">
        <v>35</v>
      </c>
      <c r="H28" s="36">
        <v>35</v>
      </c>
      <c r="I28" s="36">
        <v>35</v>
      </c>
      <c r="J28" s="36">
        <v>35</v>
      </c>
      <c r="K28" s="36">
        <v>35</v>
      </c>
      <c r="L28" s="47"/>
      <c r="M28" s="41"/>
      <c r="N28" s="41"/>
      <c r="O28" s="50">
        <v>60</v>
      </c>
    </row>
    <row r="29" spans="1:15" ht="24" x14ac:dyDescent="0.25">
      <c r="A29" s="36">
        <v>26</v>
      </c>
      <c r="B29" s="42" t="s">
        <v>41</v>
      </c>
      <c r="C29" s="38" t="s">
        <v>40</v>
      </c>
      <c r="D29" s="36">
        <f t="shared" si="0"/>
        <v>133</v>
      </c>
      <c r="E29" s="49"/>
      <c r="F29" s="39">
        <f t="shared" si="1"/>
        <v>0</v>
      </c>
      <c r="G29" s="36">
        <v>15</v>
      </c>
      <c r="H29" s="36">
        <v>15</v>
      </c>
      <c r="I29" s="36">
        <v>15</v>
      </c>
      <c r="J29" s="36">
        <v>15</v>
      </c>
      <c r="K29" s="36">
        <v>15</v>
      </c>
      <c r="L29" s="47"/>
      <c r="M29" s="41"/>
      <c r="N29" s="41"/>
      <c r="O29" s="50">
        <v>58</v>
      </c>
    </row>
    <row r="30" spans="1:15" x14ac:dyDescent="0.25">
      <c r="A30" s="36">
        <v>27</v>
      </c>
      <c r="B30" s="42" t="s">
        <v>42</v>
      </c>
      <c r="C30" s="38" t="s">
        <v>43</v>
      </c>
      <c r="D30" s="36">
        <f t="shared" si="0"/>
        <v>40</v>
      </c>
      <c r="E30" s="49"/>
      <c r="F30" s="39">
        <f t="shared" si="1"/>
        <v>0</v>
      </c>
      <c r="G30" s="36">
        <v>5</v>
      </c>
      <c r="H30" s="36">
        <v>5</v>
      </c>
      <c r="I30" s="36">
        <v>5</v>
      </c>
      <c r="J30" s="36">
        <v>5</v>
      </c>
      <c r="K30" s="36">
        <v>5</v>
      </c>
      <c r="L30" s="47"/>
      <c r="M30" s="41"/>
      <c r="N30" s="41"/>
      <c r="O30" s="41">
        <v>15</v>
      </c>
    </row>
    <row r="31" spans="1:15" x14ac:dyDescent="0.25">
      <c r="A31" s="36">
        <v>28</v>
      </c>
      <c r="B31" s="42" t="s">
        <v>45</v>
      </c>
      <c r="C31" s="38" t="s">
        <v>21</v>
      </c>
      <c r="D31" s="36">
        <f t="shared" si="0"/>
        <v>10</v>
      </c>
      <c r="E31" s="39"/>
      <c r="F31" s="39">
        <f t="shared" si="1"/>
        <v>0</v>
      </c>
      <c r="G31" s="36">
        <v>2</v>
      </c>
      <c r="H31" s="36">
        <v>2</v>
      </c>
      <c r="I31" s="36">
        <v>2</v>
      </c>
      <c r="J31" s="36">
        <v>2</v>
      </c>
      <c r="K31" s="36">
        <v>2</v>
      </c>
      <c r="L31" s="47"/>
      <c r="M31" s="41"/>
      <c r="N31" s="41"/>
      <c r="O31" s="41"/>
    </row>
    <row r="32" spans="1:15" x14ac:dyDescent="0.25">
      <c r="A32" s="36">
        <v>29</v>
      </c>
      <c r="B32" s="42" t="s">
        <v>46</v>
      </c>
      <c r="C32" s="38" t="s">
        <v>21</v>
      </c>
      <c r="D32" s="36">
        <f t="shared" si="0"/>
        <v>5</v>
      </c>
      <c r="E32" s="39"/>
      <c r="F32" s="39">
        <f t="shared" si="1"/>
        <v>0</v>
      </c>
      <c r="G32" s="36">
        <v>1</v>
      </c>
      <c r="H32" s="36">
        <v>1</v>
      </c>
      <c r="I32" s="36">
        <v>1</v>
      </c>
      <c r="J32" s="36">
        <v>1</v>
      </c>
      <c r="K32" s="36">
        <v>1</v>
      </c>
      <c r="L32" s="47"/>
      <c r="M32" s="41"/>
      <c r="N32" s="41"/>
      <c r="O32" s="41"/>
    </row>
    <row r="33" spans="1:15" x14ac:dyDescent="0.25">
      <c r="A33" s="36">
        <v>30</v>
      </c>
      <c r="B33" s="42" t="s">
        <v>47</v>
      </c>
      <c r="C33" s="38" t="s">
        <v>21</v>
      </c>
      <c r="D33" s="36">
        <f t="shared" si="0"/>
        <v>8</v>
      </c>
      <c r="E33" s="39"/>
      <c r="F33" s="39">
        <f t="shared" si="1"/>
        <v>0</v>
      </c>
      <c r="G33" s="36">
        <v>1</v>
      </c>
      <c r="H33" s="36">
        <v>1</v>
      </c>
      <c r="I33" s="36">
        <v>1</v>
      </c>
      <c r="J33" s="36">
        <v>1</v>
      </c>
      <c r="K33" s="36">
        <v>1</v>
      </c>
      <c r="L33" s="47"/>
      <c r="M33" s="41"/>
      <c r="N33" s="41"/>
      <c r="O33" s="41">
        <v>3</v>
      </c>
    </row>
    <row r="34" spans="1:15" x14ac:dyDescent="0.25">
      <c r="A34" s="36">
        <v>31</v>
      </c>
      <c r="B34" s="53" t="s">
        <v>48</v>
      </c>
      <c r="C34" s="38" t="s">
        <v>21</v>
      </c>
      <c r="D34" s="36">
        <f t="shared" si="0"/>
        <v>10</v>
      </c>
      <c r="E34" s="39"/>
      <c r="F34" s="39">
        <f t="shared" si="1"/>
        <v>0</v>
      </c>
      <c r="G34" s="36">
        <v>2</v>
      </c>
      <c r="H34" s="36">
        <v>2</v>
      </c>
      <c r="I34" s="36">
        <v>2</v>
      </c>
      <c r="J34" s="36">
        <v>2</v>
      </c>
      <c r="K34" s="36">
        <v>2</v>
      </c>
      <c r="L34" s="47"/>
      <c r="M34" s="41"/>
      <c r="N34" s="41"/>
      <c r="O34" s="41"/>
    </row>
    <row r="35" spans="1:15" ht="24" x14ac:dyDescent="0.25">
      <c r="A35" s="36">
        <v>32</v>
      </c>
      <c r="B35" s="42" t="s">
        <v>49</v>
      </c>
      <c r="C35" s="38" t="s">
        <v>21</v>
      </c>
      <c r="D35" s="36">
        <f t="shared" si="0"/>
        <v>60</v>
      </c>
      <c r="E35" s="39"/>
      <c r="F35" s="39">
        <f t="shared" si="1"/>
        <v>0</v>
      </c>
      <c r="G35" s="36">
        <v>10</v>
      </c>
      <c r="H35" s="36">
        <v>10</v>
      </c>
      <c r="I35" s="36">
        <v>10</v>
      </c>
      <c r="J35" s="36">
        <v>10</v>
      </c>
      <c r="K35" s="36">
        <v>10</v>
      </c>
      <c r="L35" s="47"/>
      <c r="M35" s="41"/>
      <c r="N35" s="41"/>
      <c r="O35" s="41">
        <v>10</v>
      </c>
    </row>
    <row r="36" spans="1:15" x14ac:dyDescent="0.25">
      <c r="A36" s="36">
        <v>33</v>
      </c>
      <c r="B36" s="42" t="s">
        <v>50</v>
      </c>
      <c r="C36" s="38" t="s">
        <v>21</v>
      </c>
      <c r="D36" s="36">
        <f t="shared" si="0"/>
        <v>5</v>
      </c>
      <c r="E36" s="39"/>
      <c r="F36" s="39">
        <f t="shared" si="1"/>
        <v>0</v>
      </c>
      <c r="G36" s="36">
        <v>1</v>
      </c>
      <c r="H36" s="36">
        <v>1</v>
      </c>
      <c r="I36" s="36">
        <v>1</v>
      </c>
      <c r="J36" s="36">
        <v>1</v>
      </c>
      <c r="K36" s="36">
        <v>1</v>
      </c>
      <c r="L36" s="47"/>
      <c r="M36" s="41"/>
      <c r="N36" s="41"/>
      <c r="O36" s="41"/>
    </row>
    <row r="37" spans="1:15" ht="24" x14ac:dyDescent="0.25">
      <c r="A37" s="36">
        <v>34</v>
      </c>
      <c r="B37" s="44" t="s">
        <v>177</v>
      </c>
      <c r="C37" s="38" t="s">
        <v>51</v>
      </c>
      <c r="D37" s="36">
        <f t="shared" si="0"/>
        <v>4</v>
      </c>
      <c r="E37" s="39"/>
      <c r="F37" s="39">
        <f t="shared" si="1"/>
        <v>0</v>
      </c>
      <c r="G37" s="36">
        <v>0.6</v>
      </c>
      <c r="H37" s="36">
        <v>0.6</v>
      </c>
      <c r="I37" s="36">
        <v>0.6</v>
      </c>
      <c r="J37" s="36">
        <v>0.6</v>
      </c>
      <c r="K37" s="36">
        <v>0.6</v>
      </c>
      <c r="L37" s="47"/>
      <c r="M37" s="41"/>
      <c r="N37" s="41"/>
      <c r="O37" s="41">
        <v>1</v>
      </c>
    </row>
    <row r="38" spans="1:15" ht="24" x14ac:dyDescent="0.25">
      <c r="A38" s="36">
        <v>35</v>
      </c>
      <c r="B38" s="42" t="s">
        <v>176</v>
      </c>
      <c r="C38" s="38" t="s">
        <v>44</v>
      </c>
      <c r="D38" s="36">
        <f t="shared" si="0"/>
        <v>7</v>
      </c>
      <c r="E38" s="39"/>
      <c r="F38" s="39">
        <f t="shared" si="1"/>
        <v>0</v>
      </c>
      <c r="G38" s="36">
        <v>1</v>
      </c>
      <c r="H38" s="36">
        <v>1</v>
      </c>
      <c r="I38" s="36">
        <v>1</v>
      </c>
      <c r="J38" s="36">
        <v>1</v>
      </c>
      <c r="K38" s="36">
        <v>1</v>
      </c>
      <c r="L38" s="47"/>
      <c r="M38" s="41"/>
      <c r="N38" s="41"/>
      <c r="O38" s="41">
        <v>2</v>
      </c>
    </row>
    <row r="39" spans="1:15" x14ac:dyDescent="0.25">
      <c r="A39" s="36">
        <v>36</v>
      </c>
      <c r="B39" s="42" t="s">
        <v>52</v>
      </c>
      <c r="C39" s="38" t="s">
        <v>53</v>
      </c>
      <c r="D39" s="36">
        <f t="shared" si="0"/>
        <v>15</v>
      </c>
      <c r="E39" s="39"/>
      <c r="F39" s="39">
        <f t="shared" si="1"/>
        <v>0</v>
      </c>
      <c r="G39" s="36">
        <v>2</v>
      </c>
      <c r="H39" s="36">
        <v>2</v>
      </c>
      <c r="I39" s="36">
        <v>2</v>
      </c>
      <c r="J39" s="36">
        <v>2</v>
      </c>
      <c r="K39" s="36">
        <v>2</v>
      </c>
      <c r="L39" s="47"/>
      <c r="M39" s="54"/>
      <c r="N39" s="41"/>
      <c r="O39" s="41">
        <v>5</v>
      </c>
    </row>
    <row r="40" spans="1:15" x14ac:dyDescent="0.25">
      <c r="A40" s="36">
        <v>37</v>
      </c>
      <c r="B40" s="42" t="s">
        <v>178</v>
      </c>
      <c r="C40" s="38" t="s">
        <v>17</v>
      </c>
      <c r="D40" s="36">
        <f t="shared" si="0"/>
        <v>2</v>
      </c>
      <c r="E40" s="39"/>
      <c r="F40" s="39">
        <f t="shared" si="1"/>
        <v>0</v>
      </c>
      <c r="G40" s="36">
        <v>1</v>
      </c>
      <c r="H40" s="36"/>
      <c r="I40" s="36"/>
      <c r="J40" s="36"/>
      <c r="K40" s="36"/>
      <c r="L40" s="47"/>
      <c r="M40" s="54"/>
      <c r="N40" s="41"/>
      <c r="O40" s="41">
        <v>1</v>
      </c>
    </row>
    <row r="41" spans="1:15" x14ac:dyDescent="0.25">
      <c r="A41" s="36">
        <v>38</v>
      </c>
      <c r="B41" s="44" t="s">
        <v>54</v>
      </c>
      <c r="C41" s="48" t="s">
        <v>55</v>
      </c>
      <c r="D41" s="36">
        <f t="shared" si="0"/>
        <v>10</v>
      </c>
      <c r="E41" s="39"/>
      <c r="F41" s="39">
        <f t="shared" si="1"/>
        <v>0</v>
      </c>
      <c r="G41" s="36"/>
      <c r="H41" s="36"/>
      <c r="I41" s="36"/>
      <c r="J41" s="36"/>
      <c r="K41" s="36"/>
      <c r="L41" s="47"/>
      <c r="M41" s="54">
        <v>10</v>
      </c>
      <c r="N41" s="41"/>
      <c r="O41" s="41"/>
    </row>
    <row r="42" spans="1:15" x14ac:dyDescent="0.25">
      <c r="A42" s="55" t="s">
        <v>56</v>
      </c>
      <c r="B42" s="56" t="s">
        <v>57</v>
      </c>
      <c r="C42" s="38"/>
      <c r="D42" s="36"/>
      <c r="E42" s="39"/>
      <c r="F42" s="39"/>
      <c r="G42" s="36"/>
      <c r="H42" s="40"/>
      <c r="I42" s="40"/>
      <c r="J42" s="40"/>
      <c r="K42" s="40"/>
      <c r="L42" s="47"/>
      <c r="M42" s="41"/>
      <c r="N42" s="41"/>
      <c r="O42" s="41"/>
    </row>
    <row r="43" spans="1:15" ht="24" x14ac:dyDescent="0.25">
      <c r="A43" s="36">
        <v>39</v>
      </c>
      <c r="B43" s="42" t="s">
        <v>184</v>
      </c>
      <c r="C43" s="34" t="s">
        <v>58</v>
      </c>
      <c r="D43" s="36">
        <f t="shared" ref="D43:D48" si="2">SUM(G43:O43)</f>
        <v>45</v>
      </c>
      <c r="E43" s="39"/>
      <c r="F43" s="39">
        <f t="shared" ref="F43:F48" si="3">D43*E43</f>
        <v>0</v>
      </c>
      <c r="G43" s="36"/>
      <c r="H43" s="40"/>
      <c r="I43" s="40"/>
      <c r="J43" s="40"/>
      <c r="K43" s="40"/>
      <c r="L43" s="47"/>
      <c r="M43" s="41"/>
      <c r="N43" s="41"/>
      <c r="O43" s="41">
        <v>45</v>
      </c>
    </row>
    <row r="44" spans="1:15" ht="24" x14ac:dyDescent="0.25">
      <c r="A44" s="36">
        <v>40</v>
      </c>
      <c r="B44" s="42" t="s">
        <v>185</v>
      </c>
      <c r="C44" s="34" t="s">
        <v>58</v>
      </c>
      <c r="D44" s="36">
        <f t="shared" si="2"/>
        <v>150</v>
      </c>
      <c r="E44" s="39"/>
      <c r="F44" s="39">
        <f t="shared" si="3"/>
        <v>0</v>
      </c>
      <c r="G44" s="36">
        <f>ROUNDUP((4*10)/(0.4*0.4)/12,0)</f>
        <v>21</v>
      </c>
      <c r="H44" s="36">
        <f>ROUNDUP((4*10)/(0.4*0.4)/12,0)</f>
        <v>21</v>
      </c>
      <c r="I44" s="36">
        <f>ROUNDUP((4*10)/(0.4*0.4)/12,0)</f>
        <v>21</v>
      </c>
      <c r="J44" s="36">
        <f>ROUNDUP((4*10)/(0.4*0.4)/12,0)</f>
        <v>21</v>
      </c>
      <c r="K44" s="36">
        <f>ROUNDUP((4*10)/(0.4*0.4)/12,0)</f>
        <v>21</v>
      </c>
      <c r="L44" s="47"/>
      <c r="M44" s="41">
        <v>45</v>
      </c>
      <c r="N44" s="41"/>
      <c r="O44" s="41"/>
    </row>
    <row r="45" spans="1:15" ht="48" x14ac:dyDescent="0.25">
      <c r="A45" s="36">
        <v>41</v>
      </c>
      <c r="B45" s="52" t="s">
        <v>186</v>
      </c>
      <c r="C45" s="48" t="s">
        <v>58</v>
      </c>
      <c r="D45" s="36">
        <f t="shared" si="2"/>
        <v>400</v>
      </c>
      <c r="E45" s="39"/>
      <c r="F45" s="39">
        <f t="shared" si="3"/>
        <v>0</v>
      </c>
      <c r="G45" s="36">
        <f>ROUNDUP((2.21*2*12+2.21*1.1*15)/(0.25*0.4)/15,0)</f>
        <v>60</v>
      </c>
      <c r="H45" s="36">
        <f>ROUNDUP((2.21*2*12+2.21*1.1*15)/(0.25*0.4)/15,0)</f>
        <v>60</v>
      </c>
      <c r="I45" s="36">
        <f>ROUNDUP((2.21*2*12+2.21*1.1*15)/(0.25*0.4)/15,0)</f>
        <v>60</v>
      </c>
      <c r="J45" s="36">
        <f>ROUNDUP((2.21*2*12+2.21*1.1*15)/(0.25*0.4)/15,0)</f>
        <v>60</v>
      </c>
      <c r="K45" s="36">
        <f>ROUNDUP((2.21*2*12+2.21*1.1*15)/(0.25*0.4)/15,0)</f>
        <v>60</v>
      </c>
      <c r="L45" s="47"/>
      <c r="M45" s="41">
        <v>65</v>
      </c>
      <c r="N45" s="41"/>
      <c r="O45" s="41">
        <v>35</v>
      </c>
    </row>
    <row r="46" spans="1:15" x14ac:dyDescent="0.25">
      <c r="A46" s="36">
        <v>42</v>
      </c>
      <c r="B46" s="42" t="s">
        <v>59</v>
      </c>
      <c r="C46" s="34" t="s">
        <v>58</v>
      </c>
      <c r="D46" s="36">
        <f t="shared" si="2"/>
        <v>15</v>
      </c>
      <c r="E46" s="39"/>
      <c r="F46" s="39">
        <f t="shared" si="3"/>
        <v>0</v>
      </c>
      <c r="G46" s="36">
        <f>ROUNDUP(((10*2+2*2)/(0.5))/17,0)</f>
        <v>3</v>
      </c>
      <c r="H46" s="36">
        <f>ROUNDUP(((10*2+2*2)/(0.5))/17,0)</f>
        <v>3</v>
      </c>
      <c r="I46" s="36">
        <f>ROUNDUP(((10*2+2*2)/(0.5))/17,0)</f>
        <v>3</v>
      </c>
      <c r="J46" s="36">
        <f>ROUNDUP(((10*2+2*2)/(0.5))/17,0)</f>
        <v>3</v>
      </c>
      <c r="K46" s="36">
        <f>ROUNDUP(((10*2+2*2)/(0.5))/17,0)</f>
        <v>3</v>
      </c>
      <c r="L46" s="47"/>
      <c r="M46" s="41"/>
      <c r="N46" s="41"/>
      <c r="O46" s="41"/>
    </row>
    <row r="47" spans="1:15" x14ac:dyDescent="0.25">
      <c r="A47" s="36">
        <v>43</v>
      </c>
      <c r="B47" s="57" t="s">
        <v>60</v>
      </c>
      <c r="C47" s="34" t="s">
        <v>61</v>
      </c>
      <c r="D47" s="36">
        <f t="shared" si="2"/>
        <v>49</v>
      </c>
      <c r="E47" s="39"/>
      <c r="F47" s="39">
        <f t="shared" si="3"/>
        <v>0</v>
      </c>
      <c r="G47" s="36">
        <v>5</v>
      </c>
      <c r="H47" s="36">
        <v>5</v>
      </c>
      <c r="I47" s="36">
        <v>5</v>
      </c>
      <c r="J47" s="36">
        <v>5</v>
      </c>
      <c r="K47" s="36">
        <v>5</v>
      </c>
      <c r="L47" s="47"/>
      <c r="M47" s="41">
        <v>4</v>
      </c>
      <c r="N47" s="41"/>
      <c r="O47" s="41">
        <v>20</v>
      </c>
    </row>
    <row r="48" spans="1:15" x14ac:dyDescent="0.25">
      <c r="A48" s="36">
        <v>44</v>
      </c>
      <c r="B48" s="57" t="s">
        <v>62</v>
      </c>
      <c r="C48" s="34" t="s">
        <v>21</v>
      </c>
      <c r="D48" s="36">
        <f t="shared" si="2"/>
        <v>15</v>
      </c>
      <c r="E48" s="39"/>
      <c r="F48" s="39">
        <f t="shared" si="3"/>
        <v>0</v>
      </c>
      <c r="G48" s="36"/>
      <c r="H48" s="36"/>
      <c r="I48" s="36"/>
      <c r="J48" s="36"/>
      <c r="K48" s="36"/>
      <c r="L48" s="47"/>
      <c r="M48" s="41">
        <v>15</v>
      </c>
      <c r="N48" s="41"/>
      <c r="O48" s="41"/>
    </row>
    <row r="49" spans="1:15" x14ac:dyDescent="0.25">
      <c r="A49" s="58" t="s">
        <v>63</v>
      </c>
      <c r="B49" s="59" t="s">
        <v>64</v>
      </c>
      <c r="C49" s="36"/>
      <c r="D49" s="36"/>
      <c r="E49" s="39"/>
      <c r="F49" s="39"/>
      <c r="G49" s="60"/>
      <c r="H49" s="60"/>
      <c r="I49" s="60"/>
      <c r="J49" s="60"/>
      <c r="K49" s="60"/>
      <c r="L49" s="47"/>
      <c r="M49" s="41"/>
      <c r="N49" s="41"/>
      <c r="O49" s="41"/>
    </row>
    <row r="50" spans="1:15" x14ac:dyDescent="0.25">
      <c r="A50" s="61">
        <v>45</v>
      </c>
      <c r="B50" s="37" t="s">
        <v>179</v>
      </c>
      <c r="C50" s="36" t="s">
        <v>65</v>
      </c>
      <c r="D50" s="36">
        <f t="shared" ref="D50:D70" si="4">SUM(G50:O50)</f>
        <v>108</v>
      </c>
      <c r="E50" s="39"/>
      <c r="F50" s="39">
        <f t="shared" ref="F50:F70" si="5">D50*E50</f>
        <v>0</v>
      </c>
      <c r="G50" s="36">
        <v>17</v>
      </c>
      <c r="H50" s="36">
        <v>17</v>
      </c>
      <c r="I50" s="36">
        <v>17</v>
      </c>
      <c r="J50" s="36">
        <v>17</v>
      </c>
      <c r="K50" s="36">
        <v>17</v>
      </c>
      <c r="L50" s="47"/>
      <c r="M50" s="82">
        <v>5</v>
      </c>
      <c r="N50" s="41">
        <v>3</v>
      </c>
      <c r="O50" s="41">
        <v>15</v>
      </c>
    </row>
    <row r="51" spans="1:15" x14ac:dyDescent="0.25">
      <c r="A51" s="61">
        <v>46</v>
      </c>
      <c r="B51" s="37" t="s">
        <v>66</v>
      </c>
      <c r="C51" s="36" t="s">
        <v>65</v>
      </c>
      <c r="D51" s="36">
        <f t="shared" si="4"/>
        <v>3</v>
      </c>
      <c r="E51" s="39"/>
      <c r="F51" s="39">
        <f t="shared" si="5"/>
        <v>0</v>
      </c>
      <c r="G51" s="36"/>
      <c r="H51" s="36"/>
      <c r="I51" s="36"/>
      <c r="J51" s="36"/>
      <c r="K51" s="36"/>
      <c r="L51" s="47"/>
      <c r="M51" s="41">
        <v>3</v>
      </c>
      <c r="N51" s="41"/>
      <c r="O51" s="41"/>
    </row>
    <row r="52" spans="1:15" x14ac:dyDescent="0.25">
      <c r="A52" s="61">
        <v>47</v>
      </c>
      <c r="B52" s="37" t="s">
        <v>67</v>
      </c>
      <c r="C52" s="36" t="s">
        <v>55</v>
      </c>
      <c r="D52" s="36">
        <f t="shared" si="4"/>
        <v>72</v>
      </c>
      <c r="E52" s="39"/>
      <c r="F52" s="39">
        <f t="shared" si="5"/>
        <v>0</v>
      </c>
      <c r="G52" s="36">
        <v>10</v>
      </c>
      <c r="H52" s="36">
        <v>10</v>
      </c>
      <c r="I52" s="36">
        <v>10</v>
      </c>
      <c r="J52" s="36">
        <v>10</v>
      </c>
      <c r="K52" s="36">
        <v>10</v>
      </c>
      <c r="L52" s="47"/>
      <c r="M52" s="41">
        <v>5</v>
      </c>
      <c r="N52" s="41">
        <v>2</v>
      </c>
      <c r="O52" s="41">
        <v>15</v>
      </c>
    </row>
    <row r="53" spans="1:15" x14ac:dyDescent="0.25">
      <c r="A53" s="61">
        <v>48</v>
      </c>
      <c r="B53" s="37" t="s">
        <v>68</v>
      </c>
      <c r="C53" s="36" t="s">
        <v>69</v>
      </c>
      <c r="D53" s="36">
        <f t="shared" si="4"/>
        <v>9</v>
      </c>
      <c r="E53" s="39"/>
      <c r="F53" s="39">
        <f t="shared" si="5"/>
        <v>0</v>
      </c>
      <c r="G53" s="36">
        <v>1</v>
      </c>
      <c r="H53" s="36">
        <v>1</v>
      </c>
      <c r="I53" s="36">
        <v>1</v>
      </c>
      <c r="J53" s="36">
        <v>1</v>
      </c>
      <c r="K53" s="36">
        <v>1</v>
      </c>
      <c r="L53" s="47"/>
      <c r="M53" s="41">
        <v>1</v>
      </c>
      <c r="N53" s="41"/>
      <c r="O53" s="41">
        <v>3</v>
      </c>
    </row>
    <row r="54" spans="1:15" x14ac:dyDescent="0.25">
      <c r="A54" s="61">
        <v>49</v>
      </c>
      <c r="B54" s="37" t="s">
        <v>70</v>
      </c>
      <c r="C54" s="36" t="s">
        <v>69</v>
      </c>
      <c r="D54" s="36">
        <f t="shared" si="4"/>
        <v>19</v>
      </c>
      <c r="E54" s="39"/>
      <c r="F54" s="39">
        <f t="shared" si="5"/>
        <v>0</v>
      </c>
      <c r="G54" s="36">
        <v>2</v>
      </c>
      <c r="H54" s="36">
        <v>2</v>
      </c>
      <c r="I54" s="36">
        <v>2</v>
      </c>
      <c r="J54" s="36">
        <v>2</v>
      </c>
      <c r="K54" s="36">
        <v>2</v>
      </c>
      <c r="L54" s="47"/>
      <c r="M54" s="41">
        <v>2</v>
      </c>
      <c r="N54" s="41">
        <v>2</v>
      </c>
      <c r="O54" s="41">
        <v>5</v>
      </c>
    </row>
    <row r="55" spans="1:15" x14ac:dyDescent="0.25">
      <c r="A55" s="61">
        <v>50</v>
      </c>
      <c r="B55" s="37" t="s">
        <v>181</v>
      </c>
      <c r="C55" s="36" t="s">
        <v>69</v>
      </c>
      <c r="D55" s="36">
        <f t="shared" si="4"/>
        <v>20</v>
      </c>
      <c r="E55" s="39"/>
      <c r="F55" s="39">
        <f t="shared" si="5"/>
        <v>0</v>
      </c>
      <c r="G55" s="36">
        <v>3</v>
      </c>
      <c r="H55" s="36">
        <v>3</v>
      </c>
      <c r="I55" s="36">
        <v>3</v>
      </c>
      <c r="J55" s="36">
        <v>3</v>
      </c>
      <c r="K55" s="36">
        <v>3</v>
      </c>
      <c r="L55" s="47"/>
      <c r="M55" s="41"/>
      <c r="N55" s="41"/>
      <c r="O55" s="41">
        <v>5</v>
      </c>
    </row>
    <row r="56" spans="1:15" x14ac:dyDescent="0.25">
      <c r="A56" s="61">
        <v>51</v>
      </c>
      <c r="B56" s="52" t="s">
        <v>71</v>
      </c>
      <c r="C56" s="36" t="s">
        <v>69</v>
      </c>
      <c r="D56" s="36">
        <f t="shared" si="4"/>
        <v>7</v>
      </c>
      <c r="E56" s="39"/>
      <c r="F56" s="39">
        <f t="shared" si="5"/>
        <v>0</v>
      </c>
      <c r="G56" s="36">
        <v>1</v>
      </c>
      <c r="H56" s="36">
        <v>1</v>
      </c>
      <c r="I56" s="36">
        <v>1</v>
      </c>
      <c r="J56" s="36">
        <v>1</v>
      </c>
      <c r="K56" s="36">
        <v>1</v>
      </c>
      <c r="L56" s="47"/>
      <c r="M56" s="41">
        <v>2</v>
      </c>
      <c r="N56" s="41"/>
      <c r="O56" s="41"/>
    </row>
    <row r="57" spans="1:15" x14ac:dyDescent="0.25">
      <c r="A57" s="61">
        <v>52</v>
      </c>
      <c r="B57" s="52" t="s">
        <v>72</v>
      </c>
      <c r="C57" s="36" t="s">
        <v>73</v>
      </c>
      <c r="D57" s="36">
        <f t="shared" si="4"/>
        <v>2</v>
      </c>
      <c r="E57" s="39"/>
      <c r="F57" s="39">
        <f t="shared" si="5"/>
        <v>0</v>
      </c>
      <c r="G57" s="36"/>
      <c r="H57" s="36"/>
      <c r="I57" s="36"/>
      <c r="J57" s="36"/>
      <c r="K57" s="36"/>
      <c r="L57" s="47"/>
      <c r="M57" s="41">
        <v>2</v>
      </c>
      <c r="N57" s="41"/>
      <c r="O57" s="41"/>
    </row>
    <row r="58" spans="1:15" x14ac:dyDescent="0.25">
      <c r="A58" s="61">
        <v>53</v>
      </c>
      <c r="B58" s="52" t="s">
        <v>74</v>
      </c>
      <c r="C58" s="36" t="s">
        <v>73</v>
      </c>
      <c r="D58" s="36">
        <f t="shared" si="4"/>
        <v>2</v>
      </c>
      <c r="E58" s="39"/>
      <c r="F58" s="39">
        <f t="shared" si="5"/>
        <v>0</v>
      </c>
      <c r="G58" s="36"/>
      <c r="H58" s="36"/>
      <c r="I58" s="36"/>
      <c r="J58" s="36"/>
      <c r="K58" s="36"/>
      <c r="L58" s="47"/>
      <c r="M58" s="41">
        <v>2</v>
      </c>
      <c r="N58" s="41"/>
      <c r="O58" s="41"/>
    </row>
    <row r="59" spans="1:15" x14ac:dyDescent="0.25">
      <c r="A59" s="61">
        <v>54</v>
      </c>
      <c r="B59" s="37" t="s">
        <v>75</v>
      </c>
      <c r="C59" s="36" t="s">
        <v>73</v>
      </c>
      <c r="D59" s="36">
        <f t="shared" si="4"/>
        <v>10</v>
      </c>
      <c r="E59" s="39"/>
      <c r="F59" s="39">
        <f t="shared" si="5"/>
        <v>0</v>
      </c>
      <c r="G59" s="36">
        <v>1</v>
      </c>
      <c r="H59" s="36">
        <v>1</v>
      </c>
      <c r="I59" s="36">
        <v>1</v>
      </c>
      <c r="J59" s="36">
        <v>1</v>
      </c>
      <c r="K59" s="36">
        <v>1</v>
      </c>
      <c r="L59" s="47"/>
      <c r="M59" s="41">
        <v>2</v>
      </c>
      <c r="N59" s="41"/>
      <c r="O59" s="41">
        <v>3</v>
      </c>
    </row>
    <row r="60" spans="1:15" x14ac:dyDescent="0.25">
      <c r="A60" s="61">
        <v>55</v>
      </c>
      <c r="B60" s="37" t="s">
        <v>76</v>
      </c>
      <c r="C60" s="36" t="s">
        <v>73</v>
      </c>
      <c r="D60" s="36">
        <f t="shared" si="4"/>
        <v>5</v>
      </c>
      <c r="E60" s="39"/>
      <c r="F60" s="39">
        <f t="shared" si="5"/>
        <v>0</v>
      </c>
      <c r="G60" s="36">
        <v>1</v>
      </c>
      <c r="H60" s="36">
        <v>1</v>
      </c>
      <c r="I60" s="36">
        <v>1</v>
      </c>
      <c r="J60" s="36">
        <v>1</v>
      </c>
      <c r="K60" s="36">
        <v>1</v>
      </c>
      <c r="L60" s="47"/>
      <c r="M60" s="41"/>
      <c r="N60" s="41"/>
      <c r="O60" s="41"/>
    </row>
    <row r="61" spans="1:15" x14ac:dyDescent="0.25">
      <c r="A61" s="61">
        <v>56</v>
      </c>
      <c r="B61" s="37" t="s">
        <v>77</v>
      </c>
      <c r="C61" s="36" t="s">
        <v>73</v>
      </c>
      <c r="D61" s="36">
        <f t="shared" si="4"/>
        <v>5</v>
      </c>
      <c r="E61" s="39"/>
      <c r="F61" s="39">
        <f t="shared" si="5"/>
        <v>0</v>
      </c>
      <c r="G61" s="36">
        <v>1</v>
      </c>
      <c r="H61" s="36">
        <v>1</v>
      </c>
      <c r="I61" s="36">
        <v>1</v>
      </c>
      <c r="J61" s="36">
        <v>1</v>
      </c>
      <c r="K61" s="36">
        <v>1</v>
      </c>
      <c r="L61" s="47"/>
      <c r="M61" s="41"/>
      <c r="N61" s="41"/>
      <c r="O61" s="41"/>
    </row>
    <row r="62" spans="1:15" x14ac:dyDescent="0.25">
      <c r="A62" s="61">
        <v>57</v>
      </c>
      <c r="B62" s="37" t="s">
        <v>78</v>
      </c>
      <c r="C62" s="36" t="s">
        <v>73</v>
      </c>
      <c r="D62" s="36">
        <f t="shared" si="4"/>
        <v>1</v>
      </c>
      <c r="E62" s="39"/>
      <c r="F62" s="39">
        <f t="shared" si="5"/>
        <v>0</v>
      </c>
      <c r="G62" s="36"/>
      <c r="H62" s="36"/>
      <c r="I62" s="36"/>
      <c r="J62" s="36"/>
      <c r="K62" s="36"/>
      <c r="L62" s="47"/>
      <c r="M62" s="41">
        <v>1</v>
      </c>
      <c r="N62" s="41"/>
      <c r="O62" s="41"/>
    </row>
    <row r="63" spans="1:15" x14ac:dyDescent="0.25">
      <c r="A63" s="61">
        <v>58</v>
      </c>
      <c r="B63" s="37" t="s">
        <v>79</v>
      </c>
      <c r="C63" s="36" t="s">
        <v>53</v>
      </c>
      <c r="D63" s="36">
        <f t="shared" si="4"/>
        <v>29</v>
      </c>
      <c r="E63" s="39"/>
      <c r="F63" s="39">
        <f t="shared" si="5"/>
        <v>0</v>
      </c>
      <c r="G63" s="36">
        <v>5</v>
      </c>
      <c r="H63" s="36">
        <v>5</v>
      </c>
      <c r="I63" s="36">
        <v>5</v>
      </c>
      <c r="J63" s="36">
        <v>5</v>
      </c>
      <c r="K63" s="36">
        <v>5</v>
      </c>
      <c r="L63" s="47"/>
      <c r="M63" s="41">
        <v>2</v>
      </c>
      <c r="N63" s="41">
        <v>2</v>
      </c>
      <c r="O63" s="41"/>
    </row>
    <row r="64" spans="1:15" x14ac:dyDescent="0.25">
      <c r="A64" s="61">
        <v>59</v>
      </c>
      <c r="B64" s="37" t="s">
        <v>80</v>
      </c>
      <c r="C64" s="36" t="s">
        <v>21</v>
      </c>
      <c r="D64" s="36">
        <f t="shared" si="4"/>
        <v>5</v>
      </c>
      <c r="E64" s="39"/>
      <c r="F64" s="39">
        <f t="shared" si="5"/>
        <v>0</v>
      </c>
      <c r="G64" s="36"/>
      <c r="H64" s="36"/>
      <c r="I64" s="36"/>
      <c r="J64" s="36"/>
      <c r="K64" s="36"/>
      <c r="L64" s="47"/>
      <c r="M64" s="41">
        <v>2</v>
      </c>
      <c r="N64" s="41"/>
      <c r="O64" s="41">
        <v>3</v>
      </c>
    </row>
    <row r="65" spans="1:15" x14ac:dyDescent="0.25">
      <c r="A65" s="61">
        <v>60</v>
      </c>
      <c r="B65" s="37" t="s">
        <v>81</v>
      </c>
      <c r="C65" s="36" t="s">
        <v>21</v>
      </c>
      <c r="D65" s="36">
        <f t="shared" si="4"/>
        <v>22</v>
      </c>
      <c r="E65" s="39"/>
      <c r="F65" s="39">
        <f t="shared" si="5"/>
        <v>0</v>
      </c>
      <c r="G65" s="36">
        <v>4</v>
      </c>
      <c r="H65" s="36">
        <v>4</v>
      </c>
      <c r="I65" s="36">
        <v>4</v>
      </c>
      <c r="J65" s="36">
        <v>4</v>
      </c>
      <c r="K65" s="36">
        <v>4</v>
      </c>
      <c r="L65" s="47"/>
      <c r="M65" s="41"/>
      <c r="N65" s="41">
        <v>2</v>
      </c>
      <c r="O65" s="41"/>
    </row>
    <row r="66" spans="1:15" x14ac:dyDescent="0.25">
      <c r="A66" s="61">
        <v>61</v>
      </c>
      <c r="B66" s="37" t="s">
        <v>82</v>
      </c>
      <c r="C66" s="36" t="s">
        <v>21</v>
      </c>
      <c r="D66" s="36">
        <f t="shared" si="4"/>
        <v>16</v>
      </c>
      <c r="E66" s="39"/>
      <c r="F66" s="39">
        <f t="shared" si="5"/>
        <v>0</v>
      </c>
      <c r="G66" s="36">
        <v>2</v>
      </c>
      <c r="H66" s="36">
        <v>2</v>
      </c>
      <c r="I66" s="36">
        <v>2</v>
      </c>
      <c r="J66" s="36">
        <v>2</v>
      </c>
      <c r="K66" s="36">
        <v>2</v>
      </c>
      <c r="L66" s="47"/>
      <c r="M66" s="41">
        <v>2</v>
      </c>
      <c r="N66" s="41">
        <v>1</v>
      </c>
      <c r="O66" s="41">
        <v>3</v>
      </c>
    </row>
    <row r="67" spans="1:15" x14ac:dyDescent="0.25">
      <c r="A67" s="61">
        <v>62</v>
      </c>
      <c r="B67" s="37" t="s">
        <v>180</v>
      </c>
      <c r="C67" s="36" t="s">
        <v>21</v>
      </c>
      <c r="D67" s="36">
        <f t="shared" si="4"/>
        <v>5</v>
      </c>
      <c r="E67" s="39"/>
      <c r="F67" s="39">
        <f t="shared" si="5"/>
        <v>0</v>
      </c>
      <c r="G67" s="36"/>
      <c r="H67" s="36"/>
      <c r="I67" s="36"/>
      <c r="J67" s="36"/>
      <c r="K67" s="36"/>
      <c r="L67" s="47"/>
      <c r="M67" s="41">
        <v>2</v>
      </c>
      <c r="N67" s="41"/>
      <c r="O67" s="41">
        <v>3</v>
      </c>
    </row>
    <row r="68" spans="1:15" x14ac:dyDescent="0.25">
      <c r="A68" s="61">
        <v>63</v>
      </c>
      <c r="B68" s="52" t="s">
        <v>83</v>
      </c>
      <c r="C68" s="48" t="s">
        <v>17</v>
      </c>
      <c r="D68" s="36">
        <f t="shared" si="4"/>
        <v>21</v>
      </c>
      <c r="E68" s="39"/>
      <c r="F68" s="39">
        <f t="shared" si="5"/>
        <v>0</v>
      </c>
      <c r="G68" s="36">
        <v>3</v>
      </c>
      <c r="H68" s="36">
        <v>3</v>
      </c>
      <c r="I68" s="36">
        <v>3</v>
      </c>
      <c r="J68" s="36">
        <v>3</v>
      </c>
      <c r="K68" s="36">
        <v>3</v>
      </c>
      <c r="L68" s="47"/>
      <c r="M68" s="41">
        <v>4</v>
      </c>
      <c r="N68" s="41"/>
      <c r="O68" s="41">
        <v>2</v>
      </c>
    </row>
    <row r="69" spans="1:15" x14ac:dyDescent="0.25">
      <c r="A69" s="61">
        <v>64</v>
      </c>
      <c r="B69" s="37" t="s">
        <v>84</v>
      </c>
      <c r="C69" s="36" t="s">
        <v>21</v>
      </c>
      <c r="D69" s="36">
        <f t="shared" si="4"/>
        <v>6</v>
      </c>
      <c r="E69" s="39"/>
      <c r="F69" s="39">
        <f t="shared" si="5"/>
        <v>0</v>
      </c>
      <c r="G69" s="36">
        <v>1</v>
      </c>
      <c r="H69" s="36">
        <v>1</v>
      </c>
      <c r="I69" s="36">
        <v>1</v>
      </c>
      <c r="J69" s="36">
        <v>1</v>
      </c>
      <c r="K69" s="36">
        <v>1</v>
      </c>
      <c r="L69" s="47"/>
      <c r="M69" s="41"/>
      <c r="N69" s="41">
        <v>1</v>
      </c>
      <c r="O69" s="41"/>
    </row>
    <row r="70" spans="1:15" x14ac:dyDescent="0.25">
      <c r="A70" s="61">
        <v>65</v>
      </c>
      <c r="B70" s="52" t="s">
        <v>85</v>
      </c>
      <c r="C70" s="48" t="s">
        <v>73</v>
      </c>
      <c r="D70" s="36">
        <f t="shared" si="4"/>
        <v>15</v>
      </c>
      <c r="E70" s="39"/>
      <c r="F70" s="39">
        <f t="shared" si="5"/>
        <v>0</v>
      </c>
      <c r="G70" s="36">
        <v>1</v>
      </c>
      <c r="H70" s="36">
        <v>1</v>
      </c>
      <c r="I70" s="36">
        <v>1</v>
      </c>
      <c r="J70" s="36">
        <v>1</v>
      </c>
      <c r="K70" s="36">
        <v>1</v>
      </c>
      <c r="L70" s="47"/>
      <c r="M70" s="41">
        <v>1</v>
      </c>
      <c r="N70" s="41">
        <v>1</v>
      </c>
      <c r="O70" s="41">
        <v>8</v>
      </c>
    </row>
    <row r="71" spans="1:15" x14ac:dyDescent="0.25">
      <c r="A71" s="58" t="s">
        <v>86</v>
      </c>
      <c r="B71" s="59" t="s">
        <v>87</v>
      </c>
      <c r="C71" s="36"/>
      <c r="D71" s="36"/>
      <c r="E71" s="39"/>
      <c r="F71" s="39"/>
      <c r="G71" s="36"/>
      <c r="H71" s="36"/>
      <c r="I71" s="36"/>
      <c r="J71" s="36"/>
      <c r="K71" s="36"/>
      <c r="L71" s="47"/>
      <c r="M71" s="41"/>
      <c r="N71" s="41"/>
      <c r="O71" s="41"/>
    </row>
    <row r="72" spans="1:15" ht="24.75" customHeight="1" x14ac:dyDescent="0.25">
      <c r="A72" s="61">
        <v>66</v>
      </c>
      <c r="B72" s="37" t="s">
        <v>88</v>
      </c>
      <c r="C72" s="36" t="s">
        <v>21</v>
      </c>
      <c r="D72" s="36">
        <f>SUM(G72:O72)</f>
        <v>25</v>
      </c>
      <c r="E72" s="39"/>
      <c r="F72" s="39">
        <f>D72*E72</f>
        <v>0</v>
      </c>
      <c r="G72" s="36">
        <v>5</v>
      </c>
      <c r="H72" s="36">
        <v>5</v>
      </c>
      <c r="I72" s="36">
        <v>5</v>
      </c>
      <c r="J72" s="36">
        <v>5</v>
      </c>
      <c r="K72" s="36">
        <v>5</v>
      </c>
      <c r="L72" s="47"/>
      <c r="M72" s="41"/>
      <c r="N72" s="41"/>
      <c r="O72" s="41"/>
    </row>
    <row r="73" spans="1:15" ht="24" x14ac:dyDescent="0.25">
      <c r="A73" s="61">
        <v>67</v>
      </c>
      <c r="B73" s="37" t="s">
        <v>89</v>
      </c>
      <c r="C73" s="36" t="s">
        <v>21</v>
      </c>
      <c r="D73" s="36">
        <f>SUM(G73:O73)</f>
        <v>5</v>
      </c>
      <c r="E73" s="39"/>
      <c r="F73" s="39">
        <f>D73*E73</f>
        <v>0</v>
      </c>
      <c r="G73" s="36">
        <v>1</v>
      </c>
      <c r="H73" s="36">
        <v>1</v>
      </c>
      <c r="I73" s="36">
        <v>1</v>
      </c>
      <c r="J73" s="36">
        <v>1</v>
      </c>
      <c r="K73" s="36">
        <v>1</v>
      </c>
      <c r="L73" s="47"/>
      <c r="M73" s="41"/>
      <c r="N73" s="41"/>
      <c r="O73" s="41"/>
    </row>
    <row r="74" spans="1:15" ht="74.25" customHeight="1" x14ac:dyDescent="0.25">
      <c r="A74" s="62"/>
      <c r="B74" s="37" t="s">
        <v>228</v>
      </c>
      <c r="C74" s="36"/>
      <c r="D74" s="36"/>
      <c r="E74" s="39"/>
      <c r="F74" s="39"/>
      <c r="G74" s="36"/>
      <c r="H74" s="36"/>
      <c r="I74" s="36"/>
      <c r="J74" s="36"/>
      <c r="K74" s="36"/>
      <c r="L74" s="47"/>
      <c r="M74" s="41"/>
      <c r="N74" s="41"/>
      <c r="O74" s="41"/>
    </row>
    <row r="75" spans="1:15" x14ac:dyDescent="0.25">
      <c r="A75" s="63">
        <v>68</v>
      </c>
      <c r="B75" s="51" t="s">
        <v>225</v>
      </c>
      <c r="C75" s="45" t="s">
        <v>137</v>
      </c>
      <c r="D75" s="36">
        <f>SUM(G75:O75)</f>
        <v>7</v>
      </c>
      <c r="E75" s="64"/>
      <c r="F75" s="39">
        <f>D75*E75</f>
        <v>0</v>
      </c>
      <c r="G75" s="36"/>
      <c r="H75" s="36"/>
      <c r="I75" s="36"/>
      <c r="J75" s="36"/>
      <c r="K75" s="36"/>
      <c r="L75" s="47"/>
      <c r="M75" s="41"/>
      <c r="N75" s="41"/>
      <c r="O75" s="50">
        <v>7</v>
      </c>
    </row>
    <row r="76" spans="1:15" x14ac:dyDescent="0.25">
      <c r="A76" s="63">
        <v>69</v>
      </c>
      <c r="B76" s="57" t="s">
        <v>226</v>
      </c>
      <c r="C76" s="45" t="s">
        <v>137</v>
      </c>
      <c r="D76" s="36">
        <f>SUM(G76:O76)</f>
        <v>2</v>
      </c>
      <c r="E76" s="64"/>
      <c r="F76" s="39">
        <f>D76*E76</f>
        <v>0</v>
      </c>
      <c r="G76" s="36"/>
      <c r="H76" s="36"/>
      <c r="I76" s="36"/>
      <c r="J76" s="36"/>
      <c r="K76" s="36"/>
      <c r="L76" s="47"/>
      <c r="M76" s="21"/>
      <c r="N76" s="41"/>
      <c r="O76" s="50">
        <v>2</v>
      </c>
    </row>
    <row r="77" spans="1:15" x14ac:dyDescent="0.25">
      <c r="A77" s="63">
        <v>70</v>
      </c>
      <c r="B77" s="57" t="s">
        <v>227</v>
      </c>
      <c r="C77" s="45" t="s">
        <v>137</v>
      </c>
      <c r="D77" s="36">
        <f>SUM(G77:O77)</f>
        <v>2</v>
      </c>
      <c r="E77" s="64"/>
      <c r="F77" s="39">
        <f>D77*E77</f>
        <v>0</v>
      </c>
      <c r="G77" s="36"/>
      <c r="H77" s="36"/>
      <c r="I77" s="36"/>
      <c r="J77" s="36"/>
      <c r="K77" s="36"/>
      <c r="L77" s="47"/>
      <c r="M77" s="41"/>
      <c r="N77" s="41"/>
      <c r="O77" s="50">
        <v>2</v>
      </c>
    </row>
    <row r="78" spans="1:15" ht="36" x14ac:dyDescent="0.25">
      <c r="A78" s="61">
        <v>71</v>
      </c>
      <c r="B78" s="44" t="s">
        <v>268</v>
      </c>
      <c r="C78" s="45" t="s">
        <v>90</v>
      </c>
      <c r="D78" s="36">
        <f>SUM(G78:O78)</f>
        <v>0</v>
      </c>
      <c r="E78" s="39"/>
      <c r="F78" s="39">
        <f>D78*E78</f>
        <v>0</v>
      </c>
      <c r="G78" s="36"/>
      <c r="H78" s="36"/>
      <c r="I78" s="36"/>
      <c r="J78" s="36"/>
      <c r="K78" s="36"/>
      <c r="L78" s="47"/>
      <c r="M78" s="41"/>
      <c r="N78" s="41"/>
      <c r="O78" s="41"/>
    </row>
    <row r="79" spans="1:15" ht="111.75" customHeight="1" x14ac:dyDescent="0.25">
      <c r="A79" s="61">
        <v>72</v>
      </c>
      <c r="B79" s="44" t="s">
        <v>267</v>
      </c>
      <c r="C79" s="45" t="s">
        <v>55</v>
      </c>
      <c r="D79" s="36">
        <f>SUM(G79:O79)</f>
        <v>6</v>
      </c>
      <c r="E79" s="39"/>
      <c r="F79" s="39">
        <f>D79*E79</f>
        <v>0</v>
      </c>
      <c r="G79" s="36"/>
      <c r="H79" s="36"/>
      <c r="I79" s="36"/>
      <c r="J79" s="36"/>
      <c r="K79" s="36"/>
      <c r="L79" s="47"/>
      <c r="M79" s="41">
        <v>6</v>
      </c>
      <c r="N79" s="41"/>
      <c r="O79" s="41"/>
    </row>
    <row r="80" spans="1:15" ht="60" x14ac:dyDescent="0.25">
      <c r="A80" s="62"/>
      <c r="B80" s="57" t="s">
        <v>229</v>
      </c>
      <c r="C80" s="83"/>
      <c r="D80" s="84"/>
      <c r="E80" s="85"/>
      <c r="F80" s="85"/>
      <c r="G80" s="84"/>
      <c r="H80" s="84"/>
      <c r="I80" s="84"/>
      <c r="J80" s="84"/>
      <c r="K80" s="84"/>
      <c r="L80" s="47"/>
      <c r="M80" s="41"/>
      <c r="N80" s="41"/>
      <c r="O80" s="41"/>
    </row>
    <row r="81" spans="1:15" x14ac:dyDescent="0.25">
      <c r="A81" s="63">
        <v>73</v>
      </c>
      <c r="B81" s="51" t="s">
        <v>225</v>
      </c>
      <c r="C81" s="45" t="s">
        <v>137</v>
      </c>
      <c r="D81" s="36">
        <f>SUM(G81:O81)</f>
        <v>7</v>
      </c>
      <c r="E81" s="64"/>
      <c r="F81" s="39">
        <f>D81*E81</f>
        <v>0</v>
      </c>
      <c r="G81" s="36"/>
      <c r="H81" s="36"/>
      <c r="I81" s="36"/>
      <c r="J81" s="36"/>
      <c r="K81" s="36"/>
      <c r="L81" s="47"/>
      <c r="M81" s="41"/>
      <c r="N81" s="41"/>
      <c r="O81" s="50">
        <v>7</v>
      </c>
    </row>
    <row r="82" spans="1:15" x14ac:dyDescent="0.25">
      <c r="A82" s="63">
        <v>74</v>
      </c>
      <c r="B82" s="57" t="s">
        <v>226</v>
      </c>
      <c r="C82" s="45" t="s">
        <v>137</v>
      </c>
      <c r="D82" s="36">
        <f>SUM(G82:O82)</f>
        <v>2</v>
      </c>
      <c r="E82" s="64"/>
      <c r="F82" s="39">
        <f>D82*E82</f>
        <v>0</v>
      </c>
      <c r="G82" s="36"/>
      <c r="H82" s="36"/>
      <c r="I82" s="36"/>
      <c r="J82" s="36"/>
      <c r="K82" s="36"/>
      <c r="L82" s="47"/>
      <c r="M82" s="41"/>
      <c r="N82" s="41"/>
      <c r="O82" s="50">
        <v>2</v>
      </c>
    </row>
    <row r="83" spans="1:15" x14ac:dyDescent="0.25">
      <c r="A83" s="63">
        <v>75</v>
      </c>
      <c r="B83" s="57" t="s">
        <v>227</v>
      </c>
      <c r="C83" s="45" t="s">
        <v>137</v>
      </c>
      <c r="D83" s="36">
        <f>SUM(G83:O83)</f>
        <v>2</v>
      </c>
      <c r="E83" s="64"/>
      <c r="F83" s="39">
        <f>D83*E83</f>
        <v>0</v>
      </c>
      <c r="G83" s="36"/>
      <c r="H83" s="36"/>
      <c r="I83" s="36"/>
      <c r="J83" s="36"/>
      <c r="K83" s="36"/>
      <c r="L83" s="47"/>
      <c r="M83" s="41"/>
      <c r="N83" s="41"/>
      <c r="O83" s="50">
        <v>2</v>
      </c>
    </row>
    <row r="84" spans="1:15" x14ac:dyDescent="0.25">
      <c r="A84" s="63">
        <v>76</v>
      </c>
      <c r="B84" s="57" t="s">
        <v>230</v>
      </c>
      <c r="C84" s="45" t="s">
        <v>137</v>
      </c>
      <c r="D84" s="36">
        <f>SUM(G84:O84)</f>
        <v>8</v>
      </c>
      <c r="E84" s="64"/>
      <c r="F84" s="39">
        <f>D84*E84</f>
        <v>0</v>
      </c>
      <c r="G84" s="36"/>
      <c r="H84" s="36"/>
      <c r="I84" s="36"/>
      <c r="J84" s="36"/>
      <c r="K84" s="36"/>
      <c r="L84" s="47"/>
      <c r="M84" s="41"/>
      <c r="N84" s="41"/>
      <c r="O84" s="41">
        <v>8</v>
      </c>
    </row>
    <row r="85" spans="1:15" ht="24" x14ac:dyDescent="0.25">
      <c r="A85" s="63"/>
      <c r="B85" s="65" t="s">
        <v>196</v>
      </c>
      <c r="C85" s="48"/>
      <c r="D85" s="36"/>
      <c r="E85" s="49"/>
      <c r="F85" s="39"/>
      <c r="G85" s="36"/>
      <c r="H85" s="36"/>
      <c r="I85" s="36"/>
      <c r="J85" s="36"/>
      <c r="K85" s="36"/>
      <c r="L85" s="47"/>
      <c r="M85" s="41"/>
      <c r="N85" s="41"/>
      <c r="O85" s="41"/>
    </row>
    <row r="86" spans="1:15" x14ac:dyDescent="0.25">
      <c r="A86" s="63">
        <v>77</v>
      </c>
      <c r="B86" s="51" t="s">
        <v>187</v>
      </c>
      <c r="C86" s="45" t="s">
        <v>21</v>
      </c>
      <c r="D86" s="36">
        <f t="shared" ref="D86:D98" si="6">SUM(G86:O86)</f>
        <v>3</v>
      </c>
      <c r="E86" s="49"/>
      <c r="F86" s="39">
        <f t="shared" ref="F86:F98" si="7">D86*E86</f>
        <v>0</v>
      </c>
      <c r="G86" s="36"/>
      <c r="H86" s="36"/>
      <c r="I86" s="36"/>
      <c r="J86" s="36"/>
      <c r="K86" s="36"/>
      <c r="L86" s="47"/>
      <c r="M86" s="41"/>
      <c r="N86" s="41"/>
      <c r="O86" s="50">
        <v>3</v>
      </c>
    </row>
    <row r="87" spans="1:15" x14ac:dyDescent="0.25">
      <c r="A87" s="63">
        <v>78</v>
      </c>
      <c r="B87" s="51" t="s">
        <v>188</v>
      </c>
      <c r="C87" s="45" t="s">
        <v>21</v>
      </c>
      <c r="D87" s="36">
        <f t="shared" si="6"/>
        <v>2</v>
      </c>
      <c r="E87" s="49"/>
      <c r="F87" s="39">
        <f t="shared" si="7"/>
        <v>0</v>
      </c>
      <c r="G87" s="36"/>
      <c r="H87" s="36"/>
      <c r="I87" s="36"/>
      <c r="J87" s="36"/>
      <c r="K87" s="36"/>
      <c r="L87" s="47"/>
      <c r="M87" s="41"/>
      <c r="N87" s="41"/>
      <c r="O87" s="50">
        <v>2</v>
      </c>
    </row>
    <row r="88" spans="1:15" x14ac:dyDescent="0.25">
      <c r="A88" s="63">
        <v>79</v>
      </c>
      <c r="B88" s="51" t="s">
        <v>189</v>
      </c>
      <c r="C88" s="45" t="s">
        <v>21</v>
      </c>
      <c r="D88" s="36">
        <f t="shared" si="6"/>
        <v>3</v>
      </c>
      <c r="E88" s="49"/>
      <c r="F88" s="39">
        <f t="shared" si="7"/>
        <v>0</v>
      </c>
      <c r="G88" s="36"/>
      <c r="H88" s="36"/>
      <c r="I88" s="36"/>
      <c r="J88" s="36"/>
      <c r="K88" s="36"/>
      <c r="L88" s="47"/>
      <c r="M88" s="41"/>
      <c r="N88" s="41"/>
      <c r="O88" s="50">
        <v>3</v>
      </c>
    </row>
    <row r="89" spans="1:15" x14ac:dyDescent="0.25">
      <c r="A89" s="63">
        <v>80</v>
      </c>
      <c r="B89" s="51" t="s">
        <v>190</v>
      </c>
      <c r="C89" s="45" t="s">
        <v>17</v>
      </c>
      <c r="D89" s="36">
        <f t="shared" si="6"/>
        <v>3</v>
      </c>
      <c r="E89" s="49"/>
      <c r="F89" s="39">
        <f t="shared" si="7"/>
        <v>0</v>
      </c>
      <c r="G89" s="36"/>
      <c r="H89" s="36"/>
      <c r="I89" s="36"/>
      <c r="J89" s="36"/>
      <c r="K89" s="36"/>
      <c r="L89" s="47"/>
      <c r="M89" s="41"/>
      <c r="N89" s="41"/>
      <c r="O89" s="50">
        <v>3</v>
      </c>
    </row>
    <row r="90" spans="1:15" x14ac:dyDescent="0.25">
      <c r="A90" s="63">
        <v>81</v>
      </c>
      <c r="B90" s="51" t="s">
        <v>191</v>
      </c>
      <c r="C90" s="45" t="s">
        <v>17</v>
      </c>
      <c r="D90" s="36">
        <f t="shared" si="6"/>
        <v>2</v>
      </c>
      <c r="E90" s="49"/>
      <c r="F90" s="39">
        <f t="shared" si="7"/>
        <v>0</v>
      </c>
      <c r="G90" s="36"/>
      <c r="H90" s="36"/>
      <c r="I90" s="36"/>
      <c r="J90" s="36"/>
      <c r="K90" s="36"/>
      <c r="L90" s="47"/>
      <c r="M90" s="41"/>
      <c r="N90" s="41"/>
      <c r="O90" s="50">
        <v>2</v>
      </c>
    </row>
    <row r="91" spans="1:15" x14ac:dyDescent="0.25">
      <c r="A91" s="63">
        <v>82</v>
      </c>
      <c r="B91" s="51" t="s">
        <v>192</v>
      </c>
      <c r="C91" s="45" t="s">
        <v>21</v>
      </c>
      <c r="D91" s="36">
        <f t="shared" si="6"/>
        <v>50</v>
      </c>
      <c r="E91" s="49"/>
      <c r="F91" s="39">
        <f t="shared" si="7"/>
        <v>0</v>
      </c>
      <c r="G91" s="36"/>
      <c r="H91" s="36"/>
      <c r="I91" s="36"/>
      <c r="J91" s="36"/>
      <c r="K91" s="36"/>
      <c r="L91" s="47"/>
      <c r="M91" s="41"/>
      <c r="N91" s="41"/>
      <c r="O91" s="50">
        <v>50</v>
      </c>
    </row>
    <row r="92" spans="1:15" x14ac:dyDescent="0.25">
      <c r="A92" s="63">
        <v>83</v>
      </c>
      <c r="B92" s="51" t="s">
        <v>193</v>
      </c>
      <c r="C92" s="45" t="s">
        <v>17</v>
      </c>
      <c r="D92" s="36">
        <f t="shared" si="6"/>
        <v>6</v>
      </c>
      <c r="E92" s="49"/>
      <c r="F92" s="39">
        <f t="shared" si="7"/>
        <v>0</v>
      </c>
      <c r="G92" s="36"/>
      <c r="H92" s="36"/>
      <c r="I92" s="36"/>
      <c r="J92" s="36"/>
      <c r="K92" s="36"/>
      <c r="L92" s="47"/>
      <c r="M92" s="41"/>
      <c r="N92" s="41"/>
      <c r="O92" s="50">
        <v>6</v>
      </c>
    </row>
    <row r="93" spans="1:15" x14ac:dyDescent="0.25">
      <c r="A93" s="63">
        <v>84</v>
      </c>
      <c r="B93" s="51" t="s">
        <v>194</v>
      </c>
      <c r="C93" s="45" t="s">
        <v>17</v>
      </c>
      <c r="D93" s="36">
        <f t="shared" si="6"/>
        <v>1</v>
      </c>
      <c r="E93" s="49"/>
      <c r="F93" s="39">
        <f t="shared" si="7"/>
        <v>0</v>
      </c>
      <c r="G93" s="36"/>
      <c r="H93" s="36"/>
      <c r="I93" s="36"/>
      <c r="J93" s="36"/>
      <c r="K93" s="36"/>
      <c r="L93" s="47"/>
      <c r="M93" s="41"/>
      <c r="N93" s="41"/>
      <c r="O93" s="50">
        <v>1</v>
      </c>
    </row>
    <row r="94" spans="1:15" x14ac:dyDescent="0.25">
      <c r="A94" s="63">
        <v>85</v>
      </c>
      <c r="B94" s="51" t="s">
        <v>195</v>
      </c>
      <c r="C94" s="45" t="s">
        <v>21</v>
      </c>
      <c r="D94" s="36">
        <f t="shared" si="6"/>
        <v>1</v>
      </c>
      <c r="E94" s="49"/>
      <c r="F94" s="39">
        <f t="shared" si="7"/>
        <v>0</v>
      </c>
      <c r="G94" s="36"/>
      <c r="H94" s="36"/>
      <c r="I94" s="36"/>
      <c r="J94" s="36"/>
      <c r="K94" s="36"/>
      <c r="L94" s="47"/>
      <c r="M94" s="41"/>
      <c r="N94" s="41"/>
      <c r="O94" s="50">
        <v>1</v>
      </c>
    </row>
    <row r="95" spans="1:15" ht="72" x14ac:dyDescent="0.25">
      <c r="A95" s="63">
        <v>86</v>
      </c>
      <c r="B95" s="53" t="s">
        <v>133</v>
      </c>
      <c r="C95" s="34" t="s">
        <v>21</v>
      </c>
      <c r="D95" s="36">
        <f t="shared" si="6"/>
        <v>5</v>
      </c>
      <c r="E95" s="39"/>
      <c r="F95" s="39">
        <f t="shared" si="7"/>
        <v>0</v>
      </c>
      <c r="G95" s="36">
        <v>1</v>
      </c>
      <c r="H95" s="36">
        <v>1</v>
      </c>
      <c r="I95" s="36">
        <v>1</v>
      </c>
      <c r="J95" s="36">
        <v>1</v>
      </c>
      <c r="K95" s="36">
        <v>1</v>
      </c>
      <c r="L95" s="47"/>
      <c r="M95" s="41"/>
      <c r="N95" s="41"/>
      <c r="O95" s="41"/>
    </row>
    <row r="96" spans="1:15" ht="24" x14ac:dyDescent="0.25">
      <c r="A96" s="63">
        <v>87</v>
      </c>
      <c r="B96" s="51" t="s">
        <v>197</v>
      </c>
      <c r="C96" s="45" t="s">
        <v>38</v>
      </c>
      <c r="D96" s="36">
        <f t="shared" si="6"/>
        <v>1</v>
      </c>
      <c r="E96" s="49"/>
      <c r="F96" s="39">
        <f t="shared" si="7"/>
        <v>0</v>
      </c>
      <c r="G96" s="36"/>
      <c r="H96" s="36"/>
      <c r="I96" s="36"/>
      <c r="J96" s="36"/>
      <c r="K96" s="36"/>
      <c r="L96" s="47"/>
      <c r="M96" s="41"/>
      <c r="N96" s="41"/>
      <c r="O96" s="41">
        <v>1</v>
      </c>
    </row>
    <row r="97" spans="1:15" x14ac:dyDescent="0.25">
      <c r="A97" s="63">
        <v>88</v>
      </c>
      <c r="B97" s="53" t="s">
        <v>134</v>
      </c>
      <c r="C97" s="34" t="s">
        <v>135</v>
      </c>
      <c r="D97" s="36">
        <f t="shared" si="6"/>
        <v>5</v>
      </c>
      <c r="E97" s="39"/>
      <c r="F97" s="39">
        <f t="shared" si="7"/>
        <v>0</v>
      </c>
      <c r="G97" s="34">
        <v>1</v>
      </c>
      <c r="H97" s="34">
        <v>1</v>
      </c>
      <c r="I97" s="34">
        <v>1</v>
      </c>
      <c r="J97" s="34">
        <v>1</v>
      </c>
      <c r="K97" s="34">
        <v>1</v>
      </c>
      <c r="L97" s="47"/>
      <c r="M97" s="41"/>
      <c r="N97" s="41"/>
      <c r="O97" s="41"/>
    </row>
    <row r="98" spans="1:15" x14ac:dyDescent="0.25">
      <c r="A98" s="63">
        <v>89</v>
      </c>
      <c r="B98" s="53" t="s">
        <v>136</v>
      </c>
      <c r="C98" s="34" t="s">
        <v>21</v>
      </c>
      <c r="D98" s="36">
        <f t="shared" si="6"/>
        <v>20</v>
      </c>
      <c r="E98" s="39"/>
      <c r="F98" s="39">
        <f t="shared" si="7"/>
        <v>0</v>
      </c>
      <c r="G98" s="34">
        <v>4</v>
      </c>
      <c r="H98" s="34">
        <v>4</v>
      </c>
      <c r="I98" s="34">
        <v>4</v>
      </c>
      <c r="J98" s="34">
        <v>4</v>
      </c>
      <c r="K98" s="34">
        <v>4</v>
      </c>
      <c r="L98" s="47"/>
      <c r="M98" s="41"/>
      <c r="N98" s="41"/>
      <c r="O98" s="41"/>
    </row>
    <row r="99" spans="1:15" x14ac:dyDescent="0.25">
      <c r="A99" s="58" t="s">
        <v>91</v>
      </c>
      <c r="B99" s="59" t="s">
        <v>92</v>
      </c>
      <c r="C99" s="36"/>
      <c r="D99" s="36"/>
      <c r="E99" s="39"/>
      <c r="F99" s="39"/>
      <c r="G99" s="36"/>
      <c r="H99" s="36"/>
      <c r="I99" s="36"/>
      <c r="J99" s="36"/>
      <c r="K99" s="36"/>
      <c r="L99" s="47"/>
      <c r="M99" s="41"/>
      <c r="N99" s="41"/>
      <c r="O99" s="41"/>
    </row>
    <row r="100" spans="1:15" ht="36" x14ac:dyDescent="0.25">
      <c r="A100" s="61">
        <v>90</v>
      </c>
      <c r="B100" s="37" t="s">
        <v>212</v>
      </c>
      <c r="C100" s="36" t="s">
        <v>21</v>
      </c>
      <c r="D100" s="36">
        <f t="shared" ref="D100:D131" si="8">SUM(G100:O100)</f>
        <v>6</v>
      </c>
      <c r="E100" s="39"/>
      <c r="F100" s="39">
        <f t="shared" ref="F100:F131" si="9">D100*E100</f>
        <v>0</v>
      </c>
      <c r="G100" s="36">
        <v>1</v>
      </c>
      <c r="H100" s="36">
        <v>1</v>
      </c>
      <c r="I100" s="36">
        <v>1</v>
      </c>
      <c r="J100" s="36">
        <v>1</v>
      </c>
      <c r="K100" s="36">
        <v>1</v>
      </c>
      <c r="L100" s="47"/>
      <c r="M100" s="41"/>
      <c r="N100" s="41"/>
      <c r="O100" s="41">
        <v>1</v>
      </c>
    </row>
    <row r="101" spans="1:15" ht="36" x14ac:dyDescent="0.25">
      <c r="A101" s="61">
        <v>91</v>
      </c>
      <c r="B101" s="37" t="s">
        <v>214</v>
      </c>
      <c r="C101" s="36" t="s">
        <v>21</v>
      </c>
      <c r="D101" s="36">
        <f t="shared" si="8"/>
        <v>21</v>
      </c>
      <c r="E101" s="39"/>
      <c r="F101" s="39">
        <f t="shared" si="9"/>
        <v>0</v>
      </c>
      <c r="G101" s="36">
        <v>4</v>
      </c>
      <c r="H101" s="36">
        <v>4</v>
      </c>
      <c r="I101" s="36">
        <v>4</v>
      </c>
      <c r="J101" s="36">
        <v>4</v>
      </c>
      <c r="K101" s="36">
        <v>4</v>
      </c>
      <c r="L101" s="47"/>
      <c r="M101" s="41"/>
      <c r="N101" s="41"/>
      <c r="O101" s="41">
        <v>1</v>
      </c>
    </row>
    <row r="102" spans="1:15" ht="24" x14ac:dyDescent="0.25">
      <c r="A102" s="61">
        <v>92</v>
      </c>
      <c r="B102" s="51" t="s">
        <v>215</v>
      </c>
      <c r="C102" s="45" t="s">
        <v>171</v>
      </c>
      <c r="D102" s="36">
        <f t="shared" si="8"/>
        <v>31</v>
      </c>
      <c r="E102" s="49"/>
      <c r="F102" s="39">
        <f t="shared" si="9"/>
        <v>0</v>
      </c>
      <c r="G102" s="36">
        <v>4</v>
      </c>
      <c r="H102" s="36">
        <v>4</v>
      </c>
      <c r="I102" s="36">
        <v>4</v>
      </c>
      <c r="J102" s="36">
        <v>4</v>
      </c>
      <c r="K102" s="36">
        <v>4</v>
      </c>
      <c r="L102" s="47"/>
      <c r="M102" s="41">
        <v>8</v>
      </c>
      <c r="N102" s="41"/>
      <c r="O102" s="41">
        <v>3</v>
      </c>
    </row>
    <row r="103" spans="1:15" ht="84" x14ac:dyDescent="0.25">
      <c r="A103" s="61">
        <v>93</v>
      </c>
      <c r="B103" s="42" t="s">
        <v>266</v>
      </c>
      <c r="C103" s="36" t="s">
        <v>21</v>
      </c>
      <c r="D103" s="36">
        <f t="shared" si="8"/>
        <v>6</v>
      </c>
      <c r="E103" s="39"/>
      <c r="F103" s="39">
        <f t="shared" si="9"/>
        <v>0</v>
      </c>
      <c r="G103" s="36"/>
      <c r="H103" s="36"/>
      <c r="I103" s="36"/>
      <c r="J103" s="36"/>
      <c r="K103" s="36"/>
      <c r="L103" s="47"/>
      <c r="M103" s="41">
        <v>4</v>
      </c>
      <c r="N103" s="41"/>
      <c r="O103" s="41">
        <v>2</v>
      </c>
    </row>
    <row r="104" spans="1:15" ht="24" x14ac:dyDescent="0.25">
      <c r="A104" s="61">
        <v>94</v>
      </c>
      <c r="B104" s="44" t="s">
        <v>93</v>
      </c>
      <c r="C104" s="45" t="s">
        <v>17</v>
      </c>
      <c r="D104" s="36">
        <f t="shared" si="8"/>
        <v>2</v>
      </c>
      <c r="E104" s="39"/>
      <c r="F104" s="39">
        <f t="shared" si="9"/>
        <v>0</v>
      </c>
      <c r="G104" s="36"/>
      <c r="H104" s="36"/>
      <c r="I104" s="36"/>
      <c r="J104" s="36"/>
      <c r="K104" s="36"/>
      <c r="L104" s="47"/>
      <c r="M104" s="41">
        <v>2</v>
      </c>
      <c r="N104" s="41"/>
      <c r="O104" s="41"/>
    </row>
    <row r="105" spans="1:15" ht="60" x14ac:dyDescent="0.25">
      <c r="A105" s="61">
        <v>95</v>
      </c>
      <c r="B105" s="51" t="s">
        <v>213</v>
      </c>
      <c r="C105" s="45" t="s">
        <v>171</v>
      </c>
      <c r="D105" s="36">
        <f t="shared" si="8"/>
        <v>1</v>
      </c>
      <c r="E105" s="49"/>
      <c r="F105" s="39">
        <f t="shared" si="9"/>
        <v>0</v>
      </c>
      <c r="G105" s="36"/>
      <c r="H105" s="36"/>
      <c r="I105" s="36"/>
      <c r="J105" s="36"/>
      <c r="K105" s="36"/>
      <c r="L105" s="47"/>
      <c r="M105" s="41"/>
      <c r="N105" s="41"/>
      <c r="O105" s="41">
        <v>1</v>
      </c>
    </row>
    <row r="106" spans="1:15" ht="36" x14ac:dyDescent="0.25">
      <c r="A106" s="61">
        <v>96</v>
      </c>
      <c r="B106" s="51" t="s">
        <v>216</v>
      </c>
      <c r="C106" s="45" t="s">
        <v>171</v>
      </c>
      <c r="D106" s="36">
        <f t="shared" si="8"/>
        <v>2</v>
      </c>
      <c r="E106" s="49"/>
      <c r="F106" s="39">
        <f t="shared" si="9"/>
        <v>0</v>
      </c>
      <c r="G106" s="36"/>
      <c r="H106" s="36"/>
      <c r="I106" s="36"/>
      <c r="J106" s="36"/>
      <c r="K106" s="36"/>
      <c r="L106" s="47"/>
      <c r="M106" s="41"/>
      <c r="N106" s="41"/>
      <c r="O106" s="50">
        <v>2</v>
      </c>
    </row>
    <row r="107" spans="1:15" x14ac:dyDescent="0.25">
      <c r="A107" s="61">
        <v>97</v>
      </c>
      <c r="B107" s="51" t="s">
        <v>217</v>
      </c>
      <c r="C107" s="45" t="s">
        <v>171</v>
      </c>
      <c r="D107" s="36">
        <f t="shared" si="8"/>
        <v>2</v>
      </c>
      <c r="E107" s="49"/>
      <c r="F107" s="39">
        <f t="shared" si="9"/>
        <v>0</v>
      </c>
      <c r="G107" s="36"/>
      <c r="H107" s="36"/>
      <c r="I107" s="36"/>
      <c r="J107" s="36"/>
      <c r="K107" s="36"/>
      <c r="L107" s="47"/>
      <c r="M107" s="41"/>
      <c r="N107" s="41"/>
      <c r="O107" s="50">
        <v>2</v>
      </c>
    </row>
    <row r="108" spans="1:15" x14ac:dyDescent="0.25">
      <c r="A108" s="61">
        <v>98</v>
      </c>
      <c r="B108" s="51" t="s">
        <v>218</v>
      </c>
      <c r="C108" s="45" t="s">
        <v>171</v>
      </c>
      <c r="D108" s="36">
        <f t="shared" si="8"/>
        <v>3</v>
      </c>
      <c r="E108" s="49"/>
      <c r="F108" s="39">
        <f t="shared" si="9"/>
        <v>0</v>
      </c>
      <c r="G108" s="36"/>
      <c r="H108" s="36"/>
      <c r="I108" s="36"/>
      <c r="J108" s="36"/>
      <c r="K108" s="36"/>
      <c r="L108" s="47"/>
      <c r="M108" s="41"/>
      <c r="N108" s="41"/>
      <c r="O108" s="50">
        <v>3</v>
      </c>
    </row>
    <row r="109" spans="1:15" ht="24" x14ac:dyDescent="0.25">
      <c r="A109" s="61">
        <v>99</v>
      </c>
      <c r="B109" s="51" t="s">
        <v>219</v>
      </c>
      <c r="C109" s="45" t="s">
        <v>171</v>
      </c>
      <c r="D109" s="36">
        <f t="shared" si="8"/>
        <v>3</v>
      </c>
      <c r="E109" s="49"/>
      <c r="F109" s="39">
        <f t="shared" si="9"/>
        <v>0</v>
      </c>
      <c r="G109" s="36"/>
      <c r="H109" s="36"/>
      <c r="I109" s="36"/>
      <c r="J109" s="36"/>
      <c r="K109" s="36"/>
      <c r="L109" s="47"/>
      <c r="M109" s="41"/>
      <c r="N109" s="41"/>
      <c r="O109" s="50">
        <v>3</v>
      </c>
    </row>
    <row r="110" spans="1:15" x14ac:dyDescent="0.25">
      <c r="A110" s="61">
        <v>100</v>
      </c>
      <c r="B110" s="51" t="s">
        <v>220</v>
      </c>
      <c r="C110" s="45" t="s">
        <v>171</v>
      </c>
      <c r="D110" s="36">
        <f t="shared" si="8"/>
        <v>1</v>
      </c>
      <c r="E110" s="49"/>
      <c r="F110" s="39">
        <f t="shared" si="9"/>
        <v>0</v>
      </c>
      <c r="G110" s="36"/>
      <c r="H110" s="36"/>
      <c r="I110" s="36"/>
      <c r="J110" s="36"/>
      <c r="K110" s="36"/>
      <c r="L110" s="47"/>
      <c r="M110" s="41"/>
      <c r="N110" s="41"/>
      <c r="O110" s="50">
        <v>1</v>
      </c>
    </row>
    <row r="111" spans="1:15" x14ac:dyDescent="0.25">
      <c r="A111" s="61">
        <v>101</v>
      </c>
      <c r="B111" s="51" t="s">
        <v>221</v>
      </c>
      <c r="C111" s="45" t="s">
        <v>171</v>
      </c>
      <c r="D111" s="36">
        <f t="shared" si="8"/>
        <v>5</v>
      </c>
      <c r="E111" s="49"/>
      <c r="F111" s="39">
        <f t="shared" si="9"/>
        <v>0</v>
      </c>
      <c r="G111" s="36"/>
      <c r="H111" s="36"/>
      <c r="I111" s="36"/>
      <c r="J111" s="36"/>
      <c r="K111" s="36"/>
      <c r="L111" s="47"/>
      <c r="M111" s="41"/>
      <c r="N111" s="41"/>
      <c r="O111" s="50">
        <v>5</v>
      </c>
    </row>
    <row r="112" spans="1:15" x14ac:dyDescent="0.25">
      <c r="A112" s="61">
        <v>102</v>
      </c>
      <c r="B112" s="37" t="s">
        <v>94</v>
      </c>
      <c r="C112" s="36" t="s">
        <v>21</v>
      </c>
      <c r="D112" s="36">
        <f t="shared" si="8"/>
        <v>55</v>
      </c>
      <c r="E112" s="39"/>
      <c r="F112" s="39">
        <f t="shared" si="9"/>
        <v>0</v>
      </c>
      <c r="G112" s="36">
        <v>8</v>
      </c>
      <c r="H112" s="36">
        <v>8</v>
      </c>
      <c r="I112" s="36">
        <v>8</v>
      </c>
      <c r="J112" s="36">
        <v>8</v>
      </c>
      <c r="K112" s="36">
        <v>8</v>
      </c>
      <c r="L112" s="47"/>
      <c r="M112" s="41">
        <v>15</v>
      </c>
      <c r="N112" s="41"/>
      <c r="O112" s="41"/>
    </row>
    <row r="113" spans="1:15" x14ac:dyDescent="0.25">
      <c r="A113" s="61">
        <v>103</v>
      </c>
      <c r="B113" s="37" t="s">
        <v>95</v>
      </c>
      <c r="C113" s="36" t="s">
        <v>21</v>
      </c>
      <c r="D113" s="36">
        <f t="shared" si="8"/>
        <v>112</v>
      </c>
      <c r="E113" s="39"/>
      <c r="F113" s="39">
        <f t="shared" si="9"/>
        <v>0</v>
      </c>
      <c r="G113" s="36">
        <v>20</v>
      </c>
      <c r="H113" s="36">
        <v>20</v>
      </c>
      <c r="I113" s="36">
        <v>20</v>
      </c>
      <c r="J113" s="36">
        <v>20</v>
      </c>
      <c r="K113" s="36">
        <v>20</v>
      </c>
      <c r="L113" s="47"/>
      <c r="M113" s="41">
        <v>12</v>
      </c>
      <c r="N113" s="41"/>
      <c r="O113" s="41"/>
    </row>
    <row r="114" spans="1:15" x14ac:dyDescent="0.25">
      <c r="A114" s="61">
        <v>104</v>
      </c>
      <c r="B114" s="37" t="s">
        <v>96</v>
      </c>
      <c r="C114" s="36" t="s">
        <v>21</v>
      </c>
      <c r="D114" s="36">
        <f t="shared" si="8"/>
        <v>190</v>
      </c>
      <c r="E114" s="39"/>
      <c r="F114" s="39">
        <f t="shared" si="9"/>
        <v>0</v>
      </c>
      <c r="G114" s="36">
        <v>30</v>
      </c>
      <c r="H114" s="36">
        <v>30</v>
      </c>
      <c r="I114" s="36">
        <v>30</v>
      </c>
      <c r="J114" s="36">
        <v>30</v>
      </c>
      <c r="K114" s="36">
        <v>30</v>
      </c>
      <c r="L114" s="47"/>
      <c r="M114" s="41">
        <v>40</v>
      </c>
      <c r="N114" s="41"/>
      <c r="O114" s="41"/>
    </row>
    <row r="115" spans="1:15" ht="24" x14ac:dyDescent="0.25">
      <c r="A115" s="61">
        <v>105</v>
      </c>
      <c r="B115" s="37" t="s">
        <v>97</v>
      </c>
      <c r="C115" s="36" t="s">
        <v>21</v>
      </c>
      <c r="D115" s="36">
        <f t="shared" si="8"/>
        <v>100</v>
      </c>
      <c r="E115" s="39"/>
      <c r="F115" s="39">
        <f t="shared" si="9"/>
        <v>0</v>
      </c>
      <c r="G115" s="36">
        <v>12</v>
      </c>
      <c r="H115" s="36">
        <v>12</v>
      </c>
      <c r="I115" s="36">
        <v>12</v>
      </c>
      <c r="J115" s="36">
        <v>12</v>
      </c>
      <c r="K115" s="36">
        <v>12</v>
      </c>
      <c r="L115" s="47"/>
      <c r="M115" s="41">
        <v>40</v>
      </c>
      <c r="N115" s="41"/>
      <c r="O115" s="41"/>
    </row>
    <row r="116" spans="1:15" x14ac:dyDescent="0.25">
      <c r="A116" s="61">
        <v>106</v>
      </c>
      <c r="B116" s="37" t="s">
        <v>98</v>
      </c>
      <c r="C116" s="36" t="s">
        <v>21</v>
      </c>
      <c r="D116" s="36">
        <f t="shared" si="8"/>
        <v>48</v>
      </c>
      <c r="E116" s="39"/>
      <c r="F116" s="39">
        <f t="shared" si="9"/>
        <v>0</v>
      </c>
      <c r="G116" s="36">
        <v>7</v>
      </c>
      <c r="H116" s="36">
        <v>7</v>
      </c>
      <c r="I116" s="36">
        <v>7</v>
      </c>
      <c r="J116" s="36">
        <v>7</v>
      </c>
      <c r="K116" s="36">
        <v>7</v>
      </c>
      <c r="L116" s="47"/>
      <c r="M116" s="41">
        <v>13</v>
      </c>
      <c r="N116" s="41"/>
      <c r="O116" s="41"/>
    </row>
    <row r="117" spans="1:15" x14ac:dyDescent="0.25">
      <c r="A117" s="61">
        <v>107</v>
      </c>
      <c r="B117" s="37" t="s">
        <v>99</v>
      </c>
      <c r="C117" s="36" t="s">
        <v>21</v>
      </c>
      <c r="D117" s="36">
        <f t="shared" si="8"/>
        <v>14</v>
      </c>
      <c r="E117" s="39"/>
      <c r="F117" s="39">
        <f t="shared" si="9"/>
        <v>0</v>
      </c>
      <c r="G117" s="36">
        <v>2</v>
      </c>
      <c r="H117" s="36">
        <v>2</v>
      </c>
      <c r="I117" s="36">
        <v>2</v>
      </c>
      <c r="J117" s="36">
        <v>2</v>
      </c>
      <c r="K117" s="36">
        <v>2</v>
      </c>
      <c r="L117" s="47"/>
      <c r="M117" s="41">
        <v>4</v>
      </c>
      <c r="N117" s="41"/>
      <c r="O117" s="41"/>
    </row>
    <row r="118" spans="1:15" x14ac:dyDescent="0.25">
      <c r="A118" s="61">
        <v>108</v>
      </c>
      <c r="B118" s="37" t="s">
        <v>100</v>
      </c>
      <c r="C118" s="36" t="s">
        <v>21</v>
      </c>
      <c r="D118" s="36">
        <f t="shared" si="8"/>
        <v>50</v>
      </c>
      <c r="E118" s="39"/>
      <c r="F118" s="39">
        <f t="shared" si="9"/>
        <v>0</v>
      </c>
      <c r="G118" s="36">
        <v>2</v>
      </c>
      <c r="H118" s="36">
        <v>2</v>
      </c>
      <c r="I118" s="36">
        <v>2</v>
      </c>
      <c r="J118" s="36">
        <v>2</v>
      </c>
      <c r="K118" s="36">
        <v>2</v>
      </c>
      <c r="L118" s="47"/>
      <c r="M118" s="41">
        <v>40</v>
      </c>
      <c r="N118" s="41"/>
      <c r="O118" s="41"/>
    </row>
    <row r="119" spans="1:15" x14ac:dyDescent="0.25">
      <c r="A119" s="61">
        <v>109</v>
      </c>
      <c r="B119" s="37" t="s">
        <v>207</v>
      </c>
      <c r="C119" s="36" t="s">
        <v>21</v>
      </c>
      <c r="D119" s="36">
        <f t="shared" si="8"/>
        <v>3</v>
      </c>
      <c r="E119" s="39"/>
      <c r="F119" s="39">
        <f t="shared" si="9"/>
        <v>0</v>
      </c>
      <c r="G119" s="36"/>
      <c r="H119" s="36"/>
      <c r="I119" s="36"/>
      <c r="J119" s="36"/>
      <c r="K119" s="36"/>
      <c r="L119" s="47"/>
      <c r="M119" s="41"/>
      <c r="N119" s="41"/>
      <c r="O119" s="41">
        <v>3</v>
      </c>
    </row>
    <row r="120" spans="1:15" x14ac:dyDescent="0.25">
      <c r="A120" s="61">
        <v>110</v>
      </c>
      <c r="B120" s="37" t="s">
        <v>208</v>
      </c>
      <c r="C120" s="36" t="s">
        <v>21</v>
      </c>
      <c r="D120" s="36">
        <f t="shared" si="8"/>
        <v>30</v>
      </c>
      <c r="E120" s="39"/>
      <c r="F120" s="39">
        <f t="shared" si="9"/>
        <v>0</v>
      </c>
      <c r="G120" s="36"/>
      <c r="H120" s="36"/>
      <c r="I120" s="36"/>
      <c r="J120" s="36"/>
      <c r="K120" s="36"/>
      <c r="L120" s="47"/>
      <c r="M120" s="41"/>
      <c r="N120" s="41"/>
      <c r="O120" s="41">
        <v>30</v>
      </c>
    </row>
    <row r="121" spans="1:15" x14ac:dyDescent="0.25">
      <c r="A121" s="61">
        <v>111</v>
      </c>
      <c r="B121" s="37" t="s">
        <v>209</v>
      </c>
      <c r="C121" s="36" t="s">
        <v>21</v>
      </c>
      <c r="D121" s="36">
        <f t="shared" si="8"/>
        <v>2</v>
      </c>
      <c r="E121" s="39"/>
      <c r="F121" s="39">
        <f t="shared" si="9"/>
        <v>0</v>
      </c>
      <c r="G121" s="36"/>
      <c r="H121" s="36"/>
      <c r="I121" s="36"/>
      <c r="J121" s="36"/>
      <c r="K121" s="36"/>
      <c r="L121" s="47"/>
      <c r="M121" s="41"/>
      <c r="N121" s="41"/>
      <c r="O121" s="41">
        <v>2</v>
      </c>
    </row>
    <row r="122" spans="1:15" x14ac:dyDescent="0.25">
      <c r="A122" s="61">
        <v>112</v>
      </c>
      <c r="B122" s="37" t="s">
        <v>210</v>
      </c>
      <c r="C122" s="36" t="s">
        <v>21</v>
      </c>
      <c r="D122" s="36">
        <f t="shared" si="8"/>
        <v>16</v>
      </c>
      <c r="E122" s="39"/>
      <c r="F122" s="39">
        <f t="shared" si="9"/>
        <v>0</v>
      </c>
      <c r="G122" s="36"/>
      <c r="H122" s="36"/>
      <c r="I122" s="36"/>
      <c r="J122" s="36"/>
      <c r="K122" s="36"/>
      <c r="L122" s="47"/>
      <c r="M122" s="41"/>
      <c r="N122" s="41"/>
      <c r="O122" s="41">
        <v>16</v>
      </c>
    </row>
    <row r="123" spans="1:15" x14ac:dyDescent="0.25">
      <c r="A123" s="61">
        <v>113</v>
      </c>
      <c r="B123" s="37" t="s">
        <v>211</v>
      </c>
      <c r="C123" s="36" t="s">
        <v>21</v>
      </c>
      <c r="D123" s="36">
        <f t="shared" si="8"/>
        <v>6</v>
      </c>
      <c r="E123" s="39"/>
      <c r="F123" s="39">
        <f t="shared" si="9"/>
        <v>0</v>
      </c>
      <c r="G123" s="36"/>
      <c r="H123" s="36"/>
      <c r="I123" s="36"/>
      <c r="J123" s="36"/>
      <c r="K123" s="36"/>
      <c r="L123" s="47"/>
      <c r="M123" s="41"/>
      <c r="N123" s="41"/>
      <c r="O123" s="41">
        <v>6</v>
      </c>
    </row>
    <row r="124" spans="1:15" x14ac:dyDescent="0.25">
      <c r="A124" s="61">
        <v>114</v>
      </c>
      <c r="B124" s="37" t="s">
        <v>101</v>
      </c>
      <c r="C124" s="36" t="s">
        <v>21</v>
      </c>
      <c r="D124" s="36">
        <f t="shared" si="8"/>
        <v>75</v>
      </c>
      <c r="E124" s="39"/>
      <c r="F124" s="39">
        <f t="shared" si="9"/>
        <v>0</v>
      </c>
      <c r="G124" s="36">
        <v>8</v>
      </c>
      <c r="H124" s="36">
        <v>8</v>
      </c>
      <c r="I124" s="36">
        <v>8</v>
      </c>
      <c r="J124" s="36">
        <v>8</v>
      </c>
      <c r="K124" s="36">
        <v>8</v>
      </c>
      <c r="L124" s="47"/>
      <c r="M124" s="41">
        <v>35</v>
      </c>
      <c r="N124" s="41"/>
      <c r="O124" s="41"/>
    </row>
    <row r="125" spans="1:15" x14ac:dyDescent="0.25">
      <c r="A125" s="61">
        <v>115</v>
      </c>
      <c r="B125" s="37" t="s">
        <v>102</v>
      </c>
      <c r="C125" s="36" t="s">
        <v>21</v>
      </c>
      <c r="D125" s="36">
        <f t="shared" si="8"/>
        <v>9</v>
      </c>
      <c r="E125" s="39"/>
      <c r="F125" s="39">
        <f t="shared" si="9"/>
        <v>0</v>
      </c>
      <c r="G125" s="36"/>
      <c r="H125" s="36"/>
      <c r="I125" s="36"/>
      <c r="J125" s="36"/>
      <c r="K125" s="36"/>
      <c r="L125" s="47"/>
      <c r="M125" s="41">
        <v>9</v>
      </c>
      <c r="N125" s="41"/>
      <c r="O125" s="41"/>
    </row>
    <row r="126" spans="1:15" x14ac:dyDescent="0.25">
      <c r="A126" s="61">
        <v>116</v>
      </c>
      <c r="B126" s="37" t="s">
        <v>103</v>
      </c>
      <c r="C126" s="45" t="s">
        <v>21</v>
      </c>
      <c r="D126" s="36">
        <f t="shared" si="8"/>
        <v>35</v>
      </c>
      <c r="E126" s="39"/>
      <c r="F126" s="39">
        <f t="shared" si="9"/>
        <v>0</v>
      </c>
      <c r="G126" s="36"/>
      <c r="H126" s="36"/>
      <c r="I126" s="36"/>
      <c r="J126" s="36"/>
      <c r="K126" s="36"/>
      <c r="L126" s="47"/>
      <c r="M126" s="41">
        <v>35</v>
      </c>
      <c r="N126" s="41"/>
      <c r="O126" s="41"/>
    </row>
    <row r="127" spans="1:15" x14ac:dyDescent="0.25">
      <c r="A127" s="61">
        <v>117</v>
      </c>
      <c r="B127" s="37" t="s">
        <v>104</v>
      </c>
      <c r="C127" s="45" t="s">
        <v>21</v>
      </c>
      <c r="D127" s="36">
        <f t="shared" si="8"/>
        <v>15</v>
      </c>
      <c r="E127" s="39"/>
      <c r="F127" s="39">
        <f t="shared" si="9"/>
        <v>0</v>
      </c>
      <c r="G127" s="36"/>
      <c r="H127" s="36"/>
      <c r="I127" s="36"/>
      <c r="J127" s="36"/>
      <c r="K127" s="36"/>
      <c r="L127" s="47"/>
      <c r="M127" s="41">
        <v>5</v>
      </c>
      <c r="N127" s="41"/>
      <c r="O127" s="41">
        <v>10</v>
      </c>
    </row>
    <row r="128" spans="1:15" x14ac:dyDescent="0.25">
      <c r="A128" s="61">
        <v>118</v>
      </c>
      <c r="B128" s="37" t="s">
        <v>105</v>
      </c>
      <c r="C128" s="36" t="s">
        <v>44</v>
      </c>
      <c r="D128" s="36">
        <f t="shared" si="8"/>
        <v>5</v>
      </c>
      <c r="E128" s="39"/>
      <c r="F128" s="39">
        <f t="shared" si="9"/>
        <v>0</v>
      </c>
      <c r="G128" s="36">
        <v>1</v>
      </c>
      <c r="H128" s="36">
        <v>1</v>
      </c>
      <c r="I128" s="36">
        <v>1</v>
      </c>
      <c r="J128" s="36">
        <v>1</v>
      </c>
      <c r="K128" s="36">
        <v>1</v>
      </c>
      <c r="L128" s="47"/>
      <c r="M128" s="41"/>
      <c r="N128" s="41"/>
      <c r="O128" s="41"/>
    </row>
    <row r="129" spans="1:15" x14ac:dyDescent="0.25">
      <c r="A129" s="61">
        <v>119</v>
      </c>
      <c r="B129" s="37" t="s">
        <v>106</v>
      </c>
      <c r="C129" s="36" t="s">
        <v>21</v>
      </c>
      <c r="D129" s="36">
        <f t="shared" si="8"/>
        <v>17</v>
      </c>
      <c r="E129" s="39"/>
      <c r="F129" s="39">
        <f t="shared" si="9"/>
        <v>0</v>
      </c>
      <c r="G129" s="36">
        <v>2</v>
      </c>
      <c r="H129" s="36">
        <v>2</v>
      </c>
      <c r="I129" s="36">
        <v>2</v>
      </c>
      <c r="J129" s="36">
        <v>2</v>
      </c>
      <c r="K129" s="36">
        <v>2</v>
      </c>
      <c r="L129" s="47"/>
      <c r="M129" s="41">
        <v>7</v>
      </c>
      <c r="N129" s="41"/>
      <c r="O129" s="41"/>
    </row>
    <row r="130" spans="1:15" x14ac:dyDescent="0.25">
      <c r="A130" s="61">
        <v>120</v>
      </c>
      <c r="B130" s="37" t="s">
        <v>107</v>
      </c>
      <c r="C130" s="36" t="s">
        <v>21</v>
      </c>
      <c r="D130" s="36">
        <f t="shared" si="8"/>
        <v>10</v>
      </c>
      <c r="E130" s="39"/>
      <c r="F130" s="39">
        <f t="shared" si="9"/>
        <v>0</v>
      </c>
      <c r="G130" s="36">
        <v>2</v>
      </c>
      <c r="H130" s="36">
        <v>2</v>
      </c>
      <c r="I130" s="36">
        <v>2</v>
      </c>
      <c r="J130" s="36">
        <v>2</v>
      </c>
      <c r="K130" s="36">
        <v>2</v>
      </c>
      <c r="L130" s="47"/>
      <c r="M130" s="41"/>
      <c r="N130" s="41"/>
      <c r="O130" s="41"/>
    </row>
    <row r="131" spans="1:15" x14ac:dyDescent="0.25">
      <c r="A131" s="61">
        <v>121</v>
      </c>
      <c r="B131" s="37" t="s">
        <v>109</v>
      </c>
      <c r="C131" s="36" t="s">
        <v>21</v>
      </c>
      <c r="D131" s="36">
        <f t="shared" si="8"/>
        <v>9</v>
      </c>
      <c r="E131" s="39"/>
      <c r="F131" s="39">
        <f t="shared" si="9"/>
        <v>0</v>
      </c>
      <c r="G131" s="36">
        <v>1</v>
      </c>
      <c r="H131" s="36">
        <v>1</v>
      </c>
      <c r="I131" s="36">
        <v>1</v>
      </c>
      <c r="J131" s="36">
        <v>1</v>
      </c>
      <c r="K131" s="36">
        <v>1</v>
      </c>
      <c r="L131" s="47"/>
      <c r="M131" s="41">
        <v>4</v>
      </c>
      <c r="N131" s="41"/>
      <c r="O131" s="41"/>
    </row>
    <row r="132" spans="1:15" x14ac:dyDescent="0.25">
      <c r="A132" s="61">
        <v>122</v>
      </c>
      <c r="B132" s="37" t="s">
        <v>110</v>
      </c>
      <c r="C132" s="36" t="s">
        <v>21</v>
      </c>
      <c r="D132" s="36">
        <f t="shared" ref="D132:D166" si="10">SUM(G132:O132)</f>
        <v>28</v>
      </c>
      <c r="E132" s="39"/>
      <c r="F132" s="39">
        <f t="shared" ref="F132:F163" si="11">D132*E132</f>
        <v>0</v>
      </c>
      <c r="G132" s="36">
        <v>4</v>
      </c>
      <c r="H132" s="36">
        <v>4</v>
      </c>
      <c r="I132" s="36">
        <v>4</v>
      </c>
      <c r="J132" s="36">
        <v>4</v>
      </c>
      <c r="K132" s="36">
        <v>4</v>
      </c>
      <c r="L132" s="47"/>
      <c r="M132" s="41">
        <v>8</v>
      </c>
      <c r="N132" s="41"/>
      <c r="O132" s="41"/>
    </row>
    <row r="133" spans="1:15" x14ac:dyDescent="0.25">
      <c r="A133" s="61">
        <v>123</v>
      </c>
      <c r="B133" s="37" t="s">
        <v>199</v>
      </c>
      <c r="C133" s="36" t="s">
        <v>21</v>
      </c>
      <c r="D133" s="36">
        <f t="shared" si="10"/>
        <v>29</v>
      </c>
      <c r="E133" s="39"/>
      <c r="F133" s="39">
        <f t="shared" si="11"/>
        <v>0</v>
      </c>
      <c r="G133" s="36">
        <v>5</v>
      </c>
      <c r="H133" s="36">
        <v>5</v>
      </c>
      <c r="I133" s="36">
        <v>5</v>
      </c>
      <c r="J133" s="36">
        <v>5</v>
      </c>
      <c r="K133" s="36">
        <v>5</v>
      </c>
      <c r="L133" s="47"/>
      <c r="M133" s="41"/>
      <c r="N133" s="41"/>
      <c r="O133" s="41">
        <v>4</v>
      </c>
    </row>
    <row r="134" spans="1:15" x14ac:dyDescent="0.25">
      <c r="A134" s="61">
        <v>124</v>
      </c>
      <c r="B134" s="37" t="s">
        <v>111</v>
      </c>
      <c r="C134" s="36" t="s">
        <v>21</v>
      </c>
      <c r="D134" s="36">
        <f t="shared" si="10"/>
        <v>27</v>
      </c>
      <c r="E134" s="39"/>
      <c r="F134" s="39">
        <f t="shared" si="11"/>
        <v>0</v>
      </c>
      <c r="G134" s="36">
        <v>3</v>
      </c>
      <c r="H134" s="36">
        <v>3</v>
      </c>
      <c r="I134" s="36">
        <v>3</v>
      </c>
      <c r="J134" s="36">
        <v>3</v>
      </c>
      <c r="K134" s="36">
        <v>3</v>
      </c>
      <c r="L134" s="47"/>
      <c r="M134" s="41">
        <v>12</v>
      </c>
      <c r="N134" s="41"/>
      <c r="O134" s="41"/>
    </row>
    <row r="135" spans="1:15" x14ac:dyDescent="0.25">
      <c r="A135" s="61">
        <v>125</v>
      </c>
      <c r="B135" s="37" t="s">
        <v>112</v>
      </c>
      <c r="C135" s="36" t="s">
        <v>21</v>
      </c>
      <c r="D135" s="36">
        <f t="shared" si="10"/>
        <v>12</v>
      </c>
      <c r="E135" s="39"/>
      <c r="F135" s="39">
        <f t="shared" si="11"/>
        <v>0</v>
      </c>
      <c r="G135" s="36">
        <v>2</v>
      </c>
      <c r="H135" s="36">
        <v>2</v>
      </c>
      <c r="I135" s="36">
        <v>2</v>
      </c>
      <c r="J135" s="36">
        <v>2</v>
      </c>
      <c r="K135" s="36">
        <v>2</v>
      </c>
      <c r="L135" s="47"/>
      <c r="M135" s="41">
        <v>2</v>
      </c>
      <c r="N135" s="41"/>
      <c r="O135" s="41"/>
    </row>
    <row r="136" spans="1:15" x14ac:dyDescent="0.25">
      <c r="A136" s="61">
        <v>126</v>
      </c>
      <c r="B136" s="37" t="s">
        <v>113</v>
      </c>
      <c r="C136" s="36" t="s">
        <v>21</v>
      </c>
      <c r="D136" s="36">
        <f t="shared" si="10"/>
        <v>36</v>
      </c>
      <c r="E136" s="39"/>
      <c r="F136" s="39">
        <f t="shared" si="11"/>
        <v>0</v>
      </c>
      <c r="G136" s="36">
        <v>6</v>
      </c>
      <c r="H136" s="36">
        <v>6</v>
      </c>
      <c r="I136" s="36">
        <v>6</v>
      </c>
      <c r="J136" s="36">
        <v>6</v>
      </c>
      <c r="K136" s="36">
        <v>6</v>
      </c>
      <c r="L136" s="47"/>
      <c r="M136" s="41">
        <v>6</v>
      </c>
      <c r="N136" s="41"/>
      <c r="O136" s="41"/>
    </row>
    <row r="137" spans="1:15" ht="15.6" customHeight="1" x14ac:dyDescent="0.25">
      <c r="A137" s="61">
        <v>127</v>
      </c>
      <c r="B137" s="53" t="s">
        <v>114</v>
      </c>
      <c r="C137" s="34" t="s">
        <v>21</v>
      </c>
      <c r="D137" s="36">
        <f t="shared" si="10"/>
        <v>39</v>
      </c>
      <c r="E137" s="39"/>
      <c r="F137" s="39">
        <f t="shared" si="11"/>
        <v>0</v>
      </c>
      <c r="G137" s="36">
        <v>6</v>
      </c>
      <c r="H137" s="36">
        <v>6</v>
      </c>
      <c r="I137" s="36">
        <v>6</v>
      </c>
      <c r="J137" s="36">
        <v>6</v>
      </c>
      <c r="K137" s="36">
        <v>6</v>
      </c>
      <c r="L137" s="47"/>
      <c r="M137" s="41">
        <v>5</v>
      </c>
      <c r="N137" s="41"/>
      <c r="O137" s="41">
        <v>4</v>
      </c>
    </row>
    <row r="138" spans="1:15" ht="24" x14ac:dyDescent="0.25">
      <c r="A138" s="61">
        <v>128</v>
      </c>
      <c r="B138" s="53" t="s">
        <v>198</v>
      </c>
      <c r="C138" s="34" t="s">
        <v>21</v>
      </c>
      <c r="D138" s="36">
        <f t="shared" si="10"/>
        <v>32</v>
      </c>
      <c r="E138" s="39"/>
      <c r="F138" s="39">
        <f t="shared" si="11"/>
        <v>0</v>
      </c>
      <c r="G138" s="36">
        <v>4</v>
      </c>
      <c r="H138" s="36">
        <v>4</v>
      </c>
      <c r="I138" s="36">
        <v>4</v>
      </c>
      <c r="J138" s="36">
        <v>4</v>
      </c>
      <c r="K138" s="36">
        <v>4</v>
      </c>
      <c r="L138" s="47"/>
      <c r="M138" s="41">
        <v>4</v>
      </c>
      <c r="N138" s="41"/>
      <c r="O138" s="41">
        <v>8</v>
      </c>
    </row>
    <row r="139" spans="1:15" x14ac:dyDescent="0.25">
      <c r="A139" s="61">
        <v>129</v>
      </c>
      <c r="B139" s="53" t="s">
        <v>115</v>
      </c>
      <c r="C139" s="34" t="s">
        <v>21</v>
      </c>
      <c r="D139" s="36">
        <f t="shared" si="10"/>
        <v>15</v>
      </c>
      <c r="E139" s="39"/>
      <c r="F139" s="39">
        <f t="shared" si="11"/>
        <v>0</v>
      </c>
      <c r="G139" s="36">
        <v>3</v>
      </c>
      <c r="H139" s="36">
        <v>3</v>
      </c>
      <c r="I139" s="36">
        <v>3</v>
      </c>
      <c r="J139" s="36">
        <v>3</v>
      </c>
      <c r="K139" s="36">
        <v>3</v>
      </c>
      <c r="L139" s="47"/>
      <c r="M139" s="41"/>
      <c r="N139" s="41"/>
      <c r="O139" s="41"/>
    </row>
    <row r="140" spans="1:15" x14ac:dyDescent="0.25">
      <c r="A140" s="61">
        <v>130</v>
      </c>
      <c r="B140" s="53" t="s">
        <v>116</v>
      </c>
      <c r="C140" s="34" t="s">
        <v>21</v>
      </c>
      <c r="D140" s="36">
        <f t="shared" si="10"/>
        <v>10</v>
      </c>
      <c r="E140" s="39"/>
      <c r="F140" s="39">
        <f t="shared" si="11"/>
        <v>0</v>
      </c>
      <c r="G140" s="36">
        <v>2</v>
      </c>
      <c r="H140" s="36">
        <v>2</v>
      </c>
      <c r="I140" s="36">
        <v>2</v>
      </c>
      <c r="J140" s="36">
        <v>2</v>
      </c>
      <c r="K140" s="36">
        <v>2</v>
      </c>
      <c r="L140" s="47"/>
      <c r="M140" s="41"/>
      <c r="N140" s="41"/>
      <c r="O140" s="41"/>
    </row>
    <row r="141" spans="1:15" x14ac:dyDescent="0.25">
      <c r="A141" s="61">
        <v>131</v>
      </c>
      <c r="B141" s="53" t="s">
        <v>117</v>
      </c>
      <c r="C141" s="34" t="s">
        <v>21</v>
      </c>
      <c r="D141" s="36">
        <f t="shared" si="10"/>
        <v>30</v>
      </c>
      <c r="E141" s="39"/>
      <c r="F141" s="39">
        <f t="shared" si="11"/>
        <v>0</v>
      </c>
      <c r="G141" s="36">
        <v>6</v>
      </c>
      <c r="H141" s="36">
        <v>6</v>
      </c>
      <c r="I141" s="36">
        <v>6</v>
      </c>
      <c r="J141" s="36">
        <v>6</v>
      </c>
      <c r="K141" s="36">
        <v>6</v>
      </c>
      <c r="L141" s="47"/>
      <c r="M141" s="41"/>
      <c r="N141" s="41"/>
      <c r="O141" s="41"/>
    </row>
    <row r="142" spans="1:15" x14ac:dyDescent="0.25">
      <c r="A142" s="61">
        <v>132</v>
      </c>
      <c r="B142" s="37" t="s">
        <v>206</v>
      </c>
      <c r="C142" s="45" t="s">
        <v>17</v>
      </c>
      <c r="D142" s="36">
        <f t="shared" si="10"/>
        <v>9</v>
      </c>
      <c r="E142" s="39"/>
      <c r="F142" s="39">
        <f t="shared" si="11"/>
        <v>0</v>
      </c>
      <c r="G142" s="36"/>
      <c r="H142" s="36"/>
      <c r="I142" s="36"/>
      <c r="J142" s="36"/>
      <c r="K142" s="36"/>
      <c r="L142" s="47"/>
      <c r="M142" s="41">
        <v>6</v>
      </c>
      <c r="N142" s="41"/>
      <c r="O142" s="41">
        <v>3</v>
      </c>
    </row>
    <row r="143" spans="1:15" x14ac:dyDescent="0.25">
      <c r="A143" s="61">
        <v>133</v>
      </c>
      <c r="B143" s="37" t="s">
        <v>205</v>
      </c>
      <c r="C143" s="45" t="s">
        <v>17</v>
      </c>
      <c r="D143" s="36">
        <f t="shared" si="10"/>
        <v>21</v>
      </c>
      <c r="E143" s="39"/>
      <c r="F143" s="39">
        <f t="shared" si="11"/>
        <v>0</v>
      </c>
      <c r="G143" s="36">
        <v>2</v>
      </c>
      <c r="H143" s="36">
        <v>2</v>
      </c>
      <c r="I143" s="36">
        <v>2</v>
      </c>
      <c r="J143" s="36">
        <v>2</v>
      </c>
      <c r="K143" s="36">
        <v>2</v>
      </c>
      <c r="L143" s="47"/>
      <c r="M143" s="41">
        <v>8</v>
      </c>
      <c r="N143" s="41"/>
      <c r="O143" s="41">
        <v>3</v>
      </c>
    </row>
    <row r="144" spans="1:15" x14ac:dyDescent="0.25">
      <c r="A144" s="61">
        <v>134</v>
      </c>
      <c r="B144" s="51" t="s">
        <v>204</v>
      </c>
      <c r="C144" s="45" t="s">
        <v>17</v>
      </c>
      <c r="D144" s="36">
        <f t="shared" si="10"/>
        <v>6</v>
      </c>
      <c r="E144" s="49"/>
      <c r="F144" s="39">
        <f t="shared" si="11"/>
        <v>0</v>
      </c>
      <c r="G144" s="36"/>
      <c r="H144" s="36"/>
      <c r="I144" s="36"/>
      <c r="J144" s="36"/>
      <c r="K144" s="36"/>
      <c r="L144" s="47"/>
      <c r="M144" s="41"/>
      <c r="N144" s="41"/>
      <c r="O144" s="50">
        <v>6</v>
      </c>
    </row>
    <row r="145" spans="1:15" x14ac:dyDescent="0.25">
      <c r="A145" s="61">
        <v>135</v>
      </c>
      <c r="B145" s="51" t="s">
        <v>203</v>
      </c>
      <c r="C145" s="45" t="s">
        <v>17</v>
      </c>
      <c r="D145" s="36">
        <f t="shared" si="10"/>
        <v>5</v>
      </c>
      <c r="E145" s="49"/>
      <c r="F145" s="39">
        <f t="shared" si="11"/>
        <v>0</v>
      </c>
      <c r="G145" s="36"/>
      <c r="H145" s="36"/>
      <c r="I145" s="36"/>
      <c r="J145" s="36"/>
      <c r="K145" s="36"/>
      <c r="L145" s="47"/>
      <c r="M145" s="41"/>
      <c r="N145" s="41"/>
      <c r="O145" s="50">
        <v>5</v>
      </c>
    </row>
    <row r="146" spans="1:15" x14ac:dyDescent="0.25">
      <c r="A146" s="61">
        <v>136</v>
      </c>
      <c r="B146" s="51" t="s">
        <v>202</v>
      </c>
      <c r="C146" s="45" t="s">
        <v>17</v>
      </c>
      <c r="D146" s="36">
        <f t="shared" si="10"/>
        <v>5</v>
      </c>
      <c r="E146" s="49"/>
      <c r="F146" s="39">
        <f t="shared" si="11"/>
        <v>0</v>
      </c>
      <c r="G146" s="36"/>
      <c r="H146" s="36"/>
      <c r="I146" s="36"/>
      <c r="J146" s="36"/>
      <c r="K146" s="36"/>
      <c r="L146" s="47"/>
      <c r="M146" s="41"/>
      <c r="N146" s="41"/>
      <c r="O146" s="50">
        <v>5</v>
      </c>
    </row>
    <row r="147" spans="1:15" x14ac:dyDescent="0.25">
      <c r="A147" s="61">
        <v>137</v>
      </c>
      <c r="B147" s="37" t="s">
        <v>201</v>
      </c>
      <c r="C147" s="36" t="s">
        <v>21</v>
      </c>
      <c r="D147" s="36">
        <f t="shared" si="10"/>
        <v>3</v>
      </c>
      <c r="E147" s="49"/>
      <c r="F147" s="39">
        <f t="shared" si="11"/>
        <v>0</v>
      </c>
      <c r="G147" s="36"/>
      <c r="H147" s="36"/>
      <c r="I147" s="36"/>
      <c r="J147" s="36"/>
      <c r="K147" s="36"/>
      <c r="L147" s="47"/>
      <c r="M147" s="41"/>
      <c r="N147" s="41"/>
      <c r="O147" s="41">
        <v>3</v>
      </c>
    </row>
    <row r="148" spans="1:15" x14ac:dyDescent="0.25">
      <c r="A148" s="61">
        <v>138</v>
      </c>
      <c r="B148" s="37" t="s">
        <v>200</v>
      </c>
      <c r="C148" s="36" t="s">
        <v>21</v>
      </c>
      <c r="D148" s="36">
        <f t="shared" si="10"/>
        <v>3</v>
      </c>
      <c r="E148" s="49"/>
      <c r="F148" s="39">
        <f t="shared" si="11"/>
        <v>0</v>
      </c>
      <c r="G148" s="36"/>
      <c r="H148" s="36"/>
      <c r="I148" s="36"/>
      <c r="J148" s="36"/>
      <c r="K148" s="36"/>
      <c r="L148" s="47"/>
      <c r="M148" s="41"/>
      <c r="N148" s="41"/>
      <c r="O148" s="41">
        <v>3</v>
      </c>
    </row>
    <row r="149" spans="1:15" x14ac:dyDescent="0.25">
      <c r="A149" s="61">
        <v>139</v>
      </c>
      <c r="B149" s="44" t="s">
        <v>118</v>
      </c>
      <c r="C149" s="36" t="s">
        <v>21</v>
      </c>
      <c r="D149" s="36">
        <f t="shared" si="10"/>
        <v>28</v>
      </c>
      <c r="E149" s="39"/>
      <c r="F149" s="39">
        <f t="shared" si="11"/>
        <v>0</v>
      </c>
      <c r="G149" s="36">
        <v>4</v>
      </c>
      <c r="H149" s="36">
        <v>4</v>
      </c>
      <c r="I149" s="36">
        <v>4</v>
      </c>
      <c r="J149" s="36">
        <v>4</v>
      </c>
      <c r="K149" s="36">
        <v>4</v>
      </c>
      <c r="L149" s="47"/>
      <c r="M149" s="41">
        <v>8</v>
      </c>
      <c r="N149" s="41"/>
      <c r="O149" s="41"/>
    </row>
    <row r="150" spans="1:15" x14ac:dyDescent="0.25">
      <c r="A150" s="61">
        <v>140</v>
      </c>
      <c r="B150" s="44" t="s">
        <v>119</v>
      </c>
      <c r="C150" s="36" t="s">
        <v>21</v>
      </c>
      <c r="D150" s="36">
        <f t="shared" si="10"/>
        <v>75</v>
      </c>
      <c r="E150" s="39"/>
      <c r="F150" s="39">
        <f t="shared" si="11"/>
        <v>0</v>
      </c>
      <c r="G150" s="36">
        <v>12</v>
      </c>
      <c r="H150" s="36">
        <v>12</v>
      </c>
      <c r="I150" s="36">
        <v>12</v>
      </c>
      <c r="J150" s="36">
        <v>12</v>
      </c>
      <c r="K150" s="36">
        <v>12</v>
      </c>
      <c r="L150" s="47"/>
      <c r="M150" s="41">
        <v>15</v>
      </c>
      <c r="N150" s="41"/>
      <c r="O150" s="41"/>
    </row>
    <row r="151" spans="1:15" x14ac:dyDescent="0.25">
      <c r="A151" s="61">
        <v>141</v>
      </c>
      <c r="B151" s="44" t="s">
        <v>120</v>
      </c>
      <c r="C151" s="36" t="s">
        <v>21</v>
      </c>
      <c r="D151" s="36">
        <f t="shared" si="10"/>
        <v>24</v>
      </c>
      <c r="E151" s="39"/>
      <c r="F151" s="39">
        <f t="shared" si="11"/>
        <v>0</v>
      </c>
      <c r="G151" s="36">
        <v>4</v>
      </c>
      <c r="H151" s="36">
        <v>4</v>
      </c>
      <c r="I151" s="36">
        <v>4</v>
      </c>
      <c r="J151" s="36">
        <v>4</v>
      </c>
      <c r="K151" s="36">
        <v>4</v>
      </c>
      <c r="L151" s="47"/>
      <c r="M151" s="41">
        <v>4</v>
      </c>
      <c r="N151" s="41"/>
      <c r="O151" s="41"/>
    </row>
    <row r="152" spans="1:15" x14ac:dyDescent="0.25">
      <c r="A152" s="61">
        <v>142</v>
      </c>
      <c r="B152" s="44" t="s">
        <v>121</v>
      </c>
      <c r="C152" s="36" t="s">
        <v>21</v>
      </c>
      <c r="D152" s="36">
        <f t="shared" si="10"/>
        <v>17</v>
      </c>
      <c r="E152" s="39"/>
      <c r="F152" s="39">
        <f t="shared" si="11"/>
        <v>0</v>
      </c>
      <c r="G152" s="36">
        <v>2</v>
      </c>
      <c r="H152" s="36">
        <v>2</v>
      </c>
      <c r="I152" s="36">
        <v>2</v>
      </c>
      <c r="J152" s="36">
        <v>2</v>
      </c>
      <c r="K152" s="36">
        <v>2</v>
      </c>
      <c r="L152" s="47"/>
      <c r="M152" s="41">
        <v>4</v>
      </c>
      <c r="N152" s="41"/>
      <c r="O152" s="41">
        <v>3</v>
      </c>
    </row>
    <row r="153" spans="1:15" x14ac:dyDescent="0.25">
      <c r="A153" s="61">
        <v>143</v>
      </c>
      <c r="B153" s="53" t="s">
        <v>122</v>
      </c>
      <c r="C153" s="34" t="s">
        <v>21</v>
      </c>
      <c r="D153" s="36">
        <f t="shared" si="10"/>
        <v>20</v>
      </c>
      <c r="E153" s="39"/>
      <c r="F153" s="39">
        <f t="shared" si="11"/>
        <v>0</v>
      </c>
      <c r="G153" s="36">
        <v>4</v>
      </c>
      <c r="H153" s="36">
        <v>4</v>
      </c>
      <c r="I153" s="36">
        <v>4</v>
      </c>
      <c r="J153" s="36">
        <v>4</v>
      </c>
      <c r="K153" s="36">
        <v>4</v>
      </c>
      <c r="L153" s="47"/>
      <c r="M153" s="41"/>
      <c r="N153" s="41"/>
      <c r="O153" s="41"/>
    </row>
    <row r="154" spans="1:15" x14ac:dyDescent="0.25">
      <c r="A154" s="61">
        <v>144</v>
      </c>
      <c r="B154" s="53" t="s">
        <v>123</v>
      </c>
      <c r="C154" s="34" t="s">
        <v>21</v>
      </c>
      <c r="D154" s="36">
        <f t="shared" si="10"/>
        <v>100</v>
      </c>
      <c r="E154" s="39"/>
      <c r="F154" s="39">
        <f t="shared" si="11"/>
        <v>0</v>
      </c>
      <c r="G154" s="36">
        <v>20</v>
      </c>
      <c r="H154" s="36">
        <v>20</v>
      </c>
      <c r="I154" s="36">
        <v>20</v>
      </c>
      <c r="J154" s="36">
        <v>20</v>
      </c>
      <c r="K154" s="36">
        <v>20</v>
      </c>
      <c r="L154" s="47"/>
      <c r="M154" s="41"/>
      <c r="N154" s="41"/>
      <c r="O154" s="41"/>
    </row>
    <row r="155" spans="1:15" x14ac:dyDescent="0.25">
      <c r="A155" s="61">
        <v>145</v>
      </c>
      <c r="B155" s="53" t="s">
        <v>124</v>
      </c>
      <c r="C155" s="34" t="s">
        <v>21</v>
      </c>
      <c r="D155" s="36">
        <f t="shared" si="10"/>
        <v>5</v>
      </c>
      <c r="E155" s="39"/>
      <c r="F155" s="39">
        <f t="shared" si="11"/>
        <v>0</v>
      </c>
      <c r="G155" s="36">
        <v>1</v>
      </c>
      <c r="H155" s="36">
        <v>1</v>
      </c>
      <c r="I155" s="36">
        <v>1</v>
      </c>
      <c r="J155" s="36">
        <v>1</v>
      </c>
      <c r="K155" s="36">
        <v>1</v>
      </c>
      <c r="L155" s="47"/>
      <c r="M155" s="41"/>
      <c r="N155" s="41"/>
      <c r="O155" s="41"/>
    </row>
    <row r="156" spans="1:15" x14ac:dyDescent="0.25">
      <c r="A156" s="61">
        <v>146</v>
      </c>
      <c r="B156" s="53" t="s">
        <v>125</v>
      </c>
      <c r="C156" s="34" t="s">
        <v>21</v>
      </c>
      <c r="D156" s="36">
        <f t="shared" si="10"/>
        <v>20</v>
      </c>
      <c r="E156" s="39"/>
      <c r="F156" s="39">
        <f t="shared" si="11"/>
        <v>0</v>
      </c>
      <c r="G156" s="36">
        <v>4</v>
      </c>
      <c r="H156" s="36">
        <v>4</v>
      </c>
      <c r="I156" s="36">
        <v>4</v>
      </c>
      <c r="J156" s="36">
        <v>4</v>
      </c>
      <c r="K156" s="36">
        <v>4</v>
      </c>
      <c r="L156" s="47"/>
      <c r="M156" s="41"/>
      <c r="N156" s="41"/>
      <c r="O156" s="41"/>
    </row>
    <row r="157" spans="1:15" ht="15" customHeight="1" x14ac:dyDescent="0.25">
      <c r="A157" s="61">
        <v>147</v>
      </c>
      <c r="B157" s="53" t="s">
        <v>126</v>
      </c>
      <c r="C157" s="34" t="s">
        <v>127</v>
      </c>
      <c r="D157" s="36">
        <f t="shared" si="10"/>
        <v>15</v>
      </c>
      <c r="E157" s="39"/>
      <c r="F157" s="39">
        <f t="shared" si="11"/>
        <v>0</v>
      </c>
      <c r="G157" s="36">
        <v>3</v>
      </c>
      <c r="H157" s="36">
        <v>3</v>
      </c>
      <c r="I157" s="36">
        <v>3</v>
      </c>
      <c r="J157" s="36">
        <v>3</v>
      </c>
      <c r="K157" s="36">
        <v>3</v>
      </c>
      <c r="L157" s="47"/>
      <c r="M157" s="41"/>
      <c r="N157" s="41"/>
      <c r="O157" s="41"/>
    </row>
    <row r="158" spans="1:15" x14ac:dyDescent="0.25">
      <c r="A158" s="61">
        <v>148</v>
      </c>
      <c r="B158" s="53" t="s">
        <v>128</v>
      </c>
      <c r="C158" s="34" t="s">
        <v>21</v>
      </c>
      <c r="D158" s="36">
        <f t="shared" si="10"/>
        <v>5</v>
      </c>
      <c r="E158" s="39"/>
      <c r="F158" s="39">
        <f t="shared" si="11"/>
        <v>0</v>
      </c>
      <c r="G158" s="36">
        <v>1</v>
      </c>
      <c r="H158" s="36">
        <v>1</v>
      </c>
      <c r="I158" s="36">
        <v>1</v>
      </c>
      <c r="J158" s="36">
        <v>1</v>
      </c>
      <c r="K158" s="36">
        <v>1</v>
      </c>
      <c r="L158" s="47"/>
      <c r="M158" s="41"/>
      <c r="N158" s="41"/>
      <c r="O158" s="41"/>
    </row>
    <row r="159" spans="1:15" x14ac:dyDescent="0.25">
      <c r="A159" s="61">
        <v>149</v>
      </c>
      <c r="B159" s="53" t="s">
        <v>222</v>
      </c>
      <c r="C159" s="34" t="s">
        <v>21</v>
      </c>
      <c r="D159" s="36">
        <f t="shared" si="10"/>
        <v>1</v>
      </c>
      <c r="E159" s="39"/>
      <c r="F159" s="39">
        <f t="shared" si="11"/>
        <v>0</v>
      </c>
      <c r="G159" s="36"/>
      <c r="H159" s="36"/>
      <c r="I159" s="36"/>
      <c r="J159" s="36"/>
      <c r="K159" s="36"/>
      <c r="L159" s="47"/>
      <c r="M159" s="41"/>
      <c r="N159" s="41"/>
      <c r="O159" s="41">
        <v>1</v>
      </c>
    </row>
    <row r="160" spans="1:15" ht="24" x14ac:dyDescent="0.25">
      <c r="A160" s="61">
        <v>150</v>
      </c>
      <c r="B160" s="53" t="s">
        <v>129</v>
      </c>
      <c r="C160" s="34" t="s">
        <v>21</v>
      </c>
      <c r="D160" s="36">
        <f t="shared" si="10"/>
        <v>5</v>
      </c>
      <c r="E160" s="39"/>
      <c r="F160" s="39">
        <f t="shared" si="11"/>
        <v>0</v>
      </c>
      <c r="G160" s="36">
        <v>1</v>
      </c>
      <c r="H160" s="36">
        <v>1</v>
      </c>
      <c r="I160" s="36">
        <v>1</v>
      </c>
      <c r="J160" s="36">
        <v>1</v>
      </c>
      <c r="K160" s="36">
        <v>1</v>
      </c>
      <c r="L160" s="47"/>
      <c r="M160" s="41"/>
      <c r="N160" s="41"/>
      <c r="O160" s="41"/>
    </row>
    <row r="161" spans="1:15" ht="24" x14ac:dyDescent="0.25">
      <c r="A161" s="61">
        <v>151</v>
      </c>
      <c r="B161" s="53" t="s">
        <v>130</v>
      </c>
      <c r="C161" s="34" t="s">
        <v>21</v>
      </c>
      <c r="D161" s="36">
        <f t="shared" si="10"/>
        <v>10</v>
      </c>
      <c r="E161" s="39"/>
      <c r="F161" s="39">
        <f t="shared" si="11"/>
        <v>0</v>
      </c>
      <c r="G161" s="36">
        <v>2</v>
      </c>
      <c r="H161" s="36">
        <v>2</v>
      </c>
      <c r="I161" s="36">
        <v>2</v>
      </c>
      <c r="J161" s="36">
        <v>2</v>
      </c>
      <c r="K161" s="36">
        <v>2</v>
      </c>
      <c r="L161" s="47"/>
      <c r="M161" s="41"/>
      <c r="N161" s="41"/>
      <c r="O161" s="41"/>
    </row>
    <row r="162" spans="1:15" x14ac:dyDescent="0.25">
      <c r="A162" s="61">
        <v>152</v>
      </c>
      <c r="B162" s="53" t="s">
        <v>131</v>
      </c>
      <c r="C162" s="34" t="s">
        <v>21</v>
      </c>
      <c r="D162" s="36">
        <f t="shared" si="10"/>
        <v>125</v>
      </c>
      <c r="E162" s="39"/>
      <c r="F162" s="39">
        <f t="shared" si="11"/>
        <v>0</v>
      </c>
      <c r="G162" s="36">
        <v>25</v>
      </c>
      <c r="H162" s="36">
        <v>25</v>
      </c>
      <c r="I162" s="36">
        <v>25</v>
      </c>
      <c r="J162" s="36">
        <v>25</v>
      </c>
      <c r="K162" s="36">
        <v>25</v>
      </c>
      <c r="L162" s="47"/>
      <c r="M162" s="41"/>
      <c r="N162" s="41"/>
      <c r="O162" s="41"/>
    </row>
    <row r="163" spans="1:15" x14ac:dyDescent="0.25">
      <c r="A163" s="61">
        <v>153</v>
      </c>
      <c r="B163" s="53" t="s">
        <v>132</v>
      </c>
      <c r="C163" s="34" t="s">
        <v>21</v>
      </c>
      <c r="D163" s="36">
        <f t="shared" si="10"/>
        <v>125</v>
      </c>
      <c r="E163" s="39"/>
      <c r="F163" s="39">
        <f t="shared" si="11"/>
        <v>0</v>
      </c>
      <c r="G163" s="36">
        <v>25</v>
      </c>
      <c r="H163" s="36">
        <v>25</v>
      </c>
      <c r="I163" s="36">
        <v>25</v>
      </c>
      <c r="J163" s="36">
        <v>25</v>
      </c>
      <c r="K163" s="36">
        <v>25</v>
      </c>
      <c r="L163" s="47"/>
      <c r="M163" s="41"/>
      <c r="N163" s="41"/>
      <c r="O163" s="41"/>
    </row>
    <row r="164" spans="1:15" x14ac:dyDescent="0.25">
      <c r="A164" s="61">
        <v>154</v>
      </c>
      <c r="B164" s="37" t="s">
        <v>108</v>
      </c>
      <c r="C164" s="36" t="s">
        <v>21</v>
      </c>
      <c r="D164" s="36">
        <f t="shared" si="10"/>
        <v>140</v>
      </c>
      <c r="E164" s="39"/>
      <c r="F164" s="39">
        <f t="shared" ref="F164:F195" si="12">D164*E164</f>
        <v>0</v>
      </c>
      <c r="G164" s="36">
        <v>20</v>
      </c>
      <c r="H164" s="36">
        <v>20</v>
      </c>
      <c r="I164" s="36">
        <v>20</v>
      </c>
      <c r="J164" s="36">
        <v>20</v>
      </c>
      <c r="K164" s="36">
        <v>20</v>
      </c>
      <c r="L164" s="47"/>
      <c r="M164" s="41">
        <v>10</v>
      </c>
      <c r="N164" s="41"/>
      <c r="O164" s="41">
        <v>30</v>
      </c>
    </row>
    <row r="165" spans="1:15" ht="24" x14ac:dyDescent="0.25">
      <c r="A165" s="61">
        <v>155</v>
      </c>
      <c r="B165" s="51" t="s">
        <v>223</v>
      </c>
      <c r="C165" s="45" t="s">
        <v>171</v>
      </c>
      <c r="D165" s="36">
        <f t="shared" si="10"/>
        <v>3</v>
      </c>
      <c r="E165" s="49"/>
      <c r="F165" s="39">
        <f t="shared" si="12"/>
        <v>0</v>
      </c>
      <c r="G165" s="36"/>
      <c r="H165" s="36"/>
      <c r="I165" s="36"/>
      <c r="J165" s="36"/>
      <c r="K165" s="36"/>
      <c r="L165" s="47"/>
      <c r="M165" s="41"/>
      <c r="N165" s="41"/>
      <c r="O165" s="50">
        <v>3</v>
      </c>
    </row>
    <row r="166" spans="1:15" ht="24" x14ac:dyDescent="0.25">
      <c r="A166" s="61">
        <v>156</v>
      </c>
      <c r="B166" s="51" t="s">
        <v>224</v>
      </c>
      <c r="C166" s="45" t="s">
        <v>171</v>
      </c>
      <c r="D166" s="36">
        <f t="shared" si="10"/>
        <v>3</v>
      </c>
      <c r="E166" s="49"/>
      <c r="F166" s="39">
        <f t="shared" si="12"/>
        <v>0</v>
      </c>
      <c r="G166" s="36"/>
      <c r="H166" s="36"/>
      <c r="I166" s="36"/>
      <c r="J166" s="36"/>
      <c r="K166" s="36"/>
      <c r="L166" s="47"/>
      <c r="M166" s="41"/>
      <c r="N166" s="41"/>
      <c r="O166" s="50">
        <v>3</v>
      </c>
    </row>
    <row r="167" spans="1:15" x14ac:dyDescent="0.25">
      <c r="A167" s="61"/>
      <c r="B167" s="66" t="s">
        <v>139</v>
      </c>
      <c r="C167" s="48"/>
      <c r="D167" s="36"/>
      <c r="E167" s="39"/>
      <c r="F167" s="39"/>
      <c r="G167" s="40"/>
      <c r="H167" s="40"/>
      <c r="I167" s="40"/>
      <c r="J167" s="40"/>
      <c r="K167" s="40"/>
      <c r="L167" s="47"/>
      <c r="M167" s="41"/>
      <c r="N167" s="41"/>
      <c r="O167" s="41"/>
    </row>
    <row r="168" spans="1:15" x14ac:dyDescent="0.25">
      <c r="A168" s="61">
        <v>157</v>
      </c>
      <c r="B168" s="51" t="s">
        <v>140</v>
      </c>
      <c r="C168" s="45" t="s">
        <v>38</v>
      </c>
      <c r="D168" s="36">
        <f t="shared" ref="D168:D209" si="13">SUM(G168:O168)</f>
        <v>27</v>
      </c>
      <c r="E168" s="39"/>
      <c r="F168" s="39">
        <f t="shared" ref="F168:F209" si="14">D168*E168</f>
        <v>0</v>
      </c>
      <c r="G168" s="40"/>
      <c r="H168" s="40"/>
      <c r="I168" s="40"/>
      <c r="J168" s="40"/>
      <c r="K168" s="40"/>
      <c r="L168" s="47"/>
      <c r="M168" s="41">
        <v>12</v>
      </c>
      <c r="N168" s="50"/>
      <c r="O168" s="20">
        <v>15</v>
      </c>
    </row>
    <row r="169" spans="1:15" x14ac:dyDescent="0.25">
      <c r="A169" s="61">
        <v>158</v>
      </c>
      <c r="B169" s="51" t="s">
        <v>141</v>
      </c>
      <c r="C169" s="45" t="s">
        <v>38</v>
      </c>
      <c r="D169" s="36">
        <f t="shared" si="13"/>
        <v>24</v>
      </c>
      <c r="E169" s="39"/>
      <c r="F169" s="39">
        <f t="shared" si="14"/>
        <v>0</v>
      </c>
      <c r="G169" s="40"/>
      <c r="H169" s="40"/>
      <c r="I169" s="40"/>
      <c r="J169" s="40"/>
      <c r="K169" s="40"/>
      <c r="L169" s="47"/>
      <c r="M169" s="41">
        <v>10</v>
      </c>
      <c r="N169" s="50"/>
      <c r="O169" s="20">
        <v>14</v>
      </c>
    </row>
    <row r="170" spans="1:15" x14ac:dyDescent="0.25">
      <c r="A170" s="61">
        <v>159</v>
      </c>
      <c r="B170" s="51" t="s">
        <v>142</v>
      </c>
      <c r="C170" s="45" t="s">
        <v>38</v>
      </c>
      <c r="D170" s="36">
        <f t="shared" si="13"/>
        <v>44</v>
      </c>
      <c r="E170" s="39"/>
      <c r="F170" s="39">
        <f t="shared" si="14"/>
        <v>0</v>
      </c>
      <c r="G170" s="40"/>
      <c r="H170" s="40"/>
      <c r="I170" s="40"/>
      <c r="J170" s="40"/>
      <c r="K170" s="40"/>
      <c r="L170" s="47"/>
      <c r="M170" s="41">
        <v>14</v>
      </c>
      <c r="N170" s="50"/>
      <c r="O170" s="20">
        <v>30</v>
      </c>
    </row>
    <row r="171" spans="1:15" x14ac:dyDescent="0.25">
      <c r="A171" s="61">
        <v>160</v>
      </c>
      <c r="B171" s="51" t="s">
        <v>143</v>
      </c>
      <c r="C171" s="45" t="s">
        <v>38</v>
      </c>
      <c r="D171" s="36">
        <f t="shared" si="13"/>
        <v>24</v>
      </c>
      <c r="E171" s="39"/>
      <c r="F171" s="39">
        <f t="shared" si="14"/>
        <v>0</v>
      </c>
      <c r="G171" s="40"/>
      <c r="H171" s="40"/>
      <c r="I171" s="40"/>
      <c r="J171" s="40"/>
      <c r="K171" s="40"/>
      <c r="L171" s="47"/>
      <c r="M171" s="41">
        <v>14</v>
      </c>
      <c r="N171" s="50"/>
      <c r="O171" s="20">
        <v>10</v>
      </c>
    </row>
    <row r="172" spans="1:15" x14ac:dyDescent="0.25">
      <c r="A172" s="61">
        <v>161</v>
      </c>
      <c r="B172" s="51" t="s">
        <v>144</v>
      </c>
      <c r="C172" s="45" t="s">
        <v>38</v>
      </c>
      <c r="D172" s="36">
        <f t="shared" si="13"/>
        <v>24</v>
      </c>
      <c r="E172" s="39"/>
      <c r="F172" s="39">
        <f t="shared" si="14"/>
        <v>0</v>
      </c>
      <c r="G172" s="40"/>
      <c r="H172" s="40"/>
      <c r="I172" s="40"/>
      <c r="J172" s="40"/>
      <c r="K172" s="40"/>
      <c r="L172" s="47"/>
      <c r="M172" s="41">
        <v>12</v>
      </c>
      <c r="N172" s="50"/>
      <c r="O172" s="20">
        <v>12</v>
      </c>
    </row>
    <row r="173" spans="1:15" x14ac:dyDescent="0.25">
      <c r="A173" s="61">
        <v>162</v>
      </c>
      <c r="B173" s="51" t="s">
        <v>238</v>
      </c>
      <c r="C173" s="45" t="s">
        <v>38</v>
      </c>
      <c r="D173" s="36">
        <f t="shared" si="13"/>
        <v>5</v>
      </c>
      <c r="E173" s="39"/>
      <c r="F173" s="39">
        <f t="shared" si="14"/>
        <v>0</v>
      </c>
      <c r="G173" s="40"/>
      <c r="H173" s="40"/>
      <c r="I173" s="40"/>
      <c r="J173" s="40"/>
      <c r="K173" s="40"/>
      <c r="L173" s="47"/>
      <c r="M173" s="41">
        <v>4</v>
      </c>
      <c r="N173" s="50"/>
      <c r="O173" s="20">
        <v>1</v>
      </c>
    </row>
    <row r="174" spans="1:15" x14ac:dyDescent="0.25">
      <c r="A174" s="61">
        <v>163</v>
      </c>
      <c r="B174" s="1" t="s">
        <v>239</v>
      </c>
      <c r="C174" s="67" t="s">
        <v>38</v>
      </c>
      <c r="D174" s="36">
        <f t="shared" si="13"/>
        <v>8</v>
      </c>
      <c r="E174" s="68"/>
      <c r="F174" s="39">
        <f t="shared" si="14"/>
        <v>0</v>
      </c>
      <c r="G174" s="40"/>
      <c r="H174" s="40"/>
      <c r="I174" s="40"/>
      <c r="J174" s="40"/>
      <c r="K174" s="40"/>
      <c r="L174" s="47"/>
      <c r="M174" s="41"/>
      <c r="N174" s="50"/>
      <c r="O174" s="41">
        <v>8</v>
      </c>
    </row>
    <row r="175" spans="1:15" ht="13.2" customHeight="1" x14ac:dyDescent="0.25">
      <c r="A175" s="61">
        <v>164</v>
      </c>
      <c r="B175" s="52" t="s">
        <v>240</v>
      </c>
      <c r="C175" s="45" t="s">
        <v>38</v>
      </c>
      <c r="D175" s="36">
        <f t="shared" si="13"/>
        <v>10</v>
      </c>
      <c r="E175" s="39"/>
      <c r="F175" s="39">
        <f t="shared" si="14"/>
        <v>0</v>
      </c>
      <c r="G175" s="40"/>
      <c r="H175" s="40"/>
      <c r="I175" s="40"/>
      <c r="J175" s="40"/>
      <c r="K175" s="40"/>
      <c r="L175" s="47"/>
      <c r="M175" s="41">
        <v>8</v>
      </c>
      <c r="N175" s="50"/>
      <c r="O175" s="41">
        <v>2</v>
      </c>
    </row>
    <row r="176" spans="1:15" x14ac:dyDescent="0.25">
      <c r="A176" s="61">
        <v>165</v>
      </c>
      <c r="B176" s="51" t="s">
        <v>145</v>
      </c>
      <c r="C176" s="45" t="s">
        <v>146</v>
      </c>
      <c r="D176" s="36">
        <f t="shared" si="13"/>
        <v>20</v>
      </c>
      <c r="E176" s="39"/>
      <c r="F176" s="39">
        <f t="shared" si="14"/>
        <v>0</v>
      </c>
      <c r="G176" s="40"/>
      <c r="H176" s="40"/>
      <c r="I176" s="40"/>
      <c r="J176" s="40"/>
      <c r="K176" s="40"/>
      <c r="L176" s="47"/>
      <c r="M176" s="41">
        <v>10</v>
      </c>
      <c r="N176" s="50"/>
      <c r="O176" s="20">
        <v>10</v>
      </c>
    </row>
    <row r="177" spans="1:15" x14ac:dyDescent="0.25">
      <c r="A177" s="61">
        <v>166</v>
      </c>
      <c r="B177" s="51" t="s">
        <v>147</v>
      </c>
      <c r="C177" s="45" t="s">
        <v>38</v>
      </c>
      <c r="D177" s="36">
        <f t="shared" si="13"/>
        <v>2</v>
      </c>
      <c r="E177" s="39"/>
      <c r="F177" s="39">
        <f t="shared" si="14"/>
        <v>0</v>
      </c>
      <c r="G177" s="40"/>
      <c r="H177" s="40"/>
      <c r="I177" s="40"/>
      <c r="J177" s="40"/>
      <c r="K177" s="40"/>
      <c r="L177" s="47"/>
      <c r="M177" s="41">
        <v>1</v>
      </c>
      <c r="N177" s="50"/>
      <c r="O177" s="41">
        <v>1</v>
      </c>
    </row>
    <row r="178" spans="1:15" x14ac:dyDescent="0.25">
      <c r="A178" s="61">
        <v>167</v>
      </c>
      <c r="B178" s="42" t="s">
        <v>148</v>
      </c>
      <c r="C178" s="48" t="s">
        <v>137</v>
      </c>
      <c r="D178" s="36">
        <f t="shared" si="13"/>
        <v>6</v>
      </c>
      <c r="E178" s="39"/>
      <c r="F178" s="39">
        <f t="shared" si="14"/>
        <v>0</v>
      </c>
      <c r="G178" s="40"/>
      <c r="H178" s="40"/>
      <c r="I178" s="40"/>
      <c r="J178" s="40"/>
      <c r="K178" s="40"/>
      <c r="L178" s="47"/>
      <c r="M178" s="41">
        <v>6</v>
      </c>
      <c r="N178" s="50"/>
      <c r="O178" s="41"/>
    </row>
    <row r="179" spans="1:15" x14ac:dyDescent="0.25">
      <c r="A179" s="61">
        <v>168</v>
      </c>
      <c r="B179" s="69" t="s">
        <v>258</v>
      </c>
      <c r="C179" s="48" t="s">
        <v>137</v>
      </c>
      <c r="D179" s="36">
        <f t="shared" si="13"/>
        <v>12</v>
      </c>
      <c r="E179" s="39"/>
      <c r="F179" s="39">
        <f t="shared" si="14"/>
        <v>0</v>
      </c>
      <c r="G179" s="40"/>
      <c r="H179" s="40"/>
      <c r="I179" s="40"/>
      <c r="J179" s="40"/>
      <c r="K179" s="40"/>
      <c r="L179" s="47"/>
      <c r="M179" s="41"/>
      <c r="N179" s="50"/>
      <c r="O179" s="54">
        <v>12</v>
      </c>
    </row>
    <row r="180" spans="1:15" x14ac:dyDescent="0.25">
      <c r="A180" s="61">
        <v>169</v>
      </c>
      <c r="B180" s="69" t="s">
        <v>259</v>
      </c>
      <c r="C180" s="48" t="s">
        <v>137</v>
      </c>
      <c r="D180" s="36">
        <f t="shared" si="13"/>
        <v>1</v>
      </c>
      <c r="E180" s="39"/>
      <c r="F180" s="39">
        <f t="shared" si="14"/>
        <v>0</v>
      </c>
      <c r="G180" s="40"/>
      <c r="H180" s="40"/>
      <c r="I180" s="40"/>
      <c r="J180" s="40"/>
      <c r="K180" s="40"/>
      <c r="L180" s="47"/>
      <c r="M180" s="41"/>
      <c r="N180" s="50"/>
      <c r="O180" s="54">
        <v>1</v>
      </c>
    </row>
    <row r="181" spans="1:15" ht="13.2" customHeight="1" x14ac:dyDescent="0.25">
      <c r="A181" s="61">
        <v>170</v>
      </c>
      <c r="B181" s="42" t="s">
        <v>149</v>
      </c>
      <c r="C181" s="48" t="s">
        <v>137</v>
      </c>
      <c r="D181" s="36">
        <f t="shared" si="13"/>
        <v>6</v>
      </c>
      <c r="E181" s="39"/>
      <c r="F181" s="39">
        <f t="shared" si="14"/>
        <v>0</v>
      </c>
      <c r="G181" s="40"/>
      <c r="H181" s="40"/>
      <c r="I181" s="40"/>
      <c r="J181" s="40"/>
      <c r="K181" s="40"/>
      <c r="L181" s="47"/>
      <c r="M181" s="41">
        <v>6</v>
      </c>
      <c r="N181" s="50"/>
      <c r="O181" s="41"/>
    </row>
    <row r="182" spans="1:15" ht="14.4" customHeight="1" x14ac:dyDescent="0.25">
      <c r="A182" s="61">
        <v>171</v>
      </c>
      <c r="B182" s="2" t="s">
        <v>236</v>
      </c>
      <c r="C182" s="15" t="s">
        <v>137</v>
      </c>
      <c r="D182" s="36">
        <f t="shared" si="13"/>
        <v>8</v>
      </c>
      <c r="E182" s="68"/>
      <c r="F182" s="39">
        <f t="shared" si="14"/>
        <v>0</v>
      </c>
      <c r="G182" s="40"/>
      <c r="H182" s="40"/>
      <c r="I182" s="40"/>
      <c r="J182" s="40"/>
      <c r="K182" s="40"/>
      <c r="L182" s="47"/>
      <c r="M182" s="41"/>
      <c r="N182" s="50"/>
      <c r="O182" s="41">
        <v>8</v>
      </c>
    </row>
    <row r="183" spans="1:15" x14ac:dyDescent="0.25">
      <c r="A183" s="61">
        <v>172</v>
      </c>
      <c r="B183" s="1" t="s">
        <v>237</v>
      </c>
      <c r="C183" s="67" t="s">
        <v>38</v>
      </c>
      <c r="D183" s="36">
        <f t="shared" si="13"/>
        <v>8</v>
      </c>
      <c r="E183" s="68"/>
      <c r="F183" s="39">
        <f t="shared" si="14"/>
        <v>0</v>
      </c>
      <c r="G183" s="40"/>
      <c r="H183" s="40"/>
      <c r="I183" s="40"/>
      <c r="J183" s="40"/>
      <c r="K183" s="40"/>
      <c r="L183" s="47"/>
      <c r="M183" s="41"/>
      <c r="N183" s="50"/>
      <c r="O183" s="41">
        <v>8</v>
      </c>
    </row>
    <row r="184" spans="1:15" ht="15" customHeight="1" x14ac:dyDescent="0.25">
      <c r="A184" s="61">
        <v>173</v>
      </c>
      <c r="B184" s="52" t="s">
        <v>150</v>
      </c>
      <c r="C184" s="45" t="s">
        <v>38</v>
      </c>
      <c r="D184" s="36">
        <f t="shared" si="13"/>
        <v>10</v>
      </c>
      <c r="E184" s="39"/>
      <c r="F184" s="39">
        <f t="shared" si="14"/>
        <v>0</v>
      </c>
      <c r="G184" s="40"/>
      <c r="H184" s="40"/>
      <c r="I184" s="40"/>
      <c r="J184" s="40"/>
      <c r="K184" s="40"/>
      <c r="L184" s="47"/>
      <c r="M184" s="41">
        <v>8</v>
      </c>
      <c r="N184" s="50"/>
      <c r="O184" s="41">
        <v>2</v>
      </c>
    </row>
    <row r="185" spans="1:15" x14ac:dyDescent="0.25">
      <c r="A185" s="61">
        <v>174</v>
      </c>
      <c r="B185" s="52" t="s">
        <v>151</v>
      </c>
      <c r="C185" s="45" t="s">
        <v>55</v>
      </c>
      <c r="D185" s="36">
        <f t="shared" si="13"/>
        <v>400</v>
      </c>
      <c r="E185" s="39"/>
      <c r="F185" s="39">
        <f t="shared" si="14"/>
        <v>0</v>
      </c>
      <c r="G185" s="40"/>
      <c r="H185" s="40"/>
      <c r="I185" s="40"/>
      <c r="J185" s="40"/>
      <c r="K185" s="40"/>
      <c r="L185" s="47"/>
      <c r="M185" s="41">
        <v>100</v>
      </c>
      <c r="N185" s="50"/>
      <c r="O185" s="41">
        <v>300</v>
      </c>
    </row>
    <row r="186" spans="1:15" x14ac:dyDescent="0.25">
      <c r="A186" s="61">
        <v>175</v>
      </c>
      <c r="B186" s="52" t="s">
        <v>152</v>
      </c>
      <c r="C186" s="45" t="s">
        <v>55</v>
      </c>
      <c r="D186" s="36">
        <f t="shared" si="13"/>
        <v>400</v>
      </c>
      <c r="E186" s="39"/>
      <c r="F186" s="39">
        <f t="shared" si="14"/>
        <v>0</v>
      </c>
      <c r="G186" s="40"/>
      <c r="H186" s="40"/>
      <c r="I186" s="40"/>
      <c r="J186" s="40"/>
      <c r="K186" s="40"/>
      <c r="L186" s="47"/>
      <c r="M186" s="41">
        <v>100</v>
      </c>
      <c r="N186" s="50"/>
      <c r="O186" s="41">
        <v>300</v>
      </c>
    </row>
    <row r="187" spans="1:15" x14ac:dyDescent="0.25">
      <c r="A187" s="61">
        <v>176</v>
      </c>
      <c r="B187" s="52" t="s">
        <v>153</v>
      </c>
      <c r="C187" s="45" t="s">
        <v>55</v>
      </c>
      <c r="D187" s="36">
        <f t="shared" si="13"/>
        <v>400</v>
      </c>
      <c r="E187" s="39"/>
      <c r="F187" s="39">
        <f t="shared" si="14"/>
        <v>0</v>
      </c>
      <c r="G187" s="40"/>
      <c r="H187" s="40"/>
      <c r="I187" s="40"/>
      <c r="J187" s="40"/>
      <c r="K187" s="40"/>
      <c r="L187" s="47"/>
      <c r="M187" s="41">
        <v>100</v>
      </c>
      <c r="N187" s="50"/>
      <c r="O187" s="41">
        <v>300</v>
      </c>
    </row>
    <row r="188" spans="1:15" x14ac:dyDescent="0.25">
      <c r="A188" s="61">
        <v>177</v>
      </c>
      <c r="B188" s="52" t="s">
        <v>154</v>
      </c>
      <c r="C188" s="45" t="s">
        <v>55</v>
      </c>
      <c r="D188" s="36">
        <f t="shared" si="13"/>
        <v>250</v>
      </c>
      <c r="E188" s="39"/>
      <c r="F188" s="39">
        <f t="shared" si="14"/>
        <v>0</v>
      </c>
      <c r="G188" s="40"/>
      <c r="H188" s="40"/>
      <c r="I188" s="40"/>
      <c r="J188" s="40"/>
      <c r="K188" s="40"/>
      <c r="L188" s="47"/>
      <c r="M188" s="41">
        <v>50</v>
      </c>
      <c r="N188" s="50"/>
      <c r="O188" s="41">
        <v>200</v>
      </c>
    </row>
    <row r="189" spans="1:15" x14ac:dyDescent="0.25">
      <c r="A189" s="61">
        <v>178</v>
      </c>
      <c r="B189" s="52" t="s">
        <v>232</v>
      </c>
      <c r="C189" s="45" t="s">
        <v>55</v>
      </c>
      <c r="D189" s="36">
        <f t="shared" si="13"/>
        <v>250</v>
      </c>
      <c r="E189" s="39"/>
      <c r="F189" s="39">
        <f t="shared" si="14"/>
        <v>0</v>
      </c>
      <c r="G189" s="40"/>
      <c r="H189" s="40"/>
      <c r="I189" s="40"/>
      <c r="J189" s="40"/>
      <c r="K189" s="40"/>
      <c r="L189" s="47"/>
      <c r="M189" s="41">
        <v>50</v>
      </c>
      <c r="N189" s="50"/>
      <c r="O189" s="41">
        <v>200</v>
      </c>
    </row>
    <row r="190" spans="1:15" x14ac:dyDescent="0.25">
      <c r="A190" s="61">
        <v>179</v>
      </c>
      <c r="B190" s="52" t="s">
        <v>233</v>
      </c>
      <c r="C190" s="45" t="s">
        <v>55</v>
      </c>
      <c r="D190" s="36">
        <f t="shared" si="13"/>
        <v>250</v>
      </c>
      <c r="E190" s="39"/>
      <c r="F190" s="39">
        <f t="shared" si="14"/>
        <v>0</v>
      </c>
      <c r="G190" s="40"/>
      <c r="H190" s="40"/>
      <c r="I190" s="40"/>
      <c r="J190" s="40"/>
      <c r="K190" s="40"/>
      <c r="L190" s="47"/>
      <c r="M190" s="41">
        <v>50</v>
      </c>
      <c r="N190" s="50"/>
      <c r="O190" s="41">
        <v>200</v>
      </c>
    </row>
    <row r="191" spans="1:15" x14ac:dyDescent="0.25">
      <c r="A191" s="61">
        <v>180</v>
      </c>
      <c r="B191" s="70" t="s">
        <v>231</v>
      </c>
      <c r="C191" s="67" t="s">
        <v>55</v>
      </c>
      <c r="D191" s="36">
        <f t="shared" si="13"/>
        <v>20</v>
      </c>
      <c r="E191" s="68"/>
      <c r="F191" s="39">
        <f t="shared" si="14"/>
        <v>0</v>
      </c>
      <c r="G191" s="40"/>
      <c r="H191" s="40"/>
      <c r="I191" s="40"/>
      <c r="J191" s="40"/>
      <c r="K191" s="40"/>
      <c r="L191" s="47"/>
      <c r="M191" s="41"/>
      <c r="N191" s="50"/>
      <c r="O191" s="20">
        <v>20</v>
      </c>
    </row>
    <row r="192" spans="1:15" x14ac:dyDescent="0.25">
      <c r="A192" s="61">
        <v>181</v>
      </c>
      <c r="B192" s="70" t="s">
        <v>242</v>
      </c>
      <c r="C192" s="67" t="s">
        <v>55</v>
      </c>
      <c r="D192" s="36">
        <f t="shared" si="13"/>
        <v>20</v>
      </c>
      <c r="E192" s="68"/>
      <c r="F192" s="39">
        <f t="shared" si="14"/>
        <v>0</v>
      </c>
      <c r="G192" s="40"/>
      <c r="H192" s="40"/>
      <c r="I192" s="40"/>
      <c r="J192" s="40"/>
      <c r="K192" s="40"/>
      <c r="L192" s="47"/>
      <c r="M192" s="41"/>
      <c r="N192" s="50"/>
      <c r="O192" s="20">
        <v>20</v>
      </c>
    </row>
    <row r="193" spans="1:15" x14ac:dyDescent="0.25">
      <c r="A193" s="61">
        <v>182</v>
      </c>
      <c r="B193" s="52" t="s">
        <v>155</v>
      </c>
      <c r="C193" s="45" t="s">
        <v>21</v>
      </c>
      <c r="D193" s="36">
        <f t="shared" si="13"/>
        <v>6</v>
      </c>
      <c r="E193" s="39"/>
      <c r="F193" s="39">
        <f t="shared" si="14"/>
        <v>0</v>
      </c>
      <c r="G193" s="40"/>
      <c r="H193" s="40"/>
      <c r="I193" s="40"/>
      <c r="J193" s="40"/>
      <c r="K193" s="40"/>
      <c r="L193" s="47"/>
      <c r="M193" s="41">
        <v>6</v>
      </c>
      <c r="N193" s="50"/>
      <c r="O193" s="41"/>
    </row>
    <row r="194" spans="1:15" ht="48" x14ac:dyDescent="0.25">
      <c r="A194" s="61">
        <v>183</v>
      </c>
      <c r="B194" s="70" t="s">
        <v>234</v>
      </c>
      <c r="C194" s="67" t="s">
        <v>38</v>
      </c>
      <c r="D194" s="36">
        <f t="shared" si="13"/>
        <v>1</v>
      </c>
      <c r="E194" s="68"/>
      <c r="F194" s="39">
        <f t="shared" si="14"/>
        <v>0</v>
      </c>
      <c r="G194" s="40"/>
      <c r="H194" s="40"/>
      <c r="I194" s="40"/>
      <c r="J194" s="40"/>
      <c r="K194" s="40"/>
      <c r="L194" s="47"/>
      <c r="M194" s="41"/>
      <c r="N194" s="50"/>
      <c r="O194" s="20">
        <v>1</v>
      </c>
    </row>
    <row r="195" spans="1:15" ht="37.200000000000003" x14ac:dyDescent="0.25">
      <c r="A195" s="61">
        <v>184</v>
      </c>
      <c r="B195" s="2" t="s">
        <v>241</v>
      </c>
      <c r="C195" s="15" t="s">
        <v>55</v>
      </c>
      <c r="D195" s="36">
        <f t="shared" si="13"/>
        <v>200</v>
      </c>
      <c r="E195" s="68"/>
      <c r="F195" s="39">
        <f t="shared" si="14"/>
        <v>0</v>
      </c>
      <c r="G195" s="40"/>
      <c r="H195" s="40"/>
      <c r="I195" s="40"/>
      <c r="J195" s="40"/>
      <c r="K195" s="40"/>
      <c r="L195" s="47"/>
      <c r="M195" s="41"/>
      <c r="N195" s="50"/>
      <c r="O195" s="20">
        <v>200</v>
      </c>
    </row>
    <row r="196" spans="1:15" ht="24" x14ac:dyDescent="0.25">
      <c r="A196" s="61">
        <v>185</v>
      </c>
      <c r="B196" s="2" t="s">
        <v>235</v>
      </c>
      <c r="C196" s="15" t="s">
        <v>38</v>
      </c>
      <c r="D196" s="36">
        <f t="shared" si="13"/>
        <v>1</v>
      </c>
      <c r="E196" s="68"/>
      <c r="F196" s="39">
        <f t="shared" si="14"/>
        <v>0</v>
      </c>
      <c r="G196" s="40"/>
      <c r="H196" s="40"/>
      <c r="I196" s="40"/>
      <c r="J196" s="40"/>
      <c r="K196" s="40"/>
      <c r="L196" s="47"/>
      <c r="M196" s="41"/>
      <c r="N196" s="50"/>
      <c r="O196" s="20">
        <v>1</v>
      </c>
    </row>
    <row r="197" spans="1:15" x14ac:dyDescent="0.25">
      <c r="A197" s="61">
        <v>186</v>
      </c>
      <c r="B197" s="1" t="s">
        <v>243</v>
      </c>
      <c r="C197" s="67" t="s">
        <v>38</v>
      </c>
      <c r="D197" s="36">
        <f t="shared" si="13"/>
        <v>10</v>
      </c>
      <c r="E197" s="68"/>
      <c r="F197" s="39">
        <f t="shared" si="14"/>
        <v>0</v>
      </c>
      <c r="G197" s="40"/>
      <c r="H197" s="40"/>
      <c r="I197" s="40"/>
      <c r="J197" s="40"/>
      <c r="K197" s="40"/>
      <c r="L197" s="47"/>
      <c r="M197" s="41"/>
      <c r="N197" s="50"/>
      <c r="O197" s="20">
        <v>10</v>
      </c>
    </row>
    <row r="198" spans="1:15" x14ac:dyDescent="0.25">
      <c r="A198" s="61">
        <v>187</v>
      </c>
      <c r="B198" s="1" t="s">
        <v>244</v>
      </c>
      <c r="C198" s="67" t="s">
        <v>38</v>
      </c>
      <c r="D198" s="36">
        <f t="shared" si="13"/>
        <v>14</v>
      </c>
      <c r="E198" s="68"/>
      <c r="F198" s="39">
        <f t="shared" si="14"/>
        <v>0</v>
      </c>
      <c r="G198" s="40"/>
      <c r="H198" s="40"/>
      <c r="I198" s="40"/>
      <c r="J198" s="40"/>
      <c r="K198" s="40"/>
      <c r="L198" s="47"/>
      <c r="M198" s="41"/>
      <c r="N198" s="50"/>
      <c r="O198" s="20">
        <v>14</v>
      </c>
    </row>
    <row r="199" spans="1:15" x14ac:dyDescent="0.25">
      <c r="A199" s="61">
        <v>188</v>
      </c>
      <c r="B199" s="70" t="s">
        <v>245</v>
      </c>
      <c r="C199" s="67" t="s">
        <v>38</v>
      </c>
      <c r="D199" s="36">
        <f t="shared" si="13"/>
        <v>1</v>
      </c>
      <c r="E199" s="68"/>
      <c r="F199" s="39">
        <f t="shared" si="14"/>
        <v>0</v>
      </c>
      <c r="G199" s="40"/>
      <c r="H199" s="40"/>
      <c r="I199" s="40"/>
      <c r="J199" s="40"/>
      <c r="K199" s="40"/>
      <c r="L199" s="47"/>
      <c r="M199" s="41"/>
      <c r="N199" s="50"/>
      <c r="O199" s="20">
        <v>1</v>
      </c>
    </row>
    <row r="200" spans="1:15" ht="24" x14ac:dyDescent="0.25">
      <c r="A200" s="61">
        <v>189</v>
      </c>
      <c r="B200" s="1" t="s">
        <v>246</v>
      </c>
      <c r="C200" s="67" t="s">
        <v>38</v>
      </c>
      <c r="D200" s="36">
        <f t="shared" si="13"/>
        <v>6</v>
      </c>
      <c r="E200" s="68"/>
      <c r="F200" s="39">
        <f t="shared" si="14"/>
        <v>0</v>
      </c>
      <c r="G200" s="40"/>
      <c r="H200" s="40"/>
      <c r="I200" s="40"/>
      <c r="J200" s="40"/>
      <c r="K200" s="40"/>
      <c r="L200" s="47"/>
      <c r="M200" s="41"/>
      <c r="N200" s="50"/>
      <c r="O200" s="20">
        <v>6</v>
      </c>
    </row>
    <row r="201" spans="1:15" x14ac:dyDescent="0.25">
      <c r="A201" s="61">
        <v>190</v>
      </c>
      <c r="B201" s="1" t="s">
        <v>247</v>
      </c>
      <c r="C201" s="15" t="s">
        <v>138</v>
      </c>
      <c r="D201" s="36">
        <f t="shared" si="13"/>
        <v>2</v>
      </c>
      <c r="E201" s="68"/>
      <c r="F201" s="39">
        <f t="shared" si="14"/>
        <v>0</v>
      </c>
      <c r="G201" s="40"/>
      <c r="H201" s="40"/>
      <c r="I201" s="40"/>
      <c r="J201" s="40"/>
      <c r="K201" s="40"/>
      <c r="L201" s="47"/>
      <c r="M201" s="41"/>
      <c r="N201" s="50"/>
      <c r="O201" s="20">
        <v>2</v>
      </c>
    </row>
    <row r="202" spans="1:15" ht="24" x14ac:dyDescent="0.25">
      <c r="A202" s="61">
        <v>191</v>
      </c>
      <c r="B202" s="1" t="s">
        <v>248</v>
      </c>
      <c r="C202" s="15" t="s">
        <v>38</v>
      </c>
      <c r="D202" s="36">
        <f t="shared" si="13"/>
        <v>2</v>
      </c>
      <c r="E202" s="68"/>
      <c r="F202" s="39">
        <f t="shared" si="14"/>
        <v>0</v>
      </c>
      <c r="G202" s="40"/>
      <c r="H202" s="40"/>
      <c r="I202" s="40"/>
      <c r="J202" s="40"/>
      <c r="K202" s="40"/>
      <c r="L202" s="47"/>
      <c r="M202" s="41"/>
      <c r="N202" s="50"/>
      <c r="O202" s="20">
        <v>2</v>
      </c>
    </row>
    <row r="203" spans="1:15" x14ac:dyDescent="0.25">
      <c r="A203" s="61">
        <v>192</v>
      </c>
      <c r="B203" s="1" t="s">
        <v>249</v>
      </c>
      <c r="C203" s="15" t="s">
        <v>250</v>
      </c>
      <c r="D203" s="36">
        <f t="shared" si="13"/>
        <v>1</v>
      </c>
      <c r="E203" s="68"/>
      <c r="F203" s="39">
        <f t="shared" si="14"/>
        <v>0</v>
      </c>
      <c r="G203" s="40"/>
      <c r="H203" s="40"/>
      <c r="I203" s="40"/>
      <c r="J203" s="40"/>
      <c r="K203" s="40"/>
      <c r="L203" s="47"/>
      <c r="M203" s="41"/>
      <c r="N203" s="50"/>
      <c r="O203" s="20">
        <v>1</v>
      </c>
    </row>
    <row r="204" spans="1:15" ht="14.4" x14ac:dyDescent="0.25">
      <c r="A204" s="61">
        <v>193</v>
      </c>
      <c r="B204" s="2" t="s">
        <v>252</v>
      </c>
      <c r="C204" s="15" t="s">
        <v>38</v>
      </c>
      <c r="D204" s="36">
        <f t="shared" si="13"/>
        <v>1</v>
      </c>
      <c r="E204" s="68"/>
      <c r="F204" s="39">
        <f t="shared" si="14"/>
        <v>0</v>
      </c>
      <c r="G204" s="40"/>
      <c r="H204" s="40"/>
      <c r="I204" s="40"/>
      <c r="J204" s="40"/>
      <c r="K204" s="40"/>
      <c r="L204" s="47"/>
      <c r="M204" s="41"/>
      <c r="N204" s="50"/>
      <c r="O204" s="20">
        <v>1</v>
      </c>
    </row>
    <row r="205" spans="1:15" ht="14.4" x14ac:dyDescent="0.25">
      <c r="A205" s="61">
        <v>194</v>
      </c>
      <c r="B205" s="2" t="s">
        <v>253</v>
      </c>
      <c r="C205" s="15" t="s">
        <v>138</v>
      </c>
      <c r="D205" s="36">
        <f t="shared" si="13"/>
        <v>1</v>
      </c>
      <c r="E205" s="68"/>
      <c r="F205" s="39">
        <f t="shared" si="14"/>
        <v>0</v>
      </c>
      <c r="G205" s="40"/>
      <c r="H205" s="40"/>
      <c r="I205" s="40"/>
      <c r="J205" s="40"/>
      <c r="K205" s="40"/>
      <c r="L205" s="47"/>
      <c r="M205" s="41"/>
      <c r="N205" s="50"/>
      <c r="O205" s="20">
        <v>1</v>
      </c>
    </row>
    <row r="206" spans="1:15" x14ac:dyDescent="0.25">
      <c r="A206" s="61">
        <v>195</v>
      </c>
      <c r="B206" s="42" t="s">
        <v>260</v>
      </c>
      <c r="C206" s="48" t="s">
        <v>137</v>
      </c>
      <c r="D206" s="36">
        <f t="shared" si="13"/>
        <v>16</v>
      </c>
      <c r="E206" s="39"/>
      <c r="F206" s="39">
        <f t="shared" si="14"/>
        <v>0</v>
      </c>
      <c r="G206" s="40"/>
      <c r="H206" s="40"/>
      <c r="I206" s="40"/>
      <c r="J206" s="40"/>
      <c r="K206" s="40"/>
      <c r="L206" s="47"/>
      <c r="M206" s="41">
        <v>4</v>
      </c>
      <c r="N206" s="41">
        <v>2</v>
      </c>
      <c r="O206" s="41">
        <v>10</v>
      </c>
    </row>
    <row r="207" spans="1:15" x14ac:dyDescent="0.25">
      <c r="A207" s="61">
        <v>196</v>
      </c>
      <c r="B207" s="52" t="s">
        <v>156</v>
      </c>
      <c r="C207" s="45" t="s">
        <v>21</v>
      </c>
      <c r="D207" s="36">
        <f t="shared" si="13"/>
        <v>67</v>
      </c>
      <c r="E207" s="39"/>
      <c r="F207" s="39">
        <f t="shared" si="14"/>
        <v>0</v>
      </c>
      <c r="G207" s="40"/>
      <c r="H207" s="40"/>
      <c r="I207" s="40"/>
      <c r="J207" s="40"/>
      <c r="K207" s="40"/>
      <c r="L207" s="47"/>
      <c r="M207" s="41">
        <v>17</v>
      </c>
      <c r="N207" s="50"/>
      <c r="O207" s="41">
        <v>50</v>
      </c>
    </row>
    <row r="208" spans="1:15" x14ac:dyDescent="0.25">
      <c r="A208" s="61">
        <v>197</v>
      </c>
      <c r="B208" s="52" t="s">
        <v>261</v>
      </c>
      <c r="C208" s="45" t="s">
        <v>23</v>
      </c>
      <c r="D208" s="36">
        <f t="shared" si="13"/>
        <v>10</v>
      </c>
      <c r="E208" s="39"/>
      <c r="F208" s="39">
        <f t="shared" si="14"/>
        <v>0</v>
      </c>
      <c r="G208" s="40"/>
      <c r="H208" s="40"/>
      <c r="I208" s="40"/>
      <c r="J208" s="40"/>
      <c r="K208" s="40"/>
      <c r="L208" s="47"/>
      <c r="M208" s="41"/>
      <c r="N208" s="50"/>
      <c r="O208" s="54">
        <v>10</v>
      </c>
    </row>
    <row r="209" spans="1:15" x14ac:dyDescent="0.25">
      <c r="A209" s="61">
        <v>198</v>
      </c>
      <c r="B209" s="52" t="s">
        <v>262</v>
      </c>
      <c r="C209" s="45" t="s">
        <v>21</v>
      </c>
      <c r="D209" s="36">
        <f t="shared" si="13"/>
        <v>5</v>
      </c>
      <c r="E209" s="39"/>
      <c r="F209" s="39">
        <f t="shared" si="14"/>
        <v>0</v>
      </c>
      <c r="G209" s="40"/>
      <c r="H209" s="40"/>
      <c r="I209" s="40"/>
      <c r="J209" s="40"/>
      <c r="K209" s="40"/>
      <c r="L209" s="47"/>
      <c r="M209" s="41"/>
      <c r="N209" s="50"/>
      <c r="O209" s="54">
        <v>5</v>
      </c>
    </row>
    <row r="210" spans="1:15" x14ac:dyDescent="0.25">
      <c r="A210" s="40"/>
      <c r="B210" s="71" t="s">
        <v>157</v>
      </c>
      <c r="C210" s="40"/>
      <c r="D210" s="72"/>
      <c r="E210" s="39"/>
      <c r="F210" s="73">
        <f>SUM(F5:F163)</f>
        <v>0</v>
      </c>
      <c r="G210" s="40"/>
      <c r="H210" s="40"/>
      <c r="I210" s="40"/>
      <c r="J210" s="40"/>
      <c r="K210" s="40"/>
      <c r="L210" s="40"/>
      <c r="M210" s="41"/>
      <c r="N210" s="41"/>
      <c r="O210" s="41"/>
    </row>
    <row r="211" spans="1:15" x14ac:dyDescent="0.25">
      <c r="A211" s="40"/>
      <c r="B211" s="51" t="s">
        <v>158</v>
      </c>
      <c r="C211" s="40"/>
      <c r="D211" s="72"/>
      <c r="E211" s="74"/>
      <c r="F211" s="75">
        <f>F210*0.18</f>
        <v>0</v>
      </c>
      <c r="G211" s="40"/>
      <c r="H211" s="40"/>
      <c r="I211" s="40"/>
      <c r="J211" s="40"/>
      <c r="K211" s="40"/>
      <c r="L211" s="40"/>
      <c r="M211" s="41"/>
      <c r="N211" s="41"/>
      <c r="O211" s="41"/>
    </row>
    <row r="212" spans="1:15" x14ac:dyDescent="0.25">
      <c r="A212" s="76"/>
      <c r="B212" s="71" t="s">
        <v>159</v>
      </c>
      <c r="C212" s="76"/>
      <c r="D212" s="77"/>
      <c r="E212" s="78"/>
      <c r="F212" s="73">
        <f>SUM(F210:F211)</f>
        <v>0</v>
      </c>
      <c r="G212" s="40"/>
      <c r="H212" s="40"/>
      <c r="I212" s="40"/>
      <c r="J212" s="40"/>
      <c r="K212" s="40"/>
      <c r="L212" s="40"/>
      <c r="M212" s="41"/>
      <c r="N212" s="41"/>
      <c r="O212" s="41"/>
    </row>
    <row r="213" spans="1:15" x14ac:dyDescent="0.25">
      <c r="D213" s="79"/>
    </row>
    <row r="214" spans="1:15" ht="24" x14ac:dyDescent="0.25">
      <c r="A214" s="8"/>
      <c r="B214" s="80" t="s">
        <v>254</v>
      </c>
      <c r="C214" s="16" t="s">
        <v>160</v>
      </c>
      <c r="D214" s="12"/>
      <c r="E214" s="23"/>
      <c r="F214" s="81"/>
    </row>
    <row r="215" spans="1:15" x14ac:dyDescent="0.25">
      <c r="A215" s="9">
        <v>1</v>
      </c>
      <c r="B215" s="3" t="s">
        <v>161</v>
      </c>
      <c r="C215" s="17">
        <v>35</v>
      </c>
      <c r="D215" s="13" t="s">
        <v>162</v>
      </c>
      <c r="E215" s="23"/>
      <c r="F215" s="81"/>
    </row>
    <row r="216" spans="1:15" x14ac:dyDescent="0.25">
      <c r="A216" s="10">
        <v>2</v>
      </c>
      <c r="B216" s="4" t="s">
        <v>163</v>
      </c>
      <c r="C216" s="18">
        <v>40</v>
      </c>
      <c r="D216" s="13" t="s">
        <v>162</v>
      </c>
      <c r="E216" s="23"/>
      <c r="F216" s="81"/>
    </row>
    <row r="217" spans="1:15" x14ac:dyDescent="0.25">
      <c r="A217" s="10">
        <v>3</v>
      </c>
      <c r="B217" s="4" t="s">
        <v>164</v>
      </c>
      <c r="C217" s="18">
        <v>55</v>
      </c>
      <c r="D217" s="13" t="s">
        <v>162</v>
      </c>
      <c r="E217" s="23"/>
      <c r="F217" s="81"/>
    </row>
    <row r="218" spans="1:15" x14ac:dyDescent="0.25">
      <c r="A218" s="10">
        <v>4</v>
      </c>
      <c r="B218" s="4" t="s">
        <v>165</v>
      </c>
      <c r="C218" s="18">
        <v>70</v>
      </c>
      <c r="D218" s="13" t="s">
        <v>162</v>
      </c>
      <c r="E218" s="23"/>
      <c r="F218" s="81"/>
    </row>
    <row r="219" spans="1:15" x14ac:dyDescent="0.25">
      <c r="A219" s="10">
        <v>5</v>
      </c>
      <c r="B219" s="5" t="s">
        <v>166</v>
      </c>
      <c r="C219" s="19">
        <v>60</v>
      </c>
      <c r="D219" s="13" t="s">
        <v>162</v>
      </c>
      <c r="E219" s="23"/>
      <c r="F219" s="81"/>
    </row>
    <row r="220" spans="1:15" x14ac:dyDescent="0.25">
      <c r="A220" s="10">
        <v>6</v>
      </c>
      <c r="B220" s="6" t="s">
        <v>11</v>
      </c>
      <c r="C220" s="10">
        <v>13</v>
      </c>
      <c r="D220" s="13" t="s">
        <v>167</v>
      </c>
      <c r="E220" s="23"/>
      <c r="F220" s="81"/>
    </row>
    <row r="221" spans="1:15" x14ac:dyDescent="0.25">
      <c r="A221" s="10">
        <v>7</v>
      </c>
      <c r="B221" s="6" t="s">
        <v>12</v>
      </c>
      <c r="C221" s="10">
        <v>15</v>
      </c>
      <c r="D221" s="13" t="s">
        <v>167</v>
      </c>
      <c r="E221" s="23"/>
      <c r="F221" s="81"/>
    </row>
    <row r="222" spans="1:15" x14ac:dyDescent="0.25">
      <c r="A222" s="10">
        <v>8</v>
      </c>
      <c r="B222" s="6" t="s">
        <v>13</v>
      </c>
      <c r="C222" s="10">
        <v>2</v>
      </c>
      <c r="D222" s="13" t="s">
        <v>255</v>
      </c>
      <c r="E222" s="23"/>
      <c r="F222" s="81"/>
    </row>
    <row r="223" spans="1:15" x14ac:dyDescent="0.25">
      <c r="A223" s="11">
        <v>9</v>
      </c>
      <c r="B223" s="7" t="s">
        <v>168</v>
      </c>
      <c r="C223" s="15">
        <v>3</v>
      </c>
      <c r="D223" s="14" t="s">
        <v>256</v>
      </c>
      <c r="E223" s="81"/>
      <c r="F223" s="81"/>
    </row>
    <row r="225" spans="2:2" x14ac:dyDescent="0.25">
      <c r="B225" s="86"/>
    </row>
  </sheetData>
  <mergeCells count="8">
    <mergeCell ref="A1:O1"/>
    <mergeCell ref="A2:A3"/>
    <mergeCell ref="B2:B3"/>
    <mergeCell ref="C2:C3"/>
    <mergeCell ref="D2:D3"/>
    <mergeCell ref="E2:E3"/>
    <mergeCell ref="F2:F3"/>
    <mergeCell ref="G2:O2"/>
  </mergeCells>
  <pageMargins left="0.51181102362204722" right="0.51181102362204722" top="0.55118110236220474" bottom="0.55118110236220474"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Contract_document" ma:contentTypeID="0x0101002C34C447E6454A40A553EE97A6C4718600C0AD85A285FA8C4A8793D430BCEDAA0A" ma:contentTypeVersion="36" ma:contentTypeDescription="" ma:contentTypeScope="" ma:versionID="b53c04f3480892c0778e5a38d6d6e088">
  <xsd:schema xmlns:xsd="http://www.w3.org/2001/XMLSchema" xmlns:xs="http://www.w3.org/2001/XMLSchema" xmlns:p="http://schemas.microsoft.com/office/2006/metadata/properties" xmlns:ns1="http://schemas.microsoft.com/sharepoint/v3" xmlns:ns2="14a9c00f-d9e3-4eb9-aad3-f69239d17d9c" xmlns:ns3="3022d1cc-9911-4d86-8921-f1af51355b6a" xmlns:ns4="508ba6eb-9e09-4fd5-92f2-2d9921329f2d" xmlns:ns5="85bf591c-2bb1-407e-a5a8-c84973aac0eb" targetNamespace="http://schemas.microsoft.com/office/2006/metadata/properties" ma:root="true" ma:fieldsID="7b5682a17d769a0ab58bb9ea40972885" ns1:_="" ns2:_="" ns3:_="" ns4:_="" ns5:_="">
    <xsd:import namespace="http://schemas.microsoft.com/sharepoint/v3"/>
    <xsd:import namespace="14a9c00f-d9e3-4eb9-aad3-f69239d17d9c"/>
    <xsd:import namespace="3022d1cc-9911-4d86-8921-f1af51355b6a"/>
    <xsd:import namespace="508ba6eb-9e09-4fd5-92f2-2d9921329f2d"/>
    <xsd:import namespace="85bf591c-2bb1-407e-a5a8-c84973aac0eb"/>
    <xsd:element name="properties">
      <xsd:complexType>
        <xsd:sequence>
          <xsd:element name="documentManagement">
            <xsd:complexType>
              <xsd:all>
                <xsd:element ref="ns2:o99d250c03344da181939f0145dbc023" minOccurs="0"/>
                <xsd:element ref="ns3:TaxCatchAll" minOccurs="0"/>
                <xsd:element ref="ns3:TaxCatchAllLabel" minOccurs="0"/>
                <xsd:element ref="ns2:kecc0e8a0a3349c79c5d1d6e51bea7c3" minOccurs="0"/>
                <xsd:element ref="ns2:j50cb40f2a0941d2947e6bcbd5d19dce" minOccurs="0"/>
                <xsd:element ref="ns2:jcd7455606374210a964e5d7a999097a" minOccurs="0"/>
                <xsd:element ref="ns2:l9d65098618b4a8fbbe87718e7187e6b" minOccurs="0"/>
                <xsd:element ref="ns2:e2b781e9cad840cd89b90f5a7e989839" minOccurs="0"/>
                <xsd:element ref="ns4:_dlc_DocIdPersistId" minOccurs="0"/>
                <xsd:element ref="ns4:_dlc_DocId" minOccurs="0"/>
                <xsd:element ref="ns4:_dlc_DocIdUrl" minOccurs="0"/>
                <xsd:element ref="ns3:SharedWithUsers" minOccurs="0"/>
                <xsd:element ref="ns3:SharedWithDetails" minOccurs="0"/>
                <xsd:element ref="ns5:MediaServiceMetadata" minOccurs="0"/>
                <xsd:element ref="ns5:MediaServiceFastMetadata" minOccurs="0"/>
                <xsd:element ref="ns5:MediaServiceAutoKeyPoints" minOccurs="0"/>
                <xsd:element ref="ns5:MediaServiceKeyPoints" minOccurs="0"/>
                <xsd:element ref="ns5:lcf76f155ced4ddcb4097134ff3c332f" minOccurs="0"/>
                <xsd:element ref="ns5:MediaServiceOCR" minOccurs="0"/>
                <xsd:element ref="ns5:MediaServiceGenerationTime" minOccurs="0"/>
                <xsd:element ref="ns5:MediaServiceEventHashCode" minOccurs="0"/>
                <xsd:element ref="ns5:MediaServiceDateTaken" minOccurs="0"/>
                <xsd:element ref="ns5:MediaServiceLocation" minOccurs="0"/>
                <xsd:element ref="ns5:MediaServiceObjectDetectorVersions" minOccurs="0"/>
                <xsd:element ref="ns5:MediaLengthInSeconds" minOccurs="0"/>
                <xsd:element ref="ns5: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41" nillable="true" ma:displayName="Unified Compliance Policy Properties" ma:hidden="true" ma:internalName="_ip_UnifiedCompliancePolicyProperties">
      <xsd:simpleType>
        <xsd:restriction base="dms:Note"/>
      </xsd:simpleType>
    </xsd:element>
    <xsd:element name="_ip_UnifiedCompliancePolicyUIAction" ma:index="4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4a9c00f-d9e3-4eb9-aad3-f69239d17d9c" elementFormDefault="qualified">
    <xsd:import namespace="http://schemas.microsoft.com/office/2006/documentManagement/types"/>
    <xsd:import namespace="http://schemas.microsoft.com/office/infopath/2007/PartnerControls"/>
    <xsd:element name="o99d250c03344da181939f0145dbc023" ma:index="8" nillable="true" ma:taxonomy="true" ma:internalName="o99d250c03344da181939f0145dbc023" ma:taxonomyFieldName="Document_Language" ma:displayName="Document_Language" ma:readOnly="false" ma:default="3;#EN|eb0f068f-7d92-44c4-a2e1-052290512cff" ma:fieldId="{899d250c-0334-4da1-8193-9f0145dbc023}" ma:sspId="60552f54-6c29-411d-8801-9a0c08c1a1a0" ma:termSetId="df09f262-5bd0-48f7-8ff9-66e612052d7c" ma:anchorId="00000000-0000-0000-0000-000000000000" ma:open="false" ma:isKeyword="false">
      <xsd:complexType>
        <xsd:sequence>
          <xsd:element ref="pc:Terms" minOccurs="0" maxOccurs="1"/>
        </xsd:sequence>
      </xsd:complexType>
    </xsd:element>
    <xsd:element name="kecc0e8a0a3349c79c5d1d6e51bea7c3" ma:index="12" nillable="true" ma:taxonomy="true" ma:internalName="kecc0e8a0a3349c79c5d1d6e51bea7c3" ma:taxonomyFieldName="Document_Status" ma:displayName="Document_Status" ma:readOnly="false" ma:default="" ma:fieldId="{4ecc0e8a-0a33-49c7-9c5d-1d6e51bea7c3}" ma:sspId="60552f54-6c29-411d-8801-9a0c08c1a1a0" ma:termSetId="44d061db-62b2-4b12-a4d8-975f9639cbdb" ma:anchorId="00000000-0000-0000-0000-000000000000" ma:open="false" ma:isKeyword="false">
      <xsd:complexType>
        <xsd:sequence>
          <xsd:element ref="pc:Terms" minOccurs="0" maxOccurs="1"/>
        </xsd:sequence>
      </xsd:complexType>
    </xsd:element>
    <xsd:element name="j50cb40f2a0941d2947e6bcbd5d19dce" ma:index="14" nillable="true" ma:taxonomy="true" ma:internalName="j50cb40f2a0941d2947e6bcbd5d19dce" ma:taxonomyFieldName="Document_Type" ma:displayName="Document_Type" ma:readOnly="false" ma:default="" ma:fieldId="{350cb40f-2a09-41d2-947e-6bcbd5d19dce}" ma:sspId="60552f54-6c29-411d-8801-9a0c08c1a1a0" ma:termSetId="33f81917-df70-4c8b-9cac-ffa47dc2aabf" ma:anchorId="00000000-0000-0000-0000-000000000000" ma:open="false" ma:isKeyword="false">
      <xsd:complexType>
        <xsd:sequence>
          <xsd:element ref="pc:Terms" minOccurs="0" maxOccurs="1"/>
        </xsd:sequence>
      </xsd:complexType>
    </xsd:element>
    <xsd:element name="jcd7455606374210a964e5d7a999097a" ma:index="16" nillable="true" ma:taxonomy="true" ma:internalName="jcd7455606374210a964e5d7a999097a" ma:taxonomyFieldName="Country" ma:displayName="Country" ma:readOnly="false" ma:default="1;#TZA|dfb3e6fb-85a6-48a3-80f6-c11ba0fe6160" ma:fieldId="{3cd74556-0637-4210-a964-e5d7a999097a}" ma:sspId="60552f54-6c29-411d-8801-9a0c08c1a1a0" ma:termSetId="a5b2ccc0-0626-4c6c-a942-5ad76bcb68f2" ma:anchorId="00000000-0000-0000-0000-000000000000" ma:open="false" ma:isKeyword="false">
      <xsd:complexType>
        <xsd:sequence>
          <xsd:element ref="pc:Terms" minOccurs="0" maxOccurs="1"/>
        </xsd:sequence>
      </xsd:complexType>
    </xsd:element>
    <xsd:element name="l9d65098618b4a8fbbe87718e7187e6b" ma:index="18" nillable="true" ma:taxonomy="true" ma:internalName="l9d65098618b4a8fbbe87718e7187e6b" ma:taxonomyFieldName="Contract_reference" ma:displayName="Contract_reference" ma:readOnly="false" ma:default="" ma:fieldId="{59d65098-618b-4a8f-bbe8-7718e7187e6b}" ma:sspId="60552f54-6c29-411d-8801-9a0c08c1a1a0" ma:termSetId="6b2ff0ad-1426-4170-972c-650f8b36e801" ma:anchorId="00000000-0000-0000-0000-000000000000" ma:open="false" ma:isKeyword="false">
      <xsd:complexType>
        <xsd:sequence>
          <xsd:element ref="pc:Terms" minOccurs="0" maxOccurs="1"/>
        </xsd:sequence>
      </xsd:complexType>
    </xsd:element>
    <xsd:element name="e2b781e9cad840cd89b90f5a7e989839" ma:index="20" nillable="true" ma:taxonomy="true" ma:internalName="e2b781e9cad840cd89b90f5a7e989839" ma:taxonomyFieldName="Project_code" ma:displayName="Project_code" ma:readOnly="false" ma:default="" ma:fieldId="{e2b781e9-cad8-40cd-89b9-0f5a7e989839}" ma:sspId="60552f54-6c29-411d-8801-9a0c08c1a1a0" ma:termSetId="8587b757-e1df-402e-8661-395e63ee946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022d1cc-9911-4d86-8921-f1af51355b6a"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03c943f6-feb1-4864-8ef7-3367d7534576}" ma:internalName="TaxCatchAll" ma:showField="CatchAllData" ma:web="3022d1cc-9911-4d86-8921-f1af51355b6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03c943f6-feb1-4864-8ef7-3367d7534576}" ma:internalName="TaxCatchAllLabel" ma:readOnly="true" ma:showField="CatchAllDataLabel" ma:web="3022d1cc-9911-4d86-8921-f1af51355b6a">
      <xsd:complexType>
        <xsd:complexContent>
          <xsd:extension base="dms:MultiChoiceLookup">
            <xsd:sequence>
              <xsd:element name="Value" type="dms:Lookup" maxOccurs="unbounded" minOccurs="0" nillable="true"/>
            </xsd:sequence>
          </xsd:extension>
        </xsd:complexContent>
      </xsd:complexType>
    </xsd:element>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08ba6eb-9e09-4fd5-92f2-2d9921329f2d" elementFormDefault="qualified">
    <xsd:import namespace="http://schemas.microsoft.com/office/2006/documentManagement/types"/>
    <xsd:import namespace="http://schemas.microsoft.com/office/infopath/2007/PartnerControls"/>
    <xsd:element name="_dlc_DocIdPersistId" ma:index="22" nillable="true" ma:displayName="Id blijven behouden" ma:description="Id behouden tijdens toevoegen." ma:hidden="true" ma:internalName="_dlc_DocIdPersistId" ma:readOnly="true">
      <xsd:simpleType>
        <xsd:restriction base="dms:Boolean"/>
      </xsd:simpleType>
    </xsd:element>
    <xsd:element name="_dlc_DocId" ma:index="23" nillable="true" ma:displayName="Document ID Value" ma:description="The value of the document ID assigned to this item."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5bf591c-2bb1-407e-a5a8-c84973aac0eb"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KeyPoints" ma:index="29" nillable="true" ma:displayName="MediaServiceAutoKeyPoints" ma:hidden="true" ma:internalName="MediaServiceAutoKeyPoints" ma:readOnly="true">
      <xsd:simpleType>
        <xsd:restriction base="dms:Note"/>
      </xsd:simpleType>
    </xsd:element>
    <xsd:element name="MediaServiceKeyPoints" ma:index="30" nillable="true" ma:displayName="KeyPoints" ma:internalName="MediaServiceKeyPoints" ma:readOnly="true">
      <xsd:simpleType>
        <xsd:restriction base="dms:Note">
          <xsd:maxLength value="255"/>
        </xsd:restriction>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60552f54-6c29-411d-8801-9a0c08c1a1a0" ma:termSetId="09814cd3-568e-fe90-9814-8d621ff8fb84" ma:anchorId="fba54fb3-c3e1-fe81-a776-ca4b69148c4d" ma:open="true" ma:isKeyword="false">
      <xsd:complexType>
        <xsd:sequence>
          <xsd:element ref="pc:Terms" minOccurs="0" maxOccurs="1"/>
        </xsd:sequence>
      </xsd:complexType>
    </xsd:element>
    <xsd:element name="MediaServiceOCR" ma:index="33" nillable="true" ma:displayName="Extracted Text" ma:internalName="MediaServiceOCR"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dexed="true" ma:internalName="MediaServiceDateTaken" ma:readOnly="true">
      <xsd:simpleType>
        <xsd:restriction base="dms:Text"/>
      </xsd:simpleType>
    </xsd:element>
    <xsd:element name="MediaServiceLocation" ma:index="37" nillable="true" ma:displayName="Location" ma:indexed="true" ma:internalName="MediaServiceLocation" ma:readOnly="true">
      <xsd:simpleType>
        <xsd:restriction base="dms:Text"/>
      </xsd:simpleType>
    </xsd:element>
    <xsd:element name="MediaServiceObjectDetectorVersions" ma:index="38" nillable="true" ma:displayName="MediaServiceObjectDetectorVersions" ma:hidden="true" ma:indexed="true" ma:internalName="MediaServiceObjectDetectorVersions" ma:readOnly="true">
      <xsd:simpleType>
        <xsd:restriction base="dms:Text"/>
      </xsd:simpleType>
    </xsd:element>
    <xsd:element name="MediaLengthInSeconds" ma:index="39" nillable="true" ma:displayName="MediaLengthInSeconds" ma:hidden="true" ma:internalName="MediaLengthInSeconds" ma:readOnly="true">
      <xsd:simpleType>
        <xsd:restriction base="dms:Unknown"/>
      </xsd:simpleType>
    </xsd:element>
    <xsd:element name="MediaServiceSearchProperties" ma:index="4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508ba6eb-9e09-4fd5-92f2-2d9921329f2d">TZAENABEL-129756839-125637</_dlc_DocId>
    <jcd7455606374210a964e5d7a999097a xmlns="14a9c00f-d9e3-4eb9-aad3-f69239d17d9c">
      <Terms xmlns="http://schemas.microsoft.com/office/infopath/2007/PartnerControls">
        <TermInfo xmlns="http://schemas.microsoft.com/office/infopath/2007/PartnerControls">
          <TermName xmlns="http://schemas.microsoft.com/office/infopath/2007/PartnerControls">TZA</TermName>
          <TermId xmlns="http://schemas.microsoft.com/office/infopath/2007/PartnerControls">dfb3e6fb-85a6-48a3-80f6-c11ba0fe6160</TermId>
        </TermInfo>
      </Terms>
    </jcd7455606374210a964e5d7a999097a>
    <kecc0e8a0a3349c79c5d1d6e51bea7c3 xmlns="14a9c00f-d9e3-4eb9-aad3-f69239d17d9c">
      <Terms xmlns="http://schemas.microsoft.com/office/infopath/2007/PartnerControls"/>
    </kecc0e8a0a3349c79c5d1d6e51bea7c3>
    <o99d250c03344da181939f0145dbc023 xmlns="14a9c00f-d9e3-4eb9-aad3-f69239d17d9c">
      <Terms xmlns="http://schemas.microsoft.com/office/infopath/2007/PartnerControls">
        <TermInfo xmlns="http://schemas.microsoft.com/office/infopath/2007/PartnerControls">
          <TermName xmlns="http://schemas.microsoft.com/office/infopath/2007/PartnerControls">EN</TermName>
          <TermId xmlns="http://schemas.microsoft.com/office/infopath/2007/PartnerControls">eb0f068f-7d92-44c4-a2e1-052290512cff</TermId>
        </TermInfo>
      </Terms>
    </o99d250c03344da181939f0145dbc023>
    <_ip_UnifiedCompliancePolicyUIAction xmlns="http://schemas.microsoft.com/sharepoint/v3" xsi:nil="true"/>
    <_dlc_DocIdUrl xmlns="508ba6eb-9e09-4fd5-92f2-2d9921329f2d">
      <Url>https://enabelbe.sharepoint.com/sites/TZA/_layouts/15/DocIdRedir.aspx?ID=TZAENABEL-129756839-125637</Url>
      <Description>TZAENABEL-129756839-125637</Description>
    </_dlc_DocIdUrl>
    <_ip_UnifiedCompliancePolicyProperties xmlns="http://schemas.microsoft.com/sharepoint/v3" xsi:nil="true"/>
    <j50cb40f2a0941d2947e6bcbd5d19dce xmlns="14a9c00f-d9e3-4eb9-aad3-f69239d17d9c">
      <Terms xmlns="http://schemas.microsoft.com/office/infopath/2007/PartnerControls"/>
    </j50cb40f2a0941d2947e6bcbd5d19dce>
    <TaxCatchAll xmlns="3022d1cc-9911-4d86-8921-f1af51355b6a">
      <Value>97</Value>
      <Value>3</Value>
      <Value>695</Value>
      <Value>1</Value>
    </TaxCatchAll>
    <lcf76f155ced4ddcb4097134ff3c332f xmlns="85bf591c-2bb1-407e-a5a8-c84973aac0eb">
      <Terms xmlns="http://schemas.microsoft.com/office/infopath/2007/PartnerControls"/>
    </lcf76f155ced4ddcb4097134ff3c332f>
    <e2b781e9cad840cd89b90f5a7e989839 xmlns="14a9c00f-d9e3-4eb9-aad3-f69239d17d9c">
      <Terms xmlns="http://schemas.microsoft.com/office/infopath/2007/PartnerControls">
        <TermInfo xmlns="http://schemas.microsoft.com/office/infopath/2007/PartnerControls">
          <TermName xmlns="http://schemas.microsoft.com/office/infopath/2007/PartnerControls">TZA22003</TermName>
          <TermId xmlns="http://schemas.microsoft.com/office/infopath/2007/PartnerControls">b9b7ad52-de2d-4ba5-b069-0a68d8cec3ed</TermId>
        </TermInfo>
      </Terms>
    </e2b781e9cad840cd89b90f5a7e989839>
    <l9d65098618b4a8fbbe87718e7187e6b xmlns="14a9c00f-d9e3-4eb9-aad3-f69239d17d9c">
      <Terms xmlns="http://schemas.microsoft.com/office/infopath/2007/PartnerControls">
        <TermInfo xmlns="http://schemas.microsoft.com/office/infopath/2007/PartnerControls">
          <TermName xmlns="http://schemas.microsoft.com/office/infopath/2007/PartnerControls">TZA22003-10637</TermName>
          <TermId xmlns="http://schemas.microsoft.com/office/infopath/2007/PartnerControls">3646a8a9-862d-4f5b-84f8-09577dbc5fca</TermId>
        </TermInfo>
      </Terms>
    </l9d65098618b4a8fbbe87718e7187e6b>
  </documentManagement>
</p:properties>
</file>

<file path=customXml/itemProps1.xml><?xml version="1.0" encoding="utf-8"?>
<ds:datastoreItem xmlns:ds="http://schemas.openxmlformats.org/officeDocument/2006/customXml" ds:itemID="{206F70EB-1B54-4B6C-B7D3-36894B670F84}">
  <ds:schemaRefs>
    <ds:schemaRef ds:uri="http://schemas.microsoft.com/sharepoint/v3/contenttype/forms"/>
  </ds:schemaRefs>
</ds:datastoreItem>
</file>

<file path=customXml/itemProps2.xml><?xml version="1.0" encoding="utf-8"?>
<ds:datastoreItem xmlns:ds="http://schemas.openxmlformats.org/officeDocument/2006/customXml" ds:itemID="{D7DDA7D1-47F1-4230-8C1A-75FCFD1397D8}">
  <ds:schemaRefs>
    <ds:schemaRef ds:uri="http://schemas.microsoft.com/sharepoint/events"/>
  </ds:schemaRefs>
</ds:datastoreItem>
</file>

<file path=customXml/itemProps3.xml><?xml version="1.0" encoding="utf-8"?>
<ds:datastoreItem xmlns:ds="http://schemas.openxmlformats.org/officeDocument/2006/customXml" ds:itemID="{A4E5403A-BC17-43BD-973C-886A5FCC47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4a9c00f-d9e3-4eb9-aad3-f69239d17d9c"/>
    <ds:schemaRef ds:uri="3022d1cc-9911-4d86-8921-f1af51355b6a"/>
    <ds:schemaRef ds:uri="508ba6eb-9e09-4fd5-92f2-2d9921329f2d"/>
    <ds:schemaRef ds:uri="85bf591c-2bb1-407e-a5a8-c84973aac0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53F8A5A-3B96-40EE-893A-EE82B850EB2E}">
  <ds:schemaRefs>
    <ds:schemaRef ds:uri="http://schemas.openxmlformats.org/package/2006/metadata/core-properties"/>
    <ds:schemaRef ds:uri="http://schemas.microsoft.com/office/2006/metadata/properties"/>
    <ds:schemaRef ds:uri="508ba6eb-9e09-4fd5-92f2-2d9921329f2d"/>
    <ds:schemaRef ds:uri="http://purl.org/dc/elements/1.1/"/>
    <ds:schemaRef ds:uri="http://schemas.microsoft.com/office/infopath/2007/PartnerControls"/>
    <ds:schemaRef ds:uri="http://schemas.microsoft.com/sharepoint/v3"/>
    <ds:schemaRef ds:uri="85bf591c-2bb1-407e-a5a8-c84973aac0eb"/>
    <ds:schemaRef ds:uri="http://purl.org/dc/dcmitype/"/>
    <ds:schemaRef ds:uri="http://schemas.microsoft.com/office/2006/documentManagement/types"/>
    <ds:schemaRef ds:uri="14a9c00f-d9e3-4eb9-aad3-f69239d17d9c"/>
    <ds:schemaRef ds:uri="3022d1cc-9911-4d86-8921-f1af51355b6a"/>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Lot 2. Industrial materials RV2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MGENI, Alern</dc:creator>
  <cp:keywords/>
  <dc:description/>
  <cp:lastModifiedBy>MGENI, Alern</cp:lastModifiedBy>
  <cp:revision/>
  <dcterms:created xsi:type="dcterms:W3CDTF">2025-08-01T06:26:51Z</dcterms:created>
  <dcterms:modified xsi:type="dcterms:W3CDTF">2026-04-02T14:56:48Z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0x0101002C34C447E6454A40A553EE97A6C4718600C0AD85A285FA8C4A8793D430BCEDAA0A</vt:lpwstr>
  </property>
  <property fmtid="{D5CDD505-2E9C-101B-9397-08002B2CF9AE}" pid="3" name="Document_Language">
    <vt:lpwstr>3;#EN|eb0f068f-7d92-44c4-a2e1-052290512cff</vt:lpwstr>
  </property>
  <property fmtid="{D5CDD505-2E9C-101B-9397-08002B2CF9AE}" pid="4" name="Country">
    <vt:lpwstr>1;#TZA|dfb3e6fb-85a6-48a3-80f6-c11ba0fe6160</vt:lpwstr>
  </property>
  <property fmtid="{D5CDD505-2E9C-101B-9397-08002B2CF9AE}" pid="5" name="_dlc_DocIdItemGuid">
    <vt:lpwstr>c4e71f5a-11b0-46c7-86cc-25afad7a7b9f</vt:lpwstr>
  </property>
  <property fmtid="{D5CDD505-2E9C-101B-9397-08002B2CF9AE}" pid="6" name="Contract_reference">
    <vt:lpwstr>695;#TZA22003-10637|3646a8a9-862d-4f5b-84f8-09577dbc5fca</vt:lpwstr>
  </property>
  <property fmtid="{D5CDD505-2E9C-101B-9397-08002B2CF9AE}" pid="7" name="Project_code">
    <vt:lpwstr>97;#TZA22003|b9b7ad52-de2d-4ba5-b069-0a68d8cec3ed</vt:lpwstr>
  </property>
  <property fmtid="{D5CDD505-2E9C-101B-9397-08002B2CF9AE}" pid="8" name="MediaServiceImageTags">
    <vt:lpwstr/>
  </property>
  <property fmtid="{D5CDD505-2E9C-101B-9397-08002B2CF9AE}" pid="9" name="Document_Type">
    <vt:lpwstr/>
  </property>
  <property fmtid="{D5CDD505-2E9C-101B-9397-08002B2CF9AE}" pid="10" name="Document_Status">
    <vt:lpwstr/>
  </property>
  <property fmtid="{D5CDD505-2E9C-101B-9397-08002B2CF9AE}" pid="11" name="_docset_NoMedatataSyncRequired">
    <vt:lpwstr>False</vt:lpwstr>
  </property>
  <property fmtid="{D5CDD505-2E9C-101B-9397-08002B2CF9AE}" pid="12" name="e2b781e9cad840cd89b90f5a7e989839">
    <vt:lpwstr>TZA22003|b9b7ad52-de2d-4ba5-b069-0a68d8cec3ed</vt:lpwstr>
  </property>
  <property fmtid="{D5CDD505-2E9C-101B-9397-08002B2CF9AE}" pid="13" name="l9d65098618b4a8fbbe87718e7187e6b">
    <vt:lpwstr>TZA22003-10488|72f59ff8-f6fc-4c2e-9054-63d93ce9ddaa</vt:lpwstr>
  </property>
</Properties>
</file>