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enabelbe.sharepoint.com/sites/PSE/Contracts/21_Public_Contracts/PSE22001_SO1/PSE22001-10070_Upgrading of STEM labs in schools/2_CSC/"/>
    </mc:Choice>
  </mc:AlternateContent>
  <xr:revisionPtr revIDLastSave="2282" documentId="8_{141526EA-1CB8-449C-881D-0220B9FD54D9}" xr6:coauthVersionLast="47" xr6:coauthVersionMax="47" xr10:uidLastSave="{9FD201D3-DEF8-4180-BB1B-C56868068201}"/>
  <bookViews>
    <workbookView xWindow="-110" yWindow="-110" windowWidth="19420" windowHeight="10300" tabRatio="695" xr2:uid="{00000000-000D-0000-FFFF-FFFF00000000}"/>
  </bookViews>
  <sheets>
    <sheet name="Summary" sheetId="22" r:id="rId1"/>
    <sheet name="Lot 1 " sheetId="25" r:id="rId2"/>
    <sheet name="Lot 2 " sheetId="24" r:id="rId3"/>
    <sheet name="General Conditions" sheetId="23" r:id="rId4"/>
    <sheet name="units" sheetId="3" state="hidden" r:id="rId5"/>
  </sheets>
  <externalReferences>
    <externalReference r:id="rId6"/>
    <externalReference r:id="rId7"/>
  </externalReferences>
  <definedNames>
    <definedName name="_xlnm._FilterDatabase" localSheetId="1" hidden="1">'Lot 1 '!$B$9:$P$14</definedName>
    <definedName name="_xlnm._FilterDatabase" localSheetId="2" hidden="1">'Lot 2 '!$B$9:$Q$14</definedName>
    <definedName name="accessibility" localSheetId="1">'[1]school info'!$C$37:$C$40</definedName>
    <definedName name="accessibility" localSheetId="2">'[1]school info'!$C$37:$C$40</definedName>
    <definedName name="accessibility">'[2]school info'!$C$37:$C$40</definedName>
    <definedName name="acoustics" localSheetId="1">'[1]room parameters'!$E$3:$E$5</definedName>
    <definedName name="acoustics" localSheetId="2">'[1]room parameters'!$E$3:$E$5</definedName>
    <definedName name="acoustics">'[2]room parameters'!$E$3:$E$5</definedName>
    <definedName name="areaABCGJ" localSheetId="1">'[1]school info'!$D$4:$D$8</definedName>
    <definedName name="areaABCGJ" localSheetId="2">'[1]school info'!$D$4:$D$8</definedName>
    <definedName name="areaABCGJ">'[2]school info'!$D$4:$D$8</definedName>
    <definedName name="board" localSheetId="1">'[1]room parameters'!$M$3:$M$5</definedName>
    <definedName name="board" localSheetId="2">'[1]room parameters'!$M$3:$M$5</definedName>
    <definedName name="board">'[2]room parameters'!$M$3:$M$5</definedName>
    <definedName name="Category" localSheetId="1">'[1]school info'!$G$4:$G$8</definedName>
    <definedName name="Category" localSheetId="2">'[1]school info'!$G$4:$G$8</definedName>
    <definedName name="Category">'[2]school info'!$G$4:$G$8</definedName>
    <definedName name="desks" localSheetId="1">'[1]room parameters'!$L$3:$L$5</definedName>
    <definedName name="desks" localSheetId="2">'[1]room parameters'!$L$3:$L$5</definedName>
    <definedName name="desks">'[2]room parameters'!$L$3:$L$5</definedName>
    <definedName name="directorate" localSheetId="1">'[1]school info'!$C$4:$C$19</definedName>
    <definedName name="directorate" localSheetId="2">'[1]school info'!$C$4:$C$19</definedName>
    <definedName name="directorate">'[2]school info'!$C$4:$C$19</definedName>
    <definedName name="electricallight" localSheetId="1">'[1]room parameters'!$B$3:$B$5</definedName>
    <definedName name="electricallight" localSheetId="2">'[1]room parameters'!$B$3:$B$5</definedName>
    <definedName name="electricallight">'[2]room parameters'!$B$3:$B$5</definedName>
    <definedName name="electricalplugs" localSheetId="1">'[1]room parameters'!$C$3:$C$5</definedName>
    <definedName name="electricalplugs" localSheetId="2">'[1]room parameters'!$C$3:$C$5</definedName>
    <definedName name="electricalplugs">'[2]room parameters'!$C$3:$C$5</definedName>
    <definedName name="electricitycapacity" localSheetId="1">'[1]school info'!$A$23:$A$26</definedName>
    <definedName name="electricitycapacity" localSheetId="2">'[1]school info'!$A$23:$A$26</definedName>
    <definedName name="electricitycapacity">'[2]school info'!$A$23:$A$26</definedName>
    <definedName name="floors" localSheetId="1">'[1]room parameters'!$J$3:$J$5</definedName>
    <definedName name="floors" localSheetId="2">'[1]room parameters'!$J$3:$J$5</definedName>
    <definedName name="floors">'[2]room parameters'!$J$3:$J$5</definedName>
    <definedName name="fromgrade" localSheetId="1">'[1]school info'!$E$4:$E$16</definedName>
    <definedName name="fromgrade" localSheetId="2">'[1]school info'!$E$4:$E$16</definedName>
    <definedName name="fromgrade">'[2]school info'!$E$4:$E$16</definedName>
    <definedName name="gender" localSheetId="1">'[1]school info'!$A$4:$A$8</definedName>
    <definedName name="gender" localSheetId="2">'[1]school info'!$A$4:$A$8</definedName>
    <definedName name="gender">'[2]school info'!$A$4:$A$8</definedName>
    <definedName name="healthhygiene" localSheetId="1">'[1]school info'!$C$30:$C$33</definedName>
    <definedName name="healthhygiene" localSheetId="2">'[1]school info'!$C$30:$C$33</definedName>
    <definedName name="healthhygiene">'[2]school info'!$C$30:$C$33</definedName>
    <definedName name="jk">#REF!</definedName>
    <definedName name="kn">#REF!</definedName>
    <definedName name="level" localSheetId="1">'[1]school info'!$B$4:$B$9</definedName>
    <definedName name="level" localSheetId="2">'[1]school info'!$B$4:$B$9</definedName>
    <definedName name="level">'[2]school info'!$B$4:$B$9</definedName>
    <definedName name="missing" localSheetId="1">'[1]room parameters'!#REF!</definedName>
    <definedName name="missing" localSheetId="2">'[1]room parameters'!#REF!</definedName>
    <definedName name="missing">'[2]room parameters'!#REF!</definedName>
    <definedName name="naturallight" localSheetId="1">'[1]room parameters'!$A$3:$A$5</definedName>
    <definedName name="naturallight" localSheetId="2">'[1]room parameters'!$A$3:$A$5</definedName>
    <definedName name="naturallight">'[2]room parameters'!$A$3:$A$5</definedName>
    <definedName name="needsplit" localSheetId="1">#REF!</definedName>
    <definedName name="needsplit" localSheetId="2">#REF!</definedName>
    <definedName name="needsplit">#REF!</definedName>
    <definedName name="needsplit1" localSheetId="1">#REF!</definedName>
    <definedName name="needsplit1" localSheetId="2">#REF!</definedName>
    <definedName name="needsplit1">#REF!</definedName>
    <definedName name="needsplitbg" localSheetId="1">#REF!,#REF!</definedName>
    <definedName name="needsplitbg" localSheetId="2">#REF!,#REF!</definedName>
    <definedName name="needsplitbg">#REF!,#REF!</definedName>
    <definedName name="needsplitbs" localSheetId="1">#REF!</definedName>
    <definedName name="needsplitbs" localSheetId="2">#REF!</definedName>
    <definedName name="needsplitbs">#REF!</definedName>
    <definedName name="painting" localSheetId="1">'[1]room parameters'!$H$3:$H$5</definedName>
    <definedName name="painting" localSheetId="2">'[1]room parameters'!$H$3:$H$5</definedName>
    <definedName name="painting">'[2]room parameters'!$H$3:$H$5</definedName>
    <definedName name="plastering" localSheetId="1">'[1]room parameters'!$G$3:$G$5</definedName>
    <definedName name="plastering" localSheetId="2">'[1]room parameters'!$G$3:$G$5</definedName>
    <definedName name="plastering">'[2]room parameters'!$G$3:$G$5</definedName>
    <definedName name="_xlnm.Print_Area" localSheetId="1">'Lot 1 '!$A$1:$Q$111</definedName>
    <definedName name="_xlnm.Print_Area" localSheetId="2">'Lot 2 '!$A$1:$Q$111</definedName>
    <definedName name="_xlnm.Print_Area" localSheetId="0">Summary!$A$1:$K$34</definedName>
    <definedName name="_xlnm.Print_Titles" localSheetId="1">'Lot 1 '!$2:$8</definedName>
    <definedName name="_xlnm.Print_Titles" localSheetId="2">'Lot 2 '!$2:$8</definedName>
    <definedName name="rented" localSheetId="1">'[1]room parameters'!#REF!</definedName>
    <definedName name="rented" localSheetId="2">'[1]room parameters'!#REF!</definedName>
    <definedName name="rented">'[2]room parameters'!#REF!</definedName>
    <definedName name="safetysecurity" localSheetId="1">'[1]school info'!$C$23:$C$26</definedName>
    <definedName name="safetysecurity" localSheetId="2">'[1]school info'!$C$23:$C$26</definedName>
    <definedName name="safetysecurity">'[2]school info'!$C$23:$C$26</definedName>
    <definedName name="structure" localSheetId="1">'[1]room parameters'!$F$3:$F$5</definedName>
    <definedName name="structure" localSheetId="2">'[1]room parameters'!$F$3:$F$5</definedName>
    <definedName name="structure">'[2]room parameters'!$F$3:$F$5</definedName>
    <definedName name="tograde" localSheetId="1">'[1]school info'!$F$4:$F$16</definedName>
    <definedName name="tograde" localSheetId="2">'[1]school info'!$F$4:$F$16</definedName>
    <definedName name="tograde">'[2]school info'!$F$4:$F$16</definedName>
    <definedName name="utilities" localSheetId="1">'[1]room parameters'!$K$3:$K$5</definedName>
    <definedName name="utilities" localSheetId="2">'[1]room parameters'!$K$3:$K$5</definedName>
    <definedName name="utilities">'[2]room parameters'!$K$3:$K$5</definedName>
    <definedName name="ventilation" localSheetId="1">'[1]room parameters'!$D$3:$D$5</definedName>
    <definedName name="ventilation" localSheetId="2">'[1]room parameters'!$D$3:$D$5</definedName>
    <definedName name="ventilation">'[2]room parameters'!$D$3:$D$5</definedName>
    <definedName name="wallguards" localSheetId="1">'[1]room parameters'!$N$3:$N$4</definedName>
    <definedName name="wallguards" localSheetId="2">'[1]room parameters'!$N$3:$N$4</definedName>
    <definedName name="wallguards">'[2]room parameters'!$N$3:$N$4</definedName>
    <definedName name="Works_Category" localSheetId="2">'Lot 2 '!#REF!</definedName>
    <definedName name="Works_Category">'Lot 1 '!#REF!</definedName>
    <definedName name="YESNO" localSheetId="1">'[1]room parameters'!#REF!</definedName>
    <definedName name="YESNO" localSheetId="2">'[1]room parameters'!#REF!</definedName>
    <definedName name="YESNO">'[2]room parameters'!#REF!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25" l="1"/>
  <c r="P48" i="25"/>
  <c r="P42" i="25"/>
  <c r="P43" i="25"/>
  <c r="P49" i="24"/>
  <c r="P52" i="25"/>
  <c r="P47" i="25"/>
  <c r="P30" i="25"/>
  <c r="P24" i="25"/>
  <c r="P101" i="24"/>
  <c r="P52" i="24"/>
  <c r="P47" i="24"/>
  <c r="P71" i="24"/>
  <c r="P72" i="24"/>
  <c r="F72" i="24"/>
  <c r="F71" i="24"/>
  <c r="F72" i="25"/>
  <c r="P72" i="25" s="1"/>
  <c r="F71" i="25"/>
  <c r="P71" i="25" s="1"/>
  <c r="F49" i="24"/>
  <c r="F49" i="25" l="1"/>
  <c r="F18" i="25"/>
  <c r="P18" i="25" s="1"/>
  <c r="F18" i="24" l="1"/>
  <c r="P18" i="24" s="1"/>
  <c r="F27" i="24" l="1"/>
  <c r="F27" i="25" l="1"/>
  <c r="P27" i="25" s="1"/>
  <c r="F25" i="25"/>
  <c r="F12" i="25"/>
  <c r="N56" i="24" l="1"/>
  <c r="M56" i="24"/>
  <c r="L56" i="24"/>
  <c r="K56" i="24"/>
  <c r="J56" i="24"/>
  <c r="I56" i="24"/>
  <c r="H56" i="24"/>
  <c r="G56" i="24"/>
  <c r="F37" i="24"/>
  <c r="P37" i="24" s="1"/>
  <c r="F37" i="25"/>
  <c r="F77" i="24" l="1"/>
  <c r="P77" i="24" s="1"/>
  <c r="F77" i="25"/>
  <c r="P77" i="25" s="1"/>
  <c r="H56" i="25"/>
  <c r="H75" i="25" s="1"/>
  <c r="I56" i="25"/>
  <c r="I75" i="25" s="1"/>
  <c r="J56" i="25"/>
  <c r="J75" i="25" s="1"/>
  <c r="K56" i="25"/>
  <c r="K75" i="25" s="1"/>
  <c r="L56" i="25"/>
  <c r="L75" i="25" s="1"/>
  <c r="M56" i="25"/>
  <c r="M75" i="25" s="1"/>
  <c r="N56" i="25"/>
  <c r="N75" i="25" s="1"/>
  <c r="G56" i="25"/>
  <c r="G75" i="25" s="1"/>
  <c r="F36" i="25"/>
  <c r="P36" i="25" s="1"/>
  <c r="F36" i="24"/>
  <c r="P36" i="24" s="1"/>
  <c r="F91" i="25"/>
  <c r="P91" i="25" s="1"/>
  <c r="F92" i="25"/>
  <c r="F90" i="25"/>
  <c r="F89" i="25"/>
  <c r="F88" i="25"/>
  <c r="P88" i="25" s="1"/>
  <c r="F84" i="25"/>
  <c r="F83" i="25"/>
  <c r="F82" i="25"/>
  <c r="F81" i="25"/>
  <c r="F80" i="25"/>
  <c r="F79" i="25"/>
  <c r="P79" i="25" s="1"/>
  <c r="F68" i="25"/>
  <c r="P68" i="25" s="1"/>
  <c r="F65" i="25"/>
  <c r="P65" i="25" s="1"/>
  <c r="F75" i="25" l="1"/>
  <c r="P75" i="25" s="1"/>
  <c r="F43" i="25"/>
  <c r="F35" i="25"/>
  <c r="P35" i="25" s="1"/>
  <c r="F10" i="25"/>
  <c r="P10" i="25" s="1"/>
  <c r="P12" i="25"/>
  <c r="F17" i="25"/>
  <c r="P17" i="25" s="1"/>
  <c r="F19" i="25"/>
  <c r="P19" i="25" s="1"/>
  <c r="P16" i="25" s="1"/>
  <c r="F20" i="25"/>
  <c r="P20" i="25" s="1"/>
  <c r="F21" i="25"/>
  <c r="P21" i="25" s="1"/>
  <c r="P25" i="25"/>
  <c r="P98" i="25" s="1"/>
  <c r="F31" i="25"/>
  <c r="P31" i="25" s="1"/>
  <c r="N32" i="25"/>
  <c r="F32" i="25" s="1"/>
  <c r="P32" i="25" s="1"/>
  <c r="F33" i="25"/>
  <c r="P33" i="25" s="1"/>
  <c r="F34" i="25"/>
  <c r="P34" i="25" s="1"/>
  <c r="P37" i="25"/>
  <c r="F39" i="25"/>
  <c r="P39" i="25" s="1"/>
  <c r="F40" i="25"/>
  <c r="P40" i="25" s="1"/>
  <c r="F41" i="25"/>
  <c r="P41" i="25" s="1"/>
  <c r="F42" i="25"/>
  <c r="P100" i="25"/>
  <c r="F48" i="25"/>
  <c r="F53" i="25"/>
  <c r="P53" i="25" s="1"/>
  <c r="F55" i="25"/>
  <c r="P55" i="25" s="1"/>
  <c r="F56" i="25"/>
  <c r="P56" i="25" s="1"/>
  <c r="F57" i="25"/>
  <c r="P57" i="25" s="1"/>
  <c r="F58" i="25"/>
  <c r="P58" i="25" s="1"/>
  <c r="F59" i="25"/>
  <c r="P59" i="25" s="1"/>
  <c r="F61" i="25"/>
  <c r="P61" i="25" s="1"/>
  <c r="F62" i="25"/>
  <c r="P62" i="25" s="1"/>
  <c r="F63" i="25"/>
  <c r="P63" i="25" s="1"/>
  <c r="F66" i="25"/>
  <c r="P66" i="25" s="1"/>
  <c r="F69" i="25"/>
  <c r="P69" i="25" s="1"/>
  <c r="F73" i="25"/>
  <c r="P73" i="25" s="1"/>
  <c r="F76" i="25"/>
  <c r="P76" i="25" s="1"/>
  <c r="P80" i="25"/>
  <c r="P81" i="25"/>
  <c r="P82" i="25"/>
  <c r="P83" i="25"/>
  <c r="P84" i="25"/>
  <c r="F85" i="25"/>
  <c r="P85" i="25"/>
  <c r="F86" i="25"/>
  <c r="P86" i="25" s="1"/>
  <c r="P89" i="25"/>
  <c r="P90" i="25"/>
  <c r="P92" i="25"/>
  <c r="B96" i="25"/>
  <c r="C96" i="25"/>
  <c r="B97" i="25"/>
  <c r="C97" i="25"/>
  <c r="B98" i="25"/>
  <c r="C98" i="25"/>
  <c r="B99" i="25"/>
  <c r="C99" i="25"/>
  <c r="B100" i="25"/>
  <c r="C100" i="25"/>
  <c r="B101" i="25"/>
  <c r="C101" i="25"/>
  <c r="D109" i="25"/>
  <c r="E109" i="25"/>
  <c r="F43" i="24"/>
  <c r="P43" i="24" s="1"/>
  <c r="P97" i="25" l="1"/>
  <c r="P101" i="25"/>
  <c r="P9" i="25"/>
  <c r="P96" i="25" s="1"/>
  <c r="P99" i="25"/>
  <c r="P103" i="25" l="1"/>
  <c r="F91" i="24" l="1"/>
  <c r="P91" i="24" s="1"/>
  <c r="F92" i="24"/>
  <c r="P92" i="24" s="1"/>
  <c r="F90" i="24"/>
  <c r="G24" i="22"/>
  <c r="G23" i="22"/>
  <c r="G22" i="22"/>
  <c r="G21" i="22"/>
  <c r="G20" i="22"/>
  <c r="G19" i="22"/>
  <c r="G18" i="22"/>
  <c r="G17" i="22"/>
  <c r="D15" i="22"/>
  <c r="D14" i="22"/>
  <c r="D13" i="22"/>
  <c r="D12" i="22"/>
  <c r="D11" i="22"/>
  <c r="D10" i="22"/>
  <c r="G25" i="22" l="1"/>
  <c r="B24" i="22" l="1"/>
  <c r="B23" i="22"/>
  <c r="B22" i="22"/>
  <c r="B21" i="22"/>
  <c r="B20" i="22"/>
  <c r="B19" i="22"/>
  <c r="B18" i="22"/>
  <c r="B17" i="22"/>
  <c r="E109" i="24"/>
  <c r="B16" i="22"/>
  <c r="B15" i="22"/>
  <c r="B14" i="22"/>
  <c r="B13" i="22"/>
  <c r="B12" i="22"/>
  <c r="B11" i="22"/>
  <c r="B10" i="22"/>
  <c r="P90" i="24" l="1"/>
  <c r="F86" i="24"/>
  <c r="P86" i="24" s="1"/>
  <c r="P27" i="24"/>
  <c r="D109" i="24"/>
  <c r="C101" i="24"/>
  <c r="B101" i="24"/>
  <c r="C100" i="24"/>
  <c r="B100" i="24"/>
  <c r="C99" i="24"/>
  <c r="B99" i="24"/>
  <c r="C98" i="24"/>
  <c r="B98" i="24"/>
  <c r="C97" i="24"/>
  <c r="B97" i="24"/>
  <c r="C96" i="24"/>
  <c r="B96" i="24"/>
  <c r="F89" i="24"/>
  <c r="P89" i="24" s="1"/>
  <c r="F88" i="24"/>
  <c r="P88" i="24" s="1"/>
  <c r="F85" i="24"/>
  <c r="P85" i="24" s="1"/>
  <c r="F84" i="24"/>
  <c r="P84" i="24" s="1"/>
  <c r="F83" i="24"/>
  <c r="P83" i="24" s="1"/>
  <c r="F82" i="24"/>
  <c r="P82" i="24" s="1"/>
  <c r="F81" i="24"/>
  <c r="P81" i="24" s="1"/>
  <c r="F80" i="24"/>
  <c r="P80" i="24" s="1"/>
  <c r="F79" i="24"/>
  <c r="P79" i="24" s="1"/>
  <c r="F76" i="24"/>
  <c r="P76" i="24" s="1"/>
  <c r="F75" i="24"/>
  <c r="P75" i="24" s="1"/>
  <c r="F73" i="24"/>
  <c r="P73" i="24" s="1"/>
  <c r="F69" i="24"/>
  <c r="P69" i="24" s="1"/>
  <c r="F68" i="24"/>
  <c r="P68" i="24" s="1"/>
  <c r="F66" i="24"/>
  <c r="P66" i="24" s="1"/>
  <c r="F65" i="24"/>
  <c r="P65" i="24" s="1"/>
  <c r="F63" i="24"/>
  <c r="P63" i="24" s="1"/>
  <c r="F62" i="24"/>
  <c r="P62" i="24" s="1"/>
  <c r="F61" i="24"/>
  <c r="P61" i="24" s="1"/>
  <c r="F59" i="24"/>
  <c r="P59" i="24" s="1"/>
  <c r="F58" i="24"/>
  <c r="P58" i="24" s="1"/>
  <c r="F57" i="24"/>
  <c r="P57" i="24" s="1"/>
  <c r="F56" i="24"/>
  <c r="P56" i="24" s="1"/>
  <c r="F55" i="24"/>
  <c r="P55" i="24" s="1"/>
  <c r="F53" i="24"/>
  <c r="P53" i="24" s="1"/>
  <c r="F48" i="24"/>
  <c r="P48" i="24" s="1"/>
  <c r="P100" i="24" s="1"/>
  <c r="F42" i="24"/>
  <c r="P42" i="24" s="1"/>
  <c r="F41" i="24"/>
  <c r="P41" i="24" s="1"/>
  <c r="F40" i="24"/>
  <c r="P40" i="24" s="1"/>
  <c r="F39" i="24"/>
  <c r="P39" i="24" s="1"/>
  <c r="F35" i="24"/>
  <c r="P35" i="24" s="1"/>
  <c r="F34" i="24"/>
  <c r="P34" i="24" s="1"/>
  <c r="F33" i="24"/>
  <c r="P33" i="24" s="1"/>
  <c r="F32" i="24"/>
  <c r="P32" i="24" s="1"/>
  <c r="F31" i="24"/>
  <c r="P31" i="24" s="1"/>
  <c r="F25" i="24"/>
  <c r="P25" i="24" s="1"/>
  <c r="F21" i="24"/>
  <c r="P21" i="24" s="1"/>
  <c r="F20" i="24"/>
  <c r="P20" i="24" s="1"/>
  <c r="F19" i="24"/>
  <c r="P19" i="24" s="1"/>
  <c r="F17" i="24"/>
  <c r="P17" i="24" s="1"/>
  <c r="F12" i="24"/>
  <c r="P12" i="24" s="1"/>
  <c r="F10" i="24"/>
  <c r="P10" i="24" s="1"/>
  <c r="P24" i="24" l="1"/>
  <c r="P98" i="24" s="1"/>
  <c r="P16" i="24"/>
  <c r="P97" i="24" s="1"/>
  <c r="P30" i="24"/>
  <c r="P99" i="24" s="1"/>
  <c r="P9" i="24"/>
  <c r="P96" i="24" s="1"/>
  <c r="P103" i="24" l="1"/>
  <c r="D16" i="22" l="1"/>
  <c r="B9" i="22" l="1"/>
  <c r="D9" i="22" l="1"/>
  <c r="D25" i="22" s="1"/>
  <c r="I25" i="22" l="1"/>
  <c r="H25" i="22"/>
  <c r="C32" i="22" l="1"/>
  <c r="F32"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tc={37E72554-2DD8-4204-8BF6-FC70DE892243}</author>
    <author>tc={9B04AECC-9C9F-4283-95DD-3A51A60780B3}</author>
    <author>tc={A9F941D1-E662-4F48-9FCD-B8CF08F20D6A}</author>
  </authors>
  <commentList>
    <comment ref="K70" authorId="0" shapeId="0" xr:uid="{37E72554-2DD8-4204-8BF6-FC70DE892243}">
      <text>
        <t>[Threaded comment]
Your version of Excel allows you to read this threaded comment; however, any edits to it will get removed if the file is opened in a newer version of Excel. Learn more: https://go.microsoft.com/fwlink/?linkid=870924
Comment:
    @THWEIB, Anas why 3 points but 2 devices?</t>
      </text>
    </comment>
    <comment ref="K71" authorId="1" shapeId="0" xr:uid="{9B04AECC-9C9F-4283-95DD-3A51A60780B3}">
      <text>
        <t>[Threaded comment]
Your version of Excel allows you to read this threaded comment; however, any edits to it will get removed if the file is opened in a newer version of Excel. Learn more: https://go.microsoft.com/fwlink/?linkid=870924
Comment:
    @THWEIB, Anas why 3 points but 2 devices?</t>
      </text>
    </comment>
    <comment ref="K72" authorId="2" shapeId="0" xr:uid="{A9F941D1-E662-4F48-9FCD-B8CF08F20D6A}">
      <text>
        <t>[Threaded comment]
Your version of Excel allows you to read this threaded comment; however, any edits to it will get removed if the file is opened in a newer version of Excel. Learn more: https://go.microsoft.com/fwlink/?linkid=870924
Comment:
    @THWEIB, Anas why 3 points but 2 devices?</t>
      </text>
    </comment>
  </commentList>
</comments>
</file>

<file path=xl/sharedStrings.xml><?xml version="1.0" encoding="utf-8"?>
<sst xmlns="http://schemas.openxmlformats.org/spreadsheetml/2006/main" count="596" uniqueCount="284">
  <si>
    <t>PUBLIC WORKS CONTRACT FOR THE REHABILITATION AND/OR CREATION OF STEM LABS IN SCHOOLS IN THE WEST BANK</t>
  </si>
  <si>
    <t>TENDER NO. PSE22001-10070</t>
  </si>
  <si>
    <t>SUMMARY SHEET</t>
  </si>
  <si>
    <t>ANNEX 1 - BILL OF QUANTITIES</t>
  </si>
  <si>
    <t>School Name</t>
  </si>
  <si>
    <t>Sub-total Lot 1 [EUR]</t>
  </si>
  <si>
    <t>Sub-total Lot 2 [EUR]</t>
  </si>
  <si>
    <t>Total per lot [Excluding VAT]</t>
  </si>
  <si>
    <t>Total for each lot to be reported by tenderers in Tender Specifications, Form (2) Prices</t>
  </si>
  <si>
    <t>Name of Tenderer (Company)</t>
  </si>
  <si>
    <t>Authorized person to sign</t>
  </si>
  <si>
    <t>In the Capacity of</t>
  </si>
  <si>
    <t>Date</t>
  </si>
  <si>
    <t>Signature</t>
  </si>
  <si>
    <t>Stamp</t>
  </si>
  <si>
    <t>TENDER NO. PSE22001-10070-LOT 1 EIGHT STEM LABS IN SOUTHERN GOVERNORATES</t>
  </si>
  <si>
    <t>Lot 1</t>
  </si>
  <si>
    <t>1-NHD</t>
  </si>
  <si>
    <t>2-ARF</t>
  </si>
  <si>
    <t>3-HUS</t>
  </si>
  <si>
    <t>4-IDN</t>
  </si>
  <si>
    <t>5-JSH</t>
  </si>
  <si>
    <t>6-MRR</t>
  </si>
  <si>
    <t>7-NAH</t>
  </si>
  <si>
    <t>8-THU</t>
  </si>
  <si>
    <t>No.</t>
  </si>
  <si>
    <t>Item</t>
  </si>
  <si>
    <t>Description of Works</t>
  </si>
  <si>
    <t>UNIT</t>
  </si>
  <si>
    <t>Total Quantity for Lot 1</t>
  </si>
  <si>
    <t>Alnahda Basic Boys School</t>
  </si>
  <si>
    <t>Arab Alfrajat Basic Mixed School</t>
  </si>
  <si>
    <t>Houssan Secondary Girls School</t>
  </si>
  <si>
    <t>Idna Secondary Girls’ School</t>
  </si>
  <si>
    <t>Jouret Al Shamaa Secondary Coed School</t>
  </si>
  <si>
    <t>Marah Rabah Secondary Boys School</t>
  </si>
  <si>
    <t>Nahhalin Secondary Boys School</t>
  </si>
  <si>
    <t>Thabara Basic Mixed School</t>
  </si>
  <si>
    <t>Unit Price (EUR)</t>
  </si>
  <si>
    <t>Total Price (EUR)</t>
  </si>
  <si>
    <t>DEMOLITION AND DISMANTLING</t>
  </si>
  <si>
    <t>TOT.</t>
  </si>
  <si>
    <t>Demolishing and removal of existing walls</t>
  </si>
  <si>
    <t>Demolition and removal of existing walls, whether Reinforced or not, both internal and external (Claded with stone or not), within the working area (Renovation zone and where requested). As followings:
(1) Demolishing and removing all existing walls, regardless of type, including internal and external walls. This also Including  the removal of all wall contents, such as doors, windows, wall tiles (Tiles demolishing over the wall will not be measured), electrical and mechanical components, and any other elements considered part of the wall. No special measurement method or allowances will be applied.</t>
  </si>
  <si>
    <t>MS</t>
  </si>
  <si>
    <t xml:space="preserve">(2) All wall contents and elements are included in the unit price. Measurement will be based on the length of the wall multiplied by the wall height (measurement for one face only), with deductions for all openings, doors, and windows of any size. 
(3) The price also includes any necessary fixation and maintenance work for the plaster on walls and ceilings. This covers adjustments and leveling for existing plaster on the existing walls, which may require the removal of parts of the plaster and re-plastering in the correct manner. No special measurement method or allowances will be applied.
(4) Safe dismantling of existing doors, windows, electrical or plumbing fixtures, Sicoreete, and other components. These items will be handled and transferred to the owner. Additionally, the price covers the dismantling, rearranging, or fixing of items like water tanks or electrical sources, as needed.
(5) The price also includes the transportation and removal of all demolition debris and output from the site to a licensed dumping and landfill facility.
(6) No Allowance or special measurement will be apply when the supervision engineer instruct to demolished extra walls or making extra openings other than what in demolishing plans Drawings.
All work shall be carried out in accordance with the drawings, specifications, and supervision instructions.
</t>
  </si>
  <si>
    <t>Demolishing and removing the existing tiles</t>
  </si>
  <si>
    <t>Demolishing and removing the existing tiles (in Any type) in working area (Renovation zone and where requested), Price to includes removing and demolishing the existing floor tiles (in Any type) and all the filling and mortar under the tiles and removing the wall panels (Skirting) including remove pipes and conduits unless the electrical and mechanical instruct otherwise.
The price also include removing wall tiles (in Any type)  and the bedding mortar under it, price includes also any needed fixation and maintenance works for the plaster in walls and include as well the adjustment and leveling for the existing plaster above the existing skirting which may need removing part of the plaster and re-plastering it in proper way and all these work are included in unit price and no allowance or special measurement method will be applied.
Price to includes removing the floor tiles / Paving and the fill under bench regardless the thickness and regardless the number of tiles layers (Until reaching the RC slab or RC SoG) and no allowance for special measurement will be apply.
Wall tiles Removal and demolishing will not be measured, and it is included in the unit price of wall demolishing unless the tiles on a wall that will not be demolished.</t>
  </si>
  <si>
    <t>No Allowance or special measurement will be apply when the supervision engineer instruct to demolished extra Floor / Tiles other than what in demolishing plans and the Drawings.
Price also includes transferring and moving all demolishing output and debris outside site to licensed dumping &amp; Landfill.
All the work shall be according to drawings and specification and supervision instructions.</t>
  </si>
  <si>
    <t>last row</t>
  </si>
  <si>
    <t xml:space="preserve">PAINTING AND DECORATIVE WORKS </t>
  </si>
  <si>
    <t>High quality paint</t>
  </si>
  <si>
    <t>Supply and application of high-quality Matt Vinyl Silk paint paint for internal walls, as indicated in the finishing tables. (If any) The painting process will consist of two priming coats and two finishing coats, with the use of three coats of complete putty to achieve a smooth and satisfactory finish, as per the satisfaction of the supervising engineer.
Important Note: The painting works Includes various tasks, such as plaster maintenance weakened plaster through hacking, and repairing cracks in accordance, and Plastering After Electrical and Mechancial Works on walls with the specifications and instructions provided by the supervisor.
The price Shall Includes all work required for painting, in strict accordance with the provided drawings, specifications, and supervision instructions to ensure the desired outcome.</t>
  </si>
  <si>
    <t>M.S.</t>
  </si>
  <si>
    <t>Oil Paint</t>
  </si>
  <si>
    <r>
      <t xml:space="preserve">Supply and paint high quality oil multi - colred paint, for walls as per indicated in finishing tables, on one priming coat and two finishing coats, using two coats of complete putty, as per satisfaction of the supervisor engineer. 
</t>
    </r>
    <r>
      <rPr>
        <b/>
        <sz val="14"/>
        <color theme="1"/>
        <rFont val="Arial"/>
        <family val="2"/>
      </rPr>
      <t>Important Note:</t>
    </r>
    <r>
      <rPr>
        <sz val="14"/>
        <color theme="1"/>
        <rFont val="Arial"/>
        <family val="2"/>
      </rPr>
      <t xml:space="preserve"> The painting works Includes various tasks, such as plaster maintenance weakened plaster through hacking, and repairing cracks in accordance, and Plastering After Electrical and Mechancial Works on walls with the specifications and instructions provided by the supervisor.
The price Shall Includes all work required for painting, in strict accordance with the provided drawings, specifications, and supervision instructions to ensure the desired outcome.</t>
    </r>
  </si>
  <si>
    <t xml:space="preserve">Supercryl paint </t>
  </si>
  <si>
    <r>
      <t xml:space="preserve">Supply and application of high-quality Supercryl 2000 paint for (Existing False Ceiling) , and where requested, in accordance with the specifications provided in the finishing tables. The painting process will include one priming coat and two finishing coats, with two coats of complete putty to achieve a smooth finish. The satisfaction of the supervising engineer will determine the final result. Measurement will be based on the horizontal area only (and False Ceiling Sides (Drops) will not be measured and it included in unit price.
</t>
    </r>
    <r>
      <rPr>
        <b/>
        <sz val="14"/>
        <color theme="1"/>
        <rFont val="Arial"/>
        <family val="2"/>
      </rPr>
      <t xml:space="preserve">Important Note: </t>
    </r>
    <r>
      <rPr>
        <sz val="14"/>
        <color theme="1"/>
        <rFont val="Arial"/>
        <family val="2"/>
      </rPr>
      <t xml:space="preserve">The painting works Includes various tasks, such as plaster maintenance weakened plaster through hacking, and repairing cracks in accordance, and Plastering After Electrical and Mechancial Works on walls with the specifications and instructions provided by the supervisor.
The Price shall includes all the necessary work to ensure that the walls and ceilings are painted to meet the required standards and to the satisfaction of the supervising engineer."
</t>
    </r>
  </si>
  <si>
    <t xml:space="preserve">False ceiling tiles </t>
  </si>
  <si>
    <t xml:space="preserve">Supply and Install a Suspended False ceiling, First Class (Europian Made or Equivalent) and comply with Palestinian Stranded Institute (PSI) with the following specifications:
(1) Panel dimensions: 60x60cm.
(2) Panel material: Painted Galvanized Metal.
(3) Panel height: 9 mm with Oblique beveled edges (Z Edge).
The panels are designed to be individually demountable and will be mounted in a lay-in visible "T" bar grid structure called "TWINLOCK." This modular structure will consist of hot-dipped galvanized steel "T" bar profiles, with pre-painted aluminum corrosion-proof capping measuring 24 x 38 mm for each component, including the cross tees. The parametric finishes will be achieved using pre-painted galvanized steel frames with an Art. RA "L" section profile measuring 24x24 mm.
The price includes all the work required for installation, in accordance with the provided drawings, specifications, and supervision instructions.
Refer to Detail Sheets 
</t>
  </si>
  <si>
    <t xml:space="preserve">Gypsum Flase ceiling </t>
  </si>
  <si>
    <t>Supply and install suspended Gypsum Board (Waterproof / Fire Proof) ceiling including high quality (Knauf or equivalent) suspension system approved by consultant architect, access panels, openings perimeter finishes profiles fixings, accessories joints and profiles needed to complete the work  as drawings, specifications and engineers instructions. Suspension system shall be galvanized and rectractable, anchor and fixing system must be fischer or hilti porduct suspension and anchor system must support a minium load of 60kg/m2. Rigid, solid, an steady grids system to be used according to each type of ceiling system and consultant architect instructions specifications and drawing contractor shall provide shop drawings and samples to be approved by consultant engineer before installation. Suspended ceiling can be metal screen or equivalent 12.5 mm thick gypsum board suspended ceiling, including concealed galvanized suspension system, stepped decorations, drops, molding, access doors and making openings for different services, complete as shown on drawings and as per specifications.</t>
  </si>
  <si>
    <t>TILING AND FLOORING</t>
  </si>
  <si>
    <t>PVC Flooring</t>
  </si>
  <si>
    <t xml:space="preserve">Supply and install Vinyl flooring of 2mm thickness (adhesive PVC) for the Fablab floor of a first-class quality conforming to EN Standard EN ISO 10874 Class 34-43 for areas considered for public and commercial/light industry use. The flooring shall comply to the follow criteria:
1. Fire resistant class B-S1 in accordance with EN 13501-1.
2. Slip resistent class R9 in accordance with DIN 51130/BGR 181.
3. Resistent to chemical products and water – spills can easily be wiped or mopped away without causing damage to your floor. 
4. TVOC after 28days shall be &lt;10 µg/ m3 in accordance with ISO 16000-6.
The Contractor shall submit datasheet and color selection for approval by Engineer. Installation shall be performed only by a Certified Worker.
Note: All angles shall be cut at 45 degrees using a proper angle cutter guide by a Certified Worker.
Unit price rate shall include for surface preparation, leveling, positioning, applying of primer glue (shall be compatible with vinyl flooring material) rolling out using cork smooth press and a 50kg roller when installation is complete, trimming the edges in perfectly straight edges, welding, putting into service and furniting the space to ensure ends of chairs/tables do not damage the space.
</t>
  </si>
  <si>
    <t>The Unit Price includes for skirting quantities. Furthermore, the skirting work must be continuous with minimum number of joints and according to the supervisor engineer instructions. The skirting shall include for PVC capping strip clip system - see picture below for illustration - for watertightseal and an internal corner system, including both in and out as needed.
All necessary work and fixation are included to implement the work properly as per the drawings, specifications, and supervision instructions.</t>
  </si>
  <si>
    <t xml:space="preserve">Pocelain Tiles </t>
  </si>
  <si>
    <t>Supply and Install Non-Slip Porcelain European-made Floor Tiles 60 *60 *0.8 cm. First choice and free from all defect grade “A”. (Approved by Palestine Standards Institution). Price to include using approved special adhesives for fixing the tile, with European-made grout,  Price includes skirting of the same type all according to specifications and to Engineer's instructions. Rate includes use of 2 mm spacers, sand/ cement mortar under tiles and special grouting mortar such as Mapei or equivalent. The price also includes supplying the sand or aggregates under the tiles to level the whole space.  
The contractor shall bring samples to the consultant/contracting authority to choose from. Measurments to be taken horiontaly only.</t>
  </si>
  <si>
    <t>CARPENTRY, JOINERY &amp; FURNITURE</t>
  </si>
  <si>
    <t xml:space="preserve">Wooden door </t>
  </si>
  <si>
    <t xml:space="preserve">Supply &amp; install laminated wooden doors (1 leaf), comprising a 1.5mm laminate sheet, 3.5mm plywood first face, and kiln-dried hardwood edge. Price Include: all necessary frames, subframes, hardware, architraves, mastic, painting, fixings, fittings, and accessories, also includes removing the old and frames internal wooden doors, edges will be finished smoothly, testing the doors to ensure proper operation, and all necessary adjustments, and installation to ensure proper functionality in accordance with the specifications, drawings, and instructions of the supervising engineer.
</t>
  </si>
  <si>
    <t xml:space="preserve">Students Chairs </t>
  </si>
  <si>
    <t>Supplying and installing ergonomic student chairs constructed of high-impact polypropylene seat and back with integrated lumbar support. Frame made of powder-coated steel tubing with 5-star nylon base and dual-wheel casters for mobility. Chairs to be durable, chemical-resistant, and designed for daily classroom/lab use in compliance with STEM environment standards. Detail 1/A114</t>
  </si>
  <si>
    <t xml:space="preserve">Stools </t>
  </si>
  <si>
    <t xml:space="preserve">Supplying and installing adjustable-height stools designed for laboratory and project-based workstations. Seat made of high-impact polypropylene with contoured surface for ergonomic comfort. Frame and foot ring constructed from powder-coated steel, equipped with non-marring glides or optional casters for mobility. Height adjustable between to suit standing or high-bench work. Finish to match other lab seating and resistant to chemicals and scratches. </t>
  </si>
  <si>
    <t>Art Storage</t>
  </si>
  <si>
    <t>(AS) Supplying and installing mobile storage unit 1000mm W × 800mm D × 900mm H  for art and STEM materials, constructed from laminated MDF with heavy-duty casters for mobility and high-pressure coloured laminate (HPL) top with PVC edge banding.. Includes adjustable internal compartments and drawers for small tools and supplies. Top surface laminated for light-duty workspace. Lockable doors for secure storage.</t>
  </si>
  <si>
    <t>4.05.A</t>
  </si>
  <si>
    <t>Computer Station (Double)</t>
  </si>
  <si>
    <t>(CT) Supplying and installing double computer stations with integrated cable management and durable high-pressure coloured laminate (HPL) top with PVC edge banding.. Frame made of welded steel with powder-coated finish, designed to accommodate desktop computers and accessories. Each station to include grommet openings for wiring, modesty panel, and ergonomic knee clearance. Dimensions approx. 1450mm W × 600mm D × 700mm H. 
- The steel frame shall consist of two fully welded slanted leg segments, two transversal beams and two slanted steel angles for extra support. Legs and support beams consist of 60mm x 60mm x 0.9 mm thickness steel square tubes. The slanted angles are made of 65 mm x 65 mm x 2mm thickness steel.
- All steel shall be oven painted after welding. Color selection shall be submitted and approved by Engineer.
- The Contractor shall submit outline print of steel profile bends using actual scale for approval prior to proceeding with fabrication.
Detail 1/A107</t>
  </si>
  <si>
    <t>4.05.B</t>
  </si>
  <si>
    <r>
      <rPr>
        <b/>
        <u/>
        <sz val="14"/>
        <color theme="1"/>
        <rFont val="Arial"/>
        <family val="2"/>
      </rPr>
      <t>PROVISIONAL ITEM:</t>
    </r>
    <r>
      <rPr>
        <sz val="14"/>
        <color theme="1"/>
        <rFont val="Arial"/>
        <family val="2"/>
      </rPr>
      <t xml:space="preserve">
Computer station (Single)</t>
    </r>
  </si>
  <si>
    <t>(CT) Supplying and installing double computer stations with integrated cable management and durable high-pressure coloured laminate (HPL) top with PVC edge banding.. Frame made of welded steel with powder-coated finish, designed to accommodate desktop computers and accessories. Each station to include grommet openings for wiring, modesty panel, and ergonomic knee clearance. Dimensions approx. 725mm W × 600mm D × 700mm H. 
- The steel frame shall consist of two fully welded slanted leg segments, two transversal beams and two slanted steel angles for extra support. Legs and support beams consist of 60mm x 60mm x 0.9 mm thickness steel square tubes. The slanted angles are made of 65 mm x 65 mm x 2mm thickness steel.
- All steel shall be oven painted after welding. Color selection shall be submitted and approved by Engineer.
- The Contractor shall submit outline print of steel profile bends using actual scale for approval prior to proceeding with fabrication.</t>
  </si>
  <si>
    <t>Shelves storage</t>
  </si>
  <si>
    <t>(SH) Supplying and installing open shelving units constructed from laminated MDF panels with powder-coated steel uprights. 
Floor Mounted wooden cabinets with removable plastic shelves. The cabinet internal sides, bottom, partitions, shelves and drawers (lateral and back) sides shall be of 17mm MDF, laminated with 0.5mm formica sheet. The front sides of drawers and cabinet doors shall be made of 17mm MDF painted with two coats of lacquer paint over one primer coat. Rear sides of cabinets and drawer's bottom shall be of 6mm HDF coloured white on the internal side. Price to include wooden skirting offseted 10cm from face of countertop as shown in details, soft-close hinges, soft-close drawers with telescopic rails, ironmongery, handles, and all the necessary accessories as per supervisor engineer instructions and the detail drawings and specifications. Samples and color selection shall be submitted for approval by Engineer.Unit dimensions - Length aprox. 236 cm. Height 90 cm. Width 56 cm.Units to provide adjustable shelves for educational materials and storage bins. Each shelf to support minimum 25 kg uniformly distributed load. 
The price includes supplying plastic removable bins with lid (Trofast or equivalent) to be integrated as part of the cabinet in sizes shown below and pictured. These removable bins shall be supported by either an aluminum channel or groove in wood. Colour shall be translucent. (4 x large size - Height 23cm. Width 30cm. Length 42cm., 16 x meduim size - Height 10cm. Width 30cm. Length 42cm)
The price imcludes supply and install 60cm width  high-pressure coloured laminate (HPL) top with PVC edge banding. .
Refer to detail 1/A108</t>
  </si>
  <si>
    <t xml:space="preserve">Teacher Station </t>
  </si>
  <si>
    <t>(TD) Supplying and installing teacher’s station with integrated storage and workspace. Table frame of welded steel construction with epoxy powder coat finish, and high-pressure coloured laminate (HPL) top with PVC edge banding. . Includes lockable drawers/cabinets for materials and demonstration tools. Dimensions approx. 180 cm W × 90 cm D × 75 cm H, designed to serve as instructional hub within the STEM lab.
- The steel frame shall consist of two fully welded slanted leg segments, two transversal beams and two slanted steel angles for extra support. Legs and support beams consist of 60mm x 60mm x 0.9 mm thickness steel square tubes. The slanted angles are made of 65 mm x 65 mm x 2mm thickness steel.
- All steel shall be oven painted after welding. Color selection shall be submitted and approved by Engineer.
- The Contractor shall submit outline print of steel profile bends using actual scale for approval prior to proceeding with fabrication.
 Detail 1/A110</t>
  </si>
  <si>
    <t>Work stations</t>
  </si>
  <si>
    <t>(WS) Supplying and installing collaborative student workstations with integrated table frame made of heavy-duty powder-coated steel legs and high-pressure coloured laminate (HPL) top with PVC edge banding. Each workstation accommodates 4–6 students and provides ample surface for project-based STEM activities. Worktops to be resistant to scratches, heat, and common classroom chemicals. (120x120) cm height fixed at 75 cm (standard classroom) unless otherwise specified. 
- The steel frame shall consist of two fully welded slanted leg segments, two transversal beams and two slanted steel angles for extra support. Legs and support beams consist of 60mm x 60mm x 0.9 mm thickness steel square tubes. The slanted angles are made of 65 mm x 65 mm x 2mm thickness steel.
- All steel shall be oven painted after welding. Color selection shall be submitted and approved by Engineer.
- The Contractor shall submit outline print of steel profile bends using actual scale for approval prior to proceeding with fabrication.
Detail 1/A111</t>
  </si>
  <si>
    <t xml:space="preserve">Curtains </t>
  </si>
  <si>
    <t>Supply, deliver, and install heavy-duty roll-up curtains (roller blinds), complete with all required accessories, Fabric made of High-density woven polyester or fiberglass-reinforced fabric, minimum weight 300–450 g/m², UV-resistant, anti-fade, anti-bacterial, and anti-fungal treated.
Opacity: Blackout / 1%–5% openness sunscreen as specified. Roller Tube: Heavy-duty Powder-coated aluminum tube, minimum diameter Ø 38–45 mm, with steel core reinforcement, designed to prevent bending or deflection.  chain-operated. Bottom Bar: Powder-coated aluminum bottom bar with sealed end caps; optional side channels for light control where required. Mounting Hardware: Heavy-duty aluminum brackets, concealed installation, corrosion-resistant, suitable for wall or ceiling mounting.  Price to include also: all accessories, Pull chain with safety tension device, fixing screws, plugs, trims, and all related fittings for a complete installation.</t>
  </si>
  <si>
    <t>M.S</t>
  </si>
  <si>
    <r>
      <rPr>
        <b/>
        <u/>
        <sz val="14"/>
        <color theme="1"/>
        <rFont val="Arial"/>
        <family val="2"/>
      </rPr>
      <t>Provisional Item:</t>
    </r>
    <r>
      <rPr>
        <sz val="14"/>
        <color theme="1"/>
        <rFont val="Arial"/>
        <family val="2"/>
      </rPr>
      <t xml:space="preserve"> 
Wooden/steel doors Maintenance </t>
    </r>
  </si>
  <si>
    <t>Maintenenace and reparation of existing  doors. The price includes replacing the hinges, locks, handles, cylinders and repainting the doors with two coats of paint with the color requested by the engineer. All according to drawings and instructions given by the engineer.</t>
  </si>
  <si>
    <r>
      <rPr>
        <b/>
        <u/>
        <sz val="14"/>
        <color theme="1"/>
        <rFont val="Arial"/>
        <family val="2"/>
      </rPr>
      <t xml:space="preserve">Provisional Item: </t>
    </r>
    <r>
      <rPr>
        <sz val="14"/>
        <color theme="1"/>
        <rFont val="Arial"/>
        <family val="2"/>
      </rPr>
      <t xml:space="preserve">
Pen Boards</t>
    </r>
  </si>
  <si>
    <t>Apply and Install wall mounted factory-made white board ( size 80×120 cm) with the following min-specifications; silver anodized elegant aluminum frame (19×25mm thick) and four strong rounded plastic (pvc) corners, and also with 5cm silver anodized aluminum try fixed through the profile which used for chalks, markers and duster and has pvc edges for safety. The writing surface laminated with white Formica 0.8 mm fixed by using automatic gluing machines to 11mm thick MDF wood covered automatically by aluminum foils. Price shall include two R.C. lintels (20*15 cm) to fix the board on. Reinforced with 4 Φ12 &amp; stirrup Φ 8 @20cm.  Around the perimeter of the board. The price includes removing of existing black boards-if any, and handing them over to the school administration. Detail 1/A109</t>
  </si>
  <si>
    <t>STEEL WORKS</t>
  </si>
  <si>
    <t xml:space="preserve">Windows Maintenance </t>
  </si>
  <si>
    <t>Perform maintenance works for windows Price includes: fixing water leaking problem and all loose components (window weels, Star Sliding Window Lock and all steel protection meshes, supply and install new fly screens to these windows. Making sure all works completed in compliance with the specifications, drawings, and instructions of the supervising engineer.</t>
  </si>
  <si>
    <t>Supply &amp; install new multi-lock door</t>
  </si>
  <si>
    <t>Supply  and  install factory made multi lock steel door 100cm x 210cm with frame like Reshafim or equivalent with all necessary accessories hinges locks, exit device fire &amp; smoke proof doors. Price includes painting fixing and all accessories (a Sample &amp; shop drawing  has to be given for approval), works include plastering works around the frame after installation, works include also painting around the frame with color similar to the existing color of walls, price includes all necessary civil and demolition works needed to install the door according to engineer's instructions.</t>
  </si>
  <si>
    <t>ELECTROMECHANICAL WORKS</t>
  </si>
  <si>
    <t xml:space="preserve">600 Volt Cables </t>
  </si>
  <si>
    <t>Supply, install, test and commission 600 volts N2XY cables with all required accessories -for proper installation and operation-  circuit breakers on both ends, conduits, cable lugs, ties... etc. as shown on drawing, as per the preamble, the specifications and supervision engineer's requirements.
5*10 mm2, N2XY</t>
  </si>
  <si>
    <t>MR</t>
  </si>
  <si>
    <t xml:space="preserve">Power Sockets </t>
  </si>
  <si>
    <t>Supply, install, test and commission the following Power sockets as shown on drawing, the price includes ,cables (3*2.5mm2),back boxes and all other requirments as per the preamble, the specifications and supervision engineer's requirements.
The price shall also include all necessary civil works required to accommodate the installation of cables and conduits concealed within walls and ceilings, where needed.</t>
  </si>
  <si>
    <t>A</t>
  </si>
  <si>
    <t>16A 3-pin power socket</t>
  </si>
  <si>
    <t>B</t>
  </si>
  <si>
    <t>16A 3-pin power socket duplex</t>
  </si>
  <si>
    <t>C</t>
  </si>
  <si>
    <t xml:space="preserve">16A 3-pin power socket above false ceiling </t>
  </si>
  <si>
    <t>D</t>
  </si>
  <si>
    <t xml:space="preserve">20A 3-pin power socket for AC unit </t>
  </si>
  <si>
    <t>E</t>
  </si>
  <si>
    <t>Trip Coil Unit</t>
  </si>
  <si>
    <t>Final Distribution Board</t>
  </si>
  <si>
    <t>Supply, install, connect, testing and commission the following final distribution board, complete with (MCCB), (MCB) circuit breakers (10KA), isolators, earth leakage C.B, distribution terminal blocks according to drawings, specifications and relevant codes.</t>
  </si>
  <si>
    <t>DBC</t>
  </si>
  <si>
    <t>Modifications to the existing distribution boards (main and/or sub) that will supply the lab, including the provision or replacement of circuit breakers, load balancing, and all works necessary to comply with the specifications, drawings, and the supervision engineer’s requirements.
The price shall also include the installation of a dedicated circuit breaker for the lab feeder cable and the upgrading of any other components required to complete the works properly.</t>
  </si>
  <si>
    <t>Retractable Extension Cord Reel</t>
  </si>
  <si>
    <t>Supply and install a ceiling-mounted retractable extension cord reel with a triple outlet (Type H sockets) and 180 degree swivel mounting bracket, minimum length 10 meter with Heavy Duty Power Cord, using 12/3 AWG SJTOW cable, with built-in 15 Amp Circuit Breaker, Grounded Triple Tap Connector, Rating 15A 125V 1875W. Lead cord length shall be minimum 1.5 meters. Price includes installation and connecting to socket at locations shown in drawings.</t>
  </si>
  <si>
    <t xml:space="preserve">Lighting Points through cables </t>
  </si>
  <si>
    <t xml:space="preserve">Supply, install, connect, test and commission a complete lighting point including all conductors,  fire retardant PVC conduits, cables (3*1.5mm2,3*2.5mm2,5*1.5mm2), switches , boxes, ceiling rose, fire retardant silicon flexible connection cables and all other accessories. as per drawings specifications and related standards.
</t>
  </si>
  <si>
    <t>Lighting Point, through cables.</t>
  </si>
  <si>
    <t>Emergency Lighting point</t>
  </si>
  <si>
    <t>Supply, install, connect, test and commission a complete emergency  lighting point including all conductors,  fire rated PVC conduits ,fire rated cables (3*2.5mm2) ,E90, boxes,and  ceiling rose, fire rated silicon flexible connection cables and all other accessories. as per drawings specifications and related standards.</t>
  </si>
  <si>
    <t xml:space="preserve">Lighting Fixtures </t>
  </si>
  <si>
    <t xml:space="preserve"> Supply, install, connect, test and commission  lighting fixtures, including all supports, lamps,  suspensions, clamps, switchgears, internal conductors and/or cables, and all other accessories necessary as per drawings, specifications and related standards.
</t>
  </si>
  <si>
    <t>Type A1</t>
  </si>
  <si>
    <t xml:space="preserve">34W LED, 4500 LM, UGR 19, CRI 80, 4000K RECESS MOUNTED 60X60 CM MODULE WITH ALUMINUIM FRAME, PMMA OPAL DIFFUSER GALVANISED STEEL BACK PLATE COPLETE WITH SEPARATE CONTROL GEAR CONVERTER MADE BY THE SAME FACTORY, IP40, IK03, 50000HR LED </t>
  </si>
  <si>
    <t>Type A2</t>
  </si>
  <si>
    <t>RECESS/SURFACE MOUNTED 3W LED EMERGENCY LIGHT 3HRS SELF-CONTAINED BATTERY, 100% LUMEN FACTOR  IP20 SELF-TEST</t>
  </si>
  <si>
    <t>Fire Alarm System  (PROVISIONAL ITEM)</t>
  </si>
  <si>
    <t>Fire Alarm System Panels
Supply, install, connect, test, and commission an addressable fire alarm system in accordance with the drawings, specifications, and applicable codes. 
The price shall include integration and connection to the existing fire alarm system, if any.</t>
  </si>
  <si>
    <t>Fire alarm Control Panel</t>
  </si>
  <si>
    <t xml:space="preserve">Supply and install recessed FACP, 1-loop intelligent addressable fire alarm control panel with network capability. Including  back-up Batteries &amp; Charger, auto-dailer, UPS socket,Telephone Socket including all conduits, wires, and all accessories as drawings and specifications and engineer approval
The control panel must have 4 general purpose form c relays and eight notification appliance circuits 
The control panel must be ULFM approved </t>
  </si>
  <si>
    <t>Addressable photo smoke detector</t>
  </si>
  <si>
    <t>Fire Alarm System Points (PROVISIONAL ITEM)</t>
  </si>
  <si>
    <t>Supply, install, connect, test and commission addressable fire-alarm system points including   fire retardant conduits, 2*1.5mm fire resistance cables (E90) and boxes (850c) and all accessories as per drawings, specifications engineers approval and related codes .
Fire alarm system point( smoke, heat, gas, break glass, siren, horn/strobe)</t>
  </si>
  <si>
    <t>Data System</t>
  </si>
  <si>
    <t>Data points:
Supply, install, connect, test and commission complete data point including boxes, RJ-45 socket outlet CAT7A females, according to the international standard (Cat A) S/FTP 4*2 and AWG 22 data cables as per drawings, specification and related codes. The whole Data structured cabling including fiber cabling must be of the same brand and support for all CAT7A applications to be sure that highest performance will be acheived and must be Flame Retardant- Non Corrsion/Low Smoking and Zero Halogen gas (FRNC/LSOH)</t>
  </si>
  <si>
    <t>Network Nodes</t>
  </si>
  <si>
    <t>CAT7A data cable, S/FTP, FRNC/LSZH cable, fire retardant conduit, Cat6A shielded RJ45 female, for Data,Tel,IPTV and CCTV.</t>
  </si>
  <si>
    <t>12 core Fiber Cable (PROVISIONAL ITEM)</t>
  </si>
  <si>
    <t>indoor/outdoor type, Multi-mode,OM3, Loose Tube , Steel Tape,Glass Armored,Rodent Protection.</t>
  </si>
  <si>
    <t xml:space="preserve">
Main Network cable</t>
  </si>
  <si>
    <t>Supply, installation, testing, and commissioning of external weather proof CAT7A network cable. with minimum Specifications :
Type: CAT7A F/UTP or SF/UTP (Shielded Foiled Twisted Pair) for superior EMI protection.
Conductor: 23 AWG solid bare copper (for high performance and durability), Jacket Material: UV-resistant, waterproof PE (Polyethylene) or LSZH (Low Smoke Zero Halogen) for outdoor use, Temperature Range: -40°C to +75°C (suitable for harsh environments). Installation: Direct burial or conduit-rated (with gel-filled/water-blocking technology if required)., fixed to structure, placed on ladders, or inside ducts, or inside conduits, including connections at both ends.</t>
  </si>
  <si>
    <t>Data Rack cabinet</t>
  </si>
  <si>
    <t>Supply, install, connect, test and commission complete data rack cabinet with all needed accessories as per drawings, specification, engineers approval and related codes.</t>
  </si>
  <si>
    <t xml:space="preserve"> 19", 12U height,Double Side, IP20 protection category,black color, Glass doors, removable side panels, with quadratiec fan set with thermostate and cable management as per specification.</t>
  </si>
  <si>
    <t>12-Port Surge Power strip</t>
  </si>
  <si>
    <t>12-Port Surge Power strip with MCB and indicator lamp/ size 1U (power distribution unit) same manufacture as rack cabinet including surge arresters</t>
  </si>
  <si>
    <t>24 port Shielded</t>
  </si>
  <si>
    <t>24 port Shielded, CAT6A patch panel, 2U 19", same as cable and RJ45 poulated with Shielded and Nickle cover RJ-45 Cat 6A sockets as per specifications</t>
  </si>
  <si>
    <t>Air patch panels</t>
  </si>
  <si>
    <t>Air patch panels same manufacturer as rack cabinet,1U</t>
  </si>
  <si>
    <t>Shielded patch cord</t>
  </si>
  <si>
    <t>0.5m or 1m length Shielded patch cord minimum performance is up to CAT7A Class E (10Gbps ) applications, FRNC/LSOH. Patch cords colors must be a vaialable in different colors to diffrenciate Data, Phone, Camera and must be from the same structured cable manufacturer.</t>
  </si>
  <si>
    <t>F</t>
  </si>
  <si>
    <t>Edge switch</t>
  </si>
  <si>
    <t>Edge switch:Layer 2/3 Fully Managed Switch,
24x GE RJ45 and 4x10 GE SFP+ ports
FPoE Power : 380 W, Dedicated port + RJ-45 Serial Console Port,1 RU Rack Mount
Switching Capacity: 120 Gbps min,MAC Address, Storage: 15 K min,VLANs Supported: 4 K
DRAM: 1 GB,Routing Protocols Support: OSPFv2, RIPv2, VRRP,Management: IPv4 and IPv6 Management, Telnet / SSH, HTTP / HTTPS, SNMP v1/v2c/v3, SNTP, Standard CLI and Web GUI Interface, Warranty: Life Time Warranty.</t>
  </si>
  <si>
    <t>G</t>
  </si>
  <si>
    <t>Projector Point (PROVISIONAL ITEM)</t>
  </si>
  <si>
    <t>Supply, install, connect, test, label and commission complete 1 HDMI and 1 Ethernet Wall box, rate includes data cable ( hard PVC outdoor ), boxes, RJ-45 (3M, DATWYLER or R&amp;M ) conduits,4K HDMI 5m cables , as  the specifications and supervision engineer's directions.</t>
  </si>
  <si>
    <t>Public Address/Voice Evacuation System/Sound Racks</t>
  </si>
  <si>
    <r>
      <rPr>
        <b/>
        <u/>
        <sz val="14"/>
        <color theme="1"/>
        <rFont val="Arial"/>
        <family val="2"/>
      </rPr>
      <t>Speakers:</t>
    </r>
    <r>
      <rPr>
        <sz val="14"/>
        <color theme="1"/>
        <rFont val="Arial"/>
        <family val="2"/>
      </rPr>
      <t xml:space="preserve">
Supply, Install, connect and testing public address/ voice alarm system speakers same manufacturer as main rack,to be connected to existing school   including fire retardant conduits,3x1.5mm2 audio cables E90 , Pipes  Trunk,Cable management ,850C connection boxes as described in specification &amp; shown on drawings.amplifier as described in specification &amp; shown on drawings.
6- 9 watt wall/surface  mount loudspeaker with metal grill and evacuation compliant as exising system</t>
    </r>
  </si>
  <si>
    <t>Split Unit</t>
  </si>
  <si>
    <t xml:space="preserve">Supply and install Inverter split unit, the price includes copper pipes, power cables and control cables,pvc pn10 ac drain pipe , digital control thermostat, cores, drain pipes and connection to appropriate drain pipe and all accessories to complete the work. All are according to drawings, specifications and supervisor engineer instructions and approval.
</t>
  </si>
  <si>
    <t>18,000 BTU/HR Capacity.</t>
  </si>
  <si>
    <t>24,000 BTU/HR Capacity.</t>
  </si>
  <si>
    <t>30,000 BTU/HR Capacity</t>
  </si>
  <si>
    <t>Dry Chemical Extinguisher</t>
  </si>
  <si>
    <t>Supply and install ABC Dry Chemical Extinguisher with proper labelling (indicating type, class, operating instructions, limitations and UL listing, date of manufacture and serial number), with minimum agent mass of 4.5 kg monoammonium phosphate, with minimum UL rating of 4-A:80-B:C (or EN3 27A/183B or better). Heavy-duty steel cylinder, anodized/aluminum valve, pressure gauge, pull pin with tamper seal, corrosion-resistant powder-coat finish. Typical operating temperature range: -53 to 49 degrees Celsius. Price includes mounting at wall with approved wall brackets (J-hook or strap bracket) at 1.5m above finished floor level, installation of signage above unit “FIRE EXTINGUISHER”. Also must include ID tags with inspection/service tags with month-punch fields for initial inspection date and technician signature.</t>
  </si>
  <si>
    <t xml:space="preserve">CO2 Extinguisher </t>
  </si>
  <si>
    <t>Supply and install CO2 Extinguisher with proper labelling (indicating type, class, operating instructions, limitations and UL listing, date of manufacture and serial number), with minimum agent mass of 4.5kg, typical UL rating greater than or equal to 10-B:C (or EN3). Seamless steel or aluminum cylinder, high-pressure valve and discharge horn, anti-static horn, corrosion-resistant finish. Typical operating temperature range: 0 to 49 degrees Celsius. Price includes mounting at wall with approved wall brackets (horn support bracket/cabinet for CO2) at 1.5m above finished floor level, installation of signage above unit “FIRE EXTINGUISHER”. Also must include ID tags with inspection/service tags with month-punch fields for initial inspection date and technician signature.</t>
  </si>
  <si>
    <t>SUMMARY</t>
  </si>
  <si>
    <t>Total Lot 1 [Excluding VAT]</t>
  </si>
  <si>
    <t>TENDER NO. PSE22001-10070-LOT 2 EIGHT STEM LABS IN MIDDLE AND NORTHERN GOVERNORATES</t>
  </si>
  <si>
    <t>Lot 2</t>
  </si>
  <si>
    <t>1-ADA</t>
  </si>
  <si>
    <t>2-FAR</t>
  </si>
  <si>
    <t>3-RAM</t>
  </si>
  <si>
    <t>4-TAM</t>
  </si>
  <si>
    <t>5-MUS</t>
  </si>
  <si>
    <t>6-NWE</t>
  </si>
  <si>
    <t>7-AUJ</t>
  </si>
  <si>
    <t>8-FAS</t>
  </si>
  <si>
    <t>Total Quantity for Lot 2</t>
  </si>
  <si>
    <t>Adawiah Secondary Girls School</t>
  </si>
  <si>
    <t>Faroun Secondary Girls School</t>
  </si>
  <si>
    <t>Rameen Secondary Boys School</t>
  </si>
  <si>
    <t>Tammoun Second Basic Boys School</t>
  </si>
  <si>
    <t>Musqat Secondary Boys Scool</t>
  </si>
  <si>
    <t>Al-Nweimeh Secondary Boys School</t>
  </si>
  <si>
    <t>Al-Auja Secondary Girls School</t>
  </si>
  <si>
    <t>Fasail Secondary Mixed School</t>
  </si>
  <si>
    <t>Supply and application of high-quality Matt Vinyl Silk paint paint for internal walls , as indicated in the finishing tables. (If any) The painting process will consist of two priming coats and two finishing coats, with the use of three coats of complete putty to achieve a smooth and satisfactory finish, as per the satisfaction of the supervising engineer.
Important Note: The painting works Includes various tasks, such as plaster maintenance weakened plaster through hacking, and repairing cracks in accordance, and Plastering After Electrical and Mechancial Works on walls with the specifications and instructions provided by the supervisor.
The price Shall Includes all work required for painting, in strict accordance with the provided drawings, specifications, and supervision instructions to ensure the desired outcome.</t>
  </si>
  <si>
    <t xml:space="preserve">Supply and Install a Suspended False ceiling, First Class (Europian Made or Equivalent) and comply with Palestinian Stranded Institute (PSI) with the following specifications:
(1) Panel dimensions: 60x60cm.
(2) Panel material: Painted Galvanized Metal.
(3) Panel height: 9 mm with Oblique beveled edges (Z Edge).
The panels are designed to be individually demountable and will be mounted in a lay-in visible "T" bar grid structure called "TWINLOCK." This modular structure will consist of hot-dipped galvanized steel "T" bar profiles, with pre-painted aluminum corrosion-proof capping measuring 24 x 38 mm for each component, including the cross tees. The parametric finishes will be achieved using pre-painted galvanized steel frames with an Art. RA "L" section profile measuring 24x24 mm.
Refer to Detail Sheets No. (AD-208 &amp; AD-209).
The price includes all the work required for installation, in accordance with the provided drawings, specifications, and supervision instructions.
</t>
  </si>
  <si>
    <r>
      <t xml:space="preserve">Supply and installation of a suspended ceiling using 12mm waterproof gypsum boards (green color) for false ceiling margins and any other areas where required. This includes creating necessary electrical and mechanical openings as well as applying high-quality emulsion paint. The painting process will consist of one priming coat and two finishing coats, with two coats of complete putty for a smooth finish.
Additionally, the price includes the creation of hidden indirect light alcove details designed to accommodate lighting profiles or lighting rods. Please note that measurements will be taken for the horizontal area only; no vertical elements will be measured.
The price Shall Includes all work required for installation, in accordance with the provided drawings, specifications, and supervision instructions.
</t>
    </r>
    <r>
      <rPr>
        <b/>
        <sz val="14"/>
        <color theme="1"/>
        <rFont val="Arial"/>
        <family val="2"/>
      </rPr>
      <t>Refer to Detail Sheets No. (AD-208 &amp; AD-209).</t>
    </r>
  </si>
  <si>
    <t>Computer Station</t>
  </si>
  <si>
    <r>
      <rPr>
        <b/>
        <u/>
        <sz val="14"/>
        <color theme="1"/>
        <rFont val="Arial"/>
        <family val="2"/>
      </rPr>
      <t>PROVISIONAL ITEM:</t>
    </r>
    <r>
      <rPr>
        <sz val="14"/>
        <color theme="1"/>
        <rFont val="Arial"/>
        <family val="2"/>
      </rPr>
      <t xml:space="preserve">
Single computer station </t>
    </r>
  </si>
  <si>
    <t>(CT) Supplying and installing double computer stations with integrated cable management and durable high-pressure coloured laminate (HPL) top with PVC edge banding.. Frame made of welded steel with powder-coated finish, designed to accommodate desktop computers and accessories. Each station to include grommet openings for wiring, modesty panel, and ergonomic knee clearance. Dimensions approx. 725mm W × 600mm D × 700mm H. 
- The steel frame shall consist of two fully welded slanted leg segments, two transversal beams and two slanted steel angles for extra support. Legs and support beams consist of 60mm x 60mm x0.9 mm thickness steel square tubes. The slanted angles are made of 65 mm x 65 mm x 2mm thickness steel.
- All steel shall be oven painted after welding. Color selection shall be submitted and approved by Engineer.
- The Contractor shall submit outline print of steel profile bends using actual scale for approval prior to proceeding with fabrication.</t>
  </si>
  <si>
    <t>(SH) Supplying and installing open shelving units constructed from laminated MDF panels with powder-coated steel uprights. 
Floor Mounted wooden cabinets with removable plastic shelves. The cabinet internal sides, bottom, partitions, shelves and drawers (lateral and back) sides shall be of 17mm MDF, laminated with 0.5mm formica sheet. The front sides of drawers and cabinet doors shall be made of 17mm MDF painted with two coats of lacquer paint over one primer coat. Rear sides of cabinets and drawer's bottom shall be of 6mm HDF coloured white on the internal side. Price to include wooden skirting offseted 10cm from face of countertop as shown in details, soft-close hinges, soft-close drawers with telescopic rails, ironmongery, handles, and all the necessary accessories as per supervisor engineer instructions and the detail drawings and specifications. Samples and color selection shall be submitted for approval by Engineer.Unit dimensions - Length aprox. 236 cm. Height 90 cm. Width 56 cm.Units to provide adjustable shelves for educational materials and storage bins. Each shelf to support minimum 25 kg uniformly distributed load. 
The price includes supplying plastic removable bins with lid (Trofast or equivalent) to be integrated as part of the cabinet in sizes shown below and pictured. These removable bins shall be supported by either an aluminum channel or groove in wood. Colour shall be translucent. (4 x large size - Height 23cm. Width 30cm. Length 42cm., 16 x meduim size - Height 10cm. Width 30cm. Length 42cm)
The price imcludes supply and install 60cm width  high-pressure coloured laminate (HPL) top with PVC edge banding.
Refer to detail 1/A108</t>
  </si>
  <si>
    <t>Pen Boards</t>
  </si>
  <si>
    <t xml:space="preserve">Apply and Install wall mounted factory-made white board ( size 80×120 cm) with the following min-specifications; silver anodized elegant aluminum frame (19×25mm thick) and four strong rounded plastic (pvc) corners, and also with 5cm silver anodized aluminum try fixed through the profile which used for chalks, markers and duster and has pvc edges for safety. The writing surface laminated with white Formica 0.8 mm fixed by using automatic gluing machines to 11mm thick MDF wood covered automatically by aluminum foils. </t>
  </si>
  <si>
    <t>New multi-lock door</t>
  </si>
  <si>
    <t xml:space="preserve">
</t>
  </si>
  <si>
    <t>Fire Alarm System Panels
Supply, install, connect, test and commission an addressable fire-alarm system including  as per drawings, specifications and related codes as following: 
Addressable photo smoke detector
the price includes connecting to the existing firealarm system-if any</t>
  </si>
  <si>
    <t>Total Lot 2 [Excluding VAT]</t>
  </si>
  <si>
    <t>GENERAL CONDITIONS AND WORK EXECUTION CONDITIONS</t>
  </si>
  <si>
    <r>
      <rPr>
        <sz val="7"/>
        <color theme="1"/>
        <rFont val="Times New Roman"/>
        <family val="1"/>
      </rPr>
      <t xml:space="preserve">  </t>
    </r>
    <r>
      <rPr>
        <sz val="11"/>
        <color theme="1"/>
        <rFont val="Calibri"/>
        <family val="2"/>
        <scheme val="minor"/>
      </rPr>
      <t>For all work that needs to be done it shall be assumed that the contractor has included in the unit price of the priced bill of quantities all required preparatory and finishing work, any surpluses and unforeseen work that shall have to be performed to ensure high quality of performed work and the completion of the assignment according to standing regulations, norms and standards.</t>
    </r>
  </si>
  <si>
    <t>The contractor shall be obligated to get familiarized in a timely and detailed manner with the building, required work and the Bill of Quantities based on which the contracted work shall be performed and to ask the contracting authority in a timely manner for all and any clarifications regarding insufficiently specified items on the Bill of Quantities.</t>
  </si>
  <si>
    <t>The contractor shall be obligated to perform contracted work in a manner and within the deadlines specified in the contract, regulations and rules of the profession.</t>
  </si>
  <si>
    <t>The contractor shall be considered competent and experienced and that the examination of the building has provided him with a precise estimate of the scope and type of work that must be performed in order to hand over the building to the user in a fully functional state in terms of necessary rehabilitation work.</t>
  </si>
  <si>
    <t>The contractor shall also be obligated to perform all and any unforeseen work. The price established in the total amount shall not be changed due to surpluses or shortages or unforeseen work of any kind.</t>
  </si>
  <si>
    <t>The ‘turnkey’ provision in the contract and other similar phrases shall entail that the price shall also include the value of all unforeseen work and surplus work and that the contracted price shall not be affected by any shortage of work.</t>
  </si>
  <si>
    <t>All work must be fully completed and the building shall be handed over ready-to-use; this shall be considered as included in the contracted price.</t>
  </si>
  <si>
    <t>Entire work must be performed professionally and precisely. Prior to use all materials shall be checked and approved for use by the Supervisor, and all and any objections and orders the Supervisor shall have in view of the quality of work or materials shall be binding for the Contractor.</t>
  </si>
  <si>
    <r>
      <rPr>
        <sz val="7"/>
        <color theme="1"/>
        <rFont val="Times New Roman"/>
        <family val="1"/>
      </rPr>
      <t xml:space="preserve"> </t>
    </r>
    <r>
      <rPr>
        <sz val="11"/>
        <color theme="1"/>
        <rFont val="Calibri"/>
        <family val="2"/>
        <scheme val="minor"/>
      </rPr>
      <t>It shall be considered that the Contractor has calculated all costs related to the finalisation of each work item including the value of all required material with distribution, human and machine work, interior and exterior work and transportation, manufacture and utilization of tools, scaffolding, formwork etc as well as all and any other costs and expenditures related to work execution such as: overheads, salaries, social contributions, taxes, fees and all other costs and expenditures conditioned by the standing regulations.</t>
    </r>
  </si>
  <si>
    <t>It shall be considered that the Contractor, after having familiarised himself with the terrain and building in question, has included in the price all possible special conditions and circumstances under which the work in question shall be performed in compliance with the technical regulations for the performance of any type of work.</t>
  </si>
  <si>
    <t>PLASTERING to all areas shall be measured net, including openings, which are less than 0.25 Meter Sq.</t>
  </si>
  <si>
    <t xml:space="preserve">The price shall include all narrow widths, for taking out joints on block walls or backing concrete face for key, for making good to  frames  around  pipes  and  other  fittings , plastering to jambs and reveals of openings,  window sills; all of which shall not be measured as plastering . </t>
  </si>
  <si>
    <t xml:space="preserve">Price shall also include Expanded metal lath, corner mesh, angle beads at all corners for the entire height, and plaster stops at opening edges, expansion joints, sills, labor, curing, erecting and dismantling of scaffoldings, additives, pigments and all incidentals required as specified and / or detailed on the Drawings. </t>
  </si>
  <si>
    <t>Sizes of carpentry works given in the Bills of Quantities are finished sizes and shall be as per Drawings.</t>
  </si>
  <si>
    <t>Sizes of doors and other items mentioned in the Bills of Quantities shall allow for tolerance to suit the structural openings shown in the Drawings.</t>
  </si>
  <si>
    <t>Wooden doors and pair of doors shall be measured in number for each structural opening, unless stated otherwise in the Bills of Quantities.</t>
  </si>
  <si>
    <t>Cloth hangers and hanger wooden base shall be measured in number or in linear meter as stated in the Bills of Quantities.</t>
  </si>
  <si>
    <t>Rates for carpentry and joinery work shall include :</t>
  </si>
  <si>
    <t>a) Shop and coordinated drawings.</t>
  </si>
  <si>
    <t>b) Allowance for plastering and tiling and the like.</t>
  </si>
  <si>
    <t>c) Cutting and fitting around obstructions, Bedding and painting.</t>
  </si>
  <si>
    <t>d) Grounds, blocking and backings.</t>
  </si>
  <si>
    <t>f) Plugging concrete, block work, and stone work, and making well.</t>
  </si>
  <si>
    <t>g) Ironmongery including cylinders, cylindrical locks with master key for all the doors, handles, stoppers, screws, temporary fixing, re-fixing, oiling and adjusting.</t>
  </si>
  <si>
    <t>h) Providing three keys for each lock including tagging.</t>
  </si>
  <si>
    <t>i) Providing and fixing wall mounted wooden keys cabinet,</t>
  </si>
  <si>
    <t>k) Steel legs, brackets, bearers and other supports including painting.</t>
  </si>
  <si>
    <t>l) Glass and glazing including cutting to size and putty.</t>
  </si>
  <si>
    <t>n) Preparing surfaces to receive finishes.</t>
  </si>
  <si>
    <t>o) Painting, varnishing, polishing, oiling, and the like, to any area or width in any location including work in multicolor and cutting in edges and putty.</t>
  </si>
  <si>
    <t>Painting and decorating to walls, ceilings and the like shall be measured net in meter square.</t>
  </si>
  <si>
    <t>Painting to other works shall be included in the related items. Color as specified by engineer.</t>
  </si>
  <si>
    <t>Paints shall be supplied to site in sealed container, as approved by the Engineer, and site mixing shall not be permitted.</t>
  </si>
  <si>
    <t xml:space="preserve">The Contractor rates shall include for supply of all materials, workmanship, samples, primers, surface preparation, protection of painted surfaces, application to all heights as required of works, repair of all damaged surface at the contractor’s expenses, and all other requirements as stated in the Specifications.  </t>
  </si>
  <si>
    <t>All paint types should be approved and having a supervision certificate from the PSI.</t>
  </si>
  <si>
    <t>All items price to include Supply, Installing, Connecting and testing unless otherwise indicated, the contractor are requested to have approved full coordinated work shop drawings before starting contract activities, the price also includes all works necessary to implement electrical works in approved manner.</t>
  </si>
  <si>
    <t>The contractor intended to order main and final distribution panel boards according to approved manufacturer drawings.</t>
  </si>
  <si>
    <t>The price to include submittals, catalogs, any manufacturer instruction.</t>
  </si>
  <si>
    <t>The contractor should install and construct all</t>
  </si>
  <si>
    <t>works according to drawings , specification tender documents, and requirement of  Electrical Co.</t>
  </si>
  <si>
    <t>Contractor should also test &amp; submit the electrical shop drawings.</t>
  </si>
  <si>
    <t xml:space="preserve">Work to the Electricity Co. </t>
  </si>
  <si>
    <t>Rates of electrical installations shall includes for:</t>
  </si>
  <si>
    <t>Electrical works including all required materials, accessories,labor, all as required according to drawings, specifications and bill of quantities.</t>
  </si>
  <si>
    <t>Cutting, and pining.</t>
  </si>
  <si>
    <t>Forming, or cutting holes, chases, channels etc.in reinforced concrete structure, block works or existing walls.</t>
  </si>
  <si>
    <t>Plugging and screwing</t>
  </si>
  <si>
    <t>Preparation of all required workshop drawings and as built drawings as specified.</t>
  </si>
  <si>
    <t>Testing electrical installations as specified including:</t>
  </si>
  <si>
    <t xml:space="preserve">-Providing and personal necessary for testing. </t>
  </si>
  <si>
    <t>-Providing written certificates for testing results.</t>
  </si>
  <si>
    <t>Preparation of all electrical works</t>
  </si>
  <si>
    <t>Removing all unneeded electrical installations (if any) and keeping in good condition in coordination with the engineer</t>
  </si>
  <si>
    <t>All outlets, switches, cables, wires should be labeled     (numbers &amp; tags)</t>
  </si>
  <si>
    <t>All conduits used should be fire retardant and color coded.</t>
  </si>
  <si>
    <t xml:space="preserve">All systems should have 3-years warranty </t>
  </si>
  <si>
    <t>Rates of electrical installations shall includes for:-</t>
  </si>
  <si>
    <t>Electrical works including all required materials, accessories, labor, all as required according to drawings, specifications and bill of quantities.</t>
  </si>
  <si>
    <t>Cutting, and pining including all making good</t>
  </si>
  <si>
    <t>Forming, or cutting hales, chases, channels etc.in reinforced concrete structure, block works or existing walls.</t>
  </si>
  <si>
    <t>Preparing working drawings by authorized Fire Alarm Engineer</t>
  </si>
  <si>
    <t>Protection of all electrical works</t>
  </si>
  <si>
    <t>All Labelling shall be engraved type</t>
  </si>
  <si>
    <t>providing Operating and Maintenance Manual
Mechanical and Electrical Services including as made drawings as specified.</t>
  </si>
  <si>
    <t xml:space="preserve">Rate includes Inspection of electrical installation inside the buildings &amp; the playgrounds by licensed electrical inspection engineer at least Level(2), including cost of inspection and assistance to inspector in taking instrument readings, providing test reports &amp; certificates for all electrical works including electrical panels. </t>
  </si>
  <si>
    <t>All Electrical Works should be according to local codes &amp; laws &amp; according to technical requirements of electricity company</t>
  </si>
  <si>
    <t>m2</t>
  </si>
  <si>
    <t>m3</t>
  </si>
  <si>
    <t>no.</t>
  </si>
  <si>
    <t>l.s</t>
  </si>
  <si>
    <t>job</t>
  </si>
  <si>
    <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</si>
</sst>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164" formatCode="_ &quot;N&quot;\ * #,##0.00_ ;_ &quot;N&quot;\ * \-#,##0.00_ ;_ &quot;N&quot;\ * &quot;-&quot;??_ ;_ @_ "/>
    <numFmt numFmtId="165" formatCode="0.0"/>
    <numFmt numFmtId="166" formatCode="_-[$€-2]\ * #,##0.00_-;\-[$€-2]\ * #,##0.00_-;_-[$€-2]\ * &quot;-&quot;??_-;_-@_-"/>
    <numFmt numFmtId="167" formatCode="_ [$€-2]\ * #,##0.00_ ;_ [$€-2]\ * \-#,##0.00_ ;_ [$€-2]\ * &quot;-&quot;??_ ;_ @_ "/>
    <numFmt numFmtId="168" formatCode="_([$€-2]\ * #,##0.00_);_([$€-2]\ * \(#,##0.00\);_([$€-2]\ * &quot;-&quot;??_);_(@_)"/>
    <numFmt numFmtId="169" formatCode="[$]dddd\,\ d\ mmmm\ yyyy;@"/>
    <numFmt numFmtId="170" formatCode="[$]h:mm;@"/>
    <numFmt numFmtId="171" formatCode="_-[$$-409]* #,##0.00_ ;_-[$$-409]* \-#,##0.00\ ;_-[$$-409]* &quot;-&quot;??_ ;_-@_ "/>
    <numFmt numFmtId="172" formatCode="0;\-0;\-;@"/>
    <numFmt numFmtId="173" formatCode="0.0;\-0.0;\-;@"/>
  </numFmts>
  <fonts count="38">
    <font>
      <sz val="11"/>
      <color theme="1"/>
      <name val="Calibri"/>
      <family val="2"/>
      <scheme val="minor"/>
    </font>
    <font>
      <b/>
      <sz val="14"/>
      <color theme="1"/>
      <name val="Calibri"/>
      <family val="2"/>
      <scheme val="minor"/>
    </font>
    <font>
      <sz val="11"/>
      <name val="Calibri"/>
      <family val="2"/>
      <scheme val="minor"/>
    </font>
    <font>
      <sz val="10"/>
      <name val="Arial"/>
      <family val="2"/>
    </font>
    <font>
      <sz val="11"/>
      <name val="Arial"/>
      <family val="2"/>
    </font>
    <font>
      <sz val="10"/>
      <color theme="1"/>
      <name val="Arial"/>
      <family val="2"/>
    </font>
    <font>
      <sz val="11"/>
      <color theme="1"/>
      <name val="Calibri"/>
      <family val="2"/>
      <scheme val="minor"/>
    </font>
    <font>
      <b/>
      <sz val="12"/>
      <color theme="1"/>
      <name val="Arial"/>
      <family val="2"/>
    </font>
    <font>
      <b/>
      <sz val="12"/>
      <name val="Arial"/>
      <family val="2"/>
    </font>
    <font>
      <sz val="11"/>
      <color theme="1"/>
      <name val="Arial"/>
      <family val="2"/>
    </font>
    <font>
      <sz val="10"/>
      <color rgb="FF000000"/>
      <name val="Arial"/>
      <family val="2"/>
    </font>
    <font>
      <b/>
      <sz val="14"/>
      <color theme="1"/>
      <name val="Arial"/>
      <family val="2"/>
    </font>
    <font>
      <sz val="16"/>
      <color theme="1"/>
      <name val="Arial"/>
      <family val="2"/>
    </font>
    <font>
      <b/>
      <sz val="14"/>
      <name val="Times New Roman"/>
      <family val="1"/>
    </font>
    <font>
      <b/>
      <sz val="11"/>
      <color theme="1"/>
      <name val="Times New Roman"/>
      <family val="1"/>
    </font>
    <font>
      <b/>
      <sz val="14"/>
      <color rgb="FFFF0000"/>
      <name val="Times New Roman"/>
      <family val="1"/>
    </font>
    <font>
      <sz val="11"/>
      <color theme="6"/>
      <name val="Arial"/>
      <family val="2"/>
    </font>
    <font>
      <sz val="18"/>
      <color theme="1"/>
      <name val="Calibri"/>
      <family val="2"/>
      <scheme val="minor"/>
    </font>
    <font>
      <sz val="16"/>
      <color theme="1"/>
      <name val="Calibri"/>
      <family val="2"/>
      <scheme val="minor"/>
    </font>
    <font>
      <b/>
      <sz val="16"/>
      <color theme="1"/>
      <name val="Calibri"/>
      <family val="2"/>
    </font>
    <font>
      <sz val="14"/>
      <color theme="1"/>
      <name val="Arial"/>
      <family val="2"/>
    </font>
    <font>
      <sz val="14"/>
      <name val="Arial"/>
      <family val="2"/>
    </font>
    <font>
      <b/>
      <sz val="16"/>
      <name val="Calibri"/>
      <family val="2"/>
      <scheme val="minor"/>
    </font>
    <font>
      <b/>
      <sz val="20"/>
      <name val="Calibri"/>
      <family val="2"/>
      <scheme val="minor"/>
    </font>
    <font>
      <sz val="20"/>
      <color theme="1"/>
      <name val="Calibri"/>
      <family val="2"/>
      <scheme val="minor"/>
    </font>
    <font>
      <b/>
      <sz val="20"/>
      <color theme="1"/>
      <name val="Calibri"/>
      <family val="2"/>
      <scheme val="minor"/>
    </font>
    <font>
      <b/>
      <sz val="20"/>
      <color rgb="FFFF0000"/>
      <name val="Calibri"/>
      <family val="2"/>
      <scheme val="minor"/>
    </font>
    <font>
      <sz val="20"/>
      <color theme="6"/>
      <name val="Calibri"/>
      <family val="2"/>
      <scheme val="minor"/>
    </font>
    <font>
      <sz val="14"/>
      <color rgb="FF000000"/>
      <name val="Arial"/>
      <family val="2"/>
    </font>
    <font>
      <b/>
      <sz val="14"/>
      <name val="Arial"/>
      <family val="2"/>
    </font>
    <font>
      <b/>
      <sz val="10"/>
      <color rgb="FF000000"/>
      <name val="Myriad Pro"/>
      <family val="2"/>
    </font>
    <font>
      <sz val="10"/>
      <color rgb="FF000000"/>
      <name val="Myriad Pro"/>
      <family val="2"/>
    </font>
    <font>
      <sz val="11"/>
      <color theme="1"/>
      <name val="Calibri"/>
      <family val="1"/>
      <scheme val="minor"/>
    </font>
    <font>
      <sz val="7"/>
      <color theme="1"/>
      <name val="Times New Roman"/>
      <family val="1"/>
    </font>
    <font>
      <sz val="11"/>
      <name val="Times New Roman"/>
      <family val="1"/>
    </font>
    <font>
      <b/>
      <u/>
      <sz val="14"/>
      <color theme="1"/>
      <name val="Arial"/>
      <family val="2"/>
    </font>
    <font>
      <sz val="11"/>
      <name val="Arial"/>
      <family val="2"/>
      <charset val="178"/>
    </font>
    <font>
      <b/>
      <u/>
      <sz val="1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FE2F3"/>
        <bgColor rgb="FFCFE2F3"/>
      </patternFill>
    </fill>
    <fill>
      <patternFill patternType="solid">
        <fgColor theme="9" tint="0.39997558519241921"/>
        <bgColor indexed="64"/>
      </patternFill>
    </fill>
    <fill>
      <patternFill patternType="solid">
        <fgColor theme="0" tint="-0.249977111117893"/>
        <bgColor indexed="64"/>
      </patternFill>
    </fill>
    <fill>
      <patternFill patternType="solid">
        <fgColor theme="0"/>
        <bgColor rgb="FFCFE2F3"/>
      </patternFill>
    </fill>
    <fill>
      <patternFill patternType="solid">
        <fgColor theme="7" tint="0.79998168889431442"/>
        <bgColor rgb="FFCFE2F3"/>
      </patternFill>
    </fill>
    <fill>
      <patternFill patternType="lightDown">
        <fgColor rgb="FFE9A5BA"/>
        <bgColor theme="0"/>
      </patternFill>
    </fill>
    <fill>
      <patternFill patternType="solid">
        <fgColor theme="0" tint="-0.499984740745262"/>
        <bgColor indexed="64"/>
      </patternFill>
    </fill>
  </fills>
  <borders count="8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medium">
        <color auto="1"/>
      </right>
      <top/>
      <bottom style="thin">
        <color auto="1"/>
      </bottom>
      <diagonal/>
    </border>
    <border>
      <left/>
      <right/>
      <top style="medium">
        <color indexed="64"/>
      </top>
      <bottom/>
      <diagonal/>
    </border>
    <border>
      <left/>
      <right style="medium">
        <color indexed="64"/>
      </right>
      <top style="medium">
        <color indexed="64"/>
      </top>
      <bottom/>
      <diagonal/>
    </border>
    <border>
      <left/>
      <right/>
      <top/>
      <bottom style="medium">
        <color auto="1"/>
      </bottom>
      <diagonal/>
    </border>
    <border>
      <left/>
      <right style="medium">
        <color indexed="64"/>
      </right>
      <top/>
      <bottom style="medium">
        <color indexed="64"/>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style="medium">
        <color indexed="64"/>
      </left>
      <right style="medium">
        <color indexed="64"/>
      </right>
      <top style="thin">
        <color indexed="64"/>
      </top>
      <bottom style="thin">
        <color indexed="64"/>
      </bottom>
      <diagonal/>
    </border>
    <border>
      <left style="medium">
        <color auto="1"/>
      </left>
      <right style="thin">
        <color auto="1"/>
      </right>
      <top style="medium">
        <color auto="1"/>
      </top>
      <bottom style="medium">
        <color auto="1"/>
      </bottom>
      <diagonal/>
    </border>
    <border>
      <left style="medium">
        <color indexed="64"/>
      </left>
      <right style="thin">
        <color auto="1"/>
      </right>
      <top style="thin">
        <color auto="1"/>
      </top>
      <bottom style="medium">
        <color indexed="64"/>
      </bottom>
      <diagonal/>
    </border>
    <border>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medium">
        <color indexed="64"/>
      </right>
      <top style="thin">
        <color auto="1"/>
      </top>
      <bottom style="medium">
        <color indexed="64"/>
      </bottom>
      <diagonal/>
    </border>
    <border>
      <left style="thin">
        <color auto="1"/>
      </left>
      <right/>
      <top style="medium">
        <color indexed="64"/>
      </top>
      <bottom style="medium">
        <color auto="1"/>
      </bottom>
      <diagonal/>
    </border>
    <border>
      <left style="thin">
        <color indexed="64"/>
      </left>
      <right style="thin">
        <color indexed="64"/>
      </right>
      <top style="medium">
        <color indexed="64"/>
      </top>
      <bottom style="medium">
        <color auto="1"/>
      </bottom>
      <diagonal/>
    </border>
    <border>
      <left style="thin">
        <color auto="1"/>
      </left>
      <right style="medium">
        <color indexed="64"/>
      </right>
      <top style="medium">
        <color auto="1"/>
      </top>
      <bottom style="medium">
        <color auto="1"/>
      </bottom>
      <diagonal/>
    </border>
    <border>
      <left style="thin">
        <color auto="1"/>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auto="1"/>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auto="1"/>
      </right>
      <top style="thin">
        <color auto="1"/>
      </top>
      <bottom style="medium">
        <color indexed="64"/>
      </bottom>
      <diagonal/>
    </border>
    <border>
      <left style="medium">
        <color indexed="64"/>
      </left>
      <right/>
      <top style="thin">
        <color auto="1"/>
      </top>
      <bottom style="medium">
        <color indexed="64"/>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medium">
        <color auto="1"/>
      </right>
      <top style="thin">
        <color indexed="64"/>
      </top>
      <bottom style="medium">
        <color indexed="64"/>
      </bottom>
      <diagonal/>
    </border>
    <border>
      <left style="medium">
        <color indexed="64"/>
      </left>
      <right/>
      <top style="medium">
        <color indexed="64"/>
      </top>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style="thin">
        <color auto="1"/>
      </bottom>
      <diagonal/>
    </border>
    <border>
      <left style="medium">
        <color indexed="64"/>
      </left>
      <right style="thin">
        <color auto="1"/>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auto="1"/>
      </left>
      <right style="thin">
        <color auto="1"/>
      </right>
      <top style="medium">
        <color auto="1"/>
      </top>
      <bottom/>
      <diagonal/>
    </border>
    <border>
      <left style="medium">
        <color indexed="64"/>
      </left>
      <right style="medium">
        <color indexed="64"/>
      </right>
      <top/>
      <bottom style="thin">
        <color auto="1"/>
      </bottom>
      <diagonal/>
    </border>
    <border>
      <left style="medium">
        <color auto="1"/>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style="medium">
        <color indexed="64"/>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thin">
        <color auto="1"/>
      </top>
      <bottom/>
      <diagonal/>
    </border>
    <border>
      <left style="thin">
        <color rgb="FF000000"/>
      </left>
      <right/>
      <top style="medium">
        <color indexed="64"/>
      </top>
      <bottom style="medium">
        <color indexed="64"/>
      </bottom>
      <diagonal/>
    </border>
    <border>
      <left style="thin">
        <color auto="1"/>
      </left>
      <right/>
      <top style="thin">
        <color auto="1"/>
      </top>
      <bottom/>
      <diagonal/>
    </border>
    <border>
      <left style="medium">
        <color indexed="64"/>
      </left>
      <right style="thin">
        <color rgb="FF000000"/>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right style="medium">
        <color indexed="64"/>
      </right>
      <top style="thin">
        <color auto="1"/>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auto="1"/>
      </top>
      <bottom/>
      <diagonal/>
    </border>
    <border>
      <left style="thin">
        <color auto="1"/>
      </left>
      <right/>
      <top/>
      <bottom/>
      <diagonal/>
    </border>
    <border>
      <left style="thin">
        <color auto="1"/>
      </left>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right style="thin">
        <color rgb="FF000000"/>
      </right>
      <top style="medium">
        <color indexed="64"/>
      </top>
      <bottom style="medium">
        <color indexed="64"/>
      </bottom>
      <diagonal/>
    </border>
    <border>
      <left/>
      <right style="thin">
        <color auto="1"/>
      </right>
      <top style="thin">
        <color auto="1"/>
      </top>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thin">
        <color auto="1"/>
      </left>
      <right style="medium">
        <color indexed="64"/>
      </right>
      <top/>
      <bottom/>
      <diagonal/>
    </border>
  </borders>
  <cellStyleXfs count="9">
    <xf numFmtId="0" fontId="0" fillId="0" borderId="0"/>
    <xf numFmtId="0" fontId="4" fillId="0" borderId="0"/>
    <xf numFmtId="164" fontId="6" fillId="0" borderId="0" applyFont="0" applyFill="0" applyBorder="0" applyAlignment="0" applyProtection="0"/>
    <xf numFmtId="0" fontId="3" fillId="0" borderId="0"/>
    <xf numFmtId="0" fontId="4" fillId="0" borderId="0"/>
    <xf numFmtId="44" fontId="6" fillId="0" borderId="0" applyFont="0" applyFill="0" applyBorder="0" applyAlignment="0" applyProtection="0"/>
    <xf numFmtId="0" fontId="6" fillId="0" borderId="0"/>
    <xf numFmtId="164" fontId="6" fillId="0" borderId="0" applyFont="0" applyFill="0" applyBorder="0" applyAlignment="0" applyProtection="0"/>
    <xf numFmtId="0" fontId="3" fillId="0" borderId="0"/>
  </cellStyleXfs>
  <cellXfs count="716">
    <xf numFmtId="0" fontId="0" fillId="0" borderId="0" xfId="0"/>
    <xf numFmtId="0" fontId="0" fillId="2" borderId="0" xfId="0" applyFill="1"/>
    <xf numFmtId="0" fontId="2" fillId="0" borderId="0" xfId="0" applyFont="1"/>
    <xf numFmtId="0" fontId="0" fillId="0" borderId="0" xfId="0" applyAlignment="1">
      <alignment vertical="center"/>
    </xf>
    <xf numFmtId="166" fontId="0" fillId="0" borderId="0" xfId="0" applyNumberFormat="1"/>
    <xf numFmtId="0" fontId="9" fillId="0" borderId="0" xfId="0" applyFont="1"/>
    <xf numFmtId="0" fontId="0" fillId="0" borderId="0" xfId="0" applyAlignment="1">
      <alignment horizontal="left" vertical="top"/>
    </xf>
    <xf numFmtId="0" fontId="0" fillId="0" borderId="0" xfId="0" applyAlignment="1">
      <alignment vertical="top"/>
    </xf>
    <xf numFmtId="2" fontId="5" fillId="0" borderId="8" xfId="0" applyNumberFormat="1" applyFont="1" applyBorder="1" applyAlignment="1">
      <alignment horizontal="left" vertical="top"/>
    </xf>
    <xf numFmtId="165" fontId="2" fillId="0" borderId="8" xfId="0" applyNumberFormat="1" applyFont="1" applyBorder="1" applyAlignment="1">
      <alignment horizontal="left" vertical="top"/>
    </xf>
    <xf numFmtId="0" fontId="2" fillId="0" borderId="8" xfId="0" applyFont="1" applyBorder="1" applyAlignment="1">
      <alignment horizontal="left" vertical="top" wrapText="1"/>
    </xf>
    <xf numFmtId="0" fontId="2" fillId="0" borderId="8" xfId="0" applyFont="1" applyBorder="1" applyAlignment="1">
      <alignment horizontal="center" vertical="center"/>
    </xf>
    <xf numFmtId="166" fontId="2" fillId="0" borderId="8" xfId="0" applyNumberFormat="1" applyFont="1" applyBorder="1" applyAlignment="1">
      <alignment horizontal="center" vertical="center"/>
    </xf>
    <xf numFmtId="0" fontId="15" fillId="2" borderId="0" xfId="0" applyFont="1" applyFill="1" applyAlignment="1">
      <alignment horizontal="right" vertical="center" wrapText="1"/>
    </xf>
    <xf numFmtId="0" fontId="15" fillId="2" borderId="0" xfId="0" applyFont="1" applyFill="1" applyAlignment="1">
      <alignment horizontal="right" vertical="center"/>
    </xf>
    <xf numFmtId="169" fontId="12" fillId="2" borderId="11" xfId="0" applyNumberFormat="1" applyFont="1" applyFill="1" applyBorder="1" applyAlignment="1">
      <alignment horizontal="center" vertical="center" wrapText="1"/>
    </xf>
    <xf numFmtId="0" fontId="17" fillId="0" borderId="0" xfId="0" applyFont="1"/>
    <xf numFmtId="0" fontId="18" fillId="0" borderId="0" xfId="0" applyFont="1"/>
    <xf numFmtId="0" fontId="12" fillId="2" borderId="0" xfId="0" applyFont="1" applyFill="1" applyAlignment="1">
      <alignment horizontal="right" vertical="center" wrapText="1"/>
    </xf>
    <xf numFmtId="0" fontId="9" fillId="2" borderId="0" xfId="0" applyFont="1" applyFill="1"/>
    <xf numFmtId="170" fontId="16" fillId="2" borderId="0" xfId="0" applyNumberFormat="1" applyFont="1" applyFill="1" applyAlignment="1">
      <alignment horizontal="center" vertical="center"/>
    </xf>
    <xf numFmtId="166" fontId="2" fillId="0" borderId="8" xfId="0" applyNumberFormat="1" applyFont="1" applyBorder="1" applyAlignment="1" applyProtection="1">
      <alignment horizontal="center" vertical="center"/>
      <protection locked="0"/>
    </xf>
    <xf numFmtId="0" fontId="13" fillId="2" borderId="0" xfId="0" applyFont="1" applyFill="1" applyAlignment="1">
      <alignment horizontal="center" vertical="center" readingOrder="1"/>
    </xf>
    <xf numFmtId="171" fontId="19" fillId="6" borderId="44" xfId="0" applyNumberFormat="1" applyFont="1" applyFill="1" applyBorder="1" applyAlignment="1">
      <alignment horizontal="center" vertical="center" wrapText="1"/>
    </xf>
    <xf numFmtId="168" fontId="0" fillId="2" borderId="0" xfId="2" applyNumberFormat="1" applyFont="1" applyFill="1"/>
    <xf numFmtId="165" fontId="20" fillId="2" borderId="10" xfId="0" applyNumberFormat="1" applyFont="1" applyFill="1" applyBorder="1" applyAlignment="1">
      <alignment horizontal="center" vertical="center"/>
    </xf>
    <xf numFmtId="165" fontId="20" fillId="0" borderId="5" xfId="0" applyNumberFormat="1" applyFont="1" applyBorder="1" applyAlignment="1">
      <alignment horizontal="center" vertical="center"/>
    </xf>
    <xf numFmtId="0" fontId="11" fillId="2" borderId="0" xfId="0" applyFont="1" applyFill="1" applyAlignment="1">
      <alignment horizontal="left" vertical="top" wrapText="1"/>
    </xf>
    <xf numFmtId="0" fontId="0" fillId="2" borderId="0" xfId="0" applyFill="1" applyAlignment="1">
      <alignment wrapText="1"/>
    </xf>
    <xf numFmtId="166" fontId="9" fillId="2" borderId="0" xfId="0" applyNumberFormat="1" applyFont="1" applyFill="1"/>
    <xf numFmtId="166" fontId="11" fillId="2" borderId="0" xfId="0" applyNumberFormat="1" applyFont="1" applyFill="1"/>
    <xf numFmtId="0" fontId="12" fillId="2" borderId="0" xfId="0" applyFont="1" applyFill="1" applyAlignment="1">
      <alignment vertical="center" wrapText="1"/>
    </xf>
    <xf numFmtId="0" fontId="24" fillId="2" borderId="23" xfId="0" applyFont="1" applyFill="1" applyBorder="1"/>
    <xf numFmtId="0" fontId="24" fillId="2" borderId="0" xfId="0" applyFont="1" applyFill="1"/>
    <xf numFmtId="0" fontId="24" fillId="2" borderId="22" xfId="0" applyFont="1" applyFill="1" applyBorder="1"/>
    <xf numFmtId="0" fontId="26" fillId="2" borderId="0" xfId="0" applyFont="1" applyFill="1" applyAlignment="1">
      <alignment horizontal="right" vertical="center" wrapText="1"/>
    </xf>
    <xf numFmtId="0" fontId="24" fillId="2" borderId="0" xfId="0" applyFont="1" applyFill="1" applyAlignment="1">
      <alignment horizontal="right" vertical="center" wrapText="1"/>
    </xf>
    <xf numFmtId="169" fontId="24" fillId="2" borderId="11" xfId="0" applyNumberFormat="1" applyFont="1" applyFill="1" applyBorder="1" applyAlignment="1">
      <alignment horizontal="center" vertical="center" wrapText="1"/>
    </xf>
    <xf numFmtId="170" fontId="27" fillId="2" borderId="0" xfId="0" applyNumberFormat="1" applyFont="1" applyFill="1" applyAlignment="1">
      <alignment horizontal="center" vertical="center"/>
    </xf>
    <xf numFmtId="168" fontId="24" fillId="0" borderId="0" xfId="2" applyNumberFormat="1" applyFont="1" applyBorder="1"/>
    <xf numFmtId="168" fontId="24" fillId="2" borderId="0" xfId="2" applyNumberFormat="1" applyFont="1" applyFill="1" applyBorder="1"/>
    <xf numFmtId="0" fontId="24" fillId="2" borderId="34" xfId="0" applyFont="1" applyFill="1" applyBorder="1"/>
    <xf numFmtId="0" fontId="24" fillId="2" borderId="16" xfId="0" applyFont="1" applyFill="1" applyBorder="1" applyAlignment="1">
      <alignment horizontal="left" vertical="top" wrapText="1"/>
    </xf>
    <xf numFmtId="0" fontId="24" fillId="2" borderId="16" xfId="0" applyFont="1" applyFill="1" applyBorder="1" applyAlignment="1">
      <alignment horizontal="left" wrapText="1"/>
    </xf>
    <xf numFmtId="0" fontId="24" fillId="2" borderId="16" xfId="0" applyFont="1" applyFill="1" applyBorder="1"/>
    <xf numFmtId="0" fontId="24" fillId="2" borderId="17" xfId="0" applyFont="1" applyFill="1" applyBorder="1"/>
    <xf numFmtId="1" fontId="11" fillId="7" borderId="25" xfId="0" applyNumberFormat="1" applyFont="1" applyFill="1" applyBorder="1" applyAlignment="1">
      <alignment horizontal="center" vertical="center"/>
    </xf>
    <xf numFmtId="0" fontId="29" fillId="7" borderId="30" xfId="0" applyFont="1" applyFill="1" applyBorder="1" applyAlignment="1">
      <alignment vertical="center"/>
    </xf>
    <xf numFmtId="0" fontId="29" fillId="7" borderId="30" xfId="0" applyFont="1" applyFill="1" applyBorder="1" applyAlignment="1">
      <alignment vertical="center" wrapText="1"/>
    </xf>
    <xf numFmtId="166" fontId="20" fillId="0" borderId="8" xfId="0" applyNumberFormat="1" applyFont="1" applyBorder="1" applyAlignment="1">
      <alignment horizontal="center" vertical="center"/>
    </xf>
    <xf numFmtId="4" fontId="21" fillId="2" borderId="19" xfId="0" applyNumberFormat="1" applyFont="1" applyFill="1" applyBorder="1" applyAlignment="1">
      <alignment horizontal="left" vertical="top" wrapText="1"/>
    </xf>
    <xf numFmtId="4" fontId="21" fillId="2" borderId="8" xfId="0" applyNumberFormat="1" applyFont="1" applyFill="1" applyBorder="1" applyAlignment="1">
      <alignment horizontal="left" vertical="top" wrapText="1"/>
    </xf>
    <xf numFmtId="165" fontId="20" fillId="2" borderId="8" xfId="0" applyNumberFormat="1" applyFont="1" applyFill="1" applyBorder="1" applyAlignment="1">
      <alignment horizontal="center" vertical="center"/>
    </xf>
    <xf numFmtId="165" fontId="20" fillId="2" borderId="16" xfId="0" applyNumberFormat="1" applyFont="1" applyFill="1" applyBorder="1" applyAlignment="1">
      <alignment horizontal="center" vertical="center"/>
    </xf>
    <xf numFmtId="2" fontId="5" fillId="0" borderId="16" xfId="0" applyNumberFormat="1" applyFont="1" applyBorder="1" applyAlignment="1">
      <alignment horizontal="left" vertical="top"/>
    </xf>
    <xf numFmtId="0" fontId="20" fillId="0" borderId="16" xfId="0" applyFont="1" applyBorder="1" applyAlignment="1">
      <alignment horizontal="center" vertical="center"/>
    </xf>
    <xf numFmtId="166" fontId="20" fillId="0" borderId="16" xfId="0" applyNumberFormat="1" applyFont="1" applyBorder="1" applyAlignment="1">
      <alignment horizontal="center" vertical="center"/>
    </xf>
    <xf numFmtId="166" fontId="20" fillId="0" borderId="16" xfId="0" applyNumberFormat="1" applyFont="1" applyBorder="1" applyAlignment="1" applyProtection="1">
      <alignment horizontal="center" vertical="center"/>
      <protection locked="0"/>
    </xf>
    <xf numFmtId="166" fontId="20" fillId="0" borderId="8" xfId="0" applyNumberFormat="1" applyFont="1" applyBorder="1" applyAlignment="1" applyProtection="1">
      <alignment horizontal="center" vertical="center"/>
      <protection locked="0"/>
    </xf>
    <xf numFmtId="0" fontId="20" fillId="0" borderId="9" xfId="0" applyFont="1" applyBorder="1" applyAlignment="1">
      <alignment horizontal="left" vertical="top" wrapText="1"/>
    </xf>
    <xf numFmtId="2" fontId="20" fillId="0" borderId="20" xfId="0" applyNumberFormat="1" applyFont="1" applyBorder="1" applyAlignment="1">
      <alignment horizontal="center" vertical="center"/>
    </xf>
    <xf numFmtId="2" fontId="21" fillId="0" borderId="20" xfId="0" applyNumberFormat="1" applyFont="1" applyBorder="1" applyAlignment="1">
      <alignment horizontal="center" vertical="center"/>
    </xf>
    <xf numFmtId="2" fontId="21" fillId="0" borderId="18" xfId="0" applyNumberFormat="1" applyFont="1" applyBorder="1" applyAlignment="1">
      <alignment horizontal="center" vertical="center"/>
    </xf>
    <xf numFmtId="165" fontId="20" fillId="2" borderId="5" xfId="0" applyNumberFormat="1" applyFont="1" applyFill="1" applyBorder="1" applyAlignment="1">
      <alignment horizontal="center" vertical="center"/>
    </xf>
    <xf numFmtId="0" fontId="20" fillId="0" borderId="2" xfId="0" applyFont="1" applyBorder="1" applyAlignment="1">
      <alignment horizontal="center" vertical="center" wrapText="1"/>
    </xf>
    <xf numFmtId="0" fontId="31" fillId="0" borderId="2" xfId="0" applyFont="1" applyBorder="1" applyAlignment="1">
      <alignment horizontal="left" vertical="top" wrapText="1"/>
    </xf>
    <xf numFmtId="0" fontId="32" fillId="0" borderId="2" xfId="0" applyFont="1" applyBorder="1" applyAlignment="1">
      <alignment horizontal="left" vertical="top" wrapText="1"/>
    </xf>
    <xf numFmtId="0" fontId="0" fillId="0" borderId="2" xfId="0" applyBorder="1" applyAlignment="1">
      <alignment horizontal="left" vertical="top" wrapText="1"/>
    </xf>
    <xf numFmtId="0" fontId="30" fillId="0" borderId="2" xfId="0" applyFont="1" applyBorder="1" applyAlignment="1">
      <alignment horizontal="center" vertical="top" wrapText="1"/>
    </xf>
    <xf numFmtId="172" fontId="21" fillId="0" borderId="2" xfId="0" applyNumberFormat="1" applyFont="1" applyBorder="1" applyAlignment="1">
      <alignment horizontal="center" vertical="center"/>
    </xf>
    <xf numFmtId="172" fontId="13" fillId="2" borderId="0" xfId="0" applyNumberFormat="1" applyFont="1" applyFill="1" applyAlignment="1">
      <alignment horizontal="center" vertical="center" readingOrder="1"/>
    </xf>
    <xf numFmtId="172" fontId="19" fillId="6" borderId="44" xfId="0" applyNumberFormat="1" applyFont="1" applyFill="1" applyBorder="1" applyAlignment="1">
      <alignment horizontal="center" vertical="center" wrapText="1"/>
    </xf>
    <xf numFmtId="172" fontId="20" fillId="7" borderId="31" xfId="0" applyNumberFormat="1" applyFont="1" applyFill="1" applyBorder="1" applyAlignment="1">
      <alignment vertical="center"/>
    </xf>
    <xf numFmtId="172" fontId="20" fillId="0" borderId="2" xfId="0" applyNumberFormat="1" applyFont="1" applyBorder="1" applyAlignment="1">
      <alignment horizontal="center" vertical="center"/>
    </xf>
    <xf numFmtId="172" fontId="2" fillId="0" borderId="8" xfId="0" applyNumberFormat="1" applyFont="1" applyBorder="1" applyAlignment="1">
      <alignment horizontal="center" vertical="center"/>
    </xf>
    <xf numFmtId="172" fontId="20" fillId="2" borderId="16" xfId="0" applyNumberFormat="1" applyFont="1" applyFill="1" applyBorder="1" applyAlignment="1">
      <alignment horizontal="center" vertical="center"/>
    </xf>
    <xf numFmtId="172" fontId="20" fillId="0" borderId="16" xfId="0" applyNumberFormat="1" applyFont="1" applyBorder="1" applyAlignment="1">
      <alignment horizontal="center" vertical="center"/>
    </xf>
    <xf numFmtId="172" fontId="20" fillId="0" borderId="8" xfId="0" applyNumberFormat="1" applyFont="1" applyBorder="1" applyAlignment="1">
      <alignment horizontal="center" vertical="center"/>
    </xf>
    <xf numFmtId="172" fontId="9" fillId="2" borderId="0" xfId="0" applyNumberFormat="1" applyFont="1" applyFill="1"/>
    <xf numFmtId="172" fontId="15" fillId="2" borderId="0" xfId="0" applyNumberFormat="1" applyFont="1" applyFill="1" applyAlignment="1">
      <alignment horizontal="right" vertical="center"/>
    </xf>
    <xf numFmtId="172" fontId="12" fillId="2" borderId="0" xfId="0" applyNumberFormat="1" applyFont="1" applyFill="1" applyAlignment="1" applyProtection="1">
      <alignment horizontal="center" vertical="center" wrapText="1"/>
      <protection locked="0"/>
    </xf>
    <xf numFmtId="172" fontId="0" fillId="2" borderId="0" xfId="2" applyNumberFormat="1" applyFont="1" applyFill="1" applyBorder="1"/>
    <xf numFmtId="172" fontId="0" fillId="2" borderId="0" xfId="2" applyNumberFormat="1" applyFont="1" applyFill="1"/>
    <xf numFmtId="172" fontId="12" fillId="2" borderId="0" xfId="0" applyNumberFormat="1" applyFont="1" applyFill="1" applyAlignment="1">
      <alignment vertical="center" wrapText="1"/>
    </xf>
    <xf numFmtId="172" fontId="0" fillId="0" borderId="0" xfId="0" applyNumberFormat="1"/>
    <xf numFmtId="169" fontId="24" fillId="2" borderId="0" xfId="0" applyNumberFormat="1" applyFont="1" applyFill="1" applyAlignment="1">
      <alignment horizontal="center" vertical="center" wrapText="1"/>
    </xf>
    <xf numFmtId="172" fontId="19" fillId="6" borderId="12" xfId="0" applyNumberFormat="1" applyFont="1" applyFill="1" applyBorder="1" applyAlignment="1">
      <alignment horizontal="center" vertical="center" wrapText="1"/>
    </xf>
    <xf numFmtId="171" fontId="19" fillId="6" borderId="7" xfId="0" applyNumberFormat="1" applyFont="1" applyFill="1" applyBorder="1" applyAlignment="1">
      <alignment horizontal="center" vertical="center" wrapText="1"/>
    </xf>
    <xf numFmtId="0" fontId="15" fillId="2" borderId="0" xfId="0" applyFont="1" applyFill="1" applyAlignment="1">
      <alignment vertical="top"/>
    </xf>
    <xf numFmtId="0" fontId="20" fillId="2" borderId="6" xfId="0" applyFont="1" applyFill="1" applyBorder="1" applyAlignment="1">
      <alignment horizontal="center" vertical="center"/>
    </xf>
    <xf numFmtId="172" fontId="19" fillId="6" borderId="64" xfId="0" applyNumberFormat="1" applyFont="1" applyFill="1" applyBorder="1" applyAlignment="1">
      <alignment horizontal="center" vertical="center" wrapText="1"/>
    </xf>
    <xf numFmtId="172" fontId="19" fillId="6" borderId="45" xfId="0" applyNumberFormat="1" applyFont="1" applyFill="1" applyBorder="1" applyAlignment="1">
      <alignment horizontal="center" vertical="center" wrapText="1"/>
    </xf>
    <xf numFmtId="172" fontId="20" fillId="7" borderId="25" xfId="0" applyNumberFormat="1" applyFont="1" applyFill="1" applyBorder="1" applyAlignment="1">
      <alignment vertical="center"/>
    </xf>
    <xf numFmtId="172" fontId="20" fillId="7" borderId="32" xfId="0" applyNumberFormat="1" applyFont="1" applyFill="1" applyBorder="1" applyAlignment="1">
      <alignment vertical="center"/>
    </xf>
    <xf numFmtId="172" fontId="20" fillId="0" borderId="5" xfId="0" applyNumberFormat="1" applyFont="1" applyBorder="1" applyAlignment="1">
      <alignment horizontal="center" vertical="center"/>
    </xf>
    <xf numFmtId="172" fontId="20" fillId="0" borderId="41" xfId="0" applyNumberFormat="1" applyFont="1" applyBorder="1" applyAlignment="1">
      <alignment horizontal="center" vertical="center"/>
    </xf>
    <xf numFmtId="172" fontId="21" fillId="0" borderId="5" xfId="0" applyNumberFormat="1" applyFont="1" applyBorder="1" applyAlignment="1">
      <alignment horizontal="center" vertical="center"/>
    </xf>
    <xf numFmtId="172" fontId="21" fillId="0" borderId="41" xfId="0" applyNumberFormat="1" applyFont="1" applyBorder="1" applyAlignment="1">
      <alignment horizontal="center" vertical="center"/>
    </xf>
    <xf numFmtId="0" fontId="20" fillId="7" borderId="30" xfId="0" applyFont="1" applyFill="1" applyBorder="1" applyAlignment="1">
      <alignment vertical="center"/>
    </xf>
    <xf numFmtId="0" fontId="20" fillId="0" borderId="4" xfId="0" applyFont="1" applyBorder="1" applyAlignment="1">
      <alignment horizontal="center" vertical="center"/>
    </xf>
    <xf numFmtId="172" fontId="20" fillId="7" borderId="12" xfId="0" applyNumberFormat="1" applyFont="1" applyFill="1" applyBorder="1" applyAlignment="1">
      <alignment vertical="center"/>
    </xf>
    <xf numFmtId="172" fontId="21" fillId="2" borderId="66" xfId="0" applyNumberFormat="1" applyFont="1" applyFill="1" applyBorder="1" applyAlignment="1">
      <alignment horizontal="center" vertical="center"/>
    </xf>
    <xf numFmtId="172" fontId="20" fillId="2" borderId="66" xfId="0" applyNumberFormat="1" applyFont="1" applyFill="1" applyBorder="1" applyAlignment="1">
      <alignment horizontal="center" vertical="center"/>
    </xf>
    <xf numFmtId="0" fontId="21" fillId="2" borderId="19" xfId="0" applyFont="1" applyFill="1" applyBorder="1" applyAlignment="1">
      <alignment horizontal="center" vertical="center" wrapText="1"/>
    </xf>
    <xf numFmtId="0" fontId="20" fillId="2" borderId="0" xfId="0" applyFont="1" applyFill="1" applyAlignment="1">
      <alignment horizontal="center" vertical="center" wrapText="1"/>
    </xf>
    <xf numFmtId="0" fontId="1" fillId="2" borderId="0" xfId="0" applyFont="1" applyFill="1" applyAlignment="1">
      <alignment horizontal="center" vertical="center" wrapText="1"/>
    </xf>
    <xf numFmtId="0" fontId="5" fillId="2" borderId="0" xfId="0" applyFont="1" applyFill="1" applyAlignment="1">
      <alignment horizontal="center" vertical="center" wrapText="1"/>
    </xf>
    <xf numFmtId="0" fontId="11" fillId="2" borderId="48"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11" fillId="2" borderId="0" xfId="0" applyFont="1" applyFill="1" applyAlignment="1">
      <alignment horizontal="center" vertical="center" wrapText="1"/>
    </xf>
    <xf numFmtId="0" fontId="2" fillId="2" borderId="0" xfId="0" applyFont="1" applyFill="1" applyAlignment="1">
      <alignment horizontal="center" vertical="center" wrapText="1"/>
    </xf>
    <xf numFmtId="0" fontId="21" fillId="2" borderId="48" xfId="0" applyFont="1" applyFill="1" applyBorder="1" applyAlignment="1">
      <alignment horizontal="center" vertical="center" wrapText="1"/>
    </xf>
    <xf numFmtId="0" fontId="21" fillId="2" borderId="0" xfId="0" applyFont="1" applyFill="1" applyAlignment="1">
      <alignment horizontal="center" vertical="center" wrapText="1"/>
    </xf>
    <xf numFmtId="171" fontId="19" fillId="9" borderId="22" xfId="0" applyNumberFormat="1" applyFont="1" applyFill="1" applyBorder="1" applyAlignment="1">
      <alignment horizontal="center" vertical="center" wrapText="1"/>
    </xf>
    <xf numFmtId="171" fontId="19" fillId="6" borderId="11" xfId="0" applyNumberFormat="1" applyFont="1" applyFill="1" applyBorder="1" applyAlignment="1">
      <alignment horizontal="center" vertical="center" wrapText="1"/>
    </xf>
    <xf numFmtId="0" fontId="12" fillId="2" borderId="0" xfId="0" applyFont="1" applyFill="1" applyAlignment="1" applyProtection="1">
      <alignment horizontal="center" vertical="center" wrapText="1"/>
      <protection locked="0"/>
    </xf>
    <xf numFmtId="172" fontId="12" fillId="2" borderId="0" xfId="0" applyNumberFormat="1" applyFont="1" applyFill="1" applyAlignment="1">
      <alignment horizontal="center" vertical="center" wrapText="1"/>
    </xf>
    <xf numFmtId="172" fontId="20" fillId="2" borderId="8" xfId="0" applyNumberFormat="1" applyFont="1" applyFill="1" applyBorder="1" applyAlignment="1">
      <alignment horizontal="center" vertical="center"/>
    </xf>
    <xf numFmtId="166" fontId="20" fillId="7" borderId="7" xfId="0" applyNumberFormat="1" applyFont="1" applyFill="1" applyBorder="1" applyAlignment="1">
      <alignment vertical="center"/>
    </xf>
    <xf numFmtId="166" fontId="20" fillId="2" borderId="65" xfId="0" applyNumberFormat="1" applyFont="1" applyFill="1" applyBorder="1" applyAlignment="1">
      <alignment horizontal="center" vertical="center"/>
    </xf>
    <xf numFmtId="166" fontId="20" fillId="7" borderId="11" xfId="0" applyNumberFormat="1" applyFont="1" applyFill="1" applyBorder="1" applyAlignment="1">
      <alignment vertical="center"/>
    </xf>
    <xf numFmtId="166" fontId="20" fillId="4" borderId="24" xfId="0" applyNumberFormat="1" applyFont="1" applyFill="1" applyBorder="1" applyAlignment="1" applyProtection="1">
      <alignment horizontal="center" vertical="center"/>
      <protection locked="0"/>
    </xf>
    <xf numFmtId="166" fontId="21" fillId="4" borderId="24" xfId="0" applyNumberFormat="1" applyFont="1" applyFill="1" applyBorder="1" applyAlignment="1" applyProtection="1">
      <alignment horizontal="center" vertical="center"/>
      <protection locked="0"/>
    </xf>
    <xf numFmtId="172" fontId="20" fillId="7" borderId="30" xfId="0" applyNumberFormat="1" applyFont="1" applyFill="1" applyBorder="1" applyAlignment="1">
      <alignment vertical="center"/>
    </xf>
    <xf numFmtId="166" fontId="21" fillId="0" borderId="39" xfId="0" applyNumberFormat="1" applyFont="1" applyBorder="1" applyAlignment="1">
      <alignment horizontal="center" vertical="center"/>
    </xf>
    <xf numFmtId="166" fontId="20" fillId="0" borderId="65" xfId="0" applyNumberFormat="1" applyFont="1" applyBorder="1" applyAlignment="1">
      <alignment horizontal="center" vertical="center"/>
    </xf>
    <xf numFmtId="0" fontId="24" fillId="2" borderId="23" xfId="0" applyFont="1" applyFill="1" applyBorder="1" applyAlignment="1">
      <alignment vertical="center" wrapText="1"/>
    </xf>
    <xf numFmtId="173" fontId="21" fillId="0" borderId="2" xfId="0" applyNumberFormat="1" applyFont="1" applyBorder="1" applyAlignment="1">
      <alignment horizontal="center" vertical="center"/>
    </xf>
    <xf numFmtId="173" fontId="21" fillId="0" borderId="41" xfId="0" applyNumberFormat="1" applyFont="1" applyBorder="1" applyAlignment="1">
      <alignment horizontal="center" vertical="center"/>
    </xf>
    <xf numFmtId="173" fontId="21" fillId="0" borderId="5" xfId="0" applyNumberFormat="1" applyFont="1" applyBorder="1" applyAlignment="1">
      <alignment horizontal="center" vertical="center"/>
    </xf>
    <xf numFmtId="0" fontId="20" fillId="0" borderId="8" xfId="0" applyFont="1" applyBorder="1" applyAlignment="1">
      <alignment horizontal="center" vertical="center"/>
    </xf>
    <xf numFmtId="2" fontId="14" fillId="2" borderId="0" xfId="0" applyNumberFormat="1" applyFont="1" applyFill="1" applyAlignment="1">
      <alignment horizontal="left"/>
    </xf>
    <xf numFmtId="2" fontId="5" fillId="2" borderId="8" xfId="0" applyNumberFormat="1" applyFont="1" applyFill="1" applyBorder="1" applyAlignment="1">
      <alignment horizontal="left" vertical="top"/>
    </xf>
    <xf numFmtId="0" fontId="3" fillId="2" borderId="8" xfId="0" applyFont="1" applyFill="1" applyBorder="1" applyAlignment="1">
      <alignment vertical="top" wrapText="1"/>
    </xf>
    <xf numFmtId="0" fontId="3" fillId="2" borderId="8" xfId="0" applyFont="1" applyFill="1" applyBorder="1" applyAlignment="1">
      <alignment horizontal="center" vertical="center"/>
    </xf>
    <xf numFmtId="172" fontId="3" fillId="2" borderId="8" xfId="0" applyNumberFormat="1" applyFont="1" applyFill="1" applyBorder="1" applyAlignment="1">
      <alignment horizontal="center" vertical="center"/>
    </xf>
    <xf numFmtId="166" fontId="3" fillId="2" borderId="8" xfId="0" applyNumberFormat="1" applyFont="1" applyFill="1" applyBorder="1" applyAlignment="1" applyProtection="1">
      <alignment horizontal="center" vertical="center"/>
      <protection locked="0"/>
    </xf>
    <xf numFmtId="166" fontId="3" fillId="2" borderId="8" xfId="0" applyNumberFormat="1" applyFont="1" applyFill="1" applyBorder="1" applyAlignment="1">
      <alignment horizontal="center" vertical="center"/>
    </xf>
    <xf numFmtId="0" fontId="24" fillId="2" borderId="0" xfId="0" applyFont="1" applyFill="1" applyAlignment="1">
      <alignment vertical="center" wrapText="1"/>
    </xf>
    <xf numFmtId="0" fontId="24" fillId="5" borderId="11" xfId="0" applyFont="1" applyFill="1" applyBorder="1" applyAlignment="1" applyProtection="1">
      <alignment vertical="center" wrapText="1"/>
      <protection locked="0"/>
    </xf>
    <xf numFmtId="166" fontId="24" fillId="0" borderId="0" xfId="0" applyNumberFormat="1" applyFont="1" applyAlignment="1">
      <alignment horizontal="center"/>
    </xf>
    <xf numFmtId="0" fontId="12" fillId="5" borderId="11" xfId="0" applyFont="1" applyFill="1" applyBorder="1" applyAlignment="1" applyProtection="1">
      <alignment vertical="center" wrapText="1"/>
      <protection locked="0"/>
    </xf>
    <xf numFmtId="1" fontId="11" fillId="7" borderId="12" xfId="0" applyNumberFormat="1" applyFont="1" applyFill="1" applyBorder="1" applyAlignment="1">
      <alignment vertical="center"/>
    </xf>
    <xf numFmtId="1" fontId="11" fillId="7" borderId="8" xfId="0" applyNumberFormat="1" applyFont="1" applyFill="1" applyBorder="1" applyAlignment="1">
      <alignment vertical="center"/>
    </xf>
    <xf numFmtId="1" fontId="11" fillId="7" borderId="7" xfId="0" applyNumberFormat="1" applyFont="1" applyFill="1" applyBorder="1" applyAlignment="1">
      <alignment vertical="center"/>
    </xf>
    <xf numFmtId="2" fontId="7" fillId="2" borderId="50" xfId="0" applyNumberFormat="1" applyFont="1" applyFill="1" applyBorder="1" applyAlignment="1">
      <alignment horizontal="center" vertical="center" wrapText="1"/>
    </xf>
    <xf numFmtId="0" fontId="8" fillId="2" borderId="46" xfId="0" applyFont="1" applyFill="1" applyBorder="1" applyAlignment="1">
      <alignment horizontal="left" vertical="top"/>
    </xf>
    <xf numFmtId="0" fontId="8" fillId="2" borderId="46" xfId="0" applyFont="1" applyFill="1" applyBorder="1" applyAlignment="1">
      <alignment horizontal="left" vertical="top" wrapText="1"/>
    </xf>
    <xf numFmtId="172" fontId="8" fillId="2" borderId="46" xfId="0" applyNumberFormat="1" applyFont="1" applyFill="1" applyBorder="1" applyAlignment="1">
      <alignment horizontal="left" vertical="top" wrapText="1"/>
    </xf>
    <xf numFmtId="167" fontId="8" fillId="2" borderId="47" xfId="0" applyNumberFormat="1" applyFont="1" applyFill="1" applyBorder="1" applyAlignment="1">
      <alignment horizontal="left" vertical="top" wrapText="1"/>
    </xf>
    <xf numFmtId="2" fontId="7" fillId="2" borderId="40" xfId="0" applyNumberFormat="1" applyFont="1" applyFill="1" applyBorder="1" applyAlignment="1">
      <alignment horizontal="center" vertical="center" wrapText="1"/>
    </xf>
    <xf numFmtId="0" fontId="8" fillId="2" borderId="20" xfId="0" applyFont="1" applyFill="1" applyBorder="1" applyAlignment="1">
      <alignment horizontal="left" vertical="top"/>
    </xf>
    <xf numFmtId="0" fontId="8" fillId="2" borderId="20" xfId="0" applyFont="1" applyFill="1" applyBorder="1" applyAlignment="1">
      <alignment horizontal="left" vertical="top" wrapText="1"/>
    </xf>
    <xf numFmtId="172" fontId="8" fillId="2" borderId="20" xfId="0" applyNumberFormat="1" applyFont="1" applyFill="1" applyBorder="1" applyAlignment="1">
      <alignment horizontal="left" vertical="top" wrapText="1"/>
    </xf>
    <xf numFmtId="167" fontId="8" fillId="2" borderId="39" xfId="0" applyNumberFormat="1" applyFont="1" applyFill="1" applyBorder="1" applyAlignment="1">
      <alignment horizontal="left" vertical="top" wrapText="1"/>
    </xf>
    <xf numFmtId="0" fontId="9" fillId="2" borderId="0" xfId="0" applyFont="1" applyFill="1" applyAlignment="1">
      <alignment horizontal="left" vertical="top"/>
    </xf>
    <xf numFmtId="0" fontId="10" fillId="2" borderId="0" xfId="0" applyFont="1" applyFill="1" applyAlignment="1">
      <alignment horizontal="left" vertical="top" wrapText="1"/>
    </xf>
    <xf numFmtId="168" fontId="9" fillId="2" borderId="0" xfId="2" applyNumberFormat="1" applyFont="1" applyFill="1" applyBorder="1" applyProtection="1"/>
    <xf numFmtId="167" fontId="9" fillId="2" borderId="0" xfId="0" applyNumberFormat="1" applyFont="1" applyFill="1"/>
    <xf numFmtId="0" fontId="11" fillId="2" borderId="0" xfId="0" applyFont="1" applyFill="1"/>
    <xf numFmtId="166" fontId="11" fillId="2" borderId="0" xfId="0" applyNumberFormat="1" applyFont="1" applyFill="1" applyAlignment="1">
      <alignment horizontal="right"/>
    </xf>
    <xf numFmtId="167" fontId="11" fillId="2" borderId="11" xfId="0" applyNumberFormat="1" applyFont="1" applyFill="1" applyBorder="1" applyAlignment="1">
      <alignment horizontal="left" vertical="top"/>
    </xf>
    <xf numFmtId="172" fontId="20" fillId="2" borderId="55" xfId="0" applyNumberFormat="1" applyFont="1" applyFill="1" applyBorder="1" applyAlignment="1">
      <alignment horizontal="center" vertical="center"/>
    </xf>
    <xf numFmtId="0" fontId="20" fillId="0" borderId="9" xfId="0" applyFont="1" applyBorder="1" applyAlignment="1">
      <alignment horizontal="center" vertical="center" wrapText="1"/>
    </xf>
    <xf numFmtId="0" fontId="20" fillId="2" borderId="74" xfId="0" applyFont="1" applyFill="1" applyBorder="1" applyAlignment="1">
      <alignment horizontal="center" vertical="center"/>
    </xf>
    <xf numFmtId="166" fontId="20" fillId="4" borderId="75" xfId="0" applyNumberFormat="1" applyFont="1" applyFill="1" applyBorder="1" applyAlignment="1" applyProtection="1">
      <alignment horizontal="center" vertical="center"/>
      <protection locked="0"/>
    </xf>
    <xf numFmtId="172" fontId="20" fillId="0" borderId="3" xfId="0" applyNumberFormat="1" applyFont="1" applyBorder="1" applyAlignment="1">
      <alignment horizontal="center" vertical="center"/>
    </xf>
    <xf numFmtId="172" fontId="20" fillId="2" borderId="24" xfId="0" applyNumberFormat="1" applyFont="1" applyFill="1" applyBorder="1" applyAlignment="1">
      <alignment horizontal="center" vertical="center"/>
    </xf>
    <xf numFmtId="2" fontId="21" fillId="0" borderId="52" xfId="0" applyNumberFormat="1" applyFont="1" applyBorder="1" applyAlignment="1">
      <alignment horizontal="center" vertical="center"/>
    </xf>
    <xf numFmtId="165" fontId="20" fillId="0" borderId="51" xfId="0" applyNumberFormat="1" applyFont="1" applyBorder="1" applyAlignment="1">
      <alignment horizontal="center" vertical="center"/>
    </xf>
    <xf numFmtId="0" fontId="20" fillId="2" borderId="33" xfId="0" applyFont="1" applyFill="1" applyBorder="1" applyAlignment="1">
      <alignment horizontal="center" vertical="center"/>
    </xf>
    <xf numFmtId="172" fontId="19" fillId="6" borderId="76" xfId="0" applyNumberFormat="1" applyFont="1" applyFill="1" applyBorder="1" applyAlignment="1">
      <alignment horizontal="center" vertical="center" wrapText="1"/>
    </xf>
    <xf numFmtId="172" fontId="20" fillId="7" borderId="68" xfId="0" applyNumberFormat="1" applyFont="1" applyFill="1" applyBorder="1" applyAlignment="1">
      <alignment vertical="center"/>
    </xf>
    <xf numFmtId="172" fontId="20" fillId="0" borderId="77" xfId="0" applyNumberFormat="1" applyFont="1" applyBorder="1" applyAlignment="1">
      <alignment horizontal="center" vertical="center"/>
    </xf>
    <xf numFmtId="172" fontId="20" fillId="0" borderId="9" xfId="0" applyNumberFormat="1" applyFont="1" applyBorder="1" applyAlignment="1">
      <alignment horizontal="center" vertical="center"/>
    </xf>
    <xf numFmtId="172" fontId="20" fillId="0" borderId="60" xfId="0" applyNumberFormat="1" applyFont="1" applyBorder="1" applyAlignment="1">
      <alignment horizontal="center" vertical="center"/>
    </xf>
    <xf numFmtId="166" fontId="20" fillId="4" borderId="61" xfId="0" applyNumberFormat="1" applyFont="1" applyFill="1" applyBorder="1" applyAlignment="1" applyProtection="1">
      <alignment horizontal="center" vertical="center"/>
      <protection locked="0"/>
    </xf>
    <xf numFmtId="0" fontId="2" fillId="11" borderId="2" xfId="0" applyFont="1" applyFill="1" applyBorder="1" applyAlignment="1">
      <alignment vertical="top" wrapText="1"/>
    </xf>
    <xf numFmtId="0" fontId="2" fillId="11" borderId="4" xfId="0" applyFont="1" applyFill="1" applyBorder="1" applyAlignment="1">
      <alignment vertical="top" wrapText="1"/>
    </xf>
    <xf numFmtId="0" fontId="2" fillId="11" borderId="29" xfId="0" applyFont="1" applyFill="1" applyBorder="1" applyAlignment="1">
      <alignment vertical="top" wrapText="1"/>
    </xf>
    <xf numFmtId="0" fontId="2" fillId="11" borderId="20" xfId="0" applyFont="1" applyFill="1" applyBorder="1" applyAlignment="1">
      <alignment vertical="top" wrapText="1"/>
    </xf>
    <xf numFmtId="0" fontId="2" fillId="11" borderId="3" xfId="0" applyFont="1" applyFill="1" applyBorder="1" applyAlignment="1">
      <alignment vertical="top" wrapText="1"/>
    </xf>
    <xf numFmtId="172" fontId="19" fillId="6" borderId="11" xfId="0" applyNumberFormat="1" applyFont="1" applyFill="1" applyBorder="1" applyAlignment="1">
      <alignment horizontal="center" vertical="center" wrapText="1"/>
    </xf>
    <xf numFmtId="172" fontId="20" fillId="7" borderId="11" xfId="0" applyNumberFormat="1" applyFont="1" applyFill="1" applyBorder="1" applyAlignment="1">
      <alignment vertical="center"/>
    </xf>
    <xf numFmtId="172" fontId="20" fillId="0" borderId="63" xfId="0" applyNumberFormat="1" applyFont="1" applyBorder="1" applyAlignment="1">
      <alignment horizontal="center" vertical="center"/>
    </xf>
    <xf numFmtId="171" fontId="19" fillId="6" borderId="64" xfId="0" applyNumberFormat="1" applyFont="1" applyFill="1" applyBorder="1" applyAlignment="1">
      <alignment horizontal="center" vertical="center" wrapText="1"/>
    </xf>
    <xf numFmtId="171" fontId="19" fillId="6" borderId="45" xfId="0" applyNumberFormat="1" applyFont="1" applyFill="1" applyBorder="1" applyAlignment="1">
      <alignment horizontal="center" vertical="center" wrapText="1"/>
    </xf>
    <xf numFmtId="0" fontId="20" fillId="7" borderId="32" xfId="0" applyFont="1" applyFill="1" applyBorder="1" applyAlignment="1">
      <alignment vertical="center"/>
    </xf>
    <xf numFmtId="2" fontId="2" fillId="11" borderId="26" xfId="0" applyNumberFormat="1" applyFont="1" applyFill="1" applyBorder="1" applyAlignment="1">
      <alignment horizontal="center" vertical="center"/>
    </xf>
    <xf numFmtId="0" fontId="2" fillId="11" borderId="28" xfId="0" applyFont="1" applyFill="1" applyBorder="1" applyAlignment="1">
      <alignment vertical="top" wrapText="1"/>
    </xf>
    <xf numFmtId="0" fontId="2" fillId="11" borderId="42" xfId="0" applyFont="1" applyFill="1" applyBorder="1" applyAlignment="1">
      <alignment vertical="top" wrapText="1"/>
    </xf>
    <xf numFmtId="166" fontId="21" fillId="4" borderId="61" xfId="0" applyNumberFormat="1" applyFont="1" applyFill="1" applyBorder="1" applyAlignment="1" applyProtection="1">
      <alignment horizontal="center" vertical="center"/>
      <protection locked="0"/>
    </xf>
    <xf numFmtId="0" fontId="2" fillId="11" borderId="56" xfId="0" applyFont="1" applyFill="1" applyBorder="1" applyAlignment="1">
      <alignment vertical="top" wrapText="1"/>
    </xf>
    <xf numFmtId="166" fontId="21" fillId="4" borderId="61" xfId="0" applyNumberFormat="1" applyFont="1" applyFill="1" applyBorder="1" applyAlignment="1" applyProtection="1">
      <alignment vertical="center"/>
      <protection locked="0"/>
    </xf>
    <xf numFmtId="166" fontId="21" fillId="0" borderId="61" xfId="0" applyNumberFormat="1" applyFont="1" applyBorder="1" applyAlignment="1">
      <alignment vertical="center"/>
    </xf>
    <xf numFmtId="4" fontId="21" fillId="2" borderId="6" xfId="0" applyNumberFormat="1" applyFont="1" applyFill="1" applyBorder="1" applyAlignment="1">
      <alignment horizontal="justify" vertical="justify" wrapText="1"/>
    </xf>
    <xf numFmtId="0" fontId="20" fillId="2" borderId="4" xfId="0" applyFont="1" applyFill="1" applyBorder="1" applyAlignment="1">
      <alignment horizontal="center" vertical="center"/>
    </xf>
    <xf numFmtId="0" fontId="28" fillId="0" borderId="53" xfId="0" applyFont="1" applyBorder="1" applyAlignment="1">
      <alignment horizontal="justify" vertical="justify" wrapText="1"/>
    </xf>
    <xf numFmtId="0" fontId="20" fillId="0" borderId="1" xfId="0" applyFont="1" applyBorder="1" applyAlignment="1">
      <alignment horizontal="justify" vertical="justify" wrapText="1"/>
    </xf>
    <xf numFmtId="0" fontId="20" fillId="0" borderId="9" xfId="0" applyFont="1" applyBorder="1" applyAlignment="1">
      <alignment horizontal="justify" vertical="justify" wrapText="1"/>
    </xf>
    <xf numFmtId="0" fontId="2" fillId="11" borderId="28" xfId="0" applyFont="1" applyFill="1" applyBorder="1" applyAlignment="1">
      <alignment horizontal="justify" vertical="justify" wrapText="1"/>
    </xf>
    <xf numFmtId="0" fontId="2" fillId="0" borderId="8" xfId="0" applyFont="1" applyBorder="1" applyAlignment="1">
      <alignment horizontal="justify" vertical="justify" wrapText="1"/>
    </xf>
    <xf numFmtId="0" fontId="29" fillId="7" borderId="30" xfId="0" applyFont="1" applyFill="1" applyBorder="1" applyAlignment="1">
      <alignment horizontal="justify" vertical="justify" wrapText="1"/>
    </xf>
    <xf numFmtId="0" fontId="20" fillId="0" borderId="2" xfId="0" applyFont="1" applyBorder="1" applyAlignment="1">
      <alignment horizontal="justify" vertical="justify" wrapText="1"/>
    </xf>
    <xf numFmtId="0" fontId="20" fillId="2" borderId="1" xfId="0" applyFont="1" applyFill="1" applyBorder="1" applyAlignment="1">
      <alignment horizontal="justify" vertical="justify" wrapText="1"/>
    </xf>
    <xf numFmtId="4" fontId="21" fillId="2" borderId="6" xfId="0" applyNumberFormat="1" applyFont="1" applyFill="1" applyBorder="1" applyAlignment="1">
      <alignment horizontal="justify" vertical="top" wrapText="1"/>
    </xf>
    <xf numFmtId="0" fontId="20" fillId="0" borderId="9" xfId="0" applyFont="1" applyBorder="1" applyAlignment="1">
      <alignment horizontal="justify" vertical="top" wrapText="1"/>
    </xf>
    <xf numFmtId="0" fontId="20" fillId="0" borderId="2" xfId="0" applyFont="1" applyBorder="1" applyAlignment="1">
      <alignment horizontal="justify" vertical="top" wrapText="1"/>
    </xf>
    <xf numFmtId="166" fontId="20" fillId="0" borderId="24" xfId="0" applyNumberFormat="1" applyFont="1" applyBorder="1" applyAlignment="1" applyProtection="1">
      <alignment horizontal="center" vertical="center"/>
      <protection locked="0"/>
    </xf>
    <xf numFmtId="0" fontId="20" fillId="0" borderId="2" xfId="0" applyFont="1" applyBorder="1" applyAlignment="1">
      <alignment horizontal="justify" vertical="center" wrapText="1"/>
    </xf>
    <xf numFmtId="0" fontId="20" fillId="0" borderId="9" xfId="0" applyFont="1" applyBorder="1" applyAlignment="1">
      <alignment horizontal="left" vertical="center" wrapText="1"/>
    </xf>
    <xf numFmtId="2" fontId="20" fillId="2" borderId="10" xfId="0" applyNumberFormat="1" applyFont="1" applyFill="1" applyBorder="1" applyAlignment="1">
      <alignment horizontal="center" vertical="center"/>
    </xf>
    <xf numFmtId="173" fontId="20" fillId="2" borderId="75" xfId="0" applyNumberFormat="1" applyFont="1" applyFill="1" applyBorder="1" applyAlignment="1">
      <alignment horizontal="center" vertical="center"/>
    </xf>
    <xf numFmtId="0" fontId="2" fillId="11" borderId="26" xfId="0" applyFont="1" applyFill="1" applyBorder="1" applyAlignment="1">
      <alignment vertical="top" wrapText="1"/>
    </xf>
    <xf numFmtId="0" fontId="2" fillId="11" borderId="72" xfId="0" applyFont="1" applyFill="1" applyBorder="1" applyAlignment="1">
      <alignment vertical="top" wrapText="1"/>
    </xf>
    <xf numFmtId="0" fontId="2" fillId="11" borderId="37" xfId="0" applyFont="1" applyFill="1" applyBorder="1" applyAlignment="1">
      <alignment vertical="top" wrapText="1"/>
    </xf>
    <xf numFmtId="0" fontId="20" fillId="2" borderId="49" xfId="0" applyFont="1" applyFill="1" applyBorder="1" applyAlignment="1">
      <alignment horizontal="justify" vertical="justify" wrapText="1"/>
    </xf>
    <xf numFmtId="165" fontId="2" fillId="0" borderId="8" xfId="0" applyNumberFormat="1" applyFont="1" applyBorder="1" applyAlignment="1">
      <alignment horizontal="center" vertical="center"/>
    </xf>
    <xf numFmtId="0" fontId="2" fillId="11" borderId="11" xfId="0" applyFont="1" applyFill="1" applyBorder="1" applyAlignment="1">
      <alignment vertical="top" wrapText="1"/>
    </xf>
    <xf numFmtId="0" fontId="2" fillId="11" borderId="68" xfId="0" applyFont="1" applyFill="1" applyBorder="1" applyAlignment="1">
      <alignment vertical="top" wrapText="1"/>
    </xf>
    <xf numFmtId="0" fontId="2" fillId="11" borderId="31" xfId="0" applyFont="1" applyFill="1" applyBorder="1" applyAlignment="1">
      <alignment vertical="top" wrapText="1"/>
    </xf>
    <xf numFmtId="0" fontId="2" fillId="11" borderId="30" xfId="0" applyFont="1" applyFill="1" applyBorder="1" applyAlignment="1">
      <alignment vertical="top" wrapText="1"/>
    </xf>
    <xf numFmtId="0" fontId="2" fillId="11" borderId="8" xfId="0" applyFont="1" applyFill="1" applyBorder="1" applyAlignment="1">
      <alignment vertical="top" wrapText="1"/>
    </xf>
    <xf numFmtId="2" fontId="5" fillId="0" borderId="8" xfId="0" applyNumberFormat="1" applyFont="1" applyBorder="1" applyAlignment="1">
      <alignment horizontal="center" vertical="center"/>
    </xf>
    <xf numFmtId="2" fontId="9" fillId="2" borderId="18" xfId="0" applyNumberFormat="1" applyFont="1" applyFill="1" applyBorder="1"/>
    <xf numFmtId="2" fontId="20" fillId="0" borderId="18" xfId="0" applyNumberFormat="1" applyFont="1" applyBorder="1" applyAlignment="1">
      <alignment horizontal="center" vertical="center"/>
    </xf>
    <xf numFmtId="0" fontId="34" fillId="0" borderId="1" xfId="0" applyFont="1" applyBorder="1" applyAlignment="1">
      <alignment vertical="top" wrapText="1"/>
    </xf>
    <xf numFmtId="0" fontId="2" fillId="11" borderId="52" xfId="0" applyFont="1" applyFill="1" applyBorder="1" applyAlignment="1">
      <alignment horizontal="justify" vertical="justify" wrapText="1"/>
    </xf>
    <xf numFmtId="0" fontId="20" fillId="2" borderId="28" xfId="0" applyFont="1" applyFill="1" applyBorder="1" applyAlignment="1">
      <alignment horizontal="justify" vertical="justify" wrapText="1"/>
    </xf>
    <xf numFmtId="2" fontId="20" fillId="0" borderId="20" xfId="0" applyNumberFormat="1" applyFont="1" applyBorder="1" applyAlignment="1">
      <alignment horizontal="center" vertical="center" wrapText="1"/>
    </xf>
    <xf numFmtId="0" fontId="20" fillId="0" borderId="63" xfId="0" applyFont="1" applyBorder="1" applyAlignment="1">
      <alignment horizontal="center" vertical="center"/>
    </xf>
    <xf numFmtId="4" fontId="21" fillId="0" borderId="6" xfId="0" applyNumberFormat="1" applyFont="1" applyBorder="1" applyAlignment="1">
      <alignment horizontal="justify" vertical="top" wrapText="1"/>
    </xf>
    <xf numFmtId="0" fontId="20" fillId="0" borderId="36" xfId="0" applyFont="1" applyBorder="1" applyAlignment="1">
      <alignment horizontal="center" vertical="center" wrapText="1"/>
    </xf>
    <xf numFmtId="4" fontId="21" fillId="0" borderId="74" xfId="0" quotePrefix="1" applyNumberFormat="1" applyFont="1" applyBorder="1" applyAlignment="1">
      <alignment horizontal="justify" vertical="justify" wrapText="1"/>
    </xf>
    <xf numFmtId="2" fontId="20" fillId="0" borderId="73" xfId="0" applyNumberFormat="1" applyFont="1" applyBorder="1" applyAlignment="1">
      <alignment horizontal="center" vertical="center"/>
    </xf>
    <xf numFmtId="2" fontId="20" fillId="0" borderId="10" xfId="0" applyNumberFormat="1" applyFont="1" applyBorder="1" applyAlignment="1">
      <alignment horizontal="center" vertical="center"/>
    </xf>
    <xf numFmtId="2" fontId="20" fillId="2" borderId="5" xfId="0" applyNumberFormat="1" applyFont="1" applyFill="1" applyBorder="1" applyAlignment="1">
      <alignment horizontal="center" vertical="center"/>
    </xf>
    <xf numFmtId="0" fontId="20" fillId="0" borderId="2" xfId="0" applyFont="1" applyBorder="1" applyAlignment="1">
      <alignment horizontal="left" vertical="center" wrapText="1"/>
    </xf>
    <xf numFmtId="0" fontId="22" fillId="0" borderId="22" xfId="0" applyFont="1" applyBorder="1" applyAlignment="1">
      <alignment vertical="center" readingOrder="1"/>
    </xf>
    <xf numFmtId="4" fontId="21" fillId="2" borderId="4" xfId="0" applyNumberFormat="1" applyFont="1" applyFill="1" applyBorder="1" applyAlignment="1">
      <alignment horizontal="justify" vertical="top" wrapText="1"/>
    </xf>
    <xf numFmtId="165" fontId="20" fillId="0" borderId="10" xfId="0" applyNumberFormat="1" applyFont="1" applyBorder="1" applyAlignment="1">
      <alignment horizontal="center" vertical="center"/>
    </xf>
    <xf numFmtId="172" fontId="20" fillId="0" borderId="75" xfId="0" applyNumberFormat="1" applyFont="1" applyBorder="1" applyAlignment="1">
      <alignment horizontal="center" vertical="center"/>
    </xf>
    <xf numFmtId="172" fontId="20" fillId="0" borderId="24" xfId="0" applyNumberFormat="1" applyFont="1" applyBorder="1" applyAlignment="1">
      <alignment horizontal="center" vertical="center"/>
    </xf>
    <xf numFmtId="172" fontId="20" fillId="2" borderId="29" xfId="0" applyNumberFormat="1" applyFont="1" applyFill="1" applyBorder="1" applyAlignment="1">
      <alignment horizontal="center" vertical="center"/>
    </xf>
    <xf numFmtId="0" fontId="6" fillId="0" borderId="0" xfId="6"/>
    <xf numFmtId="172" fontId="6" fillId="0" borderId="0" xfId="6" applyNumberFormat="1"/>
    <xf numFmtId="0" fontId="6" fillId="0" borderId="0" xfId="6" applyAlignment="1">
      <alignment vertical="top"/>
    </xf>
    <xf numFmtId="0" fontId="6" fillId="0" borderId="0" xfId="6" applyAlignment="1">
      <alignment horizontal="left" vertical="top"/>
    </xf>
    <xf numFmtId="0" fontId="9" fillId="0" borderId="0" xfId="6" applyFont="1"/>
    <xf numFmtId="172" fontId="9" fillId="2" borderId="0" xfId="6" applyNumberFormat="1" applyFont="1" applyFill="1"/>
    <xf numFmtId="0" fontId="9" fillId="2" borderId="0" xfId="6" applyFont="1" applyFill="1"/>
    <xf numFmtId="172" fontId="12" fillId="2" borderId="0" xfId="6" applyNumberFormat="1" applyFont="1" applyFill="1" applyAlignment="1">
      <alignment vertical="center" wrapText="1"/>
    </xf>
    <xf numFmtId="172" fontId="12" fillId="5" borderId="11" xfId="6" applyNumberFormat="1" applyFont="1" applyFill="1" applyBorder="1" applyAlignment="1" applyProtection="1">
      <alignment horizontal="center" vertical="center" wrapText="1"/>
      <protection locked="0"/>
    </xf>
    <xf numFmtId="0" fontId="12" fillId="2" borderId="0" xfId="6" applyFont="1" applyFill="1" applyAlignment="1">
      <alignment horizontal="right" vertical="center" wrapText="1"/>
    </xf>
    <xf numFmtId="0" fontId="12" fillId="5" borderId="11" xfId="6" applyFont="1" applyFill="1" applyBorder="1" applyAlignment="1" applyProtection="1">
      <alignment vertical="center" wrapText="1"/>
      <protection locked="0"/>
    </xf>
    <xf numFmtId="172" fontId="0" fillId="2" borderId="0" xfId="7" applyNumberFormat="1" applyFont="1" applyFill="1" applyBorder="1"/>
    <xf numFmtId="172" fontId="0" fillId="2" borderId="0" xfId="7" applyNumberFormat="1" applyFont="1" applyFill="1"/>
    <xf numFmtId="172" fontId="0" fillId="0" borderId="0" xfId="7" applyNumberFormat="1" applyFont="1" applyBorder="1"/>
    <xf numFmtId="170" fontId="16" fillId="2" borderId="0" xfId="6" applyNumberFormat="1" applyFont="1" applyFill="1" applyAlignment="1">
      <alignment horizontal="center" vertical="center"/>
    </xf>
    <xf numFmtId="169" fontId="12" fillId="2" borderId="11" xfId="6" applyNumberFormat="1" applyFont="1" applyFill="1" applyBorder="1" applyAlignment="1">
      <alignment horizontal="center" vertical="center" wrapText="1"/>
    </xf>
    <xf numFmtId="172" fontId="12" fillId="2" borderId="0" xfId="6" applyNumberFormat="1" applyFont="1" applyFill="1" applyAlignment="1" applyProtection="1">
      <alignment horizontal="center" vertical="center" wrapText="1"/>
      <protection locked="0"/>
    </xf>
    <xf numFmtId="172" fontId="15" fillId="2" borderId="0" xfId="6" applyNumberFormat="1" applyFont="1" applyFill="1" applyAlignment="1">
      <alignment horizontal="right" vertical="center"/>
    </xf>
    <xf numFmtId="0" fontId="15" fillId="2" borderId="0" xfId="6" applyFont="1" applyFill="1" applyAlignment="1">
      <alignment horizontal="right" vertical="center"/>
    </xf>
    <xf numFmtId="0" fontId="15" fillId="2" borderId="0" xfId="6" applyFont="1" applyFill="1" applyAlignment="1">
      <alignment horizontal="right" vertical="center" wrapText="1"/>
    </xf>
    <xf numFmtId="0" fontId="15" fillId="2" borderId="0" xfId="6" applyFont="1" applyFill="1" applyAlignment="1">
      <alignment vertical="top"/>
    </xf>
    <xf numFmtId="0" fontId="11" fillId="2" borderId="0" xfId="6" applyFont="1" applyFill="1" applyAlignment="1">
      <alignment horizontal="left" vertical="top" wrapText="1"/>
    </xf>
    <xf numFmtId="167" fontId="11" fillId="2" borderId="11" xfId="6" applyNumberFormat="1" applyFont="1" applyFill="1" applyBorder="1" applyAlignment="1">
      <alignment horizontal="left" vertical="top"/>
    </xf>
    <xf numFmtId="166" fontId="11" fillId="2" borderId="0" xfId="6" applyNumberFormat="1" applyFont="1" applyFill="1" applyAlignment="1">
      <alignment horizontal="right"/>
    </xf>
    <xf numFmtId="166" fontId="11" fillId="2" borderId="0" xfId="6" applyNumberFormat="1" applyFont="1" applyFill="1"/>
    <xf numFmtId="0" fontId="11" fillId="2" borderId="0" xfId="6" applyFont="1" applyFill="1"/>
    <xf numFmtId="167" fontId="9" fillId="2" borderId="0" xfId="6" applyNumberFormat="1" applyFont="1" applyFill="1"/>
    <xf numFmtId="168" fontId="9" fillId="2" borderId="0" xfId="7" applyNumberFormat="1" applyFont="1" applyFill="1" applyBorder="1" applyProtection="1"/>
    <xf numFmtId="0" fontId="10" fillId="2" borderId="0" xfId="6" applyFont="1" applyFill="1" applyAlignment="1">
      <alignment horizontal="left" vertical="top" wrapText="1"/>
    </xf>
    <xf numFmtId="0" fontId="9" fillId="2" borderId="0" xfId="6" applyFont="1" applyFill="1" applyAlignment="1">
      <alignment horizontal="left" vertical="top"/>
    </xf>
    <xf numFmtId="2" fontId="9" fillId="2" borderId="18" xfId="6" applyNumberFormat="1" applyFont="1" applyFill="1" applyBorder="1"/>
    <xf numFmtId="167" fontId="8" fillId="2" borderId="39" xfId="6" applyNumberFormat="1" applyFont="1" applyFill="1" applyBorder="1" applyAlignment="1">
      <alignment horizontal="left" vertical="top" wrapText="1"/>
    </xf>
    <xf numFmtId="0" fontId="8" fillId="2" borderId="20" xfId="6" applyFont="1" applyFill="1" applyBorder="1" applyAlignment="1">
      <alignment horizontal="left" vertical="top" wrapText="1"/>
    </xf>
    <xf numFmtId="172" fontId="8" fillId="2" borderId="20" xfId="6" applyNumberFormat="1" applyFont="1" applyFill="1" applyBorder="1" applyAlignment="1">
      <alignment horizontal="left" vertical="top" wrapText="1"/>
    </xf>
    <xf numFmtId="0" fontId="8" fillId="2" borderId="20" xfId="6" applyFont="1" applyFill="1" applyBorder="1" applyAlignment="1">
      <alignment horizontal="left" vertical="top"/>
    </xf>
    <xf numFmtId="2" fontId="7" fillId="2" borderId="40" xfId="6" applyNumberFormat="1" applyFont="1" applyFill="1" applyBorder="1" applyAlignment="1">
      <alignment horizontal="center" vertical="center" wrapText="1"/>
    </xf>
    <xf numFmtId="167" fontId="8" fillId="2" borderId="47" xfId="6" applyNumberFormat="1" applyFont="1" applyFill="1" applyBorder="1" applyAlignment="1">
      <alignment horizontal="left" vertical="top" wrapText="1"/>
    </xf>
    <xf numFmtId="0" fontId="8" fillId="2" borderId="46" xfId="6" applyFont="1" applyFill="1" applyBorder="1" applyAlignment="1">
      <alignment horizontal="left" vertical="top" wrapText="1"/>
    </xf>
    <xf numFmtId="172" fontId="8" fillId="2" borderId="46" xfId="6" applyNumberFormat="1" applyFont="1" applyFill="1" applyBorder="1" applyAlignment="1">
      <alignment horizontal="left" vertical="top" wrapText="1"/>
    </xf>
    <xf numFmtId="0" fontId="8" fillId="2" borderId="46" xfId="6" applyFont="1" applyFill="1" applyBorder="1" applyAlignment="1">
      <alignment horizontal="left" vertical="top"/>
    </xf>
    <xf numFmtId="2" fontId="7" fillId="2" borderId="50" xfId="6" applyNumberFormat="1" applyFont="1" applyFill="1" applyBorder="1" applyAlignment="1">
      <alignment horizontal="center" vertical="center" wrapText="1"/>
    </xf>
    <xf numFmtId="1" fontId="11" fillId="7" borderId="7" xfId="6" applyNumberFormat="1" applyFont="1" applyFill="1" applyBorder="1" applyAlignment="1">
      <alignment vertical="center"/>
    </xf>
    <xf numFmtId="1" fontId="11" fillId="7" borderId="8" xfId="6" applyNumberFormat="1" applyFont="1" applyFill="1" applyBorder="1" applyAlignment="1">
      <alignment vertical="center"/>
    </xf>
    <xf numFmtId="1" fontId="11" fillId="7" borderId="12" xfId="6" applyNumberFormat="1" applyFont="1" applyFill="1" applyBorder="1" applyAlignment="1">
      <alignment vertical="center"/>
    </xf>
    <xf numFmtId="0" fontId="2" fillId="0" borderId="0" xfId="6" applyFont="1"/>
    <xf numFmtId="166" fontId="3" fillId="2" borderId="8" xfId="6" applyNumberFormat="1" applyFont="1" applyFill="1" applyBorder="1" applyAlignment="1">
      <alignment horizontal="center" vertical="center"/>
    </xf>
    <xf numFmtId="166" fontId="3" fillId="2" borderId="8" xfId="6" applyNumberFormat="1" applyFont="1" applyFill="1" applyBorder="1" applyAlignment="1" applyProtection="1">
      <alignment horizontal="center" vertical="center"/>
      <protection locked="0"/>
    </xf>
    <xf numFmtId="172" fontId="3" fillId="2" borderId="8" xfId="6" applyNumberFormat="1" applyFont="1" applyFill="1" applyBorder="1" applyAlignment="1">
      <alignment horizontal="center" vertical="center"/>
    </xf>
    <xf numFmtId="0" fontId="3" fillId="2" borderId="8" xfId="6" applyFont="1" applyFill="1" applyBorder="1" applyAlignment="1">
      <alignment horizontal="center" vertical="center"/>
    </xf>
    <xf numFmtId="0" fontId="3" fillId="2" borderId="8" xfId="6" applyFont="1" applyFill="1" applyBorder="1" applyAlignment="1">
      <alignment vertical="top" wrapText="1"/>
    </xf>
    <xf numFmtId="2" fontId="5" fillId="2" borderId="8" xfId="6" applyNumberFormat="1" applyFont="1" applyFill="1" applyBorder="1" applyAlignment="1">
      <alignment horizontal="left" vertical="top"/>
    </xf>
    <xf numFmtId="2" fontId="5" fillId="0" borderId="8" xfId="6" applyNumberFormat="1" applyFont="1" applyBorder="1" applyAlignment="1">
      <alignment horizontal="center" vertical="center"/>
    </xf>
    <xf numFmtId="0" fontId="2" fillId="11" borderId="29" xfId="6" applyFont="1" applyFill="1" applyBorder="1" applyAlignment="1">
      <alignment vertical="top" wrapText="1"/>
    </xf>
    <xf numFmtId="0" fontId="2" fillId="11" borderId="42" xfId="6" applyFont="1" applyFill="1" applyBorder="1" applyAlignment="1">
      <alignment vertical="top" wrapText="1"/>
    </xf>
    <xf numFmtId="0" fontId="2" fillId="11" borderId="28" xfId="6" applyFont="1" applyFill="1" applyBorder="1" applyAlignment="1">
      <alignment vertical="top" wrapText="1"/>
    </xf>
    <xf numFmtId="0" fontId="2" fillId="11" borderId="77" xfId="6" applyFont="1" applyFill="1" applyBorder="1" applyAlignment="1">
      <alignment vertical="top" wrapText="1"/>
    </xf>
    <xf numFmtId="0" fontId="2" fillId="11" borderId="28" xfId="6" applyFont="1" applyFill="1" applyBorder="1" applyAlignment="1">
      <alignment horizontal="justify" vertical="justify" wrapText="1"/>
    </xf>
    <xf numFmtId="2" fontId="2" fillId="11" borderId="26" xfId="6" applyNumberFormat="1" applyFont="1" applyFill="1" applyBorder="1" applyAlignment="1">
      <alignment horizontal="center" vertical="center"/>
    </xf>
    <xf numFmtId="166" fontId="20" fillId="0" borderId="65" xfId="6" applyNumberFormat="1" applyFont="1" applyBorder="1" applyAlignment="1">
      <alignment horizontal="center" vertical="center"/>
    </xf>
    <xf numFmtId="166" fontId="20" fillId="4" borderId="61" xfId="6" applyNumberFormat="1" applyFont="1" applyFill="1" applyBorder="1" applyAlignment="1" applyProtection="1">
      <alignment horizontal="center" vertical="center"/>
      <protection locked="0"/>
    </xf>
    <xf numFmtId="172" fontId="20" fillId="0" borderId="60" xfId="6" applyNumberFormat="1" applyFont="1" applyBorder="1" applyAlignment="1">
      <alignment horizontal="center" vertical="center"/>
    </xf>
    <xf numFmtId="172" fontId="20" fillId="0" borderId="9" xfId="6" applyNumberFormat="1" applyFont="1" applyBorder="1" applyAlignment="1">
      <alignment horizontal="center" vertical="center"/>
    </xf>
    <xf numFmtId="172" fontId="20" fillId="0" borderId="77" xfId="6" applyNumberFormat="1" applyFont="1" applyBorder="1" applyAlignment="1">
      <alignment horizontal="center" vertical="center"/>
    </xf>
    <xf numFmtId="172" fontId="20" fillId="2" borderId="24" xfId="6" applyNumberFormat="1" applyFont="1" applyFill="1" applyBorder="1" applyAlignment="1">
      <alignment horizontal="center" vertical="center"/>
    </xf>
    <xf numFmtId="0" fontId="20" fillId="0" borderId="63" xfId="6" applyFont="1" applyBorder="1" applyAlignment="1">
      <alignment horizontal="center" vertical="center"/>
    </xf>
    <xf numFmtId="0" fontId="20" fillId="0" borderId="4" xfId="6" applyFont="1" applyBorder="1" applyAlignment="1">
      <alignment horizontal="center" vertical="center"/>
    </xf>
    <xf numFmtId="2" fontId="20" fillId="2" borderId="5" xfId="6" applyNumberFormat="1" applyFont="1" applyFill="1" applyBorder="1" applyAlignment="1">
      <alignment horizontal="center" vertical="center"/>
    </xf>
    <xf numFmtId="166" fontId="20" fillId="4" borderId="24" xfId="6" applyNumberFormat="1" applyFont="1" applyFill="1" applyBorder="1" applyAlignment="1" applyProtection="1">
      <alignment horizontal="center" vertical="center"/>
      <protection locked="0"/>
    </xf>
    <xf numFmtId="172" fontId="20" fillId="0" borderId="41" xfId="6" applyNumberFormat="1" applyFont="1" applyBorder="1" applyAlignment="1">
      <alignment horizontal="center" vertical="center"/>
    </xf>
    <xf numFmtId="172" fontId="20" fillId="0" borderId="2" xfId="6" applyNumberFormat="1" applyFont="1" applyBorder="1" applyAlignment="1">
      <alignment horizontal="center" vertical="center"/>
    </xf>
    <xf numFmtId="172" fontId="20" fillId="0" borderId="3" xfId="6" applyNumberFormat="1" applyFont="1" applyBorder="1" applyAlignment="1">
      <alignment horizontal="center" vertical="center"/>
    </xf>
    <xf numFmtId="172" fontId="20" fillId="0" borderId="5" xfId="6" applyNumberFormat="1" applyFont="1" applyBorder="1" applyAlignment="1">
      <alignment horizontal="center" vertical="center"/>
    </xf>
    <xf numFmtId="172" fontId="20" fillId="2" borderId="40" xfId="6" applyNumberFormat="1" applyFont="1" applyFill="1" applyBorder="1" applyAlignment="1">
      <alignment horizontal="center" vertical="center"/>
    </xf>
    <xf numFmtId="166" fontId="20" fillId="0" borderId="24" xfId="6" applyNumberFormat="1" applyFont="1" applyBorder="1" applyAlignment="1" applyProtection="1">
      <alignment horizontal="center" vertical="center"/>
      <protection locked="0"/>
    </xf>
    <xf numFmtId="2" fontId="20" fillId="2" borderId="10" xfId="6" applyNumberFormat="1" applyFont="1" applyFill="1" applyBorder="1" applyAlignment="1">
      <alignment horizontal="center" vertical="center"/>
    </xf>
    <xf numFmtId="172" fontId="20" fillId="0" borderId="40" xfId="6" applyNumberFormat="1" applyFont="1" applyBorder="1" applyAlignment="1">
      <alignment horizontal="center" vertical="center"/>
    </xf>
    <xf numFmtId="0" fontId="6" fillId="0" borderId="0" xfId="6" applyAlignment="1">
      <alignment vertical="center"/>
    </xf>
    <xf numFmtId="166" fontId="20" fillId="7" borderId="7" xfId="6" applyNumberFormat="1" applyFont="1" applyFill="1" applyBorder="1" applyAlignment="1">
      <alignment vertical="center"/>
    </xf>
    <xf numFmtId="166" fontId="20" fillId="7" borderId="11" xfId="6" applyNumberFormat="1" applyFont="1" applyFill="1" applyBorder="1" applyAlignment="1">
      <alignment vertical="center"/>
    </xf>
    <xf numFmtId="172" fontId="20" fillId="7" borderId="32" xfId="6" applyNumberFormat="1" applyFont="1" applyFill="1" applyBorder="1" applyAlignment="1">
      <alignment vertical="center"/>
    </xf>
    <xf numFmtId="172" fontId="20" fillId="7" borderId="31" xfId="6" applyNumberFormat="1" applyFont="1" applyFill="1" applyBorder="1" applyAlignment="1">
      <alignment vertical="center"/>
    </xf>
    <xf numFmtId="172" fontId="20" fillId="7" borderId="68" xfId="6" applyNumberFormat="1" applyFont="1" applyFill="1" applyBorder="1" applyAlignment="1">
      <alignment vertical="center"/>
    </xf>
    <xf numFmtId="172" fontId="20" fillId="7" borderId="25" xfId="6" applyNumberFormat="1" applyFont="1" applyFill="1" applyBorder="1" applyAlignment="1">
      <alignment vertical="center"/>
    </xf>
    <xf numFmtId="172" fontId="20" fillId="7" borderId="12" xfId="6" applyNumberFormat="1" applyFont="1" applyFill="1" applyBorder="1" applyAlignment="1">
      <alignment vertical="center"/>
    </xf>
    <xf numFmtId="0" fontId="20" fillId="7" borderId="30" xfId="6" applyFont="1" applyFill="1" applyBorder="1" applyAlignment="1">
      <alignment vertical="center"/>
    </xf>
    <xf numFmtId="0" fontId="29" fillId="7" borderId="30" xfId="6" applyFont="1" applyFill="1" applyBorder="1" applyAlignment="1">
      <alignment vertical="center" wrapText="1"/>
    </xf>
    <xf numFmtId="0" fontId="29" fillId="7" borderId="30" xfId="6" applyFont="1" applyFill="1" applyBorder="1" applyAlignment="1">
      <alignment vertical="center"/>
    </xf>
    <xf numFmtId="1" fontId="11" fillId="7" borderId="25" xfId="6" applyNumberFormat="1" applyFont="1" applyFill="1" applyBorder="1" applyAlignment="1">
      <alignment horizontal="center" vertical="center"/>
    </xf>
    <xf numFmtId="166" fontId="20" fillId="0" borderId="8" xfId="6" applyNumberFormat="1" applyFont="1" applyBorder="1" applyAlignment="1">
      <alignment horizontal="center" vertical="center"/>
    </xf>
    <xf numFmtId="166" fontId="20" fillId="0" borderId="8" xfId="6" applyNumberFormat="1" applyFont="1" applyBorder="1" applyAlignment="1" applyProtection="1">
      <alignment horizontal="center" vertical="center"/>
      <protection locked="0"/>
    </xf>
    <xf numFmtId="172" fontId="20" fillId="0" borderId="8" xfId="6" applyNumberFormat="1" applyFont="1" applyBorder="1" applyAlignment="1">
      <alignment horizontal="center" vertical="center"/>
    </xf>
    <xf numFmtId="172" fontId="20" fillId="2" borderId="8" xfId="6" applyNumberFormat="1" applyFont="1" applyFill="1" applyBorder="1" applyAlignment="1">
      <alignment horizontal="center" vertical="center"/>
    </xf>
    <xf numFmtId="0" fontId="20" fillId="0" borderId="8" xfId="6" applyFont="1" applyBorder="1" applyAlignment="1">
      <alignment horizontal="center" vertical="center"/>
    </xf>
    <xf numFmtId="4" fontId="21" fillId="2" borderId="8" xfId="6" applyNumberFormat="1" applyFont="1" applyFill="1" applyBorder="1" applyAlignment="1">
      <alignment horizontal="left" vertical="top" wrapText="1"/>
    </xf>
    <xf numFmtId="2" fontId="5" fillId="0" borderId="8" xfId="6" applyNumberFormat="1" applyFont="1" applyBorder="1" applyAlignment="1">
      <alignment horizontal="left" vertical="top"/>
    </xf>
    <xf numFmtId="165" fontId="20" fillId="2" borderId="8" xfId="6" applyNumberFormat="1" applyFont="1" applyFill="1" applyBorder="1" applyAlignment="1">
      <alignment horizontal="center" vertical="center"/>
    </xf>
    <xf numFmtId="0" fontId="2" fillId="11" borderId="56" xfId="6" applyFont="1" applyFill="1" applyBorder="1" applyAlignment="1">
      <alignment vertical="top" wrapText="1"/>
    </xf>
    <xf numFmtId="0" fontId="2" fillId="11" borderId="4" xfId="6" applyFont="1" applyFill="1" applyBorder="1" applyAlignment="1">
      <alignment vertical="top" wrapText="1"/>
    </xf>
    <xf numFmtId="0" fontId="2" fillId="11" borderId="2" xfId="6" applyFont="1" applyFill="1" applyBorder="1" applyAlignment="1">
      <alignment vertical="top" wrapText="1"/>
    </xf>
    <xf numFmtId="0" fontId="2" fillId="11" borderId="3" xfId="6" applyFont="1" applyFill="1" applyBorder="1" applyAlignment="1">
      <alignment vertical="top" wrapText="1"/>
    </xf>
    <xf numFmtId="166" fontId="20" fillId="4" borderId="75" xfId="6" applyNumberFormat="1" applyFont="1" applyFill="1" applyBorder="1" applyAlignment="1" applyProtection="1">
      <alignment horizontal="center" vertical="center"/>
      <protection locked="0"/>
    </xf>
    <xf numFmtId="172" fontId="20" fillId="0" borderId="49" xfId="6" applyNumberFormat="1" applyFont="1" applyBorder="1" applyAlignment="1">
      <alignment horizontal="center" vertical="center"/>
    </xf>
    <xf numFmtId="172" fontId="20" fillId="0" borderId="1" xfId="6" applyNumberFormat="1" applyFont="1" applyBorder="1" applyAlignment="1">
      <alignment horizontal="center" vertical="center"/>
    </xf>
    <xf numFmtId="166" fontId="20" fillId="0" borderId="16" xfId="6" applyNumberFormat="1" applyFont="1" applyBorder="1" applyAlignment="1">
      <alignment horizontal="center" vertical="center"/>
    </xf>
    <xf numFmtId="166" fontId="20" fillId="0" borderId="16" xfId="6" applyNumberFormat="1" applyFont="1" applyBorder="1" applyAlignment="1" applyProtection="1">
      <alignment horizontal="center" vertical="center"/>
      <protection locked="0"/>
    </xf>
    <xf numFmtId="172" fontId="20" fillId="0" borderId="0" xfId="6" applyNumberFormat="1" applyFont="1" applyAlignment="1">
      <alignment horizontal="center" vertical="center"/>
    </xf>
    <xf numFmtId="172" fontId="20" fillId="0" borderId="16" xfId="6" applyNumberFormat="1" applyFont="1" applyBorder="1" applyAlignment="1">
      <alignment horizontal="center" vertical="center"/>
    </xf>
    <xf numFmtId="172" fontId="20" fillId="2" borderId="16" xfId="6" applyNumberFormat="1" applyFont="1" applyFill="1" applyBorder="1" applyAlignment="1">
      <alignment horizontal="center" vertical="center"/>
    </xf>
    <xf numFmtId="0" fontId="20" fillId="0" borderId="16" xfId="6" applyFont="1" applyBorder="1" applyAlignment="1">
      <alignment horizontal="center" vertical="center"/>
    </xf>
    <xf numFmtId="4" fontId="21" fillId="2" borderId="19" xfId="6" applyNumberFormat="1" applyFont="1" applyFill="1" applyBorder="1" applyAlignment="1">
      <alignment horizontal="left" vertical="top" wrapText="1"/>
    </xf>
    <xf numFmtId="2" fontId="5" fillId="0" borderId="16" xfId="6" applyNumberFormat="1" applyFont="1" applyBorder="1" applyAlignment="1">
      <alignment horizontal="left" vertical="top"/>
    </xf>
    <xf numFmtId="165" fontId="20" fillId="2" borderId="16" xfId="6" applyNumberFormat="1" applyFont="1" applyFill="1" applyBorder="1" applyAlignment="1">
      <alignment horizontal="center" vertical="center"/>
    </xf>
    <xf numFmtId="166" fontId="2" fillId="0" borderId="8" xfId="6" applyNumberFormat="1" applyFont="1" applyBorder="1" applyAlignment="1">
      <alignment horizontal="center" vertical="center"/>
    </xf>
    <xf numFmtId="166" fontId="2" fillId="0" borderId="8" xfId="6" applyNumberFormat="1" applyFont="1" applyBorder="1" applyAlignment="1" applyProtection="1">
      <alignment horizontal="center" vertical="center"/>
      <protection locked="0"/>
    </xf>
    <xf numFmtId="172" fontId="2" fillId="0" borderId="8" xfId="6" applyNumberFormat="1" applyFont="1" applyBorder="1" applyAlignment="1">
      <alignment horizontal="center" vertical="center"/>
    </xf>
    <xf numFmtId="0" fontId="2" fillId="0" borderId="8" xfId="6" applyFont="1" applyBorder="1" applyAlignment="1">
      <alignment horizontal="center" vertical="center"/>
    </xf>
    <xf numFmtId="0" fontId="2" fillId="0" borderId="8" xfId="6" applyFont="1" applyBorder="1" applyAlignment="1">
      <alignment horizontal="left" vertical="top" wrapText="1"/>
    </xf>
    <xf numFmtId="165" fontId="2" fillId="0" borderId="8" xfId="6" applyNumberFormat="1" applyFont="1" applyBorder="1" applyAlignment="1">
      <alignment horizontal="left" vertical="top"/>
    </xf>
    <xf numFmtId="165" fontId="2" fillId="0" borderId="8" xfId="6" applyNumberFormat="1" applyFont="1" applyBorder="1" applyAlignment="1">
      <alignment horizontal="center" vertical="center"/>
    </xf>
    <xf numFmtId="166" fontId="21" fillId="0" borderId="39" xfId="6" applyNumberFormat="1" applyFont="1" applyBorder="1" applyAlignment="1">
      <alignment horizontal="center" vertical="center"/>
    </xf>
    <xf numFmtId="172" fontId="20" fillId="2" borderId="66" xfId="6" applyNumberFormat="1" applyFont="1" applyFill="1" applyBorder="1" applyAlignment="1">
      <alignment horizontal="center" vertical="center"/>
    </xf>
    <xf numFmtId="0" fontId="20" fillId="2" borderId="4" xfId="6" applyFont="1" applyFill="1" applyBorder="1" applyAlignment="1">
      <alignment horizontal="center" vertical="center"/>
    </xf>
    <xf numFmtId="4" fontId="21" fillId="2" borderId="4" xfId="6" applyNumberFormat="1" applyFont="1" applyFill="1" applyBorder="1" applyAlignment="1">
      <alignment horizontal="justify" vertical="justify" wrapText="1"/>
    </xf>
    <xf numFmtId="0" fontId="20" fillId="0" borderId="2" xfId="6" applyFont="1" applyBorder="1" applyAlignment="1">
      <alignment horizontal="left" vertical="center" wrapText="1"/>
    </xf>
    <xf numFmtId="166" fontId="20" fillId="4" borderId="55" xfId="6" applyNumberFormat="1" applyFont="1" applyFill="1" applyBorder="1" applyAlignment="1" applyProtection="1">
      <alignment horizontal="center" vertical="center"/>
      <protection locked="0"/>
    </xf>
    <xf numFmtId="0" fontId="20" fillId="2" borderId="6" xfId="6" applyFont="1" applyFill="1" applyBorder="1" applyAlignment="1">
      <alignment horizontal="center" vertical="center"/>
    </xf>
    <xf numFmtId="4" fontId="21" fillId="2" borderId="6" xfId="6" applyNumberFormat="1" applyFont="1" applyFill="1" applyBorder="1" applyAlignment="1">
      <alignment horizontal="justify" vertical="justify" wrapText="1"/>
    </xf>
    <xf numFmtId="0" fontId="20" fillId="0" borderId="2" xfId="6" applyFont="1" applyBorder="1" applyAlignment="1">
      <alignment horizontal="center" vertical="center" wrapText="1"/>
    </xf>
    <xf numFmtId="0" fontId="20" fillId="0" borderId="9" xfId="6" applyFont="1" applyBorder="1" applyAlignment="1">
      <alignment horizontal="center" vertical="center" wrapText="1"/>
    </xf>
    <xf numFmtId="172" fontId="20" fillId="0" borderId="13" xfId="6" applyNumberFormat="1" applyFont="1" applyBorder="1" applyAlignment="1">
      <alignment horizontal="center" vertical="center"/>
    </xf>
    <xf numFmtId="172" fontId="21" fillId="0" borderId="2" xfId="6" applyNumberFormat="1" applyFont="1" applyBorder="1" applyAlignment="1">
      <alignment horizontal="center" vertical="center"/>
    </xf>
    <xf numFmtId="172" fontId="21" fillId="0" borderId="5" xfId="6" applyNumberFormat="1" applyFont="1" applyBorder="1" applyAlignment="1">
      <alignment horizontal="center" vertical="center"/>
    </xf>
    <xf numFmtId="4" fontId="21" fillId="0" borderId="6" xfId="6" applyNumberFormat="1" applyFont="1" applyBorder="1" applyAlignment="1">
      <alignment horizontal="justify" vertical="top" wrapText="1"/>
    </xf>
    <xf numFmtId="2" fontId="20" fillId="0" borderId="10" xfId="6" applyNumberFormat="1" applyFont="1" applyBorder="1" applyAlignment="1">
      <alignment horizontal="center" vertical="center"/>
    </xf>
    <xf numFmtId="172" fontId="20" fillId="0" borderId="21" xfId="6" applyNumberFormat="1" applyFont="1" applyBorder="1" applyAlignment="1">
      <alignment horizontal="center" vertical="center"/>
    </xf>
    <xf numFmtId="172" fontId="20" fillId="0" borderId="10" xfId="6" applyNumberFormat="1" applyFont="1" applyBorder="1" applyAlignment="1">
      <alignment horizontal="center" vertical="center"/>
    </xf>
    <xf numFmtId="166" fontId="21" fillId="0" borderId="47" xfId="6" applyNumberFormat="1" applyFont="1" applyBorder="1" applyAlignment="1">
      <alignment horizontal="center" vertical="center"/>
    </xf>
    <xf numFmtId="173" fontId="21" fillId="0" borderId="35" xfId="6" applyNumberFormat="1" applyFont="1" applyBorder="1" applyAlignment="1">
      <alignment horizontal="center" vertical="center"/>
    </xf>
    <xf numFmtId="173" fontId="21" fillId="0" borderId="36" xfId="6" applyNumberFormat="1" applyFont="1" applyBorder="1" applyAlignment="1">
      <alignment horizontal="center" vertical="center"/>
    </xf>
    <xf numFmtId="172" fontId="21" fillId="0" borderId="69" xfId="6" applyNumberFormat="1" applyFont="1" applyBorder="1" applyAlignment="1">
      <alignment horizontal="center" vertical="center"/>
    </xf>
    <xf numFmtId="172" fontId="21" fillId="0" borderId="73" xfId="6" applyNumberFormat="1" applyFont="1" applyBorder="1" applyAlignment="1">
      <alignment horizontal="center" vertical="center"/>
    </xf>
    <xf numFmtId="172" fontId="20" fillId="2" borderId="50" xfId="6" applyNumberFormat="1" applyFont="1" applyFill="1" applyBorder="1" applyAlignment="1">
      <alignment horizontal="center" vertical="center"/>
    </xf>
    <xf numFmtId="0" fontId="20" fillId="2" borderId="74" xfId="6" applyFont="1" applyFill="1" applyBorder="1" applyAlignment="1">
      <alignment horizontal="center" vertical="center"/>
    </xf>
    <xf numFmtId="4" fontId="21" fillId="0" borderId="74" xfId="6" quotePrefix="1" applyNumberFormat="1" applyFont="1" applyBorder="1" applyAlignment="1">
      <alignment horizontal="justify" vertical="justify" wrapText="1"/>
    </xf>
    <xf numFmtId="0" fontId="20" fillId="0" borderId="36" xfId="6" applyFont="1" applyBorder="1" applyAlignment="1">
      <alignment horizontal="center" vertical="center" wrapText="1"/>
    </xf>
    <xf numFmtId="2" fontId="20" fillId="0" borderId="73" xfId="6" applyNumberFormat="1" applyFont="1" applyBorder="1" applyAlignment="1">
      <alignment horizontal="center" vertical="center"/>
    </xf>
    <xf numFmtId="0" fontId="2" fillId="11" borderId="52" xfId="6" applyFont="1" applyFill="1" applyBorder="1" applyAlignment="1">
      <alignment horizontal="justify" vertical="justify" wrapText="1"/>
    </xf>
    <xf numFmtId="0" fontId="34" fillId="0" borderId="1" xfId="6" applyFont="1" applyBorder="1" applyAlignment="1">
      <alignment vertical="top" wrapText="1"/>
    </xf>
    <xf numFmtId="0" fontId="20" fillId="2" borderId="1" xfId="6" applyFont="1" applyFill="1" applyBorder="1" applyAlignment="1">
      <alignment horizontal="justify" vertical="justify" wrapText="1"/>
    </xf>
    <xf numFmtId="0" fontId="20" fillId="2" borderId="49" xfId="6" applyFont="1" applyFill="1" applyBorder="1" applyAlignment="1">
      <alignment horizontal="justify" vertical="justify" wrapText="1"/>
    </xf>
    <xf numFmtId="172" fontId="20" fillId="7" borderId="30" xfId="6" applyNumberFormat="1" applyFont="1" applyFill="1" applyBorder="1" applyAlignment="1">
      <alignment vertical="center"/>
    </xf>
    <xf numFmtId="0" fontId="29" fillId="7" borderId="30" xfId="6" applyFont="1" applyFill="1" applyBorder="1" applyAlignment="1">
      <alignment horizontal="justify" vertical="justify" wrapText="1"/>
    </xf>
    <xf numFmtId="0" fontId="2" fillId="0" borderId="8" xfId="6" applyFont="1" applyBorder="1" applyAlignment="1">
      <alignment horizontal="justify" vertical="justify" wrapText="1"/>
    </xf>
    <xf numFmtId="166" fontId="20" fillId="2" borderId="65" xfId="6" applyNumberFormat="1" applyFont="1" applyFill="1" applyBorder="1" applyAlignment="1">
      <alignment horizontal="center" vertical="center"/>
    </xf>
    <xf numFmtId="166" fontId="21" fillId="4" borderId="61" xfId="6" applyNumberFormat="1" applyFont="1" applyFill="1" applyBorder="1" applyAlignment="1" applyProtection="1">
      <alignment horizontal="center" vertical="center"/>
      <protection locked="0"/>
    </xf>
    <xf numFmtId="172" fontId="21" fillId="0" borderId="60" xfId="6" applyNumberFormat="1" applyFont="1" applyBorder="1" applyAlignment="1">
      <alignment horizontal="center" vertical="center"/>
    </xf>
    <xf numFmtId="172" fontId="21" fillId="0" borderId="9" xfId="6" applyNumberFormat="1" applyFont="1" applyBorder="1" applyAlignment="1">
      <alignment horizontal="center" vertical="center"/>
    </xf>
    <xf numFmtId="172" fontId="21" fillId="0" borderId="77" xfId="6" applyNumberFormat="1" applyFont="1" applyBorder="1" applyAlignment="1">
      <alignment horizontal="center" vertical="center"/>
    </xf>
    <xf numFmtId="172" fontId="21" fillId="0" borderId="59" xfId="6" applyNumberFormat="1" applyFont="1" applyBorder="1" applyAlignment="1">
      <alignment horizontal="center" vertical="center"/>
    </xf>
    <xf numFmtId="172" fontId="21" fillId="2" borderId="66" xfId="6" applyNumberFormat="1" applyFont="1" applyFill="1" applyBorder="1" applyAlignment="1">
      <alignment horizontal="center" vertical="center"/>
    </xf>
    <xf numFmtId="0" fontId="20" fillId="0" borderId="2" xfId="6" applyFont="1" applyBorder="1" applyAlignment="1">
      <alignment horizontal="justify" vertical="justify" wrapText="1"/>
    </xf>
    <xf numFmtId="2" fontId="21" fillId="0" borderId="18" xfId="6" applyNumberFormat="1" applyFont="1" applyBorder="1" applyAlignment="1">
      <alignment horizontal="center" vertical="center"/>
    </xf>
    <xf numFmtId="165" fontId="20" fillId="0" borderId="5" xfId="6" applyNumberFormat="1" applyFont="1" applyBorder="1" applyAlignment="1">
      <alignment horizontal="center" vertical="center"/>
    </xf>
    <xf numFmtId="166" fontId="21" fillId="4" borderId="24" xfId="6" applyNumberFormat="1" applyFont="1" applyFill="1" applyBorder="1" applyAlignment="1" applyProtection="1">
      <alignment horizontal="center" vertical="center"/>
      <protection locked="0"/>
    </xf>
    <xf numFmtId="172" fontId="21" fillId="0" borderId="41" xfId="6" applyNumberFormat="1" applyFont="1" applyBorder="1" applyAlignment="1">
      <alignment horizontal="center" vertical="center"/>
    </xf>
    <xf numFmtId="172" fontId="21" fillId="0" borderId="3" xfId="6" applyNumberFormat="1" applyFont="1" applyBorder="1" applyAlignment="1">
      <alignment horizontal="center" vertical="center"/>
    </xf>
    <xf numFmtId="2" fontId="21" fillId="0" borderId="20" xfId="6" applyNumberFormat="1" applyFont="1" applyBorder="1" applyAlignment="1">
      <alignment horizontal="center" vertical="center"/>
    </xf>
    <xf numFmtId="166" fontId="2" fillId="2" borderId="8" xfId="6" applyNumberFormat="1" applyFont="1" applyFill="1" applyBorder="1" applyAlignment="1" applyProtection="1">
      <alignment horizontal="center" vertical="center"/>
      <protection locked="0"/>
    </xf>
    <xf numFmtId="0" fontId="20" fillId="0" borderId="1" xfId="6" applyFont="1" applyBorder="1" applyAlignment="1">
      <alignment horizontal="justify" vertical="justify" wrapText="1"/>
    </xf>
    <xf numFmtId="0" fontId="20" fillId="0" borderId="9" xfId="6" applyFont="1" applyBorder="1" applyAlignment="1">
      <alignment horizontal="justify" vertical="justify" wrapText="1"/>
    </xf>
    <xf numFmtId="0" fontId="6" fillId="2" borderId="0" xfId="6" applyFill="1"/>
    <xf numFmtId="0" fontId="28" fillId="0" borderId="53" xfId="6" applyFont="1" applyBorder="1" applyAlignment="1">
      <alignment horizontal="justify" vertical="justify" wrapText="1"/>
    </xf>
    <xf numFmtId="172" fontId="20" fillId="7" borderId="11" xfId="6" applyNumberFormat="1" applyFont="1" applyFill="1" applyBorder="1" applyAlignment="1">
      <alignment vertical="center"/>
    </xf>
    <xf numFmtId="0" fontId="20" fillId="7" borderId="32" xfId="6" applyFont="1" applyFill="1" applyBorder="1" applyAlignment="1">
      <alignment vertical="center"/>
    </xf>
    <xf numFmtId="171" fontId="19" fillId="6" borderId="11" xfId="6" applyNumberFormat="1" applyFont="1" applyFill="1" applyBorder="1" applyAlignment="1">
      <alignment horizontal="center" vertical="center" wrapText="1"/>
    </xf>
    <xf numFmtId="172" fontId="19" fillId="6" borderId="62" xfId="6" applyNumberFormat="1" applyFont="1" applyFill="1" applyBorder="1" applyAlignment="1">
      <alignment horizontal="center" vertical="center" wrapText="1"/>
    </xf>
    <xf numFmtId="172" fontId="19" fillId="6" borderId="44" xfId="6" applyNumberFormat="1" applyFont="1" applyFill="1" applyBorder="1" applyAlignment="1">
      <alignment horizontal="center" vertical="center" wrapText="1"/>
    </xf>
    <xf numFmtId="172" fontId="19" fillId="6" borderId="76" xfId="6" applyNumberFormat="1" applyFont="1" applyFill="1" applyBorder="1" applyAlignment="1">
      <alignment horizontal="center" vertical="center" wrapText="1"/>
    </xf>
    <xf numFmtId="172" fontId="19" fillId="6" borderId="11" xfId="6" applyNumberFormat="1" applyFont="1" applyFill="1" applyBorder="1" applyAlignment="1">
      <alignment horizontal="center" vertical="center" wrapText="1"/>
    </xf>
    <xf numFmtId="171" fontId="19" fillId="6" borderId="45" xfId="6" applyNumberFormat="1" applyFont="1" applyFill="1" applyBorder="1" applyAlignment="1">
      <alignment horizontal="center" vertical="center" wrapText="1"/>
    </xf>
    <xf numFmtId="171" fontId="19" fillId="6" borderId="44" xfId="6" applyNumberFormat="1" applyFont="1" applyFill="1" applyBorder="1" applyAlignment="1">
      <alignment horizontal="center" vertical="center" wrapText="1"/>
    </xf>
    <xf numFmtId="171" fontId="19" fillId="6" borderId="64" xfId="6" applyNumberFormat="1" applyFont="1" applyFill="1" applyBorder="1" applyAlignment="1">
      <alignment horizontal="center" vertical="center" wrapText="1"/>
    </xf>
    <xf numFmtId="172" fontId="19" fillId="6" borderId="45" xfId="6" applyNumberFormat="1" applyFont="1" applyFill="1" applyBorder="1" applyAlignment="1">
      <alignment horizontal="center" vertical="center" wrapText="1"/>
    </xf>
    <xf numFmtId="172" fontId="19" fillId="6" borderId="64" xfId="6" applyNumberFormat="1" applyFont="1" applyFill="1" applyBorder="1" applyAlignment="1">
      <alignment horizontal="center" vertical="center" wrapText="1"/>
    </xf>
    <xf numFmtId="172" fontId="19" fillId="6" borderId="12" xfId="6" applyNumberFormat="1" applyFont="1" applyFill="1" applyBorder="1" applyAlignment="1">
      <alignment horizontal="center" vertical="center" wrapText="1"/>
    </xf>
    <xf numFmtId="2" fontId="14" fillId="2" borderId="0" xfId="6" applyNumberFormat="1" applyFont="1" applyFill="1" applyAlignment="1">
      <alignment horizontal="left"/>
    </xf>
    <xf numFmtId="172" fontId="13" fillId="2" borderId="0" xfId="6" applyNumberFormat="1" applyFont="1" applyFill="1" applyAlignment="1">
      <alignment horizontal="center" vertical="center" readingOrder="1"/>
    </xf>
    <xf numFmtId="0" fontId="13" fillId="2" borderId="0" xfId="6" applyFont="1" applyFill="1" applyAlignment="1">
      <alignment horizontal="center" vertical="center" readingOrder="1"/>
    </xf>
    <xf numFmtId="0" fontId="20" fillId="0" borderId="6" xfId="0" applyFont="1" applyBorder="1" applyAlignment="1">
      <alignment horizontal="center" vertical="center"/>
    </xf>
    <xf numFmtId="172" fontId="20" fillId="0" borderId="55" xfId="0" applyNumberFormat="1" applyFont="1" applyBorder="1" applyAlignment="1">
      <alignment horizontal="center" vertical="center"/>
    </xf>
    <xf numFmtId="0" fontId="20" fillId="0" borderId="0" xfId="0" applyFont="1" applyAlignment="1">
      <alignment horizontal="left" vertical="top" wrapText="1"/>
    </xf>
    <xf numFmtId="0" fontId="36" fillId="0" borderId="2" xfId="0" applyFont="1" applyBorder="1" applyAlignment="1">
      <alignment horizontal="left" vertical="center" wrapText="1"/>
    </xf>
    <xf numFmtId="0" fontId="36" fillId="0" borderId="2" xfId="0" applyFont="1" applyBorder="1" applyAlignment="1">
      <alignment vertical="center" wrapText="1"/>
    </xf>
    <xf numFmtId="49" fontId="36" fillId="0" borderId="2" xfId="0" applyNumberFormat="1" applyFont="1" applyBorder="1" applyAlignment="1">
      <alignment vertical="center" wrapText="1"/>
    </xf>
    <xf numFmtId="0" fontId="2" fillId="0" borderId="2" xfId="8" applyFont="1" applyBorder="1" applyAlignment="1">
      <alignment horizontal="justify" vertical="top" wrapText="1"/>
    </xf>
    <xf numFmtId="0" fontId="2" fillId="0" borderId="2" xfId="0" applyFont="1" applyBorder="1" applyAlignment="1">
      <alignment horizontal="left" vertical="top" wrapText="1"/>
    </xf>
    <xf numFmtId="0" fontId="2" fillId="0" borderId="2" xfId="8" applyFont="1" applyBorder="1" applyAlignment="1">
      <alignment horizontal="left" vertical="top" wrapText="1"/>
    </xf>
    <xf numFmtId="0" fontId="37" fillId="0" borderId="2" xfId="8" applyFont="1" applyBorder="1" applyAlignment="1">
      <alignment horizontal="left" vertical="top" wrapText="1"/>
    </xf>
    <xf numFmtId="2" fontId="20" fillId="0" borderId="59" xfId="0" applyNumberFormat="1" applyFont="1" applyBorder="1" applyAlignment="1">
      <alignment horizontal="center" vertical="center"/>
    </xf>
    <xf numFmtId="4" fontId="21" fillId="0" borderId="63" xfId="0" applyNumberFormat="1" applyFont="1" applyBorder="1" applyAlignment="1">
      <alignment horizontal="justify" vertical="top" wrapText="1"/>
    </xf>
    <xf numFmtId="172" fontId="20" fillId="0" borderId="4" xfId="0" applyNumberFormat="1" applyFont="1" applyBorder="1" applyAlignment="1">
      <alignment horizontal="center" vertical="center"/>
    </xf>
    <xf numFmtId="0" fontId="2" fillId="11" borderId="1" xfId="6" applyFont="1" applyFill="1" applyBorder="1" applyAlignment="1">
      <alignment vertical="top" wrapText="1"/>
    </xf>
    <xf numFmtId="172" fontId="21" fillId="2" borderId="2" xfId="6" applyNumberFormat="1" applyFont="1" applyFill="1" applyBorder="1" applyAlignment="1">
      <alignment horizontal="center" vertical="center"/>
    </xf>
    <xf numFmtId="2" fontId="2" fillId="11" borderId="51" xfId="6" applyNumberFormat="1" applyFont="1" applyFill="1" applyBorder="1" applyAlignment="1">
      <alignment horizontal="center" vertical="center"/>
    </xf>
    <xf numFmtId="0" fontId="2" fillId="11" borderId="52" xfId="6" applyFont="1" applyFill="1" applyBorder="1" applyAlignment="1">
      <alignment vertical="top" wrapText="1"/>
    </xf>
    <xf numFmtId="0" fontId="2" fillId="11" borderId="33" xfId="6" applyFont="1" applyFill="1" applyBorder="1" applyAlignment="1">
      <alignment vertical="top" wrapText="1"/>
    </xf>
    <xf numFmtId="0" fontId="2" fillId="11" borderId="21" xfId="6" applyFont="1" applyFill="1" applyBorder="1" applyAlignment="1">
      <alignment vertical="top" wrapText="1"/>
    </xf>
    <xf numFmtId="0" fontId="2" fillId="11" borderId="6" xfId="6" applyFont="1" applyFill="1" applyBorder="1" applyAlignment="1">
      <alignment vertical="top" wrapText="1"/>
    </xf>
    <xf numFmtId="2" fontId="21" fillId="0" borderId="2" xfId="6" applyNumberFormat="1" applyFont="1" applyBorder="1" applyAlignment="1">
      <alignment horizontal="center" vertical="center"/>
    </xf>
    <xf numFmtId="0" fontId="20" fillId="2" borderId="2" xfId="6" applyFont="1" applyFill="1" applyBorder="1" applyAlignment="1">
      <alignment horizontal="justify" vertical="top" wrapText="1"/>
    </xf>
    <xf numFmtId="0" fontId="20" fillId="2" borderId="41" xfId="6" applyFont="1" applyFill="1" applyBorder="1" applyAlignment="1">
      <alignment horizontal="center" vertical="center"/>
    </xf>
    <xf numFmtId="166" fontId="21" fillId="4" borderId="24" xfId="6" applyNumberFormat="1" applyFont="1" applyFill="1" applyBorder="1" applyAlignment="1" applyProtection="1">
      <alignment vertical="center"/>
      <protection locked="0"/>
    </xf>
    <xf numFmtId="166" fontId="21" fillId="0" borderId="24" xfId="6" applyNumberFormat="1" applyFont="1" applyBorder="1" applyAlignment="1">
      <alignment vertical="center"/>
    </xf>
    <xf numFmtId="165" fontId="2" fillId="0" borderId="14" xfId="0" applyNumberFormat="1" applyFont="1" applyBorder="1" applyAlignment="1">
      <alignment horizontal="center" vertical="center"/>
    </xf>
    <xf numFmtId="165" fontId="2" fillId="0" borderId="14" xfId="0" applyNumberFormat="1" applyFont="1" applyBorder="1" applyAlignment="1">
      <alignment horizontal="left" vertical="top"/>
    </xf>
    <xf numFmtId="0" fontId="2" fillId="0" borderId="14" xfId="0" applyFont="1" applyBorder="1" applyAlignment="1">
      <alignment horizontal="left" vertical="top" wrapText="1"/>
    </xf>
    <xf numFmtId="0" fontId="2" fillId="0" borderId="14" xfId="0" applyFont="1" applyBorder="1" applyAlignment="1">
      <alignment horizontal="center" vertical="center"/>
    </xf>
    <xf numFmtId="172" fontId="2" fillId="0" borderId="14" xfId="0" applyNumberFormat="1" applyFont="1" applyBorder="1" applyAlignment="1">
      <alignment horizontal="center" vertical="center"/>
    </xf>
    <xf numFmtId="166" fontId="2" fillId="0" borderId="14" xfId="0" applyNumberFormat="1" applyFont="1" applyBorder="1" applyAlignment="1" applyProtection="1">
      <alignment horizontal="center" vertical="center"/>
      <protection locked="0"/>
    </xf>
    <xf numFmtId="166" fontId="2" fillId="0" borderId="14" xfId="0" applyNumberFormat="1" applyFont="1" applyBorder="1" applyAlignment="1">
      <alignment horizontal="center" vertical="center"/>
    </xf>
    <xf numFmtId="165" fontId="2" fillId="0" borderId="14" xfId="6" applyNumberFormat="1" applyFont="1" applyBorder="1" applyAlignment="1">
      <alignment horizontal="center" vertical="center"/>
    </xf>
    <xf numFmtId="165" fontId="2" fillId="0" borderId="14" xfId="6" applyNumberFormat="1" applyFont="1" applyBorder="1" applyAlignment="1">
      <alignment horizontal="left" vertical="top"/>
    </xf>
    <xf numFmtId="0" fontId="2" fillId="0" borderId="14" xfId="6" applyFont="1" applyBorder="1" applyAlignment="1">
      <alignment horizontal="left" vertical="top" wrapText="1"/>
    </xf>
    <xf numFmtId="166" fontId="2" fillId="0" borderId="14" xfId="6" applyNumberFormat="1" applyFont="1" applyBorder="1" applyAlignment="1">
      <alignment horizontal="center" vertical="center"/>
    </xf>
    <xf numFmtId="166" fontId="2" fillId="0" borderId="14" xfId="6" applyNumberFormat="1" applyFont="1" applyBorder="1" applyAlignment="1" applyProtection="1">
      <alignment horizontal="center" vertical="center"/>
      <protection locked="0"/>
    </xf>
    <xf numFmtId="172" fontId="2" fillId="0" borderId="14" xfId="6" applyNumberFormat="1" applyFont="1" applyBorder="1" applyAlignment="1">
      <alignment horizontal="center" vertical="center"/>
    </xf>
    <xf numFmtId="0" fontId="2" fillId="0" borderId="14" xfId="6" applyFont="1" applyBorder="1" applyAlignment="1">
      <alignment horizontal="center" vertical="center"/>
    </xf>
    <xf numFmtId="165" fontId="20" fillId="2" borderId="80" xfId="6" applyNumberFormat="1" applyFont="1" applyFill="1" applyBorder="1" applyAlignment="1">
      <alignment horizontal="center" vertical="center"/>
    </xf>
    <xf numFmtId="172" fontId="20" fillId="0" borderId="23" xfId="6" applyNumberFormat="1" applyFont="1" applyBorder="1" applyAlignment="1">
      <alignment horizontal="center" vertical="center"/>
    </xf>
    <xf numFmtId="0" fontId="20" fillId="0" borderId="36" xfId="6" applyFont="1" applyBorder="1" applyAlignment="1">
      <alignment horizontal="justify" vertical="top" wrapText="1"/>
    </xf>
    <xf numFmtId="172" fontId="20" fillId="0" borderId="50" xfId="6" applyNumberFormat="1" applyFont="1" applyBorder="1" applyAlignment="1">
      <alignment horizontal="center" vertical="center"/>
    </xf>
    <xf numFmtId="172" fontId="20" fillId="0" borderId="36" xfId="6" applyNumberFormat="1" applyFont="1" applyBorder="1" applyAlignment="1">
      <alignment horizontal="center" vertical="center"/>
    </xf>
    <xf numFmtId="165" fontId="20" fillId="2" borderId="73" xfId="6" applyNumberFormat="1" applyFont="1" applyFill="1" applyBorder="1" applyAlignment="1">
      <alignment horizontal="center" vertical="center"/>
    </xf>
    <xf numFmtId="0" fontId="0" fillId="2" borderId="6" xfId="0" applyFill="1" applyBorder="1" applyAlignment="1">
      <alignment horizontal="left" vertical="top"/>
    </xf>
    <xf numFmtId="0" fontId="0" fillId="2" borderId="6" xfId="0" applyFill="1" applyBorder="1" applyAlignment="1">
      <alignment horizontal="left" vertical="top" wrapText="1"/>
    </xf>
    <xf numFmtId="0" fontId="20" fillId="2" borderId="35" xfId="6" applyFont="1" applyFill="1" applyBorder="1" applyAlignment="1">
      <alignment horizontal="center" vertical="center"/>
    </xf>
    <xf numFmtId="165" fontId="20" fillId="2" borderId="73" xfId="0" applyNumberFormat="1" applyFont="1" applyFill="1" applyBorder="1" applyAlignment="1">
      <alignment horizontal="center" vertical="center"/>
    </xf>
    <xf numFmtId="0" fontId="20" fillId="0" borderId="36" xfId="0" applyFont="1" applyBorder="1" applyAlignment="1">
      <alignment horizontal="justify" vertical="top" wrapText="1"/>
    </xf>
    <xf numFmtId="172" fontId="20" fillId="0" borderId="69" xfId="0" applyNumberFormat="1" applyFont="1" applyBorder="1" applyAlignment="1">
      <alignment horizontal="center" vertical="center"/>
    </xf>
    <xf numFmtId="172" fontId="20" fillId="0" borderId="36" xfId="0" applyNumberFormat="1" applyFont="1" applyBorder="1" applyAlignment="1">
      <alignment horizontal="center" vertical="center"/>
    </xf>
    <xf numFmtId="2" fontId="2" fillId="11" borderId="51" xfId="0" applyNumberFormat="1" applyFont="1" applyFill="1" applyBorder="1" applyAlignment="1">
      <alignment horizontal="center" vertical="center"/>
    </xf>
    <xf numFmtId="0" fontId="2" fillId="11" borderId="52" xfId="0" applyFont="1" applyFill="1" applyBorder="1" applyAlignment="1">
      <alignment vertical="top" wrapText="1"/>
    </xf>
    <xf numFmtId="0" fontId="2" fillId="11" borderId="33" xfId="0" applyFont="1" applyFill="1" applyBorder="1" applyAlignment="1">
      <alignment vertical="top" wrapText="1"/>
    </xf>
    <xf numFmtId="0" fontId="2" fillId="11" borderId="21" xfId="0" applyFont="1" applyFill="1" applyBorder="1" applyAlignment="1">
      <alignment vertical="top" wrapText="1"/>
    </xf>
    <xf numFmtId="0" fontId="2" fillId="11" borderId="1" xfId="0" applyFont="1" applyFill="1" applyBorder="1" applyAlignment="1">
      <alignment vertical="top" wrapText="1"/>
    </xf>
    <xf numFmtId="0" fontId="2" fillId="11" borderId="6" xfId="0" applyFont="1" applyFill="1" applyBorder="1" applyAlignment="1">
      <alignment vertical="top" wrapText="1"/>
    </xf>
    <xf numFmtId="0" fontId="2" fillId="11" borderId="19" xfId="0" applyFont="1" applyFill="1" applyBorder="1" applyAlignment="1">
      <alignment vertical="top" wrapText="1"/>
    </xf>
    <xf numFmtId="165" fontId="20" fillId="2" borderId="5" xfId="6" applyNumberFormat="1" applyFont="1" applyFill="1" applyBorder="1" applyAlignment="1">
      <alignment horizontal="center" vertical="center"/>
    </xf>
    <xf numFmtId="172" fontId="20" fillId="0" borderId="24" xfId="6" applyNumberFormat="1"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justify" vertical="top" wrapText="1"/>
    </xf>
    <xf numFmtId="172" fontId="21" fillId="2" borderId="61" xfId="0" applyNumberFormat="1" applyFont="1" applyFill="1" applyBorder="1" applyAlignment="1">
      <alignment horizontal="center" vertical="center"/>
    </xf>
    <xf numFmtId="172" fontId="21" fillId="2" borderId="49" xfId="0" applyNumberFormat="1" applyFont="1" applyFill="1" applyBorder="1" applyAlignment="1">
      <alignment horizontal="center" vertical="center"/>
    </xf>
    <xf numFmtId="172" fontId="21" fillId="2" borderId="80" xfId="0" applyNumberFormat="1" applyFont="1" applyFill="1" applyBorder="1" applyAlignment="1">
      <alignment horizontal="center" vertical="center"/>
    </xf>
    <xf numFmtId="172" fontId="21" fillId="2" borderId="81" xfId="0" applyNumberFormat="1" applyFont="1" applyFill="1" applyBorder="1" applyAlignment="1">
      <alignment horizontal="center" vertical="center"/>
    </xf>
    <xf numFmtId="166" fontId="20" fillId="0" borderId="75" xfId="6" applyNumberFormat="1" applyFont="1" applyBorder="1" applyAlignment="1">
      <alignment horizontal="center" vertical="center"/>
    </xf>
    <xf numFmtId="172" fontId="21" fillId="2" borderId="9" xfId="0" applyNumberFormat="1" applyFont="1" applyFill="1" applyBorder="1" applyAlignment="1">
      <alignment horizontal="center" vertical="center"/>
    </xf>
    <xf numFmtId="172" fontId="21" fillId="2" borderId="24" xfId="6" applyNumberFormat="1" applyFont="1" applyFill="1" applyBorder="1" applyAlignment="1">
      <alignment horizontal="center" vertical="center"/>
    </xf>
    <xf numFmtId="172" fontId="21" fillId="2" borderId="40" xfId="6" applyNumberFormat="1" applyFont="1" applyFill="1" applyBorder="1" applyAlignment="1">
      <alignment horizontal="center" vertical="center"/>
    </xf>
    <xf numFmtId="172" fontId="21" fillId="2" borderId="20" xfId="6" applyNumberFormat="1" applyFont="1" applyFill="1" applyBorder="1" applyAlignment="1">
      <alignment horizontal="center" vertical="center"/>
    </xf>
    <xf numFmtId="0" fontId="24" fillId="5" borderId="12" xfId="0" applyFont="1" applyFill="1" applyBorder="1" applyAlignment="1" applyProtection="1">
      <alignment horizontal="center" vertical="center" wrapText="1"/>
      <protection locked="0"/>
    </xf>
    <xf numFmtId="0" fontId="24" fillId="5" borderId="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2" borderId="40" xfId="0" applyFont="1" applyFill="1" applyBorder="1" applyAlignment="1">
      <alignment horizontal="center"/>
    </xf>
    <xf numFmtId="0" fontId="24" fillId="2" borderId="39" xfId="0" applyFont="1" applyFill="1" applyBorder="1" applyAlignment="1">
      <alignment horizontal="center"/>
    </xf>
    <xf numFmtId="166" fontId="24" fillId="12" borderId="40" xfId="0" applyNumberFormat="1" applyFont="1" applyFill="1" applyBorder="1" applyAlignment="1">
      <alignment horizontal="center"/>
    </xf>
    <xf numFmtId="166" fontId="24" fillId="12" borderId="20" xfId="0" applyNumberFormat="1" applyFont="1" applyFill="1" applyBorder="1" applyAlignment="1">
      <alignment horizontal="center"/>
    </xf>
    <xf numFmtId="166" fontId="24" fillId="12" borderId="39" xfId="0" applyNumberFormat="1" applyFont="1" applyFill="1" applyBorder="1" applyAlignment="1">
      <alignment horizontal="center"/>
    </xf>
    <xf numFmtId="166" fontId="24" fillId="2" borderId="40" xfId="0" applyNumberFormat="1" applyFont="1" applyFill="1" applyBorder="1" applyAlignment="1">
      <alignment horizontal="center"/>
    </xf>
    <xf numFmtId="166" fontId="24" fillId="2" borderId="20" xfId="0" applyNumberFormat="1" applyFont="1" applyFill="1" applyBorder="1" applyAlignment="1">
      <alignment horizontal="center"/>
    </xf>
    <xf numFmtId="166" fontId="24" fillId="2" borderId="39" xfId="0" applyNumberFormat="1" applyFont="1" applyFill="1" applyBorder="1" applyAlignment="1">
      <alignment horizontal="center"/>
    </xf>
    <xf numFmtId="166" fontId="24" fillId="12" borderId="23" xfId="0" applyNumberFormat="1" applyFont="1" applyFill="1" applyBorder="1" applyAlignment="1">
      <alignment horizontal="center"/>
    </xf>
    <xf numFmtId="166" fontId="24" fillId="12" borderId="0" xfId="0" applyNumberFormat="1" applyFont="1" applyFill="1" applyAlignment="1">
      <alignment horizontal="center"/>
    </xf>
    <xf numFmtId="166" fontId="24" fillId="12" borderId="22" xfId="0" applyNumberFormat="1" applyFont="1" applyFill="1" applyBorder="1" applyAlignment="1">
      <alignment horizontal="center"/>
    </xf>
    <xf numFmtId="0" fontId="24" fillId="4" borderId="12" xfId="0" applyFont="1" applyFill="1" applyBorder="1" applyAlignment="1" applyProtection="1">
      <alignment horizontal="center" vertical="center" wrapText="1"/>
      <protection locked="0"/>
    </xf>
    <xf numFmtId="0" fontId="24" fillId="4" borderId="8" xfId="0" applyFont="1" applyFill="1" applyBorder="1" applyAlignment="1" applyProtection="1">
      <alignment horizontal="center" vertical="center" wrapText="1"/>
      <protection locked="0"/>
    </xf>
    <xf numFmtId="0" fontId="24" fillId="4" borderId="7" xfId="0" applyFont="1" applyFill="1" applyBorder="1" applyAlignment="1" applyProtection="1">
      <alignment horizontal="center" vertical="center" wrapText="1"/>
      <protection locked="0"/>
    </xf>
    <xf numFmtId="166" fontId="24" fillId="2" borderId="70" xfId="0" applyNumberFormat="1" applyFont="1" applyFill="1" applyBorder="1" applyAlignment="1">
      <alignment horizontal="center"/>
    </xf>
    <xf numFmtId="166" fontId="24" fillId="2" borderId="18" xfId="0" applyNumberFormat="1" applyFont="1" applyFill="1" applyBorder="1" applyAlignment="1">
      <alignment horizontal="center"/>
    </xf>
    <xf numFmtId="166" fontId="24" fillId="2" borderId="67" xfId="0" applyNumberFormat="1" applyFont="1" applyFill="1" applyBorder="1" applyAlignment="1">
      <alignment horizontal="center"/>
    </xf>
    <xf numFmtId="0" fontId="24" fillId="2" borderId="43" xfId="0" applyFont="1" applyFill="1" applyBorder="1" applyAlignment="1">
      <alignment horizontal="center"/>
    </xf>
    <xf numFmtId="0" fontId="24" fillId="2" borderId="14" xfId="0" applyFont="1" applyFill="1" applyBorder="1" applyAlignment="1">
      <alignment horizontal="center"/>
    </xf>
    <xf numFmtId="0" fontId="24" fillId="2" borderId="70" xfId="0" applyFont="1" applyFill="1" applyBorder="1" applyAlignment="1">
      <alignment horizontal="center"/>
    </xf>
    <xf numFmtId="0" fontId="24" fillId="2" borderId="18" xfId="0" applyFont="1" applyFill="1" applyBorder="1" applyAlignment="1">
      <alignment horizontal="center"/>
    </xf>
    <xf numFmtId="0" fontId="24" fillId="2" borderId="67" xfId="0" applyFont="1" applyFill="1" applyBorder="1" applyAlignment="1">
      <alignment horizontal="center"/>
    </xf>
    <xf numFmtId="0" fontId="24" fillId="2" borderId="50" xfId="0" applyFont="1" applyFill="1" applyBorder="1" applyAlignment="1">
      <alignment horizontal="center"/>
    </xf>
    <xf numFmtId="0" fontId="24" fillId="2" borderId="47" xfId="0" applyFont="1" applyFill="1" applyBorder="1" applyAlignment="1">
      <alignment horizontal="center"/>
    </xf>
    <xf numFmtId="166" fontId="24" fillId="12" borderId="50" xfId="0" applyNumberFormat="1" applyFont="1" applyFill="1" applyBorder="1" applyAlignment="1">
      <alignment horizontal="center"/>
    </xf>
    <xf numFmtId="166" fontId="24" fillId="12" borderId="46" xfId="0" applyNumberFormat="1" applyFont="1" applyFill="1" applyBorder="1" applyAlignment="1">
      <alignment horizontal="center"/>
    </xf>
    <xf numFmtId="166" fontId="24" fillId="12" borderId="47" xfId="0" applyNumberFormat="1" applyFont="1" applyFill="1" applyBorder="1" applyAlignment="1">
      <alignment horizontal="center"/>
    </xf>
    <xf numFmtId="0" fontId="23" fillId="2" borderId="43" xfId="0" applyFont="1" applyFill="1" applyBorder="1" applyAlignment="1">
      <alignment horizontal="center" vertical="center" readingOrder="1"/>
    </xf>
    <xf numFmtId="0" fontId="23" fillId="2" borderId="14" xfId="0" applyFont="1" applyFill="1" applyBorder="1" applyAlignment="1">
      <alignment horizontal="center" vertical="center" readingOrder="1"/>
    </xf>
    <xf numFmtId="0" fontId="23" fillId="2" borderId="15" xfId="0" applyFont="1" applyFill="1" applyBorder="1" applyAlignment="1">
      <alignment horizontal="center" vertical="center" readingOrder="1"/>
    </xf>
    <xf numFmtId="0" fontId="23" fillId="3" borderId="23" xfId="0" applyFont="1" applyFill="1" applyBorder="1" applyAlignment="1">
      <alignment horizontal="center" vertical="center" readingOrder="1"/>
    </xf>
    <xf numFmtId="0" fontId="23" fillId="3" borderId="0" xfId="0" applyFont="1" applyFill="1" applyAlignment="1">
      <alignment horizontal="center" vertical="center" readingOrder="1"/>
    </xf>
    <xf numFmtId="0" fontId="23" fillId="3" borderId="22" xfId="0" applyFont="1" applyFill="1" applyBorder="1" applyAlignment="1">
      <alignment horizontal="center" vertical="center" readingOrder="1"/>
    </xf>
    <xf numFmtId="166" fontId="25" fillId="8" borderId="69" xfId="0" applyNumberFormat="1" applyFont="1" applyFill="1" applyBorder="1" applyAlignment="1">
      <alignment horizontal="center"/>
    </xf>
    <xf numFmtId="166" fontId="25" fillId="8" borderId="36" xfId="0" applyNumberFormat="1" applyFont="1" applyFill="1" applyBorder="1" applyAlignment="1">
      <alignment horizontal="center"/>
    </xf>
    <xf numFmtId="166" fontId="25" fillId="8" borderId="35" xfId="0" applyNumberFormat="1" applyFont="1" applyFill="1" applyBorder="1" applyAlignment="1">
      <alignment horizontal="center"/>
    </xf>
    <xf numFmtId="0" fontId="25" fillId="8" borderId="12" xfId="0" applyFont="1" applyFill="1" applyBorder="1" applyAlignment="1">
      <alignment horizontal="center"/>
    </xf>
    <xf numFmtId="0" fontId="25" fillId="8" borderId="8" xfId="0" applyFont="1" applyFill="1" applyBorder="1" applyAlignment="1">
      <alignment horizontal="center"/>
    </xf>
    <xf numFmtId="166" fontId="24" fillId="12" borderId="3" xfId="0" applyNumberFormat="1" applyFont="1" applyFill="1" applyBorder="1" applyAlignment="1">
      <alignment horizontal="center"/>
    </xf>
    <xf numFmtId="166" fontId="24" fillId="12" borderId="2" xfId="0" applyNumberFormat="1" applyFont="1" applyFill="1" applyBorder="1" applyAlignment="1">
      <alignment horizontal="center"/>
    </xf>
    <xf numFmtId="166" fontId="24" fillId="12" borderId="41" xfId="0" applyNumberFormat="1" applyFont="1" applyFill="1" applyBorder="1" applyAlignment="1">
      <alignment horizontal="center"/>
    </xf>
    <xf numFmtId="0" fontId="23" fillId="2" borderId="23" xfId="0" applyFont="1" applyFill="1" applyBorder="1" applyAlignment="1">
      <alignment horizontal="center" vertical="center" readingOrder="1"/>
    </xf>
    <xf numFmtId="0" fontId="23" fillId="2" borderId="0" xfId="0" applyFont="1" applyFill="1" applyAlignment="1">
      <alignment horizontal="center" vertical="center" readingOrder="1"/>
    </xf>
    <xf numFmtId="0" fontId="23" fillId="2" borderId="22" xfId="0" applyFont="1" applyFill="1" applyBorder="1" applyAlignment="1">
      <alignment horizontal="center" vertical="center" readingOrder="1"/>
    </xf>
    <xf numFmtId="166" fontId="24" fillId="2" borderId="23" xfId="0" applyNumberFormat="1" applyFont="1" applyFill="1" applyBorder="1" applyAlignment="1">
      <alignment horizontal="center"/>
    </xf>
    <xf numFmtId="166" fontId="24" fillId="2" borderId="0" xfId="0" applyNumberFormat="1" applyFont="1" applyFill="1" applyAlignment="1">
      <alignment horizontal="center"/>
    </xf>
    <xf numFmtId="166" fontId="24" fillId="2" borderId="22" xfId="0" applyNumberFormat="1" applyFont="1" applyFill="1" applyBorder="1" applyAlignment="1">
      <alignment horizontal="center"/>
    </xf>
    <xf numFmtId="0" fontId="25" fillId="8" borderId="7" xfId="0" applyFont="1" applyFill="1" applyBorder="1" applyAlignment="1">
      <alignment horizontal="center"/>
    </xf>
    <xf numFmtId="166" fontId="24" fillId="2" borderId="50" xfId="0" applyNumberFormat="1" applyFont="1" applyFill="1" applyBorder="1" applyAlignment="1">
      <alignment horizontal="center"/>
    </xf>
    <xf numFmtId="166" fontId="24" fillId="2" borderId="46" xfId="0" applyNumberFormat="1" applyFont="1" applyFill="1" applyBorder="1" applyAlignment="1">
      <alignment horizontal="center"/>
    </xf>
    <xf numFmtId="166" fontId="24" fillId="2" borderId="47" xfId="0" applyNumberFormat="1" applyFont="1" applyFill="1" applyBorder="1" applyAlignment="1">
      <alignment horizontal="center"/>
    </xf>
    <xf numFmtId="0" fontId="25" fillId="2" borderId="12" xfId="0" applyFont="1" applyFill="1" applyBorder="1" applyAlignment="1">
      <alignment horizontal="center"/>
    </xf>
    <xf numFmtId="0" fontId="25" fillId="2" borderId="8" xfId="0" applyFont="1" applyFill="1" applyBorder="1" applyAlignment="1">
      <alignment horizontal="center"/>
    </xf>
    <xf numFmtId="166" fontId="25" fillId="2" borderId="25" xfId="0" applyNumberFormat="1" applyFont="1" applyFill="1" applyBorder="1" applyAlignment="1">
      <alignment horizontal="center"/>
    </xf>
    <xf numFmtId="166" fontId="25" fillId="2" borderId="31" xfId="0" applyNumberFormat="1" applyFont="1" applyFill="1" applyBorder="1" applyAlignment="1">
      <alignment horizontal="center"/>
    </xf>
    <xf numFmtId="166" fontId="25" fillId="2" borderId="32" xfId="0" applyNumberFormat="1" applyFont="1" applyFill="1" applyBorder="1" applyAlignment="1">
      <alignment horizontal="center"/>
    </xf>
    <xf numFmtId="166" fontId="24" fillId="12" borderId="70" xfId="0" applyNumberFormat="1" applyFont="1" applyFill="1" applyBorder="1" applyAlignment="1">
      <alignment horizontal="center"/>
    </xf>
    <xf numFmtId="166" fontId="24" fillId="12" borderId="18" xfId="0" applyNumberFormat="1" applyFont="1" applyFill="1" applyBorder="1" applyAlignment="1">
      <alignment horizontal="center"/>
    </xf>
    <xf numFmtId="166" fontId="24" fillId="12" borderId="67" xfId="0" applyNumberFormat="1" applyFont="1" applyFill="1" applyBorder="1" applyAlignment="1">
      <alignment horizontal="center"/>
    </xf>
    <xf numFmtId="166" fontId="24" fillId="2" borderId="38" xfId="0" applyNumberFormat="1" applyFont="1" applyFill="1" applyBorder="1" applyAlignment="1">
      <alignment horizontal="center"/>
    </xf>
    <xf numFmtId="166" fontId="24" fillId="2" borderId="27" xfId="0" applyNumberFormat="1" applyFont="1" applyFill="1" applyBorder="1" applyAlignment="1">
      <alignment horizontal="center"/>
    </xf>
    <xf numFmtId="166" fontId="24" fillId="2" borderId="37" xfId="0" applyNumberFormat="1" applyFont="1" applyFill="1" applyBorder="1" applyAlignment="1">
      <alignment horizontal="center"/>
    </xf>
    <xf numFmtId="166" fontId="25" fillId="2" borderId="68" xfId="0" applyNumberFormat="1" applyFont="1" applyFill="1" applyBorder="1" applyAlignment="1">
      <alignment horizontal="center"/>
    </xf>
    <xf numFmtId="0" fontId="26" fillId="2" borderId="0" xfId="0" applyFont="1" applyFill="1" applyAlignment="1">
      <alignment horizontal="center" vertical="top" wrapText="1"/>
    </xf>
    <xf numFmtId="0" fontId="24" fillId="0" borderId="40" xfId="0" applyFont="1" applyBorder="1" applyAlignment="1">
      <alignment horizontal="center"/>
    </xf>
    <xf numFmtId="0" fontId="24" fillId="0" borderId="39" xfId="0" applyFont="1" applyBorder="1" applyAlignment="1">
      <alignment horizontal="center"/>
    </xf>
    <xf numFmtId="0" fontId="6" fillId="0" borderId="0" xfId="6" applyAlignment="1">
      <alignment horizontal="center"/>
    </xf>
    <xf numFmtId="172" fontId="20" fillId="0" borderId="59" xfId="6" applyNumberFormat="1" applyFont="1" applyBorder="1" applyAlignment="1">
      <alignment horizontal="center" vertical="center"/>
    </xf>
    <xf numFmtId="172" fontId="20" fillId="0" borderId="10" xfId="6" applyNumberFormat="1" applyFont="1" applyBorder="1" applyAlignment="1">
      <alignment horizontal="center" vertical="center"/>
    </xf>
    <xf numFmtId="166" fontId="21" fillId="0" borderId="61" xfId="6" applyNumberFormat="1" applyFont="1" applyBorder="1" applyAlignment="1">
      <alignment horizontal="center" vertical="center"/>
    </xf>
    <xf numFmtId="166" fontId="21" fillId="0" borderId="55" xfId="6" applyNumberFormat="1" applyFont="1" applyBorder="1" applyAlignment="1">
      <alignment horizontal="center" vertical="center"/>
    </xf>
    <xf numFmtId="166" fontId="20" fillId="4" borderId="61" xfId="6" applyNumberFormat="1" applyFont="1" applyFill="1" applyBorder="1" applyAlignment="1" applyProtection="1">
      <alignment horizontal="center" vertical="center"/>
      <protection locked="0"/>
    </xf>
    <xf numFmtId="166" fontId="20" fillId="4" borderId="55" xfId="6" applyNumberFormat="1" applyFont="1" applyFill="1" applyBorder="1" applyAlignment="1" applyProtection="1">
      <alignment horizontal="center" vertical="center"/>
      <protection locked="0"/>
    </xf>
    <xf numFmtId="172" fontId="20" fillId="0" borderId="60" xfId="6" applyNumberFormat="1" applyFont="1" applyBorder="1" applyAlignment="1">
      <alignment horizontal="center" vertical="center"/>
    </xf>
    <xf numFmtId="172" fontId="20" fillId="0" borderId="13" xfId="6" applyNumberFormat="1" applyFont="1" applyBorder="1" applyAlignment="1">
      <alignment horizontal="center" vertical="center"/>
    </xf>
    <xf numFmtId="172" fontId="20" fillId="0" borderId="9" xfId="6" applyNumberFormat="1" applyFont="1" applyBorder="1" applyAlignment="1">
      <alignment horizontal="center" vertical="center"/>
    </xf>
    <xf numFmtId="172" fontId="20" fillId="0" borderId="1" xfId="6" applyNumberFormat="1" applyFont="1" applyBorder="1" applyAlignment="1">
      <alignment horizontal="center" vertical="center"/>
    </xf>
    <xf numFmtId="0" fontId="12" fillId="4" borderId="12" xfId="6" applyFont="1" applyFill="1" applyBorder="1" applyAlignment="1" applyProtection="1">
      <alignment horizontal="center" vertical="center" wrapText="1"/>
      <protection locked="0"/>
    </xf>
    <xf numFmtId="0" fontId="12" fillId="4" borderId="8" xfId="6" applyFont="1" applyFill="1" applyBorder="1" applyAlignment="1" applyProtection="1">
      <alignment horizontal="center" vertical="center" wrapText="1"/>
      <protection locked="0"/>
    </xf>
    <xf numFmtId="0" fontId="12" fillId="4" borderId="7" xfId="6" applyFont="1" applyFill="1" applyBorder="1" applyAlignment="1" applyProtection="1">
      <alignment horizontal="center" vertical="center" wrapText="1"/>
      <protection locked="0"/>
    </xf>
    <xf numFmtId="0" fontId="20" fillId="0" borderId="9" xfId="6" applyFont="1" applyBorder="1" applyAlignment="1">
      <alignment horizontal="center" vertical="center" wrapText="1"/>
    </xf>
    <xf numFmtId="0" fontId="20" fillId="0" borderId="1" xfId="6" applyFont="1" applyBorder="1" applyAlignment="1">
      <alignment horizontal="center" vertical="center" wrapText="1"/>
    </xf>
    <xf numFmtId="4" fontId="21" fillId="0" borderId="9" xfId="6" applyNumberFormat="1" applyFont="1" applyBorder="1" applyAlignment="1">
      <alignment horizontal="justify" vertical="top" wrapText="1"/>
    </xf>
    <xf numFmtId="4" fontId="21" fillId="0" borderId="1" xfId="6" applyNumberFormat="1" applyFont="1" applyBorder="1" applyAlignment="1">
      <alignment horizontal="justify" vertical="top"/>
    </xf>
    <xf numFmtId="2" fontId="20" fillId="0" borderId="59" xfId="6" applyNumberFormat="1" applyFont="1" applyBorder="1" applyAlignment="1">
      <alignment horizontal="center" vertical="center"/>
    </xf>
    <xf numFmtId="2" fontId="20" fillId="0" borderId="10" xfId="6" applyNumberFormat="1" applyFont="1" applyBorder="1" applyAlignment="1">
      <alignment horizontal="center" vertical="center"/>
    </xf>
    <xf numFmtId="172" fontId="20" fillId="2" borderId="61" xfId="6" applyNumberFormat="1" applyFont="1" applyFill="1" applyBorder="1" applyAlignment="1">
      <alignment horizontal="center" vertical="center"/>
    </xf>
    <xf numFmtId="172" fontId="20" fillId="2" borderId="55" xfId="6" applyNumberFormat="1" applyFont="1" applyFill="1" applyBorder="1" applyAlignment="1">
      <alignment horizontal="center" vertical="center"/>
    </xf>
    <xf numFmtId="0" fontId="20" fillId="2" borderId="60" xfId="6" applyFont="1" applyFill="1" applyBorder="1" applyAlignment="1">
      <alignment horizontal="center" vertical="center"/>
    </xf>
    <xf numFmtId="0" fontId="20" fillId="2" borderId="13" xfId="6" applyFont="1" applyFill="1" applyBorder="1" applyAlignment="1">
      <alignment horizontal="center" vertical="center"/>
    </xf>
    <xf numFmtId="0" fontId="23" fillId="0" borderId="43" xfId="6" applyFont="1" applyBorder="1" applyAlignment="1">
      <alignment horizontal="center" vertical="center" readingOrder="1"/>
    </xf>
    <xf numFmtId="0" fontId="23" fillId="0" borderId="14" xfId="6" applyFont="1" applyBorder="1" applyAlignment="1">
      <alignment horizontal="center" vertical="center" readingOrder="1"/>
    </xf>
    <xf numFmtId="0" fontId="23" fillId="0" borderId="15" xfId="6" applyFont="1" applyBorder="1" applyAlignment="1">
      <alignment horizontal="center" vertical="center" readingOrder="1"/>
    </xf>
    <xf numFmtId="0" fontId="23" fillId="3" borderId="23" xfId="6" applyFont="1" applyFill="1" applyBorder="1" applyAlignment="1">
      <alignment horizontal="center" vertical="center" readingOrder="1"/>
    </xf>
    <xf numFmtId="0" fontId="23" fillId="3" borderId="0" xfId="6" applyFont="1" applyFill="1" applyAlignment="1">
      <alignment horizontal="center" vertical="center" readingOrder="1"/>
    </xf>
    <xf numFmtId="0" fontId="23" fillId="3" borderId="22" xfId="6" applyFont="1" applyFill="1" applyBorder="1" applyAlignment="1">
      <alignment horizontal="center" vertical="center" readingOrder="1"/>
    </xf>
    <xf numFmtId="0" fontId="23" fillId="0" borderId="34" xfId="6" applyFont="1" applyBorder="1" applyAlignment="1">
      <alignment horizontal="center" vertical="center" readingOrder="1"/>
    </xf>
    <xf numFmtId="0" fontId="23" fillId="0" borderId="16" xfId="6" applyFont="1" applyBorder="1" applyAlignment="1">
      <alignment horizontal="center" vertical="center" readingOrder="1"/>
    </xf>
    <xf numFmtId="0" fontId="23" fillId="0" borderId="17" xfId="6" applyFont="1" applyBorder="1" applyAlignment="1">
      <alignment horizontal="center" vertical="center" readingOrder="1"/>
    </xf>
    <xf numFmtId="2" fontId="14" fillId="2" borderId="0" xfId="6" applyNumberFormat="1" applyFont="1" applyFill="1" applyAlignment="1">
      <alignment horizontal="left"/>
    </xf>
    <xf numFmtId="172" fontId="19" fillId="10" borderId="12" xfId="6" applyNumberFormat="1" applyFont="1" applyFill="1" applyBorder="1" applyAlignment="1">
      <alignment horizontal="center" vertical="center" wrapText="1"/>
    </xf>
    <xf numFmtId="172" fontId="19" fillId="10" borderId="8" xfId="6" applyNumberFormat="1" applyFont="1" applyFill="1" applyBorder="1" applyAlignment="1">
      <alignment horizontal="center" vertical="center" wrapText="1"/>
    </xf>
    <xf numFmtId="172" fontId="19" fillId="10" borderId="7" xfId="6" applyNumberFormat="1" applyFont="1" applyFill="1" applyBorder="1" applyAlignment="1">
      <alignment horizontal="center" vertical="center" wrapText="1"/>
    </xf>
    <xf numFmtId="171" fontId="19" fillId="6" borderId="12" xfId="6" applyNumberFormat="1" applyFont="1" applyFill="1" applyBorder="1" applyAlignment="1">
      <alignment horizontal="center" vertical="center" wrapText="1"/>
    </xf>
    <xf numFmtId="171" fontId="19" fillId="6" borderId="7" xfId="6" applyNumberFormat="1" applyFont="1" applyFill="1" applyBorder="1" applyAlignment="1">
      <alignment horizontal="center" vertical="center" wrapText="1"/>
    </xf>
    <xf numFmtId="166" fontId="20" fillId="2" borderId="61" xfId="6" applyNumberFormat="1" applyFont="1" applyFill="1" applyBorder="1" applyAlignment="1">
      <alignment horizontal="center" vertical="center"/>
    </xf>
    <xf numFmtId="166" fontId="20" fillId="2" borderId="55" xfId="6" applyNumberFormat="1" applyFont="1" applyFill="1" applyBorder="1" applyAlignment="1">
      <alignment horizontal="center" vertical="center"/>
    </xf>
    <xf numFmtId="172" fontId="21" fillId="2" borderId="53" xfId="6" applyNumberFormat="1" applyFont="1" applyFill="1" applyBorder="1" applyAlignment="1">
      <alignment horizontal="center" vertical="center"/>
    </xf>
    <xf numFmtId="172" fontId="21" fillId="2" borderId="1" xfId="6" applyNumberFormat="1" applyFont="1" applyFill="1" applyBorder="1" applyAlignment="1">
      <alignment horizontal="center" vertical="center"/>
    </xf>
    <xf numFmtId="172" fontId="21" fillId="0" borderId="53" xfId="6" applyNumberFormat="1" applyFont="1" applyBorder="1" applyAlignment="1">
      <alignment horizontal="center" vertical="center"/>
    </xf>
    <xf numFmtId="172" fontId="21" fillId="0" borderId="1" xfId="6" applyNumberFormat="1" applyFont="1" applyBorder="1" applyAlignment="1">
      <alignment horizontal="center" vertical="center"/>
    </xf>
    <xf numFmtId="166" fontId="20" fillId="2" borderId="57" xfId="6" applyNumberFormat="1" applyFont="1" applyFill="1" applyBorder="1" applyAlignment="1">
      <alignment horizontal="center" vertical="center"/>
    </xf>
    <xf numFmtId="0" fontId="15" fillId="2" borderId="0" xfId="6" applyFont="1" applyFill="1" applyAlignment="1">
      <alignment horizontal="right" vertical="top" wrapText="1"/>
    </xf>
    <xf numFmtId="165" fontId="20" fillId="2" borderId="54" xfId="6" applyNumberFormat="1" applyFont="1" applyFill="1" applyBorder="1" applyAlignment="1">
      <alignment horizontal="center" vertical="center"/>
    </xf>
    <xf numFmtId="165" fontId="20" fillId="2" borderId="10" xfId="6" applyNumberFormat="1" applyFont="1" applyFill="1" applyBorder="1" applyAlignment="1">
      <alignment horizontal="center" vertical="center"/>
    </xf>
    <xf numFmtId="0" fontId="21" fillId="2" borderId="58" xfId="6" applyFont="1" applyFill="1" applyBorder="1" applyAlignment="1">
      <alignment horizontal="center" vertical="center"/>
    </xf>
    <xf numFmtId="0" fontId="21" fillId="2" borderId="13" xfId="6" applyFont="1" applyFill="1" applyBorder="1" applyAlignment="1">
      <alignment horizontal="center" vertical="center"/>
    </xf>
    <xf numFmtId="172" fontId="21" fillId="2" borderId="61" xfId="6" applyNumberFormat="1" applyFont="1" applyFill="1" applyBorder="1" applyAlignment="1">
      <alignment horizontal="center" vertical="center"/>
    </xf>
    <xf numFmtId="172" fontId="21" fillId="2" borderId="55" xfId="6" applyNumberFormat="1" applyFont="1" applyFill="1" applyBorder="1" applyAlignment="1">
      <alignment horizontal="center" vertical="center"/>
    </xf>
    <xf numFmtId="172" fontId="20" fillId="0" borderId="77" xfId="6" applyNumberFormat="1" applyFont="1" applyBorder="1" applyAlignment="1">
      <alignment horizontal="center" vertical="center"/>
    </xf>
    <xf numFmtId="172" fontId="20" fillId="0" borderId="21" xfId="6" applyNumberFormat="1" applyFont="1" applyBorder="1" applyAlignment="1">
      <alignment horizontal="center" vertical="center"/>
    </xf>
    <xf numFmtId="172" fontId="21" fillId="2" borderId="78" xfId="6" applyNumberFormat="1" applyFont="1" applyFill="1" applyBorder="1" applyAlignment="1">
      <alignment horizontal="center" vertical="center"/>
    </xf>
    <xf numFmtId="172" fontId="21" fillId="2" borderId="6" xfId="6" applyNumberFormat="1" applyFont="1" applyFill="1" applyBorder="1" applyAlignment="1">
      <alignment horizontal="center" vertical="center"/>
    </xf>
    <xf numFmtId="166" fontId="20" fillId="4" borderId="57" xfId="6" applyNumberFormat="1" applyFont="1" applyFill="1" applyBorder="1" applyAlignment="1" applyProtection="1">
      <alignment horizontal="center" vertical="center"/>
      <protection locked="0"/>
    </xf>
    <xf numFmtId="2" fontId="20" fillId="2" borderId="53" xfId="6" applyNumberFormat="1" applyFont="1" applyFill="1" applyBorder="1" applyAlignment="1">
      <alignment horizontal="center" vertical="center" wrapText="1"/>
    </xf>
    <xf numFmtId="2" fontId="20" fillId="2" borderId="1" xfId="6" applyNumberFormat="1" applyFont="1" applyFill="1" applyBorder="1" applyAlignment="1">
      <alignment horizontal="center" vertical="center" wrapText="1"/>
    </xf>
    <xf numFmtId="172" fontId="21" fillId="2" borderId="79" xfId="6" applyNumberFormat="1" applyFont="1" applyFill="1" applyBorder="1" applyAlignment="1">
      <alignment horizontal="center" vertical="center"/>
    </xf>
    <xf numFmtId="172" fontId="21" fillId="2" borderId="21" xfId="6" applyNumberFormat="1" applyFont="1" applyFill="1" applyBorder="1" applyAlignment="1">
      <alignment horizontal="center" vertical="center"/>
    </xf>
    <xf numFmtId="2" fontId="20" fillId="0" borderId="9" xfId="6" applyNumberFormat="1" applyFont="1" applyBorder="1" applyAlignment="1">
      <alignment horizontal="center" vertical="center" wrapText="1"/>
    </xf>
    <xf numFmtId="2" fontId="20" fillId="0" borderId="1" xfId="6" applyNumberFormat="1" applyFont="1" applyBorder="1" applyAlignment="1">
      <alignment horizontal="center" vertical="center" wrapText="1"/>
    </xf>
    <xf numFmtId="172" fontId="21" fillId="2" borderId="23" xfId="6" applyNumberFormat="1" applyFont="1" applyFill="1" applyBorder="1" applyAlignment="1">
      <alignment horizontal="center" vertical="center"/>
    </xf>
    <xf numFmtId="172" fontId="21" fillId="2" borderId="66" xfId="6" applyNumberFormat="1" applyFont="1" applyFill="1" applyBorder="1" applyAlignment="1">
      <alignment horizontal="center" vertical="center"/>
    </xf>
    <xf numFmtId="172" fontId="21" fillId="2" borderId="2" xfId="6" applyNumberFormat="1" applyFont="1" applyFill="1" applyBorder="1" applyAlignment="1">
      <alignment horizontal="center" vertical="center"/>
    </xf>
    <xf numFmtId="172" fontId="21" fillId="2" borderId="22" xfId="6" applyNumberFormat="1" applyFont="1" applyFill="1" applyBorder="1" applyAlignment="1">
      <alignment horizontal="center" vertical="center"/>
    </xf>
    <xf numFmtId="172" fontId="21" fillId="2" borderId="65" xfId="6" applyNumberFormat="1" applyFont="1" applyFill="1" applyBorder="1" applyAlignment="1">
      <alignment horizontal="center" vertical="center"/>
    </xf>
    <xf numFmtId="2" fontId="21" fillId="0" borderId="49" xfId="6" applyNumberFormat="1" applyFont="1" applyBorder="1" applyAlignment="1">
      <alignment horizontal="center" vertical="center"/>
    </xf>
    <xf numFmtId="2" fontId="21" fillId="0" borderId="1" xfId="6" applyNumberFormat="1" applyFont="1" applyBorder="1" applyAlignment="1">
      <alignment horizontal="center" vertical="center"/>
    </xf>
    <xf numFmtId="165" fontId="20" fillId="0" borderId="80" xfId="6" applyNumberFormat="1" applyFont="1" applyBorder="1" applyAlignment="1">
      <alignment horizontal="center" vertical="center"/>
    </xf>
    <xf numFmtId="165" fontId="20" fillId="0" borderId="10" xfId="6" applyNumberFormat="1" applyFont="1" applyBorder="1" applyAlignment="1">
      <alignment horizontal="center" vertical="center"/>
    </xf>
    <xf numFmtId="172" fontId="21" fillId="2" borderId="48" xfId="6" applyNumberFormat="1" applyFont="1" applyFill="1" applyBorder="1" applyAlignment="1">
      <alignment horizontal="center" vertical="center"/>
    </xf>
    <xf numFmtId="0" fontId="20" fillId="2" borderId="81" xfId="6" applyFont="1" applyFill="1" applyBorder="1" applyAlignment="1">
      <alignment horizontal="center" vertical="center"/>
    </xf>
    <xf numFmtId="165" fontId="20" fillId="0" borderId="59" xfId="6" applyNumberFormat="1" applyFont="1" applyBorder="1" applyAlignment="1">
      <alignment horizontal="center" vertical="center"/>
    </xf>
    <xf numFmtId="172" fontId="20" fillId="0" borderId="63" xfId="6" applyNumberFormat="1" applyFont="1" applyBorder="1" applyAlignment="1">
      <alignment horizontal="center" vertical="center"/>
    </xf>
    <xf numFmtId="172" fontId="20" fillId="0" borderId="6" xfId="6" applyNumberFormat="1" applyFont="1" applyBorder="1" applyAlignment="1">
      <alignment horizontal="center" vertical="center"/>
    </xf>
    <xf numFmtId="166" fontId="21" fillId="0" borderId="57" xfId="6" applyNumberFormat="1" applyFont="1" applyBorder="1" applyAlignment="1">
      <alignment horizontal="center" vertical="center"/>
    </xf>
    <xf numFmtId="166" fontId="21" fillId="4" borderId="57" xfId="6" applyNumberFormat="1" applyFont="1" applyFill="1" applyBorder="1" applyAlignment="1" applyProtection="1">
      <alignment horizontal="center" vertical="center"/>
      <protection locked="0"/>
    </xf>
    <xf numFmtId="166" fontId="21" fillId="4" borderId="55" xfId="6" applyNumberFormat="1"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wrapText="1"/>
      <protection locked="0"/>
    </xf>
    <xf numFmtId="0" fontId="12" fillId="4" borderId="7" xfId="0" applyFont="1" applyFill="1" applyBorder="1" applyAlignment="1" applyProtection="1">
      <alignment horizontal="center" vertical="center" wrapText="1"/>
      <protection locked="0"/>
    </xf>
    <xf numFmtId="0" fontId="23" fillId="0" borderId="43" xfId="0" applyFont="1" applyBorder="1" applyAlignment="1">
      <alignment horizontal="center" vertical="center" readingOrder="1"/>
    </xf>
    <xf numFmtId="0" fontId="23" fillId="0" borderId="14" xfId="0" applyFont="1" applyBorder="1" applyAlignment="1">
      <alignment horizontal="center" vertical="center" readingOrder="1"/>
    </xf>
    <xf numFmtId="0" fontId="23" fillId="0" borderId="15" xfId="0" applyFont="1" applyBorder="1" applyAlignment="1">
      <alignment horizontal="center" vertical="center" readingOrder="1"/>
    </xf>
    <xf numFmtId="0" fontId="23" fillId="0" borderId="34" xfId="0" applyFont="1" applyBorder="1" applyAlignment="1">
      <alignment horizontal="center" vertical="center" readingOrder="1"/>
    </xf>
    <xf numFmtId="0" fontId="23" fillId="0" borderId="16" xfId="0" applyFont="1" applyBorder="1" applyAlignment="1">
      <alignment horizontal="center" vertical="center" readingOrder="1"/>
    </xf>
    <xf numFmtId="0" fontId="23" fillId="0" borderId="17" xfId="0" applyFont="1" applyBorder="1" applyAlignment="1">
      <alignment horizontal="center" vertical="center" readingOrder="1"/>
    </xf>
    <xf numFmtId="172" fontId="21" fillId="2" borderId="49" xfId="0" applyNumberFormat="1" applyFont="1" applyFill="1" applyBorder="1" applyAlignment="1">
      <alignment horizontal="center" vertical="center"/>
    </xf>
    <xf numFmtId="172" fontId="21" fillId="2" borderId="1" xfId="0" applyNumberFormat="1" applyFont="1" applyFill="1" applyBorder="1" applyAlignment="1">
      <alignment horizontal="center" vertical="center"/>
    </xf>
    <xf numFmtId="172" fontId="21" fillId="2" borderId="71" xfId="0" applyNumberFormat="1" applyFont="1" applyFill="1" applyBorder="1" applyAlignment="1">
      <alignment horizontal="center" vertical="center"/>
    </xf>
    <xf numFmtId="172" fontId="21" fillId="2" borderId="48" xfId="0" applyNumberFormat="1" applyFont="1" applyFill="1" applyBorder="1" applyAlignment="1">
      <alignment horizontal="center" vertical="center"/>
    </xf>
    <xf numFmtId="172" fontId="21" fillId="2" borderId="80" xfId="0" applyNumberFormat="1" applyFont="1" applyFill="1" applyBorder="1" applyAlignment="1">
      <alignment horizontal="center" vertical="center"/>
    </xf>
    <xf numFmtId="172" fontId="21" fillId="2" borderId="10" xfId="0" applyNumberFormat="1" applyFont="1" applyFill="1" applyBorder="1" applyAlignment="1">
      <alignment horizontal="center" vertical="center"/>
    </xf>
    <xf numFmtId="166" fontId="20" fillId="4" borderId="61" xfId="0" applyNumberFormat="1" applyFont="1" applyFill="1" applyBorder="1" applyAlignment="1" applyProtection="1">
      <alignment horizontal="center" vertical="center"/>
      <protection locked="0"/>
    </xf>
    <xf numFmtId="166" fontId="20" fillId="4" borderId="55" xfId="0" applyNumberFormat="1" applyFont="1" applyFill="1" applyBorder="1" applyAlignment="1" applyProtection="1">
      <alignment horizontal="center" vertical="center"/>
      <protection locked="0"/>
    </xf>
    <xf numFmtId="0" fontId="20" fillId="2" borderId="60" xfId="0" applyFont="1" applyFill="1" applyBorder="1" applyAlignment="1">
      <alignment horizontal="center" vertical="center"/>
    </xf>
    <xf numFmtId="0" fontId="20" fillId="2" borderId="13" xfId="0" applyFont="1" applyFill="1" applyBorder="1" applyAlignment="1">
      <alignment horizontal="center" vertical="center"/>
    </xf>
    <xf numFmtId="172" fontId="21" fillId="2" borderId="81" xfId="0" applyNumberFormat="1" applyFont="1" applyFill="1" applyBorder="1" applyAlignment="1">
      <alignment horizontal="center" vertical="center"/>
    </xf>
    <xf numFmtId="172" fontId="21" fillId="2" borderId="13" xfId="0" applyNumberFormat="1" applyFont="1" applyFill="1" applyBorder="1" applyAlignment="1">
      <alignment horizontal="center" vertical="center"/>
    </xf>
    <xf numFmtId="166" fontId="21" fillId="4" borderId="48" xfId="0" applyNumberFormat="1" applyFont="1" applyFill="1" applyBorder="1" applyAlignment="1" applyProtection="1">
      <alignment horizontal="center" vertical="center"/>
      <protection locked="0"/>
    </xf>
    <xf numFmtId="166" fontId="21" fillId="0" borderId="48" xfId="0" applyNumberFormat="1" applyFont="1" applyBorder="1" applyAlignment="1">
      <alignment horizontal="center" vertical="center"/>
    </xf>
    <xf numFmtId="165" fontId="20" fillId="0" borderId="59" xfId="0" applyNumberFormat="1" applyFont="1" applyBorder="1" applyAlignment="1">
      <alignment horizontal="center" vertical="center"/>
    </xf>
    <xf numFmtId="165" fontId="20" fillId="0" borderId="10" xfId="0" applyNumberFormat="1" applyFont="1" applyBorder="1" applyAlignment="1">
      <alignment horizontal="center" vertical="center"/>
    </xf>
    <xf numFmtId="0" fontId="15" fillId="2" borderId="0" xfId="0" applyFont="1" applyFill="1" applyAlignment="1">
      <alignment horizontal="right" vertical="top" wrapText="1"/>
    </xf>
    <xf numFmtId="172" fontId="21" fillId="0" borderId="58" xfId="0" applyNumberFormat="1" applyFont="1" applyBorder="1" applyAlignment="1">
      <alignment horizontal="center" vertical="center"/>
    </xf>
    <xf numFmtId="172" fontId="21" fillId="0" borderId="13" xfId="0" applyNumberFormat="1" applyFont="1" applyBorder="1" applyAlignment="1">
      <alignment horizontal="center" vertical="center"/>
    </xf>
    <xf numFmtId="166" fontId="20" fillId="2" borderId="57" xfId="0" applyNumberFormat="1" applyFont="1" applyFill="1" applyBorder="1" applyAlignment="1">
      <alignment horizontal="center" vertical="center"/>
    </xf>
    <xf numFmtId="166" fontId="20" fillId="2" borderId="55" xfId="0" applyNumberFormat="1" applyFont="1" applyFill="1" applyBorder="1" applyAlignment="1">
      <alignment horizontal="center" vertical="center"/>
    </xf>
    <xf numFmtId="166" fontId="20" fillId="2" borderId="61" xfId="0" applyNumberFormat="1" applyFont="1" applyFill="1" applyBorder="1" applyAlignment="1">
      <alignment horizontal="center" vertical="center"/>
    </xf>
    <xf numFmtId="165" fontId="20" fillId="0" borderId="54" xfId="0" applyNumberFormat="1" applyFont="1" applyBorder="1" applyAlignment="1">
      <alignment horizontal="center" vertical="center"/>
    </xf>
    <xf numFmtId="2" fontId="21" fillId="0" borderId="49" xfId="0" applyNumberFormat="1" applyFont="1" applyBorder="1" applyAlignment="1">
      <alignment horizontal="center" vertical="center"/>
    </xf>
    <xf numFmtId="2" fontId="21" fillId="0" borderId="1" xfId="0" applyNumberFormat="1" applyFont="1" applyBorder="1" applyAlignment="1">
      <alignment horizontal="center" vertical="center"/>
    </xf>
    <xf numFmtId="0" fontId="20" fillId="2" borderId="81" xfId="0" applyFont="1" applyFill="1" applyBorder="1" applyAlignment="1">
      <alignment horizontal="center" vertical="center"/>
    </xf>
    <xf numFmtId="172" fontId="20" fillId="0" borderId="9" xfId="0" applyNumberFormat="1" applyFont="1" applyBorder="1" applyAlignment="1">
      <alignment horizontal="center" vertical="center"/>
    </xf>
    <xf numFmtId="172" fontId="20" fillId="0" borderId="1" xfId="0" applyNumberFormat="1" applyFont="1" applyBorder="1" applyAlignment="1">
      <alignment horizontal="center" vertical="center"/>
    </xf>
    <xf numFmtId="172" fontId="20" fillId="0" borderId="60" xfId="0" applyNumberFormat="1" applyFont="1" applyBorder="1" applyAlignment="1">
      <alignment horizontal="center" vertical="center"/>
    </xf>
    <xf numFmtId="172" fontId="20" fillId="0" borderId="13" xfId="0" applyNumberFormat="1" applyFont="1" applyBorder="1" applyAlignment="1">
      <alignment horizontal="center" vertical="center"/>
    </xf>
    <xf numFmtId="172" fontId="21" fillId="2" borderId="61" xfId="0" applyNumberFormat="1" applyFont="1" applyFill="1" applyBorder="1" applyAlignment="1">
      <alignment horizontal="center" vertical="center"/>
    </xf>
    <xf numFmtId="172" fontId="21" fillId="2" borderId="55" xfId="0" applyNumberFormat="1" applyFont="1" applyFill="1" applyBorder="1" applyAlignment="1">
      <alignment horizontal="center" vertical="center"/>
    </xf>
    <xf numFmtId="172" fontId="20" fillId="0" borderId="59" xfId="0" applyNumberFormat="1" applyFont="1" applyBorder="1" applyAlignment="1">
      <alignment horizontal="center" vertical="center"/>
    </xf>
    <xf numFmtId="172" fontId="20" fillId="0" borderId="10" xfId="0" applyNumberFormat="1" applyFont="1" applyBorder="1" applyAlignment="1">
      <alignment horizontal="center" vertical="center"/>
    </xf>
    <xf numFmtId="166" fontId="20" fillId="4" borderId="57" xfId="0" applyNumberFormat="1" applyFont="1" applyFill="1" applyBorder="1" applyAlignment="1" applyProtection="1">
      <alignment horizontal="center" vertical="center"/>
      <protection locked="0"/>
    </xf>
    <xf numFmtId="2" fontId="20" fillId="0" borderId="9" xfId="0" applyNumberFormat="1" applyFont="1" applyBorder="1" applyAlignment="1">
      <alignment horizontal="center" vertical="center" wrapText="1"/>
    </xf>
    <xf numFmtId="2" fontId="20" fillId="0" borderId="1" xfId="0" applyNumberFormat="1" applyFont="1" applyBorder="1" applyAlignment="1">
      <alignment horizontal="center" vertical="center" wrapText="1"/>
    </xf>
    <xf numFmtId="2" fontId="14" fillId="2" borderId="0" xfId="0" applyNumberFormat="1" applyFont="1" applyFill="1" applyAlignment="1">
      <alignment horizontal="left"/>
    </xf>
    <xf numFmtId="172" fontId="19" fillId="10" borderId="12" xfId="0" applyNumberFormat="1" applyFont="1" applyFill="1" applyBorder="1" applyAlignment="1">
      <alignment horizontal="center" vertical="center"/>
    </xf>
    <xf numFmtId="172" fontId="19" fillId="10" borderId="8" xfId="0" applyNumberFormat="1" applyFont="1" applyFill="1" applyBorder="1" applyAlignment="1">
      <alignment horizontal="center" vertical="center"/>
    </xf>
    <xf numFmtId="172" fontId="19" fillId="10" borderId="7" xfId="0" applyNumberFormat="1" applyFont="1" applyFill="1" applyBorder="1" applyAlignment="1">
      <alignment horizontal="center" vertical="center"/>
    </xf>
    <xf numFmtId="172" fontId="21" fillId="0" borderId="53" xfId="0" applyNumberFormat="1" applyFont="1" applyBorder="1" applyAlignment="1">
      <alignment horizontal="center" vertical="center"/>
    </xf>
    <xf numFmtId="172" fontId="21" fillId="0" borderId="1" xfId="0" applyNumberFormat="1" applyFont="1" applyBorder="1" applyAlignment="1">
      <alignment horizontal="center" vertical="center"/>
    </xf>
    <xf numFmtId="171" fontId="19" fillId="6" borderId="12" xfId="0" applyNumberFormat="1" applyFont="1" applyFill="1" applyBorder="1" applyAlignment="1">
      <alignment horizontal="center" vertical="center" wrapText="1"/>
    </xf>
    <xf numFmtId="171" fontId="19" fillId="6" borderId="7" xfId="0" applyNumberFormat="1" applyFont="1" applyFill="1" applyBorder="1" applyAlignment="1">
      <alignment horizontal="center" vertical="center" wrapText="1"/>
    </xf>
    <xf numFmtId="165" fontId="20" fillId="2" borderId="54" xfId="0" applyNumberFormat="1" applyFont="1" applyFill="1" applyBorder="1" applyAlignment="1">
      <alignment horizontal="center" vertical="center"/>
    </xf>
    <xf numFmtId="165" fontId="20" fillId="2" borderId="10" xfId="0" applyNumberFormat="1" applyFont="1" applyFill="1" applyBorder="1" applyAlignment="1">
      <alignment horizontal="center" vertical="center"/>
    </xf>
    <xf numFmtId="2" fontId="20" fillId="2" borderId="53" xfId="0" applyNumberFormat="1" applyFont="1" applyFill="1" applyBorder="1" applyAlignment="1">
      <alignment horizontal="center" vertical="center" wrapText="1"/>
    </xf>
    <xf numFmtId="2" fontId="20" fillId="2" borderId="1" xfId="0" applyNumberFormat="1" applyFont="1" applyFill="1" applyBorder="1" applyAlignment="1">
      <alignment horizontal="center" vertical="center" wrapText="1"/>
    </xf>
    <xf numFmtId="0" fontId="21" fillId="2" borderId="58" xfId="0" applyFont="1" applyFill="1" applyBorder="1" applyAlignment="1">
      <alignment horizontal="center" vertical="center"/>
    </xf>
    <xf numFmtId="0" fontId="21" fillId="2" borderId="13" xfId="0" applyFont="1" applyFill="1" applyBorder="1" applyAlignment="1">
      <alignment horizontal="center" vertical="center"/>
    </xf>
    <xf numFmtId="172" fontId="21" fillId="2" borderId="57" xfId="0" applyNumberFormat="1" applyFont="1" applyFill="1" applyBorder="1" applyAlignment="1">
      <alignment horizontal="center" vertical="center"/>
    </xf>
    <xf numFmtId="172" fontId="21" fillId="0" borderId="54" xfId="0" applyNumberFormat="1" applyFont="1" applyBorder="1" applyAlignment="1">
      <alignment horizontal="center" vertical="center"/>
    </xf>
    <xf numFmtId="172" fontId="21" fillId="0" borderId="10" xfId="0" applyNumberFormat="1" applyFont="1" applyBorder="1" applyAlignment="1">
      <alignment horizontal="center" vertical="center"/>
    </xf>
  </cellXfs>
  <cellStyles count="9">
    <cellStyle name="Currency" xfId="2" builtinId="4"/>
    <cellStyle name="Currency 2" xfId="5" xr:uid="{00000000-0005-0000-0000-000001000000}"/>
    <cellStyle name="Currency 2 2" xfId="7" xr:uid="{2BDB3FAC-AA09-4029-8118-7ADB9ADD01EF}"/>
    <cellStyle name="Normal" xfId="0" builtinId="0"/>
    <cellStyle name="Normal 2" xfId="1" xr:uid="{00000000-0005-0000-0000-000004000000}"/>
    <cellStyle name="Normal 2 2" xfId="3" xr:uid="{00000000-0005-0000-0000-000005000000}"/>
    <cellStyle name="Normal 5" xfId="6" xr:uid="{6CB420DC-4A10-417B-B6D7-A283813D0C95}"/>
    <cellStyle name="Normal 6" xfId="4" xr:uid="{00000000-0005-0000-0000-000006000000}"/>
    <cellStyle name="Normal_D15-B(1)" xfId="8" xr:uid="{40CC82A9-EABA-4FD1-84E9-77F7AFF7C73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3.png"/><Relationship Id="rId4"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jpeg"/><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3</xdr:col>
      <xdr:colOff>1026160</xdr:colOff>
      <xdr:row>93</xdr:row>
      <xdr:rowOff>0</xdr:rowOff>
    </xdr:from>
    <xdr:ext cx="1371600" cy="2269"/>
    <xdr:pic>
      <xdr:nvPicPr>
        <xdr:cNvPr id="2" name="Picture 1">
          <a:extLst>
            <a:ext uri="{FF2B5EF4-FFF2-40B4-BE49-F238E27FC236}">
              <a16:creationId xmlns:a16="http://schemas.microsoft.com/office/drawing/2014/main" id="{08652B26-05FD-40F6-805E-A297616A596B}"/>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761" b="1697"/>
        <a:stretch/>
      </xdr:blipFill>
      <xdr:spPr>
        <a:xfrm flipH="1">
          <a:off x="2435860" y="13763625"/>
          <a:ext cx="1371600" cy="2269"/>
        </a:xfrm>
        <a:prstGeom prst="rect">
          <a:avLst/>
        </a:prstGeom>
      </xdr:spPr>
    </xdr:pic>
    <xdr:clientData/>
  </xdr:oneCellAnchor>
  <xdr:oneCellAnchor>
    <xdr:from>
      <xdr:col>3</xdr:col>
      <xdr:colOff>1026160</xdr:colOff>
      <xdr:row>93</xdr:row>
      <xdr:rowOff>0</xdr:rowOff>
    </xdr:from>
    <xdr:ext cx="1371600" cy="2269"/>
    <xdr:pic>
      <xdr:nvPicPr>
        <xdr:cNvPr id="3" name="Picture 2">
          <a:extLst>
            <a:ext uri="{FF2B5EF4-FFF2-40B4-BE49-F238E27FC236}">
              <a16:creationId xmlns:a16="http://schemas.microsoft.com/office/drawing/2014/main" id="{E29A6FB1-69C9-4189-9997-5261C48DA4EE}"/>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761" b="1697"/>
        <a:stretch/>
      </xdr:blipFill>
      <xdr:spPr>
        <a:xfrm flipH="1">
          <a:off x="2435860" y="13763625"/>
          <a:ext cx="1371600" cy="2269"/>
        </a:xfrm>
        <a:prstGeom prst="rect">
          <a:avLst/>
        </a:prstGeom>
      </xdr:spPr>
    </xdr:pic>
    <xdr:clientData/>
  </xdr:oneCellAnchor>
  <xdr:oneCellAnchor>
    <xdr:from>
      <xdr:col>3</xdr:col>
      <xdr:colOff>1847937</xdr:colOff>
      <xdr:row>32</xdr:row>
      <xdr:rowOff>1526137</xdr:rowOff>
    </xdr:from>
    <xdr:ext cx="2577465" cy="2386648"/>
    <xdr:pic>
      <xdr:nvPicPr>
        <xdr:cNvPr id="4" name="Picture 3">
          <a:extLst>
            <a:ext uri="{FF2B5EF4-FFF2-40B4-BE49-F238E27FC236}">
              <a16:creationId xmlns:a16="http://schemas.microsoft.com/office/drawing/2014/main" id="{5CF8E539-46E9-480E-AEAC-856D391C3A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38487" y="5021812"/>
          <a:ext cx="2577465" cy="23866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2975615</xdr:colOff>
      <xdr:row>38</xdr:row>
      <xdr:rowOff>3313260</xdr:rowOff>
    </xdr:from>
    <xdr:ext cx="3083848" cy="1818337"/>
    <xdr:pic>
      <xdr:nvPicPr>
        <xdr:cNvPr id="5" name="Picture 4">
          <a:extLst>
            <a:ext uri="{FF2B5EF4-FFF2-40B4-BE49-F238E27FC236}">
              <a16:creationId xmlns:a16="http://schemas.microsoft.com/office/drawing/2014/main" id="{583DB7A1-28E9-4964-AE77-A97BF12D0E0F}"/>
            </a:ext>
          </a:extLst>
        </xdr:cNvPr>
        <xdr:cNvPicPr>
          <a:picLocks noChangeAspect="1"/>
        </xdr:cNvPicPr>
      </xdr:nvPicPr>
      <xdr:blipFill rotWithShape="1">
        <a:blip xmlns:r="http://schemas.openxmlformats.org/officeDocument/2006/relationships" r:embed="rId3"/>
        <a:srcRect l="7624" t="34442" r="6277" b="14887"/>
        <a:stretch/>
      </xdr:blipFill>
      <xdr:spPr>
        <a:xfrm>
          <a:off x="7183933" y="64048124"/>
          <a:ext cx="3083848" cy="1818337"/>
        </a:xfrm>
        <a:prstGeom prst="rect">
          <a:avLst/>
        </a:prstGeom>
      </xdr:spPr>
    </xdr:pic>
    <xdr:clientData/>
  </xdr:oneCellAnchor>
  <xdr:twoCellAnchor>
    <xdr:from>
      <xdr:col>3</xdr:col>
      <xdr:colOff>2368825</xdr:colOff>
      <xdr:row>84</xdr:row>
      <xdr:rowOff>987136</xdr:rowOff>
    </xdr:from>
    <xdr:to>
      <xdr:col>3</xdr:col>
      <xdr:colOff>3639993</xdr:colOff>
      <xdr:row>84</xdr:row>
      <xdr:rowOff>2470049</xdr:rowOff>
    </xdr:to>
    <xdr:sp macro="" textlink="">
      <xdr:nvSpPr>
        <xdr:cNvPr id="9" name="Rectangle 6">
          <a:extLst>
            <a:ext uri="{FF2B5EF4-FFF2-40B4-BE49-F238E27FC236}">
              <a16:creationId xmlns:a16="http://schemas.microsoft.com/office/drawing/2014/main" id="{44585FC6-3866-484F-8BE2-135B22DBA3F2}"/>
            </a:ext>
          </a:extLst>
        </xdr:cNvPr>
        <xdr:cNvSpPr/>
      </xdr:nvSpPr>
      <xdr:spPr>
        <a:xfrm>
          <a:off x="6577143" y="110576591"/>
          <a:ext cx="1271168" cy="1482913"/>
        </a:xfrm>
        <a:prstGeom prst="rect">
          <a:avLst/>
        </a:prstGeom>
        <a:blipFill dpi="0" rotWithShape="1">
          <a:blip xmlns:r="http://schemas.openxmlformats.org/officeDocument/2006/relationships" r:embed="rId4"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2556906</xdr:colOff>
      <xdr:row>37</xdr:row>
      <xdr:rowOff>2069790</xdr:rowOff>
    </xdr:from>
    <xdr:to>
      <xdr:col>3</xdr:col>
      <xdr:colOff>3727120</xdr:colOff>
      <xdr:row>37</xdr:row>
      <xdr:rowOff>2994313</xdr:rowOff>
    </xdr:to>
    <xdr:pic>
      <xdr:nvPicPr>
        <xdr:cNvPr id="10" name="Picture 9">
          <a:extLst>
            <a:ext uri="{FF2B5EF4-FFF2-40B4-BE49-F238E27FC236}">
              <a16:creationId xmlns:a16="http://schemas.microsoft.com/office/drawing/2014/main" id="{5C424B6A-E9C0-430B-85B9-8BEFFE58C97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3575" r="49901" b="30351"/>
        <a:stretch>
          <a:fillRect/>
        </a:stretch>
      </xdr:blipFill>
      <xdr:spPr bwMode="auto">
        <a:xfrm>
          <a:off x="6765224" y="62042654"/>
          <a:ext cx="1170214" cy="924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3791445</xdr:colOff>
      <xdr:row>37</xdr:row>
      <xdr:rowOff>2055193</xdr:rowOff>
    </xdr:from>
    <xdr:to>
      <xdr:col>3</xdr:col>
      <xdr:colOff>4975267</xdr:colOff>
      <xdr:row>37</xdr:row>
      <xdr:rowOff>2979716</xdr:rowOff>
    </xdr:to>
    <xdr:pic>
      <xdr:nvPicPr>
        <xdr:cNvPr id="12" name="Picture 10">
          <a:extLst>
            <a:ext uri="{FF2B5EF4-FFF2-40B4-BE49-F238E27FC236}">
              <a16:creationId xmlns:a16="http://schemas.microsoft.com/office/drawing/2014/main" id="{FF562D95-FDF8-4046-93EF-62765C8C7D98}"/>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9729" r="23440" b="30351"/>
        <a:stretch>
          <a:fillRect/>
        </a:stretch>
      </xdr:blipFill>
      <xdr:spPr bwMode="auto">
        <a:xfrm>
          <a:off x="7999763" y="62028057"/>
          <a:ext cx="1183822" cy="924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3186546</xdr:colOff>
      <xdr:row>39</xdr:row>
      <xdr:rowOff>3377044</xdr:rowOff>
    </xdr:from>
    <xdr:to>
      <xdr:col>3</xdr:col>
      <xdr:colOff>6270394</xdr:colOff>
      <xdr:row>40</xdr:row>
      <xdr:rowOff>708</xdr:rowOff>
    </xdr:to>
    <xdr:pic>
      <xdr:nvPicPr>
        <xdr:cNvPr id="18" name="Picture 17">
          <a:extLst>
            <a:ext uri="{FF2B5EF4-FFF2-40B4-BE49-F238E27FC236}">
              <a16:creationId xmlns:a16="http://schemas.microsoft.com/office/drawing/2014/main" id="{BD5FCF3A-34F8-4A86-980F-55BA3F5706C2}"/>
            </a:ext>
          </a:extLst>
        </xdr:cNvPr>
        <xdr:cNvPicPr>
          <a:picLocks noChangeAspect="1"/>
        </xdr:cNvPicPr>
      </xdr:nvPicPr>
      <xdr:blipFill rotWithShape="1">
        <a:blip xmlns:r="http://schemas.openxmlformats.org/officeDocument/2006/relationships" r:embed="rId3"/>
        <a:srcRect l="7624" t="34442" r="6277" b="14887"/>
        <a:stretch/>
      </xdr:blipFill>
      <xdr:spPr>
        <a:xfrm>
          <a:off x="7394864" y="69307362"/>
          <a:ext cx="3083848" cy="1818337"/>
        </a:xfrm>
        <a:prstGeom prst="rect">
          <a:avLst/>
        </a:prstGeom>
      </xdr:spPr>
    </xdr:pic>
    <xdr:clientData/>
  </xdr:twoCellAnchor>
  <xdr:twoCellAnchor>
    <xdr:from>
      <xdr:col>3</xdr:col>
      <xdr:colOff>2091734</xdr:colOff>
      <xdr:row>84</xdr:row>
      <xdr:rowOff>1125682</xdr:rowOff>
    </xdr:from>
    <xdr:to>
      <xdr:col>3</xdr:col>
      <xdr:colOff>3362902</xdr:colOff>
      <xdr:row>84</xdr:row>
      <xdr:rowOff>2675270</xdr:rowOff>
    </xdr:to>
    <xdr:sp macro="" textlink="">
      <xdr:nvSpPr>
        <xdr:cNvPr id="6" name="Rectangle 6">
          <a:extLst>
            <a:ext uri="{FF2B5EF4-FFF2-40B4-BE49-F238E27FC236}">
              <a16:creationId xmlns:a16="http://schemas.microsoft.com/office/drawing/2014/main" id="{FC943C34-DF2F-4504-8F83-F8D3396881F3}"/>
            </a:ext>
          </a:extLst>
        </xdr:cNvPr>
        <xdr:cNvSpPr/>
      </xdr:nvSpPr>
      <xdr:spPr>
        <a:xfrm>
          <a:off x="6120809" y="121064482"/>
          <a:ext cx="1271168" cy="1549588"/>
        </a:xfrm>
        <a:prstGeom prst="rect">
          <a:avLst/>
        </a:prstGeom>
        <a:blipFill dpi="0" rotWithShape="1">
          <a:blip xmlns:r="http://schemas.openxmlformats.org/officeDocument/2006/relationships" r:embed="rId4"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1026160</xdr:colOff>
      <xdr:row>93</xdr:row>
      <xdr:rowOff>0</xdr:rowOff>
    </xdr:from>
    <xdr:to>
      <xdr:col>3</xdr:col>
      <xdr:colOff>2397760</xdr:colOff>
      <xdr:row>93</xdr:row>
      <xdr:rowOff>2269</xdr:rowOff>
    </xdr:to>
    <xdr:pic>
      <xdr:nvPicPr>
        <xdr:cNvPr id="2" name="Picture 1">
          <a:extLst>
            <a:ext uri="{FF2B5EF4-FFF2-40B4-BE49-F238E27FC236}">
              <a16:creationId xmlns:a16="http://schemas.microsoft.com/office/drawing/2014/main" id="{F48167A4-CF60-4330-949D-51D35C12F1FC}"/>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761" b="1697"/>
        <a:stretch/>
      </xdr:blipFill>
      <xdr:spPr>
        <a:xfrm flipH="1">
          <a:off x="5245735" y="100383975"/>
          <a:ext cx="1371600" cy="2269"/>
        </a:xfrm>
        <a:prstGeom prst="rect">
          <a:avLst/>
        </a:prstGeom>
      </xdr:spPr>
    </xdr:pic>
    <xdr:clientData/>
  </xdr:twoCellAnchor>
  <xdr:oneCellAnchor>
    <xdr:from>
      <xdr:col>3</xdr:col>
      <xdr:colOff>1026160</xdr:colOff>
      <xdr:row>93</xdr:row>
      <xdr:rowOff>0</xdr:rowOff>
    </xdr:from>
    <xdr:ext cx="1371600" cy="2269"/>
    <xdr:pic>
      <xdr:nvPicPr>
        <xdr:cNvPr id="3" name="Picture 2">
          <a:extLst>
            <a:ext uri="{FF2B5EF4-FFF2-40B4-BE49-F238E27FC236}">
              <a16:creationId xmlns:a16="http://schemas.microsoft.com/office/drawing/2014/main" id="{FEA6C8B3-F29E-4526-B136-D141E30D38A3}"/>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761" b="1697"/>
        <a:stretch/>
      </xdr:blipFill>
      <xdr:spPr>
        <a:xfrm flipH="1">
          <a:off x="5245735" y="100383975"/>
          <a:ext cx="1371600" cy="2269"/>
        </a:xfrm>
        <a:prstGeom prst="rect">
          <a:avLst/>
        </a:prstGeom>
      </xdr:spPr>
    </xdr:pic>
    <xdr:clientData/>
  </xdr:oneCellAnchor>
  <xdr:twoCellAnchor editAs="oneCell">
    <xdr:from>
      <xdr:col>3</xdr:col>
      <xdr:colOff>1847937</xdr:colOff>
      <xdr:row>32</xdr:row>
      <xdr:rowOff>1526137</xdr:rowOff>
    </xdr:from>
    <xdr:to>
      <xdr:col>3</xdr:col>
      <xdr:colOff>4425402</xdr:colOff>
      <xdr:row>32</xdr:row>
      <xdr:rowOff>3912785</xdr:rowOff>
    </xdr:to>
    <xdr:pic>
      <xdr:nvPicPr>
        <xdr:cNvPr id="4" name="Picture 3">
          <a:extLst>
            <a:ext uri="{FF2B5EF4-FFF2-40B4-BE49-F238E27FC236}">
              <a16:creationId xmlns:a16="http://schemas.microsoft.com/office/drawing/2014/main" id="{CCF7FA1A-201D-45D4-9E38-74CD720C8E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67512" y="45855487"/>
          <a:ext cx="2577465" cy="2386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2091734</xdr:colOff>
      <xdr:row>84</xdr:row>
      <xdr:rowOff>1125682</xdr:rowOff>
    </xdr:from>
    <xdr:to>
      <xdr:col>3</xdr:col>
      <xdr:colOff>3362902</xdr:colOff>
      <xdr:row>84</xdr:row>
      <xdr:rowOff>2675270</xdr:rowOff>
    </xdr:to>
    <xdr:sp macro="" textlink="">
      <xdr:nvSpPr>
        <xdr:cNvPr id="13" name="Rectangle 6">
          <a:extLst>
            <a:ext uri="{FF2B5EF4-FFF2-40B4-BE49-F238E27FC236}">
              <a16:creationId xmlns:a16="http://schemas.microsoft.com/office/drawing/2014/main" id="{8DA6F04F-1FB9-40B8-B49D-D381B5B301C1}"/>
            </a:ext>
          </a:extLst>
        </xdr:cNvPr>
        <xdr:cNvSpPr/>
      </xdr:nvSpPr>
      <xdr:spPr>
        <a:xfrm>
          <a:off x="6473234" y="93587455"/>
          <a:ext cx="1271168" cy="1549588"/>
        </a:xfrm>
        <a:prstGeom prst="rect">
          <a:avLst/>
        </a:prstGeom>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2563092</xdr:colOff>
      <xdr:row>37</xdr:row>
      <xdr:rowOff>640774</xdr:rowOff>
    </xdr:from>
    <xdr:to>
      <xdr:col>3</xdr:col>
      <xdr:colOff>3733306</xdr:colOff>
      <xdr:row>37</xdr:row>
      <xdr:rowOff>1565297</xdr:rowOff>
    </xdr:to>
    <xdr:pic>
      <xdr:nvPicPr>
        <xdr:cNvPr id="18" name="Picture 17">
          <a:extLst>
            <a:ext uri="{FF2B5EF4-FFF2-40B4-BE49-F238E27FC236}">
              <a16:creationId xmlns:a16="http://schemas.microsoft.com/office/drawing/2014/main" id="{4B141594-21F3-4851-AA1C-C8956AA3A034}"/>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3575" r="49901" b="30351"/>
        <a:stretch>
          <a:fillRect/>
        </a:stretch>
      </xdr:blipFill>
      <xdr:spPr bwMode="auto">
        <a:xfrm>
          <a:off x="6580910" y="61895183"/>
          <a:ext cx="1170214" cy="924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3711040</xdr:colOff>
      <xdr:row>37</xdr:row>
      <xdr:rowOff>626176</xdr:rowOff>
    </xdr:from>
    <xdr:to>
      <xdr:col>3</xdr:col>
      <xdr:colOff>4894862</xdr:colOff>
      <xdr:row>37</xdr:row>
      <xdr:rowOff>1550699</xdr:rowOff>
    </xdr:to>
    <xdr:pic>
      <xdr:nvPicPr>
        <xdr:cNvPr id="19" name="Picture 10">
          <a:extLst>
            <a:ext uri="{FF2B5EF4-FFF2-40B4-BE49-F238E27FC236}">
              <a16:creationId xmlns:a16="http://schemas.microsoft.com/office/drawing/2014/main" id="{07AC0385-7166-4AF2-9531-C72906CD99E8}"/>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9729" r="23440" b="30351"/>
        <a:stretch>
          <a:fillRect/>
        </a:stretch>
      </xdr:blipFill>
      <xdr:spPr bwMode="auto">
        <a:xfrm>
          <a:off x="7728858" y="61880585"/>
          <a:ext cx="1183822" cy="924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2975615</xdr:colOff>
      <xdr:row>38</xdr:row>
      <xdr:rowOff>3313260</xdr:rowOff>
    </xdr:from>
    <xdr:ext cx="3083848" cy="1818337"/>
    <xdr:pic>
      <xdr:nvPicPr>
        <xdr:cNvPr id="22" name="Picture 21">
          <a:extLst>
            <a:ext uri="{FF2B5EF4-FFF2-40B4-BE49-F238E27FC236}">
              <a16:creationId xmlns:a16="http://schemas.microsoft.com/office/drawing/2014/main" id="{79997A00-19D7-4377-8D07-7D2754DFD5F2}"/>
            </a:ext>
          </a:extLst>
        </xdr:cNvPr>
        <xdr:cNvPicPr>
          <a:picLocks noChangeAspect="1"/>
        </xdr:cNvPicPr>
      </xdr:nvPicPr>
      <xdr:blipFill rotWithShape="1">
        <a:blip xmlns:r="http://schemas.openxmlformats.org/officeDocument/2006/relationships" r:embed="rId5"/>
        <a:srcRect l="7624" t="34442" r="6277" b="14887"/>
        <a:stretch/>
      </xdr:blipFill>
      <xdr:spPr>
        <a:xfrm>
          <a:off x="7195190" y="67721310"/>
          <a:ext cx="3083848" cy="1818337"/>
        </a:xfrm>
        <a:prstGeom prst="rect">
          <a:avLst/>
        </a:prstGeom>
      </xdr:spPr>
    </xdr:pic>
    <xdr:clientData/>
  </xdr:oneCellAnchor>
  <xdr:twoCellAnchor editAs="oneCell">
    <xdr:from>
      <xdr:col>3</xdr:col>
      <xdr:colOff>3186546</xdr:colOff>
      <xdr:row>39</xdr:row>
      <xdr:rowOff>3377044</xdr:rowOff>
    </xdr:from>
    <xdr:to>
      <xdr:col>3</xdr:col>
      <xdr:colOff>6270394</xdr:colOff>
      <xdr:row>40</xdr:row>
      <xdr:rowOff>5122</xdr:rowOff>
    </xdr:to>
    <xdr:pic>
      <xdr:nvPicPr>
        <xdr:cNvPr id="23" name="Picture 22">
          <a:extLst>
            <a:ext uri="{FF2B5EF4-FFF2-40B4-BE49-F238E27FC236}">
              <a16:creationId xmlns:a16="http://schemas.microsoft.com/office/drawing/2014/main" id="{F7BDCDE4-C856-44DF-A7D4-5866D0E60211}"/>
            </a:ext>
          </a:extLst>
        </xdr:cNvPr>
        <xdr:cNvPicPr>
          <a:picLocks noChangeAspect="1"/>
        </xdr:cNvPicPr>
      </xdr:nvPicPr>
      <xdr:blipFill rotWithShape="1">
        <a:blip xmlns:r="http://schemas.openxmlformats.org/officeDocument/2006/relationships" r:embed="rId5"/>
        <a:srcRect l="7624" t="34442" r="6277" b="14887"/>
        <a:stretch/>
      </xdr:blipFill>
      <xdr:spPr>
        <a:xfrm>
          <a:off x="7406121" y="72976219"/>
          <a:ext cx="3083848" cy="18183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abelbe-my.sharepoint.com/Users/HP/Documents/School%20IV/R1%20School%20Construction/A14%20EJ%20Ph3/Assessment%20Arlette%20Draft/Al-Hasan%20Althany/Alhassan%20althan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nabelbe-my.sharepoint.com/Users/HP/Documents/School%20IV/R1%20School%20Construction/A14%20EJ%20Ph2/1%20Assessment/EJ%20Survey%20Update%202017%20Unprotected/Ahbab%20Al%20Rahman-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THWEIB, Anas" id="{64B6D08B-358D-404C-AF1E-CA75DB4D6566}" userId="anas.thweib@enabel.be" providerId="PeoplePicker"/>
  <person displayName="ABOUDI, Walid" id="{6493B2A2-80F6-4390-B93D-9A276525B7A9}" userId="S::walid.aboudi@enabel.be::600eae8d-bef2-483b-9ed3-3605308b9a0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70" dT="2025-12-09T12:58:26.03" personId="{6493B2A2-80F6-4390-B93D-9A276525B7A9}" id="{37E72554-2DD8-4204-8BF6-FC70DE892243}" done="1">
    <text>@THWEIB, Anas why 3 points but 2 devices?</text>
    <mentions>
      <mention mentionpersonId="{64B6D08B-358D-404C-AF1E-CA75DB4D6566}" mentionId="{7248272D-E9A4-4707-BCB3-7C0140FB1D14}" startIndex="0" length="13"/>
    </mentions>
  </threadedComment>
  <threadedComment ref="K71" dT="2025-12-09T12:58:26.03" personId="{6493B2A2-80F6-4390-B93D-9A276525B7A9}" id="{9B04AECC-9C9F-4283-95DD-3A51A60780B3}" done="1">
    <text>@THWEIB, Anas why 3 points but 2 devices?</text>
    <mentions>
      <mention mentionpersonId="{64B6D08B-358D-404C-AF1E-CA75DB4D6566}" mentionId="{7CC997FD-3001-4477-9ADF-7F84BBB0050F}" startIndex="0" length="13"/>
    </mentions>
  </threadedComment>
  <threadedComment ref="K72" dT="2025-12-09T12:58:26.03" personId="{6493B2A2-80F6-4390-B93D-9A276525B7A9}" id="{A9F941D1-E662-4F48-9FCD-B8CF08F20D6A}" done="1">
    <text>@THWEIB, Anas why 3 points but 2 devices?</text>
    <mentions>
      <mention mentionpersonId="{64B6D08B-358D-404C-AF1E-CA75DB4D6566}" mentionId="{BBEAE65B-CCC7-4114-B2B4-3885C4D1C4B9}" startIndex="0" length="13"/>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6"/>
  <sheetViews>
    <sheetView tabSelected="1" view="pageBreakPreview" topLeftCell="A6" zoomScale="60" zoomScaleNormal="55" workbookViewId="0">
      <selection activeCell="D15" sqref="D15:F15"/>
    </sheetView>
  </sheetViews>
  <sheetFormatPr defaultColWidth="0" defaultRowHeight="0" customHeight="1" zeroHeight="1"/>
  <cols>
    <col min="1" max="1" width="14.453125" customWidth="1"/>
    <col min="2" max="2" width="47.81640625" customWidth="1"/>
    <col min="3" max="3" width="52.7265625" customWidth="1"/>
    <col min="4" max="8" width="14.54296875" customWidth="1"/>
    <col min="9" max="9" width="16.81640625" customWidth="1"/>
    <col min="10" max="11" width="14.54296875" customWidth="1"/>
    <col min="12" max="15" width="0" hidden="1" customWidth="1"/>
    <col min="16" max="16384" width="9.1796875" hidden="1"/>
  </cols>
  <sheetData>
    <row r="1" spans="1:11" s="16" customFormat="1" ht="33" customHeight="1">
      <c r="A1" s="534" t="s">
        <v>0</v>
      </c>
      <c r="B1" s="535"/>
      <c r="C1" s="535"/>
      <c r="D1" s="535"/>
      <c r="E1" s="535"/>
      <c r="F1" s="535"/>
      <c r="G1" s="535"/>
      <c r="H1" s="535"/>
      <c r="I1" s="535"/>
      <c r="J1" s="535"/>
      <c r="K1" s="536"/>
    </row>
    <row r="2" spans="1:11" s="16" customFormat="1" ht="26">
      <c r="A2" s="537" t="s">
        <v>1</v>
      </c>
      <c r="B2" s="538"/>
      <c r="C2" s="538"/>
      <c r="D2" s="538"/>
      <c r="E2" s="538"/>
      <c r="F2" s="538"/>
      <c r="G2" s="538"/>
      <c r="H2" s="538"/>
      <c r="I2" s="538"/>
      <c r="J2" s="538"/>
      <c r="K2" s="539"/>
    </row>
    <row r="3" spans="1:11" s="16" customFormat="1" ht="26">
      <c r="A3" s="548" t="s">
        <v>2</v>
      </c>
      <c r="B3" s="549"/>
      <c r="C3" s="549"/>
      <c r="D3" s="549"/>
      <c r="E3" s="549"/>
      <c r="F3" s="549"/>
      <c r="G3" s="549"/>
      <c r="H3" s="549"/>
      <c r="I3" s="549"/>
      <c r="J3" s="549"/>
      <c r="K3" s="550"/>
    </row>
    <row r="4" spans="1:11" s="16" customFormat="1" ht="26">
      <c r="A4" s="548" t="s">
        <v>3</v>
      </c>
      <c r="B4" s="549"/>
      <c r="C4" s="549"/>
      <c r="D4" s="549"/>
      <c r="E4" s="549"/>
      <c r="F4" s="549"/>
      <c r="G4" s="549"/>
      <c r="H4" s="549"/>
      <c r="I4" s="549"/>
      <c r="J4" s="549"/>
      <c r="K4" s="550"/>
    </row>
    <row r="5" spans="1:11" ht="26">
      <c r="A5" s="32"/>
      <c r="B5" s="33"/>
      <c r="C5" s="33"/>
      <c r="D5" s="33"/>
      <c r="E5" s="33"/>
      <c r="F5" s="33"/>
      <c r="G5" s="33"/>
      <c r="H5" s="33"/>
      <c r="I5" s="140"/>
      <c r="J5" s="33"/>
      <c r="K5" s="34"/>
    </row>
    <row r="6" spans="1:11" ht="26">
      <c r="A6" s="32"/>
      <c r="B6" s="33"/>
      <c r="C6" s="33"/>
      <c r="D6" s="33"/>
      <c r="E6" s="33"/>
      <c r="F6" s="33"/>
      <c r="G6" s="33"/>
      <c r="H6" s="33"/>
      <c r="I6" s="33"/>
      <c r="J6" s="33"/>
      <c r="K6" s="34"/>
    </row>
    <row r="7" spans="1:11" ht="26.5" thickBot="1">
      <c r="A7" s="32"/>
      <c r="B7" s="33"/>
      <c r="C7" s="33"/>
      <c r="D7" s="33"/>
      <c r="E7" s="33"/>
      <c r="F7" s="33"/>
      <c r="G7" s="33"/>
      <c r="H7" s="33"/>
      <c r="I7" s="33"/>
      <c r="J7" s="33"/>
      <c r="K7" s="34"/>
    </row>
    <row r="8" spans="1:11" ht="26.5" thickBot="1">
      <c r="A8" s="32"/>
      <c r="B8" s="543" t="s">
        <v>4</v>
      </c>
      <c r="C8" s="544"/>
      <c r="D8" s="543" t="s">
        <v>5</v>
      </c>
      <c r="E8" s="544"/>
      <c r="F8" s="554"/>
      <c r="G8" s="540" t="s">
        <v>6</v>
      </c>
      <c r="H8" s="541"/>
      <c r="I8" s="542"/>
      <c r="J8" s="33"/>
      <c r="K8" s="34"/>
    </row>
    <row r="9" spans="1:11" s="17" customFormat="1" ht="26">
      <c r="A9" s="32"/>
      <c r="B9" s="524" t="str">
        <f>'Lot 1 '!G8</f>
        <v>Alnahda Basic Boys School</v>
      </c>
      <c r="C9" s="525"/>
      <c r="D9" s="555">
        <f>SUMPRODUCT('Lot 1 '!G$10:G$93,'Lot 1 '!$O$10:$O$93)</f>
        <v>0</v>
      </c>
      <c r="E9" s="556"/>
      <c r="F9" s="557"/>
      <c r="G9" s="532"/>
      <c r="H9" s="532"/>
      <c r="I9" s="533"/>
      <c r="J9" s="33"/>
      <c r="K9" s="34"/>
    </row>
    <row r="10" spans="1:11" s="17" customFormat="1" ht="26">
      <c r="A10" s="32"/>
      <c r="B10" s="526" t="str">
        <f>'Lot 1 '!H8</f>
        <v>Arab Alfrajat Basic Mixed School</v>
      </c>
      <c r="C10" s="527"/>
      <c r="D10" s="551">
        <f>SUMPRODUCT('Lot 1 '!H$10:H$93,'Lot 1 '!$O$10:$O$93)</f>
        <v>0</v>
      </c>
      <c r="E10" s="552"/>
      <c r="F10" s="553"/>
      <c r="G10" s="545"/>
      <c r="H10" s="546"/>
      <c r="I10" s="547"/>
      <c r="J10" s="33"/>
      <c r="K10" s="34"/>
    </row>
    <row r="11" spans="1:11" s="17" customFormat="1" ht="26">
      <c r="A11" s="32"/>
      <c r="B11" s="526" t="str">
        <f>'Lot 1 '!I8</f>
        <v>Houssan Secondary Girls School</v>
      </c>
      <c r="C11" s="527"/>
      <c r="D11" s="521">
        <f>SUMPRODUCT('Lot 1 '!I$10:I$93,'Lot 1 '!$O$10:$O$93)</f>
        <v>0</v>
      </c>
      <c r="E11" s="522"/>
      <c r="F11" s="523"/>
      <c r="G11" s="545"/>
      <c r="H11" s="546"/>
      <c r="I11" s="547"/>
      <c r="J11" s="33"/>
      <c r="K11" s="34"/>
    </row>
    <row r="12" spans="1:11" s="17" customFormat="1" ht="26">
      <c r="A12" s="32"/>
      <c r="B12" s="526" t="str">
        <f>'Lot 1 '!J8</f>
        <v>Idna Secondary Girls’ School</v>
      </c>
      <c r="C12" s="527"/>
      <c r="D12" s="521">
        <f>SUMPRODUCT('Lot 1 '!J$10:J$93,'Lot 1 '!$O$10:$O$93)</f>
        <v>0</v>
      </c>
      <c r="E12" s="522"/>
      <c r="F12" s="523"/>
      <c r="G12" s="545"/>
      <c r="H12" s="546"/>
      <c r="I12" s="547"/>
      <c r="J12" s="33"/>
      <c r="K12" s="34"/>
    </row>
    <row r="13" spans="1:11" s="17" customFormat="1" ht="26">
      <c r="A13" s="32"/>
      <c r="B13" s="526" t="str">
        <f>'Lot 1 '!K8</f>
        <v>Jouret Al Shamaa Secondary Coed School</v>
      </c>
      <c r="C13" s="527"/>
      <c r="D13" s="521">
        <f>SUMPRODUCT('Lot 1 '!K$10:K$93,'Lot 1 '!$O$10:$O$93)</f>
        <v>0</v>
      </c>
      <c r="E13" s="522"/>
      <c r="F13" s="523"/>
      <c r="G13" s="545"/>
      <c r="H13" s="546"/>
      <c r="I13" s="547"/>
      <c r="J13" s="33"/>
      <c r="K13" s="34"/>
    </row>
    <row r="14" spans="1:11" s="17" customFormat="1" ht="26">
      <c r="A14" s="32"/>
      <c r="B14" s="526" t="str">
        <f>'Lot 1 '!L8</f>
        <v>Marah Rabah Secondary Boys School</v>
      </c>
      <c r="C14" s="527"/>
      <c r="D14" s="521">
        <f>SUMPRODUCT('Lot 1 '!L$10:L$93,'Lot 1 '!$O$10:$O$93)</f>
        <v>0</v>
      </c>
      <c r="E14" s="522"/>
      <c r="F14" s="523"/>
      <c r="G14" s="545"/>
      <c r="H14" s="546"/>
      <c r="I14" s="547"/>
      <c r="J14" s="33"/>
      <c r="K14" s="34"/>
    </row>
    <row r="15" spans="1:11" s="17" customFormat="1" ht="26">
      <c r="A15" s="32"/>
      <c r="B15" s="526" t="str">
        <f>'Lot 1 '!M8</f>
        <v>Nahhalin Secondary Boys School</v>
      </c>
      <c r="C15" s="527"/>
      <c r="D15" s="521">
        <f>SUMPRODUCT('Lot 1 '!M$10:M$93,'Lot 1 '!$O$10:$O$93)</f>
        <v>0</v>
      </c>
      <c r="E15" s="522"/>
      <c r="F15" s="523"/>
      <c r="G15" s="545"/>
      <c r="H15" s="546"/>
      <c r="I15" s="547"/>
      <c r="J15" s="33"/>
      <c r="K15" s="34"/>
    </row>
    <row r="16" spans="1:11" s="17" customFormat="1" ht="26.5" thickBot="1">
      <c r="A16" s="32"/>
      <c r="B16" s="526" t="str">
        <f>'Lot 1 '!N8</f>
        <v>Thabara Basic Mixed School</v>
      </c>
      <c r="C16" s="528"/>
      <c r="D16" s="521">
        <f>SUMPRODUCT('Lot 1 '!N$10:N$93,'Lot 1 '!$O$10:$O$93)</f>
        <v>0</v>
      </c>
      <c r="E16" s="522"/>
      <c r="F16" s="523"/>
      <c r="G16" s="545"/>
      <c r="H16" s="546"/>
      <c r="I16" s="547"/>
      <c r="J16" s="33"/>
      <c r="K16" s="34"/>
    </row>
    <row r="17" spans="1:11" s="17" customFormat="1" ht="26">
      <c r="A17" s="32"/>
      <c r="B17" s="529" t="str">
        <f>'Lot 2 '!G8</f>
        <v>Adawiah Secondary Girls School</v>
      </c>
      <c r="C17" s="530"/>
      <c r="D17" s="531"/>
      <c r="E17" s="532"/>
      <c r="F17" s="533"/>
      <c r="G17" s="555">
        <f>SUMPRODUCT('Lot 2 '!G$10:G$93,'Lot 1 '!$O$10:$O$93)</f>
        <v>0</v>
      </c>
      <c r="H17" s="556"/>
      <c r="I17" s="557"/>
      <c r="J17" s="33"/>
      <c r="K17" s="34"/>
    </row>
    <row r="18" spans="1:11" s="17" customFormat="1" ht="26">
      <c r="A18" s="32"/>
      <c r="B18" s="571" t="str">
        <f>'Lot 2 '!H8</f>
        <v>Faroun Secondary Girls School</v>
      </c>
      <c r="C18" s="572"/>
      <c r="D18" s="509"/>
      <c r="E18" s="510"/>
      <c r="F18" s="511"/>
      <c r="G18" s="551">
        <f>SUMPRODUCT('Lot 2 '!H$10:H$93,'Lot 1 '!$O$10:$O$93)</f>
        <v>0</v>
      </c>
      <c r="H18" s="552"/>
      <c r="I18" s="553"/>
      <c r="J18" s="33"/>
      <c r="K18" s="34"/>
    </row>
    <row r="19" spans="1:11" s="17" customFormat="1" ht="26">
      <c r="A19" s="32"/>
      <c r="B19" s="507" t="str">
        <f>'Lot 2 '!I8</f>
        <v>Rameen Secondary Boys School</v>
      </c>
      <c r="C19" s="508"/>
      <c r="D19" s="515"/>
      <c r="E19" s="516"/>
      <c r="F19" s="517"/>
      <c r="G19" s="512">
        <f>SUMPRODUCT('Lot 2 '!I$10:I$93,'Lot 2 '!$O$10:$O$93)</f>
        <v>0</v>
      </c>
      <c r="H19" s="513"/>
      <c r="I19" s="514"/>
      <c r="J19" s="33"/>
      <c r="K19" s="34"/>
    </row>
    <row r="20" spans="1:11" s="17" customFormat="1" ht="26">
      <c r="A20" s="32"/>
      <c r="B20" s="507" t="str">
        <f>'Lot 2 '!J8</f>
        <v>Tammoun Second Basic Boys School</v>
      </c>
      <c r="C20" s="508"/>
      <c r="D20" s="563"/>
      <c r="E20" s="564"/>
      <c r="F20" s="565"/>
      <c r="G20" s="512">
        <f>SUMPRODUCT('Lot 2 '!J$10:J$93,'Lot 2 '!$O$10:$O$93)</f>
        <v>0</v>
      </c>
      <c r="H20" s="513"/>
      <c r="I20" s="514"/>
      <c r="J20" s="33"/>
      <c r="K20" s="34"/>
    </row>
    <row r="21" spans="1:11" s="17" customFormat="1" ht="26">
      <c r="A21" s="32"/>
      <c r="B21" s="507" t="str">
        <f>'Lot 2 '!K8</f>
        <v>Musqat Secondary Boys Scool</v>
      </c>
      <c r="C21" s="508"/>
      <c r="D21" s="509"/>
      <c r="E21" s="510"/>
      <c r="F21" s="511"/>
      <c r="G21" s="512">
        <f>SUMPRODUCT('Lot 2 '!K$10:K$93,'Lot 2 '!$O$10:$O$93)</f>
        <v>0</v>
      </c>
      <c r="H21" s="513"/>
      <c r="I21" s="514"/>
      <c r="J21" s="33"/>
      <c r="K21" s="34"/>
    </row>
    <row r="22" spans="1:11" s="17" customFormat="1" ht="26">
      <c r="A22" s="32"/>
      <c r="B22" s="507" t="str">
        <f>'Lot 2 '!L8</f>
        <v>Al-Nweimeh Secondary Boys School</v>
      </c>
      <c r="C22" s="508"/>
      <c r="D22" s="509"/>
      <c r="E22" s="510"/>
      <c r="F22" s="511"/>
      <c r="G22" s="512">
        <f>SUMPRODUCT('Lot 2 '!L$10:L$93,'Lot 2 '!$O$10:$O$93)</f>
        <v>0</v>
      </c>
      <c r="H22" s="513"/>
      <c r="I22" s="514"/>
      <c r="J22" s="33"/>
      <c r="K22" s="34"/>
    </row>
    <row r="23" spans="1:11" s="17" customFormat="1" ht="26">
      <c r="A23" s="32"/>
      <c r="B23" s="507" t="str">
        <f>'Lot 2 '!M8</f>
        <v>Al-Auja Secondary Girls School</v>
      </c>
      <c r="C23" s="508"/>
      <c r="D23" s="515"/>
      <c r="E23" s="516"/>
      <c r="F23" s="517"/>
      <c r="G23" s="512">
        <f>SUMPRODUCT('Lot 2 '!M$10:M$93,'Lot 2 '!$O$10:$O$93)</f>
        <v>0</v>
      </c>
      <c r="H23" s="513"/>
      <c r="I23" s="514"/>
      <c r="J23" s="33"/>
      <c r="K23" s="34"/>
    </row>
    <row r="24" spans="1:11" s="17" customFormat="1" ht="26.5" thickBot="1">
      <c r="A24" s="32"/>
      <c r="B24" s="526" t="str">
        <f>'Lot 1 '!N8</f>
        <v>Thabara Basic Mixed School</v>
      </c>
      <c r="C24" s="527"/>
      <c r="D24" s="563"/>
      <c r="E24" s="564"/>
      <c r="F24" s="565"/>
      <c r="G24" s="566">
        <f>SUMPRODUCT('Lot 2 '!N$10:N$93,'Lot 2 '!$O$10:$O$93)</f>
        <v>0</v>
      </c>
      <c r="H24" s="567"/>
      <c r="I24" s="568"/>
      <c r="J24" s="33"/>
      <c r="K24" s="34"/>
    </row>
    <row r="25" spans="1:11" s="17" customFormat="1" ht="26.5" thickBot="1">
      <c r="A25" s="32"/>
      <c r="B25" s="558" t="s">
        <v>7</v>
      </c>
      <c r="C25" s="559"/>
      <c r="D25" s="560">
        <f>SUM(D9:F16)</f>
        <v>0</v>
      </c>
      <c r="E25" s="561"/>
      <c r="F25" s="562"/>
      <c r="G25" s="569">
        <f>SUM(G17:I24)</f>
        <v>0</v>
      </c>
      <c r="H25" s="561">
        <f>SUM(H9:H24)</f>
        <v>0</v>
      </c>
      <c r="I25" s="562">
        <f>SUM(I9:I24)</f>
        <v>0</v>
      </c>
      <c r="J25" s="33"/>
      <c r="K25" s="34"/>
    </row>
    <row r="26" spans="1:11" ht="26">
      <c r="A26" s="32"/>
      <c r="B26" s="33"/>
      <c r="C26" s="33"/>
      <c r="D26" s="33"/>
      <c r="E26" s="33"/>
      <c r="F26" s="33"/>
      <c r="G26" s="33"/>
      <c r="H26" s="33"/>
      <c r="I26" s="33"/>
      <c r="J26" s="33"/>
      <c r="K26" s="34"/>
    </row>
    <row r="27" spans="1:11" ht="60.65" customHeight="1">
      <c r="A27" s="32"/>
      <c r="B27" s="570" t="s">
        <v>8</v>
      </c>
      <c r="C27" s="570"/>
      <c r="D27" s="570"/>
      <c r="E27" s="570"/>
      <c r="F27" s="570"/>
      <c r="G27" s="570"/>
      <c r="H27" s="570"/>
      <c r="I27" s="570"/>
      <c r="J27" s="33"/>
      <c r="K27" s="34"/>
    </row>
    <row r="28" spans="1:11" ht="39.4" customHeight="1" thickBot="1">
      <c r="A28" s="32"/>
      <c r="B28" s="35"/>
      <c r="C28" s="35"/>
      <c r="D28" s="35"/>
      <c r="E28" s="35"/>
      <c r="F28" s="35"/>
      <c r="G28" s="35"/>
      <c r="H28" s="35"/>
      <c r="I28" s="33"/>
      <c r="J28" s="33"/>
      <c r="K28" s="34"/>
    </row>
    <row r="29" spans="1:11" ht="46.15" customHeight="1" thickBot="1">
      <c r="A29" s="32"/>
      <c r="B29" s="36" t="s">
        <v>9</v>
      </c>
      <c r="C29" s="518"/>
      <c r="D29" s="519"/>
      <c r="E29" s="519"/>
      <c r="F29" s="519"/>
      <c r="G29" s="520"/>
      <c r="H29" s="33"/>
      <c r="I29" s="33"/>
      <c r="J29" s="33"/>
      <c r="K29" s="34"/>
    </row>
    <row r="30" spans="1:11" ht="46.15" customHeight="1" thickBot="1">
      <c r="A30" s="32"/>
      <c r="B30" s="36" t="s">
        <v>10</v>
      </c>
      <c r="C30" s="518"/>
      <c r="D30" s="519"/>
      <c r="E30" s="519"/>
      <c r="F30" s="519"/>
      <c r="G30" s="520"/>
      <c r="H30" s="33"/>
      <c r="I30" s="33"/>
      <c r="J30" s="33"/>
      <c r="K30" s="34"/>
    </row>
    <row r="31" spans="1:11" ht="46.15" customHeight="1" thickBot="1">
      <c r="A31" s="32"/>
      <c r="B31" s="36" t="s">
        <v>11</v>
      </c>
      <c r="C31" s="518"/>
      <c r="D31" s="519"/>
      <c r="E31" s="519"/>
      <c r="F31" s="519"/>
      <c r="G31" s="520"/>
      <c r="H31" s="33"/>
      <c r="I31" s="33"/>
      <c r="J31" s="33"/>
      <c r="K31" s="34"/>
    </row>
    <row r="32" spans="1:11" ht="39.65" customHeight="1" thickBot="1">
      <c r="A32" s="32"/>
      <c r="B32" s="36" t="s">
        <v>12</v>
      </c>
      <c r="C32" s="37">
        <f ca="1">TODAY()</f>
        <v>46164</v>
      </c>
      <c r="D32" s="85"/>
      <c r="E32" s="85"/>
      <c r="F32" s="38">
        <f ca="1">NOW()</f>
        <v>46164.438047916665</v>
      </c>
      <c r="G32" s="39"/>
      <c r="H32" s="40"/>
      <c r="I32" s="33"/>
      <c r="J32" s="33"/>
      <c r="K32" s="34"/>
    </row>
    <row r="33" spans="1:11" ht="70.150000000000006" customHeight="1" thickBot="1">
      <c r="A33" s="32"/>
      <c r="B33" s="36" t="s">
        <v>13</v>
      </c>
      <c r="C33" s="139"/>
      <c r="D33" s="138"/>
      <c r="E33" s="138"/>
      <c r="F33" s="36" t="s">
        <v>14</v>
      </c>
      <c r="G33" s="504"/>
      <c r="H33" s="505"/>
      <c r="I33" s="506"/>
      <c r="J33" s="126"/>
      <c r="K33" s="34"/>
    </row>
    <row r="34" spans="1:11" ht="39.65" customHeight="1" thickBot="1">
      <c r="A34" s="41"/>
      <c r="B34" s="42"/>
      <c r="C34" s="43"/>
      <c r="D34" s="43"/>
      <c r="E34" s="43"/>
      <c r="F34" s="44"/>
      <c r="G34" s="44"/>
      <c r="H34" s="44"/>
      <c r="I34" s="44"/>
      <c r="J34" s="44"/>
      <c r="K34" s="45"/>
    </row>
    <row r="43" spans="1:11" ht="14.9" hidden="1" customHeight="1"/>
    <row r="44" spans="1:11" ht="14.9" hidden="1" customHeight="1"/>
    <row r="45" spans="1:11" ht="14.9" hidden="1" customHeight="1"/>
    <row r="46" spans="1:11" ht="14.9" hidden="1" customHeight="1"/>
  </sheetData>
  <sheetProtection algorithmName="SHA-512" hashValue="5iag2tjJlUqVHoKzHlH66cPm78GWe6MmFil5lQfZH5oJRcRRC5CMKK20KZj93F6GG1NGUn+mzwPxlXx0zpxllA==" saltValue="b0gFBIS1I+enKJp7ayczkQ==" spinCount="100000" sheet="1" objects="1" scenarios="1"/>
  <mergeCells count="63">
    <mergeCell ref="G10:I10"/>
    <mergeCell ref="G25:I25"/>
    <mergeCell ref="C29:G29"/>
    <mergeCell ref="G11:I11"/>
    <mergeCell ref="G12:I12"/>
    <mergeCell ref="G13:I13"/>
    <mergeCell ref="G14:I14"/>
    <mergeCell ref="B10:C10"/>
    <mergeCell ref="B11:C11"/>
    <mergeCell ref="B12:C12"/>
    <mergeCell ref="B13:C13"/>
    <mergeCell ref="B27:I27"/>
    <mergeCell ref="B18:C18"/>
    <mergeCell ref="D18:F18"/>
    <mergeCell ref="G18:I18"/>
    <mergeCell ref="G16:I16"/>
    <mergeCell ref="G17:I17"/>
    <mergeCell ref="B25:C25"/>
    <mergeCell ref="D25:F25"/>
    <mergeCell ref="G19:I19"/>
    <mergeCell ref="B20:C20"/>
    <mergeCell ref="D20:F20"/>
    <mergeCell ref="G20:I20"/>
    <mergeCell ref="B21:C21"/>
    <mergeCell ref="D21:F21"/>
    <mergeCell ref="G21:I21"/>
    <mergeCell ref="B24:C24"/>
    <mergeCell ref="D24:F24"/>
    <mergeCell ref="G24:I24"/>
    <mergeCell ref="A1:K1"/>
    <mergeCell ref="A2:K2"/>
    <mergeCell ref="G8:I8"/>
    <mergeCell ref="B8:C8"/>
    <mergeCell ref="D15:F15"/>
    <mergeCell ref="G15:I15"/>
    <mergeCell ref="A3:K3"/>
    <mergeCell ref="A4:K4"/>
    <mergeCell ref="D10:F10"/>
    <mergeCell ref="D11:F11"/>
    <mergeCell ref="D12:F12"/>
    <mergeCell ref="B14:C14"/>
    <mergeCell ref="G9:I9"/>
    <mergeCell ref="D8:F8"/>
    <mergeCell ref="D9:F9"/>
    <mergeCell ref="D13:F13"/>
    <mergeCell ref="D14:F14"/>
    <mergeCell ref="B9:C9"/>
    <mergeCell ref="B15:C15"/>
    <mergeCell ref="B16:C16"/>
    <mergeCell ref="B19:C19"/>
    <mergeCell ref="D19:F19"/>
    <mergeCell ref="D16:F16"/>
    <mergeCell ref="B17:C17"/>
    <mergeCell ref="D17:F17"/>
    <mergeCell ref="G33:I33"/>
    <mergeCell ref="B22:C22"/>
    <mergeCell ref="D22:F22"/>
    <mergeCell ref="G22:I22"/>
    <mergeCell ref="B23:C23"/>
    <mergeCell ref="D23:F23"/>
    <mergeCell ref="G23:I23"/>
    <mergeCell ref="C30:G30"/>
    <mergeCell ref="C31:G31"/>
  </mergeCells>
  <pageMargins left="0.7" right="0.7" top="0.75" bottom="0.75" header="0.3" footer="0.3"/>
  <pageSetup paperSize="9" scale="37"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8EA8-AC8E-4043-9F91-6766F070BCC8}">
  <sheetPr codeName="Sheet2">
    <tabColor theme="5"/>
    <outlinePr summaryBelow="0" summaryRight="0"/>
    <pageSetUpPr fitToPage="1"/>
  </sheetPr>
  <dimension ref="A1:AI112"/>
  <sheetViews>
    <sheetView showGridLines="0" topLeftCell="E1" zoomScale="50" zoomScaleNormal="50" zoomScaleSheetLayoutView="55" zoomScalePageLayoutView="10" workbookViewId="0">
      <selection activeCell="O19" sqref="O19"/>
    </sheetView>
  </sheetViews>
  <sheetFormatPr defaultColWidth="9.1796875" defaultRowHeight="14.5" outlineLevelRow="1" outlineLevelCol="1"/>
  <cols>
    <col min="1" max="1" width="9.1796875" style="244"/>
    <col min="2" max="2" width="12" style="244" customWidth="1"/>
    <col min="3" max="3" width="42.1796875" style="247" customWidth="1"/>
    <col min="4" max="4" width="96.26953125" style="246" customWidth="1"/>
    <col min="5" max="5" width="14" style="244" customWidth="1"/>
    <col min="6" max="6" width="18.453125" style="245" customWidth="1"/>
    <col min="7" max="14" width="20.54296875" style="245" customWidth="1" outlineLevel="1"/>
    <col min="15" max="16" width="20.54296875" style="245" customWidth="1"/>
    <col min="17" max="16384" width="9.1796875" style="244"/>
  </cols>
  <sheetData>
    <row r="1" spans="2:16" ht="15" thickBot="1"/>
    <row r="2" spans="2:16" ht="31.9" customHeight="1">
      <c r="B2" s="597" t="s">
        <v>0</v>
      </c>
      <c r="C2" s="598"/>
      <c r="D2" s="598"/>
      <c r="E2" s="598"/>
      <c r="F2" s="598"/>
      <c r="G2" s="598"/>
      <c r="H2" s="598"/>
      <c r="I2" s="598"/>
      <c r="J2" s="598"/>
      <c r="K2" s="598"/>
      <c r="L2" s="598"/>
      <c r="M2" s="598"/>
      <c r="N2" s="598"/>
      <c r="O2" s="598"/>
      <c r="P2" s="599"/>
    </row>
    <row r="3" spans="2:16" ht="24" customHeight="1">
      <c r="B3" s="600" t="s">
        <v>15</v>
      </c>
      <c r="C3" s="601"/>
      <c r="D3" s="601"/>
      <c r="E3" s="601"/>
      <c r="F3" s="601"/>
      <c r="G3" s="601"/>
      <c r="H3" s="601"/>
      <c r="I3" s="601"/>
      <c r="J3" s="601"/>
      <c r="K3" s="601"/>
      <c r="L3" s="601"/>
      <c r="M3" s="601"/>
      <c r="N3" s="601"/>
      <c r="O3" s="601"/>
      <c r="P3" s="602"/>
    </row>
    <row r="4" spans="2:16" ht="24" customHeight="1" thickBot="1">
      <c r="B4" s="603" t="s">
        <v>3</v>
      </c>
      <c r="C4" s="604"/>
      <c r="D4" s="604"/>
      <c r="E4" s="604"/>
      <c r="F4" s="604"/>
      <c r="G4" s="604"/>
      <c r="H4" s="604"/>
      <c r="I4" s="604"/>
      <c r="J4" s="604"/>
      <c r="K4" s="604"/>
      <c r="L4" s="604"/>
      <c r="M4" s="604"/>
      <c r="N4" s="604"/>
      <c r="O4" s="604"/>
      <c r="P4" s="605"/>
    </row>
    <row r="5" spans="2:16" ht="24" customHeight="1" thickBot="1">
      <c r="B5" s="431"/>
      <c r="C5" s="431"/>
      <c r="D5" s="431"/>
      <c r="E5" s="431"/>
      <c r="F5" s="430"/>
      <c r="G5" s="430"/>
      <c r="H5" s="430"/>
      <c r="I5" s="430"/>
      <c r="J5" s="430"/>
      <c r="K5" s="430"/>
      <c r="L5" s="430"/>
      <c r="M5" s="430"/>
      <c r="N5" s="430"/>
      <c r="O5" s="430"/>
      <c r="P5" s="430"/>
    </row>
    <row r="6" spans="2:16" ht="42.65" customHeight="1" thickBot="1">
      <c r="B6" s="606"/>
      <c r="C6" s="606"/>
      <c r="D6" s="414"/>
      <c r="E6" s="414"/>
      <c r="F6" s="607" t="s">
        <v>16</v>
      </c>
      <c r="G6" s="608"/>
      <c r="H6" s="608"/>
      <c r="I6" s="608"/>
      <c r="J6" s="608"/>
      <c r="K6" s="608"/>
      <c r="L6" s="608"/>
      <c r="M6" s="608"/>
      <c r="N6" s="608"/>
      <c r="O6" s="608"/>
      <c r="P6" s="609"/>
    </row>
    <row r="7" spans="2:16" ht="21.5" thickBot="1">
      <c r="B7" s="429"/>
      <c r="C7" s="429"/>
      <c r="D7" s="414"/>
      <c r="E7" s="414"/>
      <c r="F7" s="428"/>
      <c r="G7" s="427" t="s">
        <v>17</v>
      </c>
      <c r="H7" s="421" t="s">
        <v>18</v>
      </c>
      <c r="I7" s="421" t="s">
        <v>19</v>
      </c>
      <c r="J7" s="421" t="s">
        <v>20</v>
      </c>
      <c r="K7" s="421" t="s">
        <v>21</v>
      </c>
      <c r="L7" s="421" t="s">
        <v>22</v>
      </c>
      <c r="M7" s="420" t="s">
        <v>23</v>
      </c>
      <c r="N7" s="426" t="s">
        <v>24</v>
      </c>
      <c r="O7" s="610"/>
      <c r="P7" s="611"/>
    </row>
    <row r="8" spans="2:16" ht="151.15" customHeight="1" thickBot="1">
      <c r="B8" s="425" t="s">
        <v>25</v>
      </c>
      <c r="C8" s="424" t="s">
        <v>26</v>
      </c>
      <c r="D8" s="424" t="s">
        <v>27</v>
      </c>
      <c r="E8" s="423" t="s">
        <v>28</v>
      </c>
      <c r="F8" s="422" t="s">
        <v>29</v>
      </c>
      <c r="G8" s="421" t="s">
        <v>30</v>
      </c>
      <c r="H8" s="421" t="s">
        <v>31</v>
      </c>
      <c r="I8" s="421" t="s">
        <v>32</v>
      </c>
      <c r="J8" s="421" t="s">
        <v>33</v>
      </c>
      <c r="K8" s="421" t="s">
        <v>34</v>
      </c>
      <c r="L8" s="421" t="s">
        <v>35</v>
      </c>
      <c r="M8" s="420" t="s">
        <v>36</v>
      </c>
      <c r="N8" s="419" t="s">
        <v>37</v>
      </c>
      <c r="O8" s="418" t="s">
        <v>38</v>
      </c>
      <c r="P8" s="418" t="s">
        <v>39</v>
      </c>
    </row>
    <row r="9" spans="2:16" s="320" customFormat="1" ht="18.5" thickBot="1">
      <c r="B9" s="331">
        <v>1</v>
      </c>
      <c r="C9" s="330" t="s">
        <v>40</v>
      </c>
      <c r="D9" s="329"/>
      <c r="E9" s="417"/>
      <c r="F9" s="416"/>
      <c r="G9" s="325"/>
      <c r="H9" s="325"/>
      <c r="I9" s="325"/>
      <c r="J9" s="325"/>
      <c r="K9" s="325"/>
      <c r="L9" s="325"/>
      <c r="M9" s="324"/>
      <c r="N9" s="394"/>
      <c r="O9" s="322" t="s">
        <v>41</v>
      </c>
      <c r="P9" s="322">
        <f>SUM(P10:P14)</f>
        <v>0</v>
      </c>
    </row>
    <row r="10" spans="2:16" s="414" customFormat="1" ht="168" customHeight="1" outlineLevel="1">
      <c r="B10" s="620">
        <v>1.1000000000000001</v>
      </c>
      <c r="C10" s="631" t="s">
        <v>42</v>
      </c>
      <c r="D10" s="415" t="s">
        <v>43</v>
      </c>
      <c r="E10" s="622" t="s">
        <v>44</v>
      </c>
      <c r="F10" s="624">
        <f>SUM(G10:N11)</f>
        <v>20</v>
      </c>
      <c r="G10" s="633">
        <v>0</v>
      </c>
      <c r="H10" s="614">
        <v>0</v>
      </c>
      <c r="I10" s="614">
        <v>0</v>
      </c>
      <c r="J10" s="614">
        <v>0</v>
      </c>
      <c r="K10" s="614">
        <v>0</v>
      </c>
      <c r="L10" s="616">
        <v>0</v>
      </c>
      <c r="M10" s="614">
        <v>0</v>
      </c>
      <c r="N10" s="628">
        <v>20</v>
      </c>
      <c r="O10" s="630"/>
      <c r="P10" s="618">
        <f>F10*O10</f>
        <v>0</v>
      </c>
    </row>
    <row r="11" spans="2:16" ht="399.75" customHeight="1" outlineLevel="1">
      <c r="B11" s="621"/>
      <c r="C11" s="632"/>
      <c r="D11" s="412" t="s">
        <v>45</v>
      </c>
      <c r="E11" s="623"/>
      <c r="F11" s="625"/>
      <c r="G11" s="634"/>
      <c r="H11" s="615"/>
      <c r="I11" s="615"/>
      <c r="J11" s="615"/>
      <c r="K11" s="615"/>
      <c r="L11" s="617"/>
      <c r="M11" s="615"/>
      <c r="N11" s="629"/>
      <c r="O11" s="579"/>
      <c r="P11" s="613"/>
    </row>
    <row r="12" spans="2:16" ht="333" customHeight="1" outlineLevel="1">
      <c r="B12" s="648">
        <v>1.2</v>
      </c>
      <c r="C12" s="635" t="s">
        <v>46</v>
      </c>
      <c r="D12" s="413" t="s">
        <v>47</v>
      </c>
      <c r="E12" s="595" t="s">
        <v>44</v>
      </c>
      <c r="F12" s="624">
        <f>SUM(G12:N13)</f>
        <v>85</v>
      </c>
      <c r="G12" s="626">
        <v>0</v>
      </c>
      <c r="H12" s="582">
        <v>0</v>
      </c>
      <c r="I12" s="582">
        <v>0</v>
      </c>
      <c r="J12" s="582">
        <v>0</v>
      </c>
      <c r="K12" s="582">
        <v>0</v>
      </c>
      <c r="L12" s="582">
        <v>85</v>
      </c>
      <c r="M12" s="582">
        <v>0</v>
      </c>
      <c r="N12" s="649">
        <v>0</v>
      </c>
      <c r="O12" s="578"/>
      <c r="P12" s="612">
        <f>F12*O12</f>
        <v>0</v>
      </c>
    </row>
    <row r="13" spans="2:16" ht="136.5" customHeight="1" outlineLevel="1">
      <c r="B13" s="645"/>
      <c r="C13" s="636"/>
      <c r="D13" s="412" t="s">
        <v>48</v>
      </c>
      <c r="E13" s="596"/>
      <c r="F13" s="625"/>
      <c r="G13" s="627"/>
      <c r="H13" s="583"/>
      <c r="I13" s="583"/>
      <c r="J13" s="583"/>
      <c r="K13" s="583"/>
      <c r="L13" s="583"/>
      <c r="M13" s="583"/>
      <c r="N13" s="650"/>
      <c r="O13" s="579"/>
      <c r="P13" s="613"/>
    </row>
    <row r="14" spans="2:16" ht="15" outlineLevel="1" thickBot="1">
      <c r="B14" s="301" t="s">
        <v>49</v>
      </c>
      <c r="C14" s="298"/>
      <c r="D14" s="300"/>
      <c r="E14" s="297"/>
      <c r="F14" s="296"/>
      <c r="G14" s="343"/>
      <c r="H14" s="342"/>
      <c r="I14" s="342"/>
      <c r="J14" s="342"/>
      <c r="K14" s="342"/>
      <c r="L14" s="342"/>
      <c r="M14" s="342"/>
      <c r="N14" s="341"/>
      <c r="O14" s="296"/>
      <c r="P14" s="296"/>
    </row>
    <row r="15" spans="2:16" s="288" customFormat="1" ht="17.5" customHeight="1" outlineLevel="1" thickBot="1">
      <c r="B15" s="362"/>
      <c r="C15" s="361"/>
      <c r="D15" s="396"/>
      <c r="E15" s="359"/>
      <c r="F15" s="358"/>
      <c r="G15" s="358"/>
      <c r="H15" s="358"/>
      <c r="I15" s="358"/>
      <c r="J15" s="358"/>
      <c r="K15" s="358"/>
      <c r="L15" s="358"/>
      <c r="M15" s="358"/>
      <c r="N15" s="358"/>
      <c r="O15" s="411"/>
      <c r="P15" s="356"/>
    </row>
    <row r="16" spans="2:16" s="320" customFormat="1" ht="18.5" thickBot="1">
      <c r="B16" s="331">
        <v>2</v>
      </c>
      <c r="C16" s="330" t="s">
        <v>50</v>
      </c>
      <c r="D16" s="395"/>
      <c r="E16" s="328"/>
      <c r="F16" s="327"/>
      <c r="G16" s="326"/>
      <c r="H16" s="325"/>
      <c r="I16" s="325"/>
      <c r="J16" s="325"/>
      <c r="K16" s="325"/>
      <c r="L16" s="325"/>
      <c r="M16" s="324"/>
      <c r="N16" s="323"/>
      <c r="O16" s="322" t="s">
        <v>41</v>
      </c>
      <c r="P16" s="321">
        <f>SUM(P17:P22)</f>
        <v>0</v>
      </c>
    </row>
    <row r="17" spans="1:16" s="288" customFormat="1" ht="221.25" customHeight="1" outlineLevel="1">
      <c r="B17" s="406">
        <v>2.1</v>
      </c>
      <c r="C17" s="410" t="s">
        <v>51</v>
      </c>
      <c r="D17" s="404" t="s">
        <v>52</v>
      </c>
      <c r="E17" s="369" t="s">
        <v>53</v>
      </c>
      <c r="F17" s="403">
        <f>SUM(G17:N17)</f>
        <v>370</v>
      </c>
      <c r="G17" s="375">
        <v>35</v>
      </c>
      <c r="H17" s="409">
        <v>60</v>
      </c>
      <c r="I17" s="409">
        <v>35</v>
      </c>
      <c r="J17" s="409">
        <v>40</v>
      </c>
      <c r="K17" s="409">
        <v>50</v>
      </c>
      <c r="L17" s="409">
        <v>55</v>
      </c>
      <c r="M17" s="374">
        <v>45</v>
      </c>
      <c r="N17" s="408">
        <v>50</v>
      </c>
      <c r="O17" s="407"/>
      <c r="P17" s="397">
        <f>F17*O17</f>
        <v>0</v>
      </c>
    </row>
    <row r="18" spans="1:16" s="288" customFormat="1" ht="219" customHeight="1" outlineLevel="1">
      <c r="B18" s="406">
        <v>2.2000000000000002</v>
      </c>
      <c r="C18" s="405" t="s">
        <v>54</v>
      </c>
      <c r="D18" s="404" t="s">
        <v>55</v>
      </c>
      <c r="E18" s="369" t="s">
        <v>53</v>
      </c>
      <c r="F18" s="403">
        <f>SUM(G18:N18)</f>
        <v>345</v>
      </c>
      <c r="G18" s="402">
        <v>35</v>
      </c>
      <c r="H18" s="401">
        <v>40</v>
      </c>
      <c r="I18" s="401">
        <v>40</v>
      </c>
      <c r="J18" s="401">
        <v>40</v>
      </c>
      <c r="K18" s="401">
        <v>45</v>
      </c>
      <c r="L18" s="401">
        <v>50</v>
      </c>
      <c r="M18" s="400">
        <v>45</v>
      </c>
      <c r="N18" s="399">
        <v>50</v>
      </c>
      <c r="O18" s="398"/>
      <c r="P18" s="397">
        <f t="shared" ref="P18:P21" si="0">F18*O18</f>
        <v>0</v>
      </c>
    </row>
    <row r="19" spans="1:16" s="288" customFormat="1" ht="279" customHeight="1" outlineLevel="1">
      <c r="B19" s="406">
        <v>2.2999999999999998</v>
      </c>
      <c r="C19" s="405" t="s">
        <v>56</v>
      </c>
      <c r="D19" s="404" t="s">
        <v>57</v>
      </c>
      <c r="E19" s="369" t="s">
        <v>53</v>
      </c>
      <c r="F19" s="403">
        <f>SUM(G19:N19)</f>
        <v>180</v>
      </c>
      <c r="G19" s="402">
        <v>15</v>
      </c>
      <c r="H19" s="401">
        <v>35</v>
      </c>
      <c r="I19" s="401">
        <v>25</v>
      </c>
      <c r="J19" s="401">
        <v>15</v>
      </c>
      <c r="K19" s="401">
        <v>30</v>
      </c>
      <c r="L19" s="401">
        <v>15</v>
      </c>
      <c r="M19" s="400">
        <v>20</v>
      </c>
      <c r="N19" s="399">
        <v>25</v>
      </c>
      <c r="O19" s="398"/>
      <c r="P19" s="397">
        <f t="shared" si="0"/>
        <v>0</v>
      </c>
    </row>
    <row r="20" spans="1:16" s="288" customFormat="1" ht="300.75" customHeight="1" outlineLevel="1">
      <c r="B20" s="406">
        <v>2.4</v>
      </c>
      <c r="C20" s="405" t="s">
        <v>58</v>
      </c>
      <c r="D20" s="404" t="s">
        <v>59</v>
      </c>
      <c r="E20" s="369" t="s">
        <v>53</v>
      </c>
      <c r="F20" s="403">
        <f>SUM(G20:N20)</f>
        <v>350</v>
      </c>
      <c r="G20" s="402">
        <v>25</v>
      </c>
      <c r="H20" s="401">
        <v>30</v>
      </c>
      <c r="I20" s="401">
        <v>30</v>
      </c>
      <c r="J20" s="401">
        <v>40</v>
      </c>
      <c r="K20" s="401">
        <v>55</v>
      </c>
      <c r="L20" s="401">
        <v>70</v>
      </c>
      <c r="M20" s="400">
        <v>40</v>
      </c>
      <c r="N20" s="399">
        <v>60</v>
      </c>
      <c r="O20" s="398"/>
      <c r="P20" s="397">
        <f t="shared" si="0"/>
        <v>0</v>
      </c>
    </row>
    <row r="21" spans="1:16" s="288" customFormat="1" ht="267.75" customHeight="1" outlineLevel="1">
      <c r="B21" s="406">
        <v>2.5</v>
      </c>
      <c r="C21" s="405" t="s">
        <v>60</v>
      </c>
      <c r="D21" s="404" t="s">
        <v>61</v>
      </c>
      <c r="E21" s="369" t="s">
        <v>53</v>
      </c>
      <c r="F21" s="403">
        <f>SUM(G21:N21)</f>
        <v>180</v>
      </c>
      <c r="G21" s="402">
        <v>15</v>
      </c>
      <c r="H21" s="401">
        <v>35</v>
      </c>
      <c r="I21" s="401">
        <v>25</v>
      </c>
      <c r="J21" s="401">
        <v>15</v>
      </c>
      <c r="K21" s="401">
        <v>30</v>
      </c>
      <c r="L21" s="401">
        <v>15</v>
      </c>
      <c r="M21" s="400">
        <v>20</v>
      </c>
      <c r="N21" s="399">
        <v>25</v>
      </c>
      <c r="O21" s="398"/>
      <c r="P21" s="397">
        <f t="shared" si="0"/>
        <v>0</v>
      </c>
    </row>
    <row r="22" spans="1:16" ht="15" outlineLevel="1" thickBot="1">
      <c r="B22" s="301" t="s">
        <v>49</v>
      </c>
      <c r="C22" s="298"/>
      <c r="D22" s="300"/>
      <c r="E22" s="297"/>
      <c r="F22" s="296"/>
      <c r="G22" s="343"/>
      <c r="H22" s="342"/>
      <c r="I22" s="342"/>
      <c r="J22" s="342"/>
      <c r="K22" s="342"/>
      <c r="L22" s="342"/>
      <c r="M22" s="342"/>
      <c r="N22" s="341"/>
      <c r="O22" s="296"/>
      <c r="P22" s="296"/>
    </row>
    <row r="23" spans="1:16" s="288" customFormat="1" ht="17.5" customHeight="1" outlineLevel="1" thickBot="1">
      <c r="B23" s="362"/>
      <c r="C23" s="361"/>
      <c r="D23" s="396"/>
      <c r="E23" s="359"/>
      <c r="F23" s="358"/>
      <c r="G23" s="358"/>
      <c r="H23" s="358"/>
      <c r="I23" s="358"/>
      <c r="J23" s="358"/>
      <c r="K23" s="358"/>
      <c r="L23" s="358"/>
      <c r="M23" s="358"/>
      <c r="N23" s="358"/>
      <c r="O23" s="357"/>
      <c r="P23" s="356"/>
    </row>
    <row r="24" spans="1:16" s="320" customFormat="1" ht="18.5" thickBot="1">
      <c r="B24" s="331">
        <v>3</v>
      </c>
      <c r="C24" s="330" t="s">
        <v>62</v>
      </c>
      <c r="D24" s="395"/>
      <c r="E24" s="328"/>
      <c r="F24" s="327"/>
      <c r="G24" s="326"/>
      <c r="H24" s="325"/>
      <c r="I24" s="325"/>
      <c r="J24" s="325"/>
      <c r="K24" s="325"/>
      <c r="L24" s="325"/>
      <c r="M24" s="324"/>
      <c r="N24" s="394"/>
      <c r="O24" s="322" t="s">
        <v>41</v>
      </c>
      <c r="P24" s="321">
        <f>SUM(P25:P28)</f>
        <v>0</v>
      </c>
    </row>
    <row r="25" spans="1:16" s="288" customFormat="1" ht="341.25" customHeight="1" outlineLevel="1">
      <c r="B25" s="644">
        <v>3.1</v>
      </c>
      <c r="C25" s="642" t="s">
        <v>63</v>
      </c>
      <c r="D25" s="393" t="s">
        <v>64</v>
      </c>
      <c r="E25" s="647" t="s">
        <v>53</v>
      </c>
      <c r="F25" s="646">
        <f>SUM(G25:N26)</f>
        <v>545</v>
      </c>
      <c r="G25" s="637">
        <v>45</v>
      </c>
      <c r="H25" s="615">
        <v>70</v>
      </c>
      <c r="I25" s="615">
        <v>58</v>
      </c>
      <c r="J25" s="615">
        <v>55</v>
      </c>
      <c r="K25" s="615">
        <v>85</v>
      </c>
      <c r="L25" s="615">
        <v>82</v>
      </c>
      <c r="M25" s="615">
        <v>65</v>
      </c>
      <c r="N25" s="640">
        <v>85</v>
      </c>
      <c r="O25" s="652"/>
      <c r="P25" s="651">
        <f>F25*O25</f>
        <v>0</v>
      </c>
    </row>
    <row r="26" spans="1:16" s="288" customFormat="1" ht="137.25" customHeight="1" outlineLevel="1">
      <c r="B26" s="645"/>
      <c r="C26" s="643"/>
      <c r="D26" s="392" t="s">
        <v>65</v>
      </c>
      <c r="E26" s="596"/>
      <c r="F26" s="625"/>
      <c r="G26" s="638"/>
      <c r="H26" s="639"/>
      <c r="I26" s="639"/>
      <c r="J26" s="639"/>
      <c r="K26" s="639"/>
      <c r="L26" s="639"/>
      <c r="M26" s="639"/>
      <c r="N26" s="641"/>
      <c r="O26" s="653"/>
      <c r="P26" s="577"/>
    </row>
    <row r="27" spans="1:16" s="288" customFormat="1" ht="189.75" customHeight="1" outlineLevel="1">
      <c r="A27" s="391"/>
      <c r="B27" s="406">
        <v>3.2</v>
      </c>
      <c r="C27" s="452" t="s">
        <v>66</v>
      </c>
      <c r="D27" s="453" t="s">
        <v>67</v>
      </c>
      <c r="E27" s="454" t="s">
        <v>53</v>
      </c>
      <c r="F27" s="501">
        <f>SUM(G27:N27)</f>
        <v>82</v>
      </c>
      <c r="G27" s="502">
        <v>0</v>
      </c>
      <c r="H27" s="446">
        <v>0</v>
      </c>
      <c r="I27" s="446">
        <v>0</v>
      </c>
      <c r="J27" s="446">
        <v>0</v>
      </c>
      <c r="K27" s="446">
        <v>0</v>
      </c>
      <c r="L27" s="374">
        <v>82</v>
      </c>
      <c r="M27" s="446">
        <v>0</v>
      </c>
      <c r="N27" s="503">
        <v>0</v>
      </c>
      <c r="O27" s="455"/>
      <c r="P27" s="456">
        <f t="shared" ref="P27" si="1">F27*O27</f>
        <v>0</v>
      </c>
    </row>
    <row r="28" spans="1:16" ht="15" outlineLevel="1" thickBot="1">
      <c r="B28" s="447" t="s">
        <v>49</v>
      </c>
      <c r="C28" s="448"/>
      <c r="D28" s="390"/>
      <c r="E28" s="449"/>
      <c r="F28" s="340"/>
      <c r="G28" s="450"/>
      <c r="H28" s="445"/>
      <c r="I28" s="445"/>
      <c r="J28" s="445"/>
      <c r="K28" s="445"/>
      <c r="L28" s="445"/>
      <c r="M28" s="445"/>
      <c r="N28" s="451"/>
      <c r="O28" s="340"/>
      <c r="P28" s="340"/>
    </row>
    <row r="29" spans="1:16" s="288" customFormat="1" ht="17.5" customHeight="1" outlineLevel="1" thickBot="1">
      <c r="B29" s="362"/>
      <c r="C29" s="361"/>
      <c r="D29" s="360"/>
      <c r="E29" s="359"/>
      <c r="F29" s="358"/>
      <c r="G29" s="358"/>
      <c r="H29" s="358"/>
      <c r="I29" s="358"/>
      <c r="J29" s="358"/>
      <c r="K29" s="358"/>
      <c r="L29" s="358"/>
      <c r="M29" s="358"/>
      <c r="N29" s="358"/>
      <c r="O29" s="357"/>
      <c r="P29" s="356"/>
    </row>
    <row r="30" spans="1:16" s="320" customFormat="1" ht="18.5" thickBot="1">
      <c r="B30" s="331">
        <v>4</v>
      </c>
      <c r="C30" s="330" t="s">
        <v>68</v>
      </c>
      <c r="D30" s="329"/>
      <c r="E30" s="328"/>
      <c r="F30" s="327"/>
      <c r="G30" s="326"/>
      <c r="H30" s="325"/>
      <c r="I30" s="325"/>
      <c r="J30" s="325"/>
      <c r="K30" s="325"/>
      <c r="L30" s="325"/>
      <c r="M30" s="324"/>
      <c r="N30" s="323"/>
      <c r="O30" s="322" t="s">
        <v>41</v>
      </c>
      <c r="P30" s="321">
        <f>SUM(P31:P44)</f>
        <v>0</v>
      </c>
    </row>
    <row r="31" spans="1:16" ht="156" customHeight="1" outlineLevel="1">
      <c r="B31" s="389">
        <v>4.01</v>
      </c>
      <c r="C31" s="388" t="s">
        <v>69</v>
      </c>
      <c r="D31" s="387" t="s">
        <v>70</v>
      </c>
      <c r="E31" s="386" t="s">
        <v>25</v>
      </c>
      <c r="F31" s="385">
        <f>SUM(G31:N31)</f>
        <v>2</v>
      </c>
      <c r="G31" s="384">
        <v>0</v>
      </c>
      <c r="H31" s="383">
        <v>0</v>
      </c>
      <c r="I31" s="383">
        <v>0</v>
      </c>
      <c r="J31" s="383">
        <v>0</v>
      </c>
      <c r="K31" s="383">
        <v>0</v>
      </c>
      <c r="L31" s="383">
        <v>2</v>
      </c>
      <c r="M31" s="382">
        <v>0</v>
      </c>
      <c r="N31" s="381">
        <v>0</v>
      </c>
      <c r="O31" s="344"/>
      <c r="P31" s="380">
        <f>F31*O31</f>
        <v>0</v>
      </c>
    </row>
    <row r="32" spans="1:16" ht="105" outlineLevel="1">
      <c r="B32" s="318">
        <v>4.0199999999999996</v>
      </c>
      <c r="C32" s="372" t="s">
        <v>71</v>
      </c>
      <c r="D32" s="370" t="s">
        <v>72</v>
      </c>
      <c r="E32" s="369" t="s">
        <v>25</v>
      </c>
      <c r="F32" s="364">
        <f>SUM(G32:N32)</f>
        <v>285</v>
      </c>
      <c r="G32" s="379">
        <v>22</v>
      </c>
      <c r="H32" s="378">
        <v>34</v>
      </c>
      <c r="I32" s="378">
        <v>30</v>
      </c>
      <c r="J32" s="378">
        <v>26</v>
      </c>
      <c r="K32" s="378">
        <v>45</v>
      </c>
      <c r="L32" s="378">
        <v>48</v>
      </c>
      <c r="M32" s="346">
        <v>32</v>
      </c>
      <c r="N32" s="373">
        <f>24+24</f>
        <v>48</v>
      </c>
      <c r="O32" s="368"/>
      <c r="P32" s="363">
        <f>F32*O32</f>
        <v>0</v>
      </c>
    </row>
    <row r="33" spans="2:35" ht="325.5" customHeight="1" outlineLevel="1">
      <c r="B33" s="377">
        <v>4.03</v>
      </c>
      <c r="C33" s="372" t="s">
        <v>73</v>
      </c>
      <c r="D33" s="376" t="s">
        <v>74</v>
      </c>
      <c r="E33" s="369" t="s">
        <v>25</v>
      </c>
      <c r="F33" s="364">
        <f>SUM(G33:N33)</f>
        <v>8</v>
      </c>
      <c r="G33" s="375">
        <v>1</v>
      </c>
      <c r="H33" s="374">
        <v>1</v>
      </c>
      <c r="I33" s="374">
        <v>1</v>
      </c>
      <c r="J33" s="374">
        <v>1</v>
      </c>
      <c r="K33" s="374">
        <v>1</v>
      </c>
      <c r="L33" s="374">
        <v>1</v>
      </c>
      <c r="M33" s="374">
        <v>1</v>
      </c>
      <c r="N33" s="373">
        <v>1</v>
      </c>
      <c r="O33" s="368"/>
      <c r="P33" s="363">
        <f>F33*O33</f>
        <v>0</v>
      </c>
    </row>
    <row r="34" spans="2:35" ht="108.75" customHeight="1" outlineLevel="1">
      <c r="B34" s="377">
        <v>4.04</v>
      </c>
      <c r="C34" s="372" t="s">
        <v>75</v>
      </c>
      <c r="D34" s="376" t="s">
        <v>76</v>
      </c>
      <c r="E34" s="369" t="s">
        <v>25</v>
      </c>
      <c r="F34" s="364">
        <f>SUM(G34:N34)</f>
        <v>8</v>
      </c>
      <c r="G34" s="315">
        <v>1</v>
      </c>
      <c r="H34" s="314">
        <v>1</v>
      </c>
      <c r="I34" s="314">
        <v>1</v>
      </c>
      <c r="J34" s="314">
        <v>1</v>
      </c>
      <c r="K34" s="314">
        <v>1</v>
      </c>
      <c r="L34" s="314">
        <v>1</v>
      </c>
      <c r="M34" s="313">
        <v>1</v>
      </c>
      <c r="N34" s="313">
        <v>1</v>
      </c>
      <c r="O34" s="311"/>
      <c r="P34" s="363">
        <f>F34*O34</f>
        <v>0</v>
      </c>
    </row>
    <row r="35" spans="2:35" ht="276" customHeight="1" outlineLevel="1">
      <c r="B35" s="235" t="s">
        <v>77</v>
      </c>
      <c r="C35" s="163" t="s">
        <v>78</v>
      </c>
      <c r="D35" s="231" t="s">
        <v>79</v>
      </c>
      <c r="E35" s="432" t="s">
        <v>25</v>
      </c>
      <c r="F35" s="433">
        <f t="shared" ref="F35:F36" si="2">SUM(G35:N35)</f>
        <v>69</v>
      </c>
      <c r="G35" s="94">
        <v>5</v>
      </c>
      <c r="H35" s="166">
        <v>8</v>
      </c>
      <c r="I35" s="166">
        <v>8</v>
      </c>
      <c r="J35" s="166">
        <v>7</v>
      </c>
      <c r="K35" s="166">
        <v>10</v>
      </c>
      <c r="L35" s="166">
        <v>10</v>
      </c>
      <c r="M35" s="73">
        <v>9</v>
      </c>
      <c r="N35" s="73">
        <v>12</v>
      </c>
      <c r="O35" s="311"/>
      <c r="P35" s="363">
        <f>F35*O35</f>
        <v>0</v>
      </c>
    </row>
    <row r="36" spans="2:35" customFormat="1" ht="261" customHeight="1" outlineLevel="1">
      <c r="B36" s="235" t="s">
        <v>80</v>
      </c>
      <c r="C36" s="163" t="s">
        <v>81</v>
      </c>
      <c r="D36" s="231" t="s">
        <v>82</v>
      </c>
      <c r="E36" s="432" t="s">
        <v>25</v>
      </c>
      <c r="F36" s="433">
        <f t="shared" si="2"/>
        <v>11</v>
      </c>
      <c r="G36" s="94">
        <v>0</v>
      </c>
      <c r="H36" s="166">
        <v>3</v>
      </c>
      <c r="I36" s="166">
        <v>1</v>
      </c>
      <c r="J36" s="166">
        <v>2</v>
      </c>
      <c r="K36" s="166">
        <v>2</v>
      </c>
      <c r="L36" s="166">
        <v>2</v>
      </c>
      <c r="M36" s="73">
        <v>0</v>
      </c>
      <c r="N36" s="73">
        <v>1</v>
      </c>
      <c r="O36" s="122"/>
      <c r="P36" s="124">
        <f t="shared" ref="P36" si="3">F36*O36</f>
        <v>0</v>
      </c>
      <c r="Q36" s="108"/>
    </row>
    <row r="37" spans="2:35" ht="253.5" customHeight="1" outlineLevel="1">
      <c r="B37" s="591">
        <v>4.0599999999999996</v>
      </c>
      <c r="C37" s="587" t="s">
        <v>83</v>
      </c>
      <c r="D37" s="589" t="s">
        <v>84</v>
      </c>
      <c r="E37" s="595" t="s">
        <v>25</v>
      </c>
      <c r="F37" s="593">
        <f>SUM(G37:N38)</f>
        <v>8</v>
      </c>
      <c r="G37" s="574">
        <v>1</v>
      </c>
      <c r="H37" s="582">
        <v>1</v>
      </c>
      <c r="I37" s="582">
        <v>1</v>
      </c>
      <c r="J37" s="582">
        <v>1</v>
      </c>
      <c r="K37" s="582">
        <v>1</v>
      </c>
      <c r="L37" s="582">
        <v>1</v>
      </c>
      <c r="M37" s="582">
        <v>1</v>
      </c>
      <c r="N37" s="580">
        <v>1</v>
      </c>
      <c r="O37" s="578"/>
      <c r="P37" s="576">
        <f>F37*O37</f>
        <v>0</v>
      </c>
    </row>
    <row r="38" spans="2:35" ht="271.5" customHeight="1" outlineLevel="1">
      <c r="B38" s="592"/>
      <c r="C38" s="588"/>
      <c r="D38" s="590"/>
      <c r="E38" s="596"/>
      <c r="F38" s="594"/>
      <c r="G38" s="575"/>
      <c r="H38" s="583"/>
      <c r="I38" s="583"/>
      <c r="J38" s="583"/>
      <c r="K38" s="583"/>
      <c r="L38" s="583"/>
      <c r="M38" s="583"/>
      <c r="N38" s="581"/>
      <c r="O38" s="579"/>
      <c r="P38" s="577"/>
      <c r="W38" s="573"/>
      <c r="X38" s="573"/>
      <c r="Y38" s="573"/>
      <c r="Z38" s="573"/>
      <c r="AA38" s="573"/>
      <c r="AB38" s="573"/>
      <c r="AC38" s="573"/>
      <c r="AD38" s="573"/>
      <c r="AE38" s="573"/>
      <c r="AF38" s="573"/>
      <c r="AG38" s="573"/>
      <c r="AH38" s="573"/>
      <c r="AI38" s="573"/>
    </row>
    <row r="39" spans="2:35" ht="408.75" customHeight="1" outlineLevel="1">
      <c r="B39" s="377">
        <v>4.07</v>
      </c>
      <c r="C39" s="372" t="s">
        <v>85</v>
      </c>
      <c r="D39" s="205" t="s">
        <v>86</v>
      </c>
      <c r="E39" s="369" t="s">
        <v>25</v>
      </c>
      <c r="F39" s="364">
        <f>SUM(G39:N39)</f>
        <v>8</v>
      </c>
      <c r="G39" s="315">
        <v>1</v>
      </c>
      <c r="H39" s="314">
        <v>1</v>
      </c>
      <c r="I39" s="314">
        <v>1</v>
      </c>
      <c r="J39" s="314">
        <v>1</v>
      </c>
      <c r="K39" s="314">
        <v>1</v>
      </c>
      <c r="L39" s="314">
        <v>1</v>
      </c>
      <c r="M39" s="313">
        <v>1</v>
      </c>
      <c r="N39" s="313">
        <v>1</v>
      </c>
      <c r="O39" s="368"/>
      <c r="P39" s="363">
        <f>F39*O39</f>
        <v>0</v>
      </c>
    </row>
    <row r="40" spans="2:35" ht="408.75" customHeight="1" outlineLevel="1">
      <c r="B40" s="318">
        <v>4.08</v>
      </c>
      <c r="C40" s="371" t="s">
        <v>87</v>
      </c>
      <c r="D40" s="205" t="s">
        <v>88</v>
      </c>
      <c r="E40" s="369" t="s">
        <v>25</v>
      </c>
      <c r="F40" s="364">
        <f>SUM(G40:N40)</f>
        <v>25</v>
      </c>
      <c r="G40" s="315">
        <v>2</v>
      </c>
      <c r="H40" s="314">
        <v>3</v>
      </c>
      <c r="I40" s="314">
        <v>2</v>
      </c>
      <c r="J40" s="314">
        <v>2</v>
      </c>
      <c r="K40" s="314">
        <v>5</v>
      </c>
      <c r="L40" s="314">
        <v>4</v>
      </c>
      <c r="M40" s="313">
        <v>3</v>
      </c>
      <c r="N40" s="313">
        <v>4</v>
      </c>
      <c r="O40" s="368"/>
      <c r="P40" s="363">
        <f>F40*O40</f>
        <v>0</v>
      </c>
    </row>
    <row r="41" spans="2:35" ht="261.75" customHeight="1" outlineLevel="1">
      <c r="B41" s="310">
        <v>4.09</v>
      </c>
      <c r="C41" s="371" t="s">
        <v>89</v>
      </c>
      <c r="D41" s="370" t="s">
        <v>90</v>
      </c>
      <c r="E41" s="369" t="s">
        <v>91</v>
      </c>
      <c r="F41" s="364">
        <f>SUM(G41:N41)</f>
        <v>177</v>
      </c>
      <c r="G41" s="315">
        <v>10</v>
      </c>
      <c r="H41" s="314">
        <v>26</v>
      </c>
      <c r="I41" s="314">
        <v>20</v>
      </c>
      <c r="J41" s="314">
        <v>17</v>
      </c>
      <c r="K41" s="314">
        <v>20</v>
      </c>
      <c r="L41" s="314">
        <v>35</v>
      </c>
      <c r="M41" s="313">
        <v>16</v>
      </c>
      <c r="N41" s="313">
        <v>33</v>
      </c>
      <c r="O41" s="368"/>
      <c r="P41" s="363">
        <f>F41*O41</f>
        <v>0</v>
      </c>
    </row>
    <row r="42" spans="2:35" ht="90.75" customHeight="1" outlineLevel="1">
      <c r="B42" s="310">
        <v>4.0999999999999996</v>
      </c>
      <c r="C42" s="367" t="s">
        <v>92</v>
      </c>
      <c r="D42" s="366" t="s">
        <v>93</v>
      </c>
      <c r="E42" s="365" t="s">
        <v>25</v>
      </c>
      <c r="F42" s="364">
        <f>SUM(G42:N42)</f>
        <v>11</v>
      </c>
      <c r="G42" s="315">
        <v>1</v>
      </c>
      <c r="H42" s="314">
        <v>2</v>
      </c>
      <c r="I42" s="314">
        <v>1</v>
      </c>
      <c r="J42" s="314">
        <v>1</v>
      </c>
      <c r="K42" s="314">
        <v>1</v>
      </c>
      <c r="L42" s="314">
        <v>2</v>
      </c>
      <c r="M42" s="313">
        <v>1</v>
      </c>
      <c r="N42" s="313">
        <v>2</v>
      </c>
      <c r="O42" s="311"/>
      <c r="P42" s="363">
        <f t="shared" ref="P42:P43" si="4">F42*O42</f>
        <v>0</v>
      </c>
    </row>
    <row r="43" spans="2:35" ht="219" customHeight="1" outlineLevel="1">
      <c r="B43" s="442">
        <v>4.1100000000000003</v>
      </c>
      <c r="C43" s="210" t="s">
        <v>94</v>
      </c>
      <c r="D43" s="443" t="s">
        <v>95</v>
      </c>
      <c r="E43" s="230" t="s">
        <v>25</v>
      </c>
      <c r="F43" s="433">
        <f t="shared" ref="F43" si="5">SUM(G43:N43)</f>
        <v>8</v>
      </c>
      <c r="G43" s="166">
        <v>1</v>
      </c>
      <c r="H43" s="73">
        <v>1</v>
      </c>
      <c r="I43" s="73">
        <v>1</v>
      </c>
      <c r="J43" s="73">
        <v>1</v>
      </c>
      <c r="K43" s="73">
        <v>1</v>
      </c>
      <c r="L43" s="73">
        <v>1</v>
      </c>
      <c r="M43" s="73">
        <v>1</v>
      </c>
      <c r="N43" s="444">
        <v>1</v>
      </c>
      <c r="O43" s="303"/>
      <c r="P43" s="363">
        <f t="shared" si="4"/>
        <v>0</v>
      </c>
    </row>
    <row r="44" spans="2:35" ht="15" outlineLevel="1" thickBot="1">
      <c r="B44" s="301" t="s">
        <v>49</v>
      </c>
      <c r="C44" s="298"/>
      <c r="D44" s="300"/>
      <c r="E44" s="297"/>
      <c r="F44" s="296"/>
      <c r="G44" s="343"/>
      <c r="H44" s="342"/>
      <c r="I44" s="342"/>
      <c r="J44" s="342"/>
      <c r="K44" s="342"/>
      <c r="L44" s="342"/>
      <c r="M44" s="342"/>
      <c r="N44" s="341"/>
      <c r="O44" s="296"/>
      <c r="P44" s="296"/>
    </row>
    <row r="45" spans="2:35" s="288" customFormat="1" outlineLevel="1">
      <c r="B45" s="464"/>
      <c r="C45" s="465"/>
      <c r="D45" s="466"/>
      <c r="E45" s="470"/>
      <c r="F45" s="469"/>
      <c r="G45" s="469"/>
      <c r="H45" s="469"/>
      <c r="I45" s="469"/>
      <c r="J45" s="469"/>
      <c r="K45" s="469"/>
      <c r="L45" s="469"/>
      <c r="M45" s="469"/>
      <c r="N45" s="469"/>
      <c r="O45" s="468"/>
      <c r="P45" s="467"/>
    </row>
    <row r="46" spans="2:35" ht="6.75" customHeight="1" outlineLevel="1" thickBot="1">
      <c r="B46" s="355"/>
      <c r="C46" s="354"/>
      <c r="D46" s="353"/>
      <c r="E46" s="352"/>
      <c r="F46" s="351"/>
      <c r="G46" s="350"/>
      <c r="H46" s="350"/>
      <c r="I46" s="349"/>
      <c r="J46" s="349"/>
      <c r="K46" s="350"/>
      <c r="L46" s="350"/>
      <c r="M46" s="350"/>
      <c r="N46" s="350"/>
      <c r="O46" s="348"/>
      <c r="P46" s="347"/>
    </row>
    <row r="47" spans="2:35" s="320" customFormat="1" ht="18.5" thickBot="1">
      <c r="B47" s="331">
        <v>5</v>
      </c>
      <c r="C47" s="330" t="s">
        <v>96</v>
      </c>
      <c r="D47" s="329"/>
      <c r="E47" s="328"/>
      <c r="F47" s="327"/>
      <c r="G47" s="326"/>
      <c r="H47" s="325"/>
      <c r="I47" s="325"/>
      <c r="J47" s="325"/>
      <c r="K47" s="325"/>
      <c r="L47" s="325"/>
      <c r="M47" s="324"/>
      <c r="N47" s="323"/>
      <c r="O47" s="322" t="s">
        <v>41</v>
      </c>
      <c r="P47" s="321">
        <f>SUM(P48:P50)</f>
        <v>0</v>
      </c>
    </row>
    <row r="48" spans="2:35" ht="87.5" outlineLevel="1">
      <c r="B48" s="476">
        <v>5.0999999999999996</v>
      </c>
      <c r="C48" s="388" t="s">
        <v>97</v>
      </c>
      <c r="D48" s="473" t="s">
        <v>98</v>
      </c>
      <c r="E48" s="479" t="s">
        <v>53</v>
      </c>
      <c r="F48" s="474">
        <f>SUM(G48:N48)</f>
        <v>0</v>
      </c>
      <c r="G48" s="475">
        <v>0</v>
      </c>
      <c r="H48" s="475">
        <v>0</v>
      </c>
      <c r="I48" s="475">
        <v>0</v>
      </c>
      <c r="J48" s="475">
        <v>0</v>
      </c>
      <c r="K48" s="475">
        <v>0</v>
      </c>
      <c r="L48" s="475">
        <v>0</v>
      </c>
      <c r="M48" s="475">
        <v>0</v>
      </c>
      <c r="N48" s="475">
        <v>0</v>
      </c>
      <c r="O48" s="344"/>
      <c r="P48" s="499">
        <f>F48*N48</f>
        <v>0</v>
      </c>
    </row>
    <row r="49" spans="2:16" ht="87" outlineLevel="1">
      <c r="B49" s="471">
        <v>5.2</v>
      </c>
      <c r="C49" s="477" t="s">
        <v>99</v>
      </c>
      <c r="D49" s="478" t="s">
        <v>100</v>
      </c>
      <c r="E49" s="369" t="s">
        <v>25</v>
      </c>
      <c r="F49" s="472">
        <f>SUM(G49:N49)</f>
        <v>5</v>
      </c>
      <c r="G49" s="346">
        <v>1</v>
      </c>
      <c r="H49" s="346">
        <v>1</v>
      </c>
      <c r="I49" s="346">
        <v>0</v>
      </c>
      <c r="J49" s="346">
        <v>1</v>
      </c>
      <c r="K49" s="346">
        <v>1</v>
      </c>
      <c r="L49" s="346">
        <v>0</v>
      </c>
      <c r="M49" s="346">
        <v>1</v>
      </c>
      <c r="N49" s="345">
        <v>0</v>
      </c>
      <c r="O49" s="368"/>
      <c r="P49" s="302">
        <f>F49*N49</f>
        <v>0</v>
      </c>
    </row>
    <row r="50" spans="2:16" ht="15" outlineLevel="1" thickBot="1">
      <c r="B50" s="301" t="s">
        <v>49</v>
      </c>
      <c r="C50" s="298"/>
      <c r="D50" s="300"/>
      <c r="E50" s="297"/>
      <c r="F50" s="296"/>
      <c r="G50" s="343"/>
      <c r="H50" s="342"/>
      <c r="I50" s="342"/>
      <c r="J50" s="342"/>
      <c r="K50" s="342"/>
      <c r="L50" s="342"/>
      <c r="M50" s="342"/>
      <c r="N50" s="341"/>
      <c r="O50" s="340"/>
      <c r="P50" s="296"/>
    </row>
    <row r="51" spans="2:16" ht="18" outlineLevel="1" thickBot="1">
      <c r="B51" s="339"/>
      <c r="C51" s="338"/>
      <c r="D51" s="337"/>
      <c r="E51" s="336"/>
      <c r="F51" s="335"/>
      <c r="G51" s="334"/>
      <c r="H51" s="334"/>
      <c r="I51" s="334"/>
      <c r="J51" s="334"/>
      <c r="K51" s="334"/>
      <c r="L51" s="334"/>
      <c r="M51" s="334"/>
      <c r="N51" s="334"/>
      <c r="O51" s="333"/>
      <c r="P51" s="332"/>
    </row>
    <row r="52" spans="2:16" s="320" customFormat="1" ht="18.5" thickBot="1">
      <c r="B52" s="331">
        <v>6</v>
      </c>
      <c r="C52" s="330" t="s">
        <v>101</v>
      </c>
      <c r="D52" s="329"/>
      <c r="E52" s="328"/>
      <c r="F52" s="327"/>
      <c r="G52" s="326"/>
      <c r="H52" s="325"/>
      <c r="I52" s="325"/>
      <c r="J52" s="325"/>
      <c r="K52" s="325"/>
      <c r="L52" s="325"/>
      <c r="M52" s="324"/>
      <c r="N52" s="323"/>
      <c r="O52" s="322" t="s">
        <v>41</v>
      </c>
      <c r="P52" s="321">
        <f>SUM(P53:P93)</f>
        <v>0</v>
      </c>
    </row>
    <row r="53" spans="2:16" ht="103.5" customHeight="1" outlineLevel="1">
      <c r="B53" s="211">
        <v>6.01</v>
      </c>
      <c r="C53" s="60" t="s">
        <v>102</v>
      </c>
      <c r="D53" s="206" t="s">
        <v>103</v>
      </c>
      <c r="E53" s="99" t="s">
        <v>104</v>
      </c>
      <c r="F53" s="319">
        <f>SUM(G53:N53)</f>
        <v>240</v>
      </c>
      <c r="G53" s="315">
        <v>30</v>
      </c>
      <c r="H53" s="314">
        <v>30</v>
      </c>
      <c r="I53" s="314">
        <v>30</v>
      </c>
      <c r="J53" s="314">
        <v>30</v>
      </c>
      <c r="K53" s="314">
        <v>30</v>
      </c>
      <c r="L53" s="314">
        <v>30</v>
      </c>
      <c r="M53" s="313">
        <v>30</v>
      </c>
      <c r="N53" s="312">
        <v>30</v>
      </c>
      <c r="O53" s="311"/>
      <c r="P53" s="302">
        <f>F53*O53</f>
        <v>0</v>
      </c>
    </row>
    <row r="54" spans="2:16" ht="117.75" customHeight="1" outlineLevel="1">
      <c r="B54" s="211">
        <v>6.02</v>
      </c>
      <c r="C54" s="60" t="s">
        <v>105</v>
      </c>
      <c r="D54" s="207" t="s">
        <v>106</v>
      </c>
      <c r="E54" s="99"/>
      <c r="F54" s="316"/>
      <c r="G54" s="315"/>
      <c r="H54" s="314"/>
      <c r="I54" s="314"/>
      <c r="J54" s="314"/>
      <c r="K54" s="314"/>
      <c r="L54" s="314"/>
      <c r="M54" s="313"/>
      <c r="N54" s="312"/>
      <c r="O54" s="317"/>
      <c r="P54" s="302"/>
    </row>
    <row r="55" spans="2:16" ht="24.75" customHeight="1" outlineLevel="1">
      <c r="B55" s="25" t="s">
        <v>107</v>
      </c>
      <c r="C55" s="60"/>
      <c r="D55" s="209" t="s">
        <v>108</v>
      </c>
      <c r="E55" s="99" t="s">
        <v>25</v>
      </c>
      <c r="F55" s="319">
        <f>SUM(G55:N55)</f>
        <v>41</v>
      </c>
      <c r="G55" s="315">
        <v>5</v>
      </c>
      <c r="H55" s="314">
        <v>5</v>
      </c>
      <c r="I55" s="314">
        <v>5</v>
      </c>
      <c r="J55" s="314">
        <v>5</v>
      </c>
      <c r="K55" s="314">
        <v>6</v>
      </c>
      <c r="L55" s="314">
        <v>5</v>
      </c>
      <c r="M55" s="313">
        <v>5</v>
      </c>
      <c r="N55" s="312">
        <v>5</v>
      </c>
      <c r="O55" s="311"/>
      <c r="P55" s="302">
        <f>F55*O55</f>
        <v>0</v>
      </c>
    </row>
    <row r="56" spans="2:16" ht="24.75" customHeight="1" outlineLevel="1">
      <c r="B56" s="240" t="s">
        <v>109</v>
      </c>
      <c r="C56" s="60"/>
      <c r="D56" s="209" t="s">
        <v>110</v>
      </c>
      <c r="E56" s="99" t="s">
        <v>25</v>
      </c>
      <c r="F56" s="319">
        <f>SUM(G56:N56)</f>
        <v>173</v>
      </c>
      <c r="G56" s="319">
        <f>G35*2+G36+3</f>
        <v>13</v>
      </c>
      <c r="H56" s="313">
        <f t="shared" ref="H56:N56" si="6">H35*2+H36+3</f>
        <v>22</v>
      </c>
      <c r="I56" s="313">
        <f t="shared" si="6"/>
        <v>20</v>
      </c>
      <c r="J56" s="313">
        <f t="shared" si="6"/>
        <v>19</v>
      </c>
      <c r="K56" s="313">
        <f t="shared" si="6"/>
        <v>25</v>
      </c>
      <c r="L56" s="313">
        <f t="shared" si="6"/>
        <v>25</v>
      </c>
      <c r="M56" s="313">
        <f t="shared" si="6"/>
        <v>21</v>
      </c>
      <c r="N56" s="314">
        <f t="shared" si="6"/>
        <v>28</v>
      </c>
      <c r="O56" s="311"/>
      <c r="P56" s="302">
        <f>F56*O56</f>
        <v>0</v>
      </c>
    </row>
    <row r="57" spans="2:16" ht="24.75" customHeight="1" outlineLevel="1">
      <c r="B57" s="25" t="s">
        <v>111</v>
      </c>
      <c r="C57" s="60"/>
      <c r="D57" s="209" t="s">
        <v>112</v>
      </c>
      <c r="E57" s="99" t="s">
        <v>25</v>
      </c>
      <c r="F57" s="316">
        <f>SUM(G57:N57)</f>
        <v>8</v>
      </c>
      <c r="G57" s="315">
        <v>1</v>
      </c>
      <c r="H57" s="314">
        <v>1</v>
      </c>
      <c r="I57" s="314">
        <v>1</v>
      </c>
      <c r="J57" s="314">
        <v>1</v>
      </c>
      <c r="K57" s="314">
        <v>1</v>
      </c>
      <c r="L57" s="314">
        <v>1</v>
      </c>
      <c r="M57" s="313">
        <v>1</v>
      </c>
      <c r="N57" s="312">
        <v>1</v>
      </c>
      <c r="O57" s="311"/>
      <c r="P57" s="302">
        <f>F57*O57</f>
        <v>0</v>
      </c>
    </row>
    <row r="58" spans="2:16" ht="42.75" customHeight="1" outlineLevel="1">
      <c r="B58" s="25" t="s">
        <v>113</v>
      </c>
      <c r="C58" s="60"/>
      <c r="D58" s="209" t="s">
        <v>114</v>
      </c>
      <c r="E58" s="99" t="s">
        <v>25</v>
      </c>
      <c r="F58" s="316">
        <f>SUM(G58:N58)</f>
        <v>16</v>
      </c>
      <c r="G58" s="315">
        <v>2</v>
      </c>
      <c r="H58" s="314">
        <v>2</v>
      </c>
      <c r="I58" s="314">
        <v>2</v>
      </c>
      <c r="J58" s="314">
        <v>2</v>
      </c>
      <c r="K58" s="314">
        <v>2</v>
      </c>
      <c r="L58" s="314">
        <v>2</v>
      </c>
      <c r="M58" s="313">
        <v>2</v>
      </c>
      <c r="N58" s="312">
        <v>2</v>
      </c>
      <c r="O58" s="311"/>
      <c r="P58" s="302">
        <f>F58*O58</f>
        <v>0</v>
      </c>
    </row>
    <row r="59" spans="2:16" ht="24.75" customHeight="1" outlineLevel="1">
      <c r="B59" s="25" t="s">
        <v>115</v>
      </c>
      <c r="C59" s="60"/>
      <c r="D59" s="209" t="s">
        <v>116</v>
      </c>
      <c r="E59" s="99" t="s">
        <v>25</v>
      </c>
      <c r="F59" s="316">
        <f>SUM(G59:N59)</f>
        <v>8</v>
      </c>
      <c r="G59" s="315">
        <v>1</v>
      </c>
      <c r="H59" s="314">
        <v>1</v>
      </c>
      <c r="I59" s="314">
        <v>1</v>
      </c>
      <c r="J59" s="314">
        <v>1</v>
      </c>
      <c r="K59" s="314">
        <v>1</v>
      </c>
      <c r="L59" s="314">
        <v>1</v>
      </c>
      <c r="M59" s="313">
        <v>1</v>
      </c>
      <c r="N59" s="312">
        <v>1</v>
      </c>
      <c r="O59" s="311"/>
      <c r="P59" s="302">
        <f>F59*O59</f>
        <v>0</v>
      </c>
    </row>
    <row r="60" spans="2:16" ht="88.9" customHeight="1" outlineLevel="1">
      <c r="B60" s="211">
        <v>6.03</v>
      </c>
      <c r="C60" s="60" t="s">
        <v>117</v>
      </c>
      <c r="D60" s="206" t="s">
        <v>118</v>
      </c>
      <c r="E60"/>
      <c r="F60" s="316"/>
      <c r="G60" s="315"/>
      <c r="H60" s="314"/>
      <c r="I60" s="314"/>
      <c r="J60" s="314"/>
      <c r="K60" s="314"/>
      <c r="L60" s="314"/>
      <c r="M60" s="313"/>
      <c r="N60" s="312"/>
      <c r="O60" s="317"/>
      <c r="P60" s="302"/>
    </row>
    <row r="61" spans="2:16" ht="42" customHeight="1" outlineLevel="1">
      <c r="B61" s="211" t="s">
        <v>107</v>
      </c>
      <c r="C61" s="60"/>
      <c r="D61" s="206" t="s">
        <v>119</v>
      </c>
      <c r="E61" s="99" t="s">
        <v>25</v>
      </c>
      <c r="F61" s="316">
        <f>SUM(G61:N61)</f>
        <v>8</v>
      </c>
      <c r="G61" s="315">
        <v>1</v>
      </c>
      <c r="H61" s="314">
        <v>1</v>
      </c>
      <c r="I61" s="314">
        <v>1</v>
      </c>
      <c r="J61" s="314">
        <v>1</v>
      </c>
      <c r="K61" s="314">
        <v>1</v>
      </c>
      <c r="L61" s="314">
        <v>1</v>
      </c>
      <c r="M61" s="313">
        <v>1</v>
      </c>
      <c r="N61" s="312">
        <v>1</v>
      </c>
      <c r="O61" s="311"/>
      <c r="P61" s="302">
        <f>F61*O61</f>
        <v>0</v>
      </c>
    </row>
    <row r="62" spans="2:16" ht="120" customHeight="1" outlineLevel="1">
      <c r="B62" s="211" t="s">
        <v>109</v>
      </c>
      <c r="C62" s="60"/>
      <c r="D62" s="206" t="s">
        <v>120</v>
      </c>
      <c r="E62" s="99" t="s">
        <v>25</v>
      </c>
      <c r="F62" s="316">
        <f>SUM(G62:N62)</f>
        <v>8</v>
      </c>
      <c r="G62" s="315">
        <v>1</v>
      </c>
      <c r="H62" s="314">
        <v>1</v>
      </c>
      <c r="I62" s="314">
        <v>1</v>
      </c>
      <c r="J62" s="314">
        <v>1</v>
      </c>
      <c r="K62" s="314">
        <v>1</v>
      </c>
      <c r="L62" s="314">
        <v>1</v>
      </c>
      <c r="M62" s="313">
        <v>1</v>
      </c>
      <c r="N62" s="312">
        <v>1</v>
      </c>
      <c r="O62" s="311"/>
      <c r="P62" s="302">
        <f>F62*O62</f>
        <v>0</v>
      </c>
    </row>
    <row r="63" spans="2:16" ht="121.5" customHeight="1" outlineLevel="1">
      <c r="B63" s="235">
        <v>6.04</v>
      </c>
      <c r="C63" s="60" t="s">
        <v>121</v>
      </c>
      <c r="D63" s="206" t="s">
        <v>122</v>
      </c>
      <c r="E63" s="99" t="s">
        <v>25</v>
      </c>
      <c r="F63" s="319">
        <f>SUM(G63:N63)</f>
        <v>14</v>
      </c>
      <c r="G63" s="315">
        <v>1</v>
      </c>
      <c r="H63" s="314">
        <v>2</v>
      </c>
      <c r="I63" s="314">
        <v>1</v>
      </c>
      <c r="J63" s="314">
        <v>1</v>
      </c>
      <c r="K63" s="314">
        <v>3</v>
      </c>
      <c r="L63" s="314">
        <v>2</v>
      </c>
      <c r="M63" s="313">
        <v>2</v>
      </c>
      <c r="N63" s="312">
        <v>2</v>
      </c>
      <c r="O63" s="311"/>
      <c r="P63" s="302">
        <f>F63*O63</f>
        <v>0</v>
      </c>
    </row>
    <row r="64" spans="2:16" ht="99.75" customHeight="1" outlineLevel="1">
      <c r="B64" s="211">
        <v>6.05</v>
      </c>
      <c r="C64" s="60" t="s">
        <v>123</v>
      </c>
      <c r="D64" s="206" t="s">
        <v>124</v>
      </c>
      <c r="E64"/>
      <c r="F64" s="316"/>
      <c r="G64" s="315"/>
      <c r="H64" s="314"/>
      <c r="I64" s="314"/>
      <c r="J64" s="314"/>
      <c r="K64" s="314"/>
      <c r="L64" s="314"/>
      <c r="M64" s="313"/>
      <c r="N64" s="312"/>
      <c r="O64" s="317"/>
      <c r="P64" s="302"/>
    </row>
    <row r="65" spans="2:16" ht="47.25" customHeight="1" outlineLevel="1">
      <c r="B65" s="25" t="s">
        <v>107</v>
      </c>
      <c r="C65" s="60"/>
      <c r="D65" s="206" t="s">
        <v>125</v>
      </c>
      <c r="E65" s="309" t="s">
        <v>25</v>
      </c>
      <c r="F65" s="316">
        <f>SUM(G65:N65)</f>
        <v>111</v>
      </c>
      <c r="G65" s="315">
        <v>9</v>
      </c>
      <c r="H65" s="314">
        <v>12</v>
      </c>
      <c r="I65" s="314">
        <v>12</v>
      </c>
      <c r="J65" s="314">
        <v>12</v>
      </c>
      <c r="K65" s="314">
        <v>21</v>
      </c>
      <c r="L65" s="314">
        <v>18</v>
      </c>
      <c r="M65" s="313">
        <v>15</v>
      </c>
      <c r="N65" s="312">
        <v>12</v>
      </c>
      <c r="O65" s="311"/>
      <c r="P65" s="302">
        <f>F65*O65</f>
        <v>0</v>
      </c>
    </row>
    <row r="66" spans="2:16" ht="111" customHeight="1" outlineLevel="1">
      <c r="B66" s="25" t="s">
        <v>109</v>
      </c>
      <c r="C66" s="60" t="s">
        <v>126</v>
      </c>
      <c r="D66" s="206" t="s">
        <v>127</v>
      </c>
      <c r="E66" s="99" t="s">
        <v>25</v>
      </c>
      <c r="F66" s="316">
        <f>SUM(G66:N66)</f>
        <v>111</v>
      </c>
      <c r="G66" s="315">
        <v>9</v>
      </c>
      <c r="H66" s="314">
        <v>12</v>
      </c>
      <c r="I66" s="314">
        <v>12</v>
      </c>
      <c r="J66" s="314">
        <v>12</v>
      </c>
      <c r="K66" s="314">
        <v>21</v>
      </c>
      <c r="L66" s="314">
        <v>18</v>
      </c>
      <c r="M66" s="313">
        <v>15</v>
      </c>
      <c r="N66" s="312">
        <v>12</v>
      </c>
      <c r="O66" s="311"/>
      <c r="P66" s="302">
        <f>F66*O66</f>
        <v>0</v>
      </c>
    </row>
    <row r="67" spans="2:16" ht="88.9" customHeight="1" outlineLevel="1">
      <c r="B67" s="211">
        <v>6.06</v>
      </c>
      <c r="C67" s="60" t="s">
        <v>128</v>
      </c>
      <c r="D67" s="59" t="s">
        <v>129</v>
      </c>
      <c r="E67" s="99"/>
      <c r="F67" s="316"/>
      <c r="G67" s="315"/>
      <c r="H67" s="314"/>
      <c r="I67" s="314"/>
      <c r="J67" s="314"/>
      <c r="K67" s="314"/>
      <c r="L67" s="314"/>
      <c r="M67" s="313"/>
      <c r="N67" s="312"/>
      <c r="O67" s="317"/>
      <c r="P67" s="302"/>
    </row>
    <row r="68" spans="2:16" ht="114.75" customHeight="1" outlineLevel="1">
      <c r="B68" s="25" t="s">
        <v>107</v>
      </c>
      <c r="C68" s="60" t="s">
        <v>130</v>
      </c>
      <c r="D68" s="210" t="s">
        <v>131</v>
      </c>
      <c r="E68" s="99" t="s">
        <v>25</v>
      </c>
      <c r="F68" s="316">
        <f>SUM(G68:N68)</f>
        <v>111</v>
      </c>
      <c r="G68" s="315">
        <v>9</v>
      </c>
      <c r="H68" s="314">
        <v>12</v>
      </c>
      <c r="I68" s="314">
        <v>12</v>
      </c>
      <c r="J68" s="314">
        <v>12</v>
      </c>
      <c r="K68" s="314">
        <v>21</v>
      </c>
      <c r="L68" s="314">
        <v>18</v>
      </c>
      <c r="M68" s="313">
        <v>15</v>
      </c>
      <c r="N68" s="312">
        <v>12</v>
      </c>
      <c r="O68" s="311"/>
      <c r="P68" s="302">
        <f>F68*O68</f>
        <v>0</v>
      </c>
    </row>
    <row r="69" spans="2:16" ht="78.75" customHeight="1" outlineLevel="1">
      <c r="B69" s="25" t="s">
        <v>109</v>
      </c>
      <c r="C69" s="60" t="s">
        <v>132</v>
      </c>
      <c r="D69" s="210" t="s">
        <v>133</v>
      </c>
      <c r="E69" s="99" t="s">
        <v>25</v>
      </c>
      <c r="F69" s="316">
        <f>SUM(G69:N69)</f>
        <v>16</v>
      </c>
      <c r="G69" s="315">
        <v>2</v>
      </c>
      <c r="H69" s="314">
        <v>2</v>
      </c>
      <c r="I69" s="314">
        <v>2</v>
      </c>
      <c r="J69" s="314">
        <v>2</v>
      </c>
      <c r="K69" s="314">
        <v>2</v>
      </c>
      <c r="L69" s="314">
        <v>2</v>
      </c>
      <c r="M69" s="313">
        <v>2</v>
      </c>
      <c r="N69" s="312">
        <v>2</v>
      </c>
      <c r="O69" s="311"/>
      <c r="P69" s="302">
        <f>F69*O69</f>
        <v>0</v>
      </c>
    </row>
    <row r="70" spans="2:16" ht="108" customHeight="1" outlineLevel="1">
      <c r="B70" s="211">
        <v>6.07</v>
      </c>
      <c r="C70" s="163" t="s">
        <v>134</v>
      </c>
      <c r="D70" s="206" t="s">
        <v>135</v>
      </c>
      <c r="E70" s="99"/>
      <c r="F70" s="316"/>
      <c r="G70" s="315"/>
      <c r="H70" s="314"/>
      <c r="I70" s="314"/>
      <c r="J70" s="314"/>
      <c r="K70" s="314"/>
      <c r="L70" s="314"/>
      <c r="M70" s="313"/>
      <c r="N70" s="312"/>
      <c r="O70" s="317"/>
      <c r="P70" s="302"/>
    </row>
    <row r="71" spans="2:16" ht="137.25" customHeight="1" outlineLevel="1">
      <c r="B71" s="211" t="s">
        <v>107</v>
      </c>
      <c r="C71" s="60" t="s">
        <v>136</v>
      </c>
      <c r="D71" s="59" t="s">
        <v>137</v>
      </c>
      <c r="E71" s="99" t="s">
        <v>25</v>
      </c>
      <c r="F71" s="316">
        <f>SUM(G71:N71)</f>
        <v>7</v>
      </c>
      <c r="G71" s="315">
        <v>1</v>
      </c>
      <c r="H71" s="314">
        <v>1</v>
      </c>
      <c r="I71" s="314">
        <v>1</v>
      </c>
      <c r="J71" s="314">
        <v>1</v>
      </c>
      <c r="K71" s="314">
        <v>1</v>
      </c>
      <c r="L71" s="314">
        <v>1</v>
      </c>
      <c r="M71" s="313">
        <v>1</v>
      </c>
      <c r="N71" s="312">
        <v>0</v>
      </c>
      <c r="O71" s="311"/>
      <c r="P71" s="302">
        <f t="shared" ref="P71:P72" si="7">F71*O71</f>
        <v>0</v>
      </c>
    </row>
    <row r="72" spans="2:16" ht="90" customHeight="1" outlineLevel="1">
      <c r="B72" s="211" t="s">
        <v>109</v>
      </c>
      <c r="C72" s="60" t="s">
        <v>138</v>
      </c>
      <c r="D72" s="59"/>
      <c r="E72" s="99" t="s">
        <v>25</v>
      </c>
      <c r="F72" s="316">
        <f>SUM(G72:N72)</f>
        <v>15</v>
      </c>
      <c r="G72" s="315">
        <v>1</v>
      </c>
      <c r="H72" s="314">
        <v>2</v>
      </c>
      <c r="I72" s="314">
        <v>2</v>
      </c>
      <c r="J72" s="314">
        <v>2</v>
      </c>
      <c r="K72" s="314">
        <v>2</v>
      </c>
      <c r="L72" s="314">
        <v>2</v>
      </c>
      <c r="M72" s="313">
        <v>2</v>
      </c>
      <c r="N72" s="312">
        <v>2</v>
      </c>
      <c r="O72" s="311"/>
      <c r="P72" s="302">
        <f t="shared" si="7"/>
        <v>0</v>
      </c>
    </row>
    <row r="73" spans="2:16" ht="116.15" customHeight="1" outlineLevel="1">
      <c r="B73" s="211">
        <v>6.08</v>
      </c>
      <c r="C73" s="229" t="s">
        <v>139</v>
      </c>
      <c r="D73" s="59" t="s">
        <v>140</v>
      </c>
      <c r="E73" s="99" t="s">
        <v>25</v>
      </c>
      <c r="F73" s="316">
        <f>SUM(G73:N73)</f>
        <v>15</v>
      </c>
      <c r="G73" s="315">
        <v>1</v>
      </c>
      <c r="H73" s="314">
        <v>2</v>
      </c>
      <c r="I73" s="314">
        <v>2</v>
      </c>
      <c r="J73" s="314">
        <v>2</v>
      </c>
      <c r="K73" s="314">
        <v>2</v>
      </c>
      <c r="L73" s="314">
        <v>2</v>
      </c>
      <c r="M73" s="313">
        <v>2</v>
      </c>
      <c r="N73" s="312">
        <v>2</v>
      </c>
      <c r="O73" s="311"/>
      <c r="P73" s="302">
        <f>F73*O73</f>
        <v>0</v>
      </c>
    </row>
    <row r="74" spans="2:16" ht="183" customHeight="1" outlineLevel="1">
      <c r="B74" s="211">
        <v>6.09</v>
      </c>
      <c r="C74" s="60" t="s">
        <v>141</v>
      </c>
      <c r="D74" s="59" t="s">
        <v>142</v>
      </c>
      <c r="E74" s="99"/>
      <c r="F74" s="316"/>
      <c r="G74" s="315"/>
      <c r="H74" s="314"/>
      <c r="I74" s="314"/>
      <c r="J74" s="314"/>
      <c r="K74" s="314"/>
      <c r="L74" s="314"/>
      <c r="M74" s="313"/>
      <c r="N74" s="312"/>
      <c r="O74" s="317"/>
      <c r="P74" s="302"/>
    </row>
    <row r="75" spans="2:16" ht="56.25" customHeight="1" outlineLevel="1">
      <c r="B75" s="211" t="s">
        <v>107</v>
      </c>
      <c r="C75" s="60" t="s">
        <v>143</v>
      </c>
      <c r="D75" s="59" t="s">
        <v>144</v>
      </c>
      <c r="E75" s="99" t="s">
        <v>25</v>
      </c>
      <c r="F75" s="316">
        <f>SUM(G75:N75)</f>
        <v>173</v>
      </c>
      <c r="G75" s="319">
        <f t="shared" ref="G75:N75" si="8">G56</f>
        <v>13</v>
      </c>
      <c r="H75" s="313">
        <f t="shared" si="8"/>
        <v>22</v>
      </c>
      <c r="I75" s="313">
        <f t="shared" si="8"/>
        <v>20</v>
      </c>
      <c r="J75" s="313">
        <f t="shared" si="8"/>
        <v>19</v>
      </c>
      <c r="K75" s="313">
        <f t="shared" si="8"/>
        <v>25</v>
      </c>
      <c r="L75" s="313">
        <f t="shared" si="8"/>
        <v>25</v>
      </c>
      <c r="M75" s="313">
        <f t="shared" si="8"/>
        <v>21</v>
      </c>
      <c r="N75" s="314">
        <f t="shared" si="8"/>
        <v>28</v>
      </c>
      <c r="O75" s="311"/>
      <c r="P75" s="302">
        <f>F75*O75</f>
        <v>0</v>
      </c>
    </row>
    <row r="76" spans="2:16" ht="63" customHeight="1" outlineLevel="1">
      <c r="B76" s="211" t="s">
        <v>109</v>
      </c>
      <c r="C76" s="229" t="s">
        <v>145</v>
      </c>
      <c r="D76" s="59" t="s">
        <v>146</v>
      </c>
      <c r="E76" s="99" t="s">
        <v>104</v>
      </c>
      <c r="F76" s="316">
        <f>SUM(G76:N76)</f>
        <v>400</v>
      </c>
      <c r="G76" s="315">
        <v>50</v>
      </c>
      <c r="H76" s="314">
        <v>50</v>
      </c>
      <c r="I76" s="314">
        <v>50</v>
      </c>
      <c r="J76" s="314">
        <v>50</v>
      </c>
      <c r="K76" s="314">
        <v>50</v>
      </c>
      <c r="L76" s="314">
        <v>50</v>
      </c>
      <c r="M76" s="313">
        <v>50</v>
      </c>
      <c r="N76" s="312">
        <v>50</v>
      </c>
      <c r="O76" s="311"/>
      <c r="P76" s="302">
        <f>F76*O76</f>
        <v>0</v>
      </c>
    </row>
    <row r="77" spans="2:16" ht="193.5" customHeight="1" outlineLevel="1">
      <c r="B77" s="211" t="s">
        <v>111</v>
      </c>
      <c r="C77" s="229" t="s">
        <v>147</v>
      </c>
      <c r="D77" s="59" t="s">
        <v>148</v>
      </c>
      <c r="E77" s="99" t="s">
        <v>104</v>
      </c>
      <c r="F77" s="316">
        <f>SUM(G77:N77)</f>
        <v>400</v>
      </c>
      <c r="G77" s="315">
        <v>50</v>
      </c>
      <c r="H77" s="314">
        <v>50</v>
      </c>
      <c r="I77" s="314">
        <v>50</v>
      </c>
      <c r="J77" s="314">
        <v>50</v>
      </c>
      <c r="K77" s="314">
        <v>50</v>
      </c>
      <c r="L77" s="314">
        <v>50</v>
      </c>
      <c r="M77" s="313">
        <v>50</v>
      </c>
      <c r="N77" s="312">
        <v>50</v>
      </c>
      <c r="O77" s="311"/>
      <c r="P77" s="302">
        <f>F77*O77</f>
        <v>0</v>
      </c>
    </row>
    <row r="78" spans="2:16" ht="63" customHeight="1" outlineLevel="1">
      <c r="B78" s="211">
        <v>6.1</v>
      </c>
      <c r="C78" s="60" t="s">
        <v>149</v>
      </c>
      <c r="D78" s="59" t="s">
        <v>150</v>
      </c>
      <c r="E78" s="99"/>
      <c r="F78" s="319"/>
      <c r="G78" s="315"/>
      <c r="H78" s="314"/>
      <c r="I78" s="314"/>
      <c r="J78" s="314"/>
      <c r="K78" s="314"/>
      <c r="L78" s="314"/>
      <c r="M78" s="313"/>
      <c r="N78" s="312"/>
      <c r="O78" s="317"/>
      <c r="P78" s="302"/>
    </row>
    <row r="79" spans="2:16" ht="76.5" customHeight="1" outlineLevel="1">
      <c r="B79" s="211" t="s">
        <v>107</v>
      </c>
      <c r="C79" s="60" t="s">
        <v>149</v>
      </c>
      <c r="D79" s="59" t="s">
        <v>151</v>
      </c>
      <c r="E79" s="309" t="s">
        <v>25</v>
      </c>
      <c r="F79" s="316">
        <f t="shared" ref="F79:F86" si="9">SUM(G79:N79)</f>
        <v>8</v>
      </c>
      <c r="G79" s="315">
        <v>1</v>
      </c>
      <c r="H79" s="314">
        <v>1</v>
      </c>
      <c r="I79" s="314">
        <v>1</v>
      </c>
      <c r="J79" s="314">
        <v>1</v>
      </c>
      <c r="K79" s="314">
        <v>1</v>
      </c>
      <c r="L79" s="314">
        <v>1</v>
      </c>
      <c r="M79" s="313">
        <v>1</v>
      </c>
      <c r="N79" s="312">
        <v>1</v>
      </c>
      <c r="O79" s="311"/>
      <c r="P79" s="302">
        <f t="shared" ref="P79:P86" si="10">F79*O79</f>
        <v>0</v>
      </c>
    </row>
    <row r="80" spans="2:16" ht="76.5" customHeight="1" outlineLevel="1">
      <c r="B80" s="211" t="s">
        <v>109</v>
      </c>
      <c r="C80" s="60" t="s">
        <v>152</v>
      </c>
      <c r="D80" s="59" t="s">
        <v>153</v>
      </c>
      <c r="E80" s="309" t="s">
        <v>25</v>
      </c>
      <c r="F80" s="316">
        <f t="shared" si="9"/>
        <v>8</v>
      </c>
      <c r="G80" s="315">
        <v>1</v>
      </c>
      <c r="H80" s="314">
        <v>1</v>
      </c>
      <c r="I80" s="314">
        <v>1</v>
      </c>
      <c r="J80" s="314">
        <v>1</v>
      </c>
      <c r="K80" s="314">
        <v>1</v>
      </c>
      <c r="L80" s="314">
        <v>1</v>
      </c>
      <c r="M80" s="313">
        <v>1</v>
      </c>
      <c r="N80" s="312">
        <v>1</v>
      </c>
      <c r="O80" s="311"/>
      <c r="P80" s="302">
        <f t="shared" si="10"/>
        <v>0</v>
      </c>
    </row>
    <row r="81" spans="2:16" ht="76.5" customHeight="1" outlineLevel="1">
      <c r="B81" s="211" t="s">
        <v>111</v>
      </c>
      <c r="C81" s="60" t="s">
        <v>154</v>
      </c>
      <c r="D81" s="59" t="s">
        <v>155</v>
      </c>
      <c r="E81" s="309" t="s">
        <v>25</v>
      </c>
      <c r="F81" s="316">
        <f t="shared" si="9"/>
        <v>8</v>
      </c>
      <c r="G81" s="315">
        <v>1</v>
      </c>
      <c r="H81" s="314">
        <v>1</v>
      </c>
      <c r="I81" s="314">
        <v>1</v>
      </c>
      <c r="J81" s="314">
        <v>1</v>
      </c>
      <c r="K81" s="314">
        <v>1</v>
      </c>
      <c r="L81" s="314">
        <v>1</v>
      </c>
      <c r="M81" s="313">
        <v>1</v>
      </c>
      <c r="N81" s="312">
        <v>1</v>
      </c>
      <c r="O81" s="311"/>
      <c r="P81" s="302">
        <f t="shared" si="10"/>
        <v>0</v>
      </c>
    </row>
    <row r="82" spans="2:16" ht="46.5" customHeight="1" outlineLevel="1">
      <c r="B82" s="211" t="s">
        <v>113</v>
      </c>
      <c r="C82" s="60" t="s">
        <v>156</v>
      </c>
      <c r="D82" s="59" t="s">
        <v>157</v>
      </c>
      <c r="E82" s="309" t="s">
        <v>25</v>
      </c>
      <c r="F82" s="316">
        <f t="shared" si="9"/>
        <v>8</v>
      </c>
      <c r="G82" s="315">
        <v>1</v>
      </c>
      <c r="H82" s="314">
        <v>1</v>
      </c>
      <c r="I82" s="314">
        <v>1</v>
      </c>
      <c r="J82" s="314">
        <v>1</v>
      </c>
      <c r="K82" s="314">
        <v>1</v>
      </c>
      <c r="L82" s="314">
        <v>1</v>
      </c>
      <c r="M82" s="313">
        <v>1</v>
      </c>
      <c r="N82" s="312">
        <v>1</v>
      </c>
      <c r="O82" s="311"/>
      <c r="P82" s="302">
        <f t="shared" si="10"/>
        <v>0</v>
      </c>
    </row>
    <row r="83" spans="2:16" ht="76.5" customHeight="1" outlineLevel="1">
      <c r="B83" s="211" t="s">
        <v>115</v>
      </c>
      <c r="C83" s="60" t="s">
        <v>158</v>
      </c>
      <c r="D83" s="59" t="s">
        <v>159</v>
      </c>
      <c r="E83" s="309" t="s">
        <v>25</v>
      </c>
      <c r="F83" s="316">
        <f t="shared" si="9"/>
        <v>158</v>
      </c>
      <c r="G83" s="315">
        <v>14</v>
      </c>
      <c r="H83" s="314">
        <v>22</v>
      </c>
      <c r="I83" s="314">
        <v>18</v>
      </c>
      <c r="J83" s="314">
        <v>17</v>
      </c>
      <c r="K83" s="314">
        <v>21</v>
      </c>
      <c r="L83" s="314">
        <v>22</v>
      </c>
      <c r="M83" s="313">
        <v>22</v>
      </c>
      <c r="N83" s="312">
        <v>22</v>
      </c>
      <c r="O83" s="311"/>
      <c r="P83" s="302">
        <f t="shared" si="10"/>
        <v>0</v>
      </c>
    </row>
    <row r="84" spans="2:16" ht="196.5" customHeight="1" outlineLevel="1">
      <c r="B84" s="25" t="s">
        <v>160</v>
      </c>
      <c r="C84" s="60" t="s">
        <v>161</v>
      </c>
      <c r="D84" s="59" t="s">
        <v>162</v>
      </c>
      <c r="E84" s="309" t="s">
        <v>25</v>
      </c>
      <c r="F84" s="316">
        <f t="shared" si="9"/>
        <v>8</v>
      </c>
      <c r="G84" s="315">
        <v>1</v>
      </c>
      <c r="H84" s="314">
        <v>1</v>
      </c>
      <c r="I84" s="314">
        <v>1</v>
      </c>
      <c r="J84" s="314">
        <v>1</v>
      </c>
      <c r="K84" s="314">
        <v>1</v>
      </c>
      <c r="L84" s="314">
        <v>1</v>
      </c>
      <c r="M84" s="313">
        <v>1</v>
      </c>
      <c r="N84" s="312">
        <v>1</v>
      </c>
      <c r="O84" s="311"/>
      <c r="P84" s="302">
        <f t="shared" si="10"/>
        <v>0</v>
      </c>
    </row>
    <row r="85" spans="2:16" ht="206.15" customHeight="1" outlineLevel="1">
      <c r="B85" s="211" t="s">
        <v>163</v>
      </c>
      <c r="C85" s="229" t="s">
        <v>164</v>
      </c>
      <c r="D85" s="59" t="s">
        <v>165</v>
      </c>
      <c r="E85" s="99" t="s">
        <v>25</v>
      </c>
      <c r="F85" s="316">
        <f t="shared" si="9"/>
        <v>8</v>
      </c>
      <c r="G85" s="315">
        <v>1</v>
      </c>
      <c r="H85" s="314">
        <v>1</v>
      </c>
      <c r="I85" s="314">
        <v>1</v>
      </c>
      <c r="J85" s="314">
        <v>1</v>
      </c>
      <c r="K85" s="314">
        <v>1</v>
      </c>
      <c r="L85" s="314">
        <v>1</v>
      </c>
      <c r="M85" s="313">
        <v>1</v>
      </c>
      <c r="N85" s="312">
        <v>1</v>
      </c>
      <c r="O85" s="311"/>
      <c r="P85" s="302">
        <f t="shared" si="10"/>
        <v>0</v>
      </c>
    </row>
    <row r="86" spans="2:16" ht="187.5" customHeight="1" outlineLevel="1">
      <c r="B86" s="211">
        <v>6.11</v>
      </c>
      <c r="C86" s="229" t="s">
        <v>166</v>
      </c>
      <c r="D86" s="59" t="s">
        <v>167</v>
      </c>
      <c r="E86" s="99" t="s">
        <v>25</v>
      </c>
      <c r="F86" s="316">
        <f t="shared" si="9"/>
        <v>8</v>
      </c>
      <c r="G86" s="315">
        <v>1</v>
      </c>
      <c r="H86" s="314">
        <v>1</v>
      </c>
      <c r="I86" s="314">
        <v>1</v>
      </c>
      <c r="J86" s="314">
        <v>1</v>
      </c>
      <c r="K86" s="314">
        <v>1</v>
      </c>
      <c r="L86" s="314">
        <v>1</v>
      </c>
      <c r="M86" s="313">
        <v>1</v>
      </c>
      <c r="N86" s="312">
        <v>1</v>
      </c>
      <c r="O86" s="311"/>
      <c r="P86" s="302">
        <f t="shared" si="10"/>
        <v>0</v>
      </c>
    </row>
    <row r="87" spans="2:16" ht="108.75" customHeight="1" outlineLevel="1">
      <c r="B87" s="211">
        <v>6.12</v>
      </c>
      <c r="C87" s="60" t="s">
        <v>168</v>
      </c>
      <c r="D87" s="59" t="s">
        <v>169</v>
      </c>
      <c r="E87" s="99"/>
      <c r="F87" s="316"/>
      <c r="G87" s="315"/>
      <c r="H87" s="314"/>
      <c r="I87" s="314"/>
      <c r="J87" s="314"/>
      <c r="K87" s="314"/>
      <c r="L87" s="314"/>
      <c r="M87" s="313"/>
      <c r="N87" s="312"/>
      <c r="O87" s="317"/>
      <c r="P87" s="302"/>
    </row>
    <row r="88" spans="2:16" ht="43.5" customHeight="1" outlineLevel="1">
      <c r="B88" s="25" t="s">
        <v>107</v>
      </c>
      <c r="C88" s="60"/>
      <c r="D88" s="210" t="s">
        <v>170</v>
      </c>
      <c r="E88" s="309" t="s">
        <v>25</v>
      </c>
      <c r="F88" s="316">
        <f>SUM(G88:N88)</f>
        <v>2</v>
      </c>
      <c r="G88" s="315">
        <v>2</v>
      </c>
      <c r="H88" s="314">
        <v>0</v>
      </c>
      <c r="I88" s="314">
        <v>0</v>
      </c>
      <c r="J88" s="314">
        <v>0</v>
      </c>
      <c r="K88" s="314">
        <v>0</v>
      </c>
      <c r="L88" s="314">
        <v>0</v>
      </c>
      <c r="M88" s="313">
        <v>0</v>
      </c>
      <c r="N88" s="312">
        <v>0</v>
      </c>
      <c r="O88" s="311"/>
      <c r="P88" s="302">
        <f>F88*O88</f>
        <v>0</v>
      </c>
    </row>
    <row r="89" spans="2:16" ht="43.5" customHeight="1" outlineLevel="1">
      <c r="B89" s="25" t="s">
        <v>109</v>
      </c>
      <c r="C89" s="60"/>
      <c r="D89" s="210" t="s">
        <v>171</v>
      </c>
      <c r="E89" s="309" t="s">
        <v>25</v>
      </c>
      <c r="F89" s="316">
        <f>SUM(G89:N89)</f>
        <v>12</v>
      </c>
      <c r="G89" s="315">
        <v>0</v>
      </c>
      <c r="H89" s="314">
        <v>2</v>
      </c>
      <c r="I89" s="314">
        <v>2</v>
      </c>
      <c r="J89" s="314">
        <v>2</v>
      </c>
      <c r="K89" s="314">
        <v>0</v>
      </c>
      <c r="L89" s="314">
        <v>2</v>
      </c>
      <c r="M89" s="313">
        <v>2</v>
      </c>
      <c r="N89" s="312">
        <v>2</v>
      </c>
      <c r="O89" s="311"/>
      <c r="P89" s="302">
        <f>F89*O89</f>
        <v>0</v>
      </c>
    </row>
    <row r="90" spans="2:16" ht="43.5" customHeight="1" outlineLevel="1">
      <c r="B90" s="63" t="s">
        <v>111</v>
      </c>
      <c r="C90" s="225"/>
      <c r="D90" s="210" t="s">
        <v>172</v>
      </c>
      <c r="E90" s="309" t="s">
        <v>25</v>
      </c>
      <c r="F90" s="307">
        <f>SUM(G90:N90)</f>
        <v>2</v>
      </c>
      <c r="G90" s="306">
        <v>0</v>
      </c>
      <c r="H90" s="306">
        <v>0</v>
      </c>
      <c r="I90" s="306">
        <v>0</v>
      </c>
      <c r="J90" s="306">
        <v>0</v>
      </c>
      <c r="K90" s="306">
        <v>2</v>
      </c>
      <c r="L90" s="306">
        <v>0</v>
      </c>
      <c r="M90" s="305">
        <v>0</v>
      </c>
      <c r="N90" s="304">
        <v>0</v>
      </c>
      <c r="O90" s="311"/>
      <c r="P90" s="302">
        <f>F90*O90</f>
        <v>0</v>
      </c>
    </row>
    <row r="91" spans="2:16" ht="216" customHeight="1" outlineLevel="1">
      <c r="B91" s="236">
        <v>6.13</v>
      </c>
      <c r="C91" s="225" t="s">
        <v>173</v>
      </c>
      <c r="D91" s="206" t="s">
        <v>174</v>
      </c>
      <c r="E91" s="309" t="s">
        <v>25</v>
      </c>
      <c r="F91" s="307">
        <f t="shared" ref="F91:F92" si="11">SUM(G91:N91)</f>
        <v>8</v>
      </c>
      <c r="G91" s="306">
        <v>1</v>
      </c>
      <c r="H91" s="306">
        <v>1</v>
      </c>
      <c r="I91" s="306">
        <v>1</v>
      </c>
      <c r="J91" s="306">
        <v>1</v>
      </c>
      <c r="K91" s="306">
        <v>1</v>
      </c>
      <c r="L91" s="306">
        <v>1</v>
      </c>
      <c r="M91" s="305">
        <v>1</v>
      </c>
      <c r="N91" s="304">
        <v>1</v>
      </c>
      <c r="O91" s="303"/>
      <c r="P91" s="302">
        <f>F91*O91</f>
        <v>0</v>
      </c>
    </row>
    <row r="92" spans="2:16" ht="202.5" customHeight="1" outlineLevel="1">
      <c r="B92" s="236">
        <v>6.14</v>
      </c>
      <c r="C92" s="225" t="s">
        <v>175</v>
      </c>
      <c r="D92" s="206" t="s">
        <v>176</v>
      </c>
      <c r="E92" s="308" t="s">
        <v>25</v>
      </c>
      <c r="F92" s="307">
        <f t="shared" si="11"/>
        <v>8</v>
      </c>
      <c r="G92" s="306">
        <v>1</v>
      </c>
      <c r="H92" s="306">
        <v>1</v>
      </c>
      <c r="I92" s="306">
        <v>1</v>
      </c>
      <c r="J92" s="306">
        <v>1</v>
      </c>
      <c r="K92" s="306">
        <v>1</v>
      </c>
      <c r="L92" s="306">
        <v>1</v>
      </c>
      <c r="M92" s="305">
        <v>1</v>
      </c>
      <c r="N92" s="304">
        <v>1</v>
      </c>
      <c r="O92" s="303"/>
      <c r="P92" s="302">
        <f>F92*O92</f>
        <v>0</v>
      </c>
    </row>
    <row r="93" spans="2:16" ht="15" outlineLevel="1" thickBot="1">
      <c r="B93" s="301" t="s">
        <v>49</v>
      </c>
      <c r="C93" s="298"/>
      <c r="D93" s="300"/>
      <c r="E93" s="297"/>
      <c r="F93" s="296"/>
      <c r="G93" s="299"/>
      <c r="H93" s="298"/>
      <c r="I93" s="298"/>
      <c r="J93" s="298"/>
      <c r="K93" s="298"/>
      <c r="L93" s="298"/>
      <c r="M93" s="298"/>
      <c r="N93" s="297"/>
      <c r="O93" s="296"/>
      <c r="P93" s="296"/>
    </row>
    <row r="94" spans="2:16" s="288" customFormat="1" ht="15" outlineLevel="1" thickBot="1">
      <c r="B94" s="295"/>
      <c r="C94" s="294"/>
      <c r="D94" s="293"/>
      <c r="E94" s="292"/>
      <c r="F94" s="291"/>
      <c r="G94" s="291"/>
      <c r="H94" s="291"/>
      <c r="I94" s="291"/>
      <c r="J94" s="291"/>
      <c r="K94" s="291"/>
      <c r="L94" s="291"/>
      <c r="M94" s="291"/>
      <c r="N94" s="291"/>
      <c r="O94" s="290"/>
      <c r="P94" s="289"/>
    </row>
    <row r="95" spans="2:16" ht="23.5" customHeight="1" thickBot="1">
      <c r="B95" s="287" t="s">
        <v>177</v>
      </c>
      <c r="C95" s="286"/>
      <c r="D95" s="286"/>
      <c r="E95" s="286"/>
      <c r="F95" s="286"/>
      <c r="G95" s="286"/>
      <c r="H95" s="286"/>
      <c r="I95" s="286"/>
      <c r="J95" s="286"/>
      <c r="K95" s="286"/>
      <c r="L95" s="286"/>
      <c r="M95" s="286"/>
      <c r="N95" s="286"/>
      <c r="O95" s="286"/>
      <c r="P95" s="285"/>
    </row>
    <row r="96" spans="2:16" ht="18" customHeight="1" outlineLevel="1">
      <c r="B96" s="284">
        <f>B9</f>
        <v>1</v>
      </c>
      <c r="C96" s="283" t="str">
        <f>C9</f>
        <v>DEMOLITION AND DISMANTLING</v>
      </c>
      <c r="D96" s="281"/>
      <c r="E96" s="281"/>
      <c r="F96" s="282"/>
      <c r="G96" s="282"/>
      <c r="H96" s="282"/>
      <c r="I96" s="282"/>
      <c r="J96" s="282"/>
      <c r="K96" s="282"/>
      <c r="L96" s="282"/>
      <c r="M96" s="282"/>
      <c r="N96" s="282"/>
      <c r="O96" s="281"/>
      <c r="P96" s="280">
        <f>P9</f>
        <v>0</v>
      </c>
    </row>
    <row r="97" spans="2:16" ht="18" customHeight="1" outlineLevel="1">
      <c r="B97" s="279">
        <f>B16</f>
        <v>2</v>
      </c>
      <c r="C97" s="278" t="str">
        <f>C16</f>
        <v xml:space="preserve">PAINTING AND DECORATIVE WORKS </v>
      </c>
      <c r="D97" s="276"/>
      <c r="E97" s="276"/>
      <c r="F97" s="277"/>
      <c r="G97" s="277"/>
      <c r="H97" s="277"/>
      <c r="I97" s="277"/>
      <c r="J97" s="277"/>
      <c r="K97" s="277"/>
      <c r="L97" s="277"/>
      <c r="M97" s="277"/>
      <c r="N97" s="277"/>
      <c r="O97" s="276"/>
      <c r="P97" s="275">
        <f>P16</f>
        <v>0</v>
      </c>
    </row>
    <row r="98" spans="2:16" ht="18" customHeight="1" outlineLevel="1">
      <c r="B98" s="279">
        <f>B24</f>
        <v>3</v>
      </c>
      <c r="C98" s="278" t="str">
        <f>C24</f>
        <v>TILING AND FLOORING</v>
      </c>
      <c r="D98" s="276"/>
      <c r="E98" s="276"/>
      <c r="F98" s="277"/>
      <c r="G98" s="277"/>
      <c r="H98" s="277"/>
      <c r="I98" s="277"/>
      <c r="J98" s="277"/>
      <c r="K98" s="277"/>
      <c r="L98" s="277"/>
      <c r="M98" s="277"/>
      <c r="N98" s="277"/>
      <c r="O98" s="276"/>
      <c r="P98" s="275">
        <f>P24</f>
        <v>0</v>
      </c>
    </row>
    <row r="99" spans="2:16" ht="18" customHeight="1" outlineLevel="1">
      <c r="B99" s="279">
        <f>B30</f>
        <v>4</v>
      </c>
      <c r="C99" s="278" t="str">
        <f>C30</f>
        <v>CARPENTRY, JOINERY &amp; FURNITURE</v>
      </c>
      <c r="D99" s="276"/>
      <c r="E99" s="276"/>
      <c r="F99" s="277"/>
      <c r="G99" s="277"/>
      <c r="H99" s="277"/>
      <c r="I99" s="277"/>
      <c r="J99" s="277"/>
      <c r="K99" s="277"/>
      <c r="L99" s="277"/>
      <c r="M99" s="277"/>
      <c r="N99" s="277"/>
      <c r="O99" s="276"/>
      <c r="P99" s="275">
        <f>P30</f>
        <v>0</v>
      </c>
    </row>
    <row r="100" spans="2:16" ht="18" customHeight="1" outlineLevel="1">
      <c r="B100" s="279">
        <f>B47</f>
        <v>5</v>
      </c>
      <c r="C100" s="278" t="str">
        <f>C47</f>
        <v>STEEL WORKS</v>
      </c>
      <c r="D100" s="276"/>
      <c r="E100" s="276"/>
      <c r="F100" s="277"/>
      <c r="G100" s="277"/>
      <c r="H100" s="277"/>
      <c r="I100" s="277"/>
      <c r="J100" s="277"/>
      <c r="K100" s="277"/>
      <c r="L100" s="277"/>
      <c r="M100" s="277"/>
      <c r="N100" s="277"/>
      <c r="O100" s="276"/>
      <c r="P100" s="275">
        <f>P47</f>
        <v>0</v>
      </c>
    </row>
    <row r="101" spans="2:16" ht="18" customHeight="1" outlineLevel="1">
      <c r="B101" s="279">
        <f>B52</f>
        <v>6</v>
      </c>
      <c r="C101" s="278" t="str">
        <f>C52</f>
        <v>ELECTROMECHANICAL WORKS</v>
      </c>
      <c r="D101" s="276"/>
      <c r="E101" s="276"/>
      <c r="F101" s="277"/>
      <c r="G101" s="277"/>
      <c r="H101" s="277"/>
      <c r="I101" s="277"/>
      <c r="J101" s="277"/>
      <c r="K101" s="277"/>
      <c r="L101" s="277"/>
      <c r="M101" s="277"/>
      <c r="N101" s="277"/>
      <c r="O101" s="276"/>
      <c r="P101" s="275">
        <f>P52</f>
        <v>0</v>
      </c>
    </row>
    <row r="102" spans="2:16" ht="15" thickBot="1">
      <c r="B102" s="274"/>
      <c r="C102" s="273"/>
      <c r="D102" s="272"/>
      <c r="E102" s="250"/>
      <c r="F102" s="249"/>
      <c r="G102" s="249"/>
      <c r="H102" s="249"/>
      <c r="I102" s="249"/>
      <c r="J102" s="249"/>
      <c r="K102" s="249"/>
      <c r="L102" s="249"/>
      <c r="M102" s="249"/>
      <c r="N102" s="249"/>
      <c r="O102" s="271"/>
      <c r="P102" s="270"/>
    </row>
    <row r="103" spans="2:16" ht="22.9" customHeight="1" thickBot="1">
      <c r="B103" s="250"/>
      <c r="C103" s="265"/>
      <c r="D103" s="265"/>
      <c r="E103" s="269"/>
      <c r="G103" s="268"/>
      <c r="H103" s="268"/>
      <c r="I103" s="268"/>
      <c r="J103" s="268"/>
      <c r="K103" s="268"/>
      <c r="L103" s="268"/>
      <c r="M103" s="268"/>
      <c r="N103" s="268"/>
      <c r="O103" s="267" t="s">
        <v>178</v>
      </c>
      <c r="P103" s="266">
        <f>SUM(P96:P101)</f>
        <v>0</v>
      </c>
    </row>
    <row r="104" spans="2:16" ht="37.15" customHeight="1">
      <c r="B104" s="250"/>
      <c r="C104" s="265"/>
      <c r="E104" s="264"/>
      <c r="F104" s="264"/>
      <c r="G104" s="264"/>
      <c r="H104" s="264"/>
      <c r="I104" s="264"/>
      <c r="J104" s="264"/>
      <c r="K104" s="264"/>
      <c r="L104" s="264"/>
      <c r="M104" s="619"/>
      <c r="N104" s="619"/>
      <c r="O104" s="619"/>
      <c r="P104" s="264"/>
    </row>
    <row r="105" spans="2:16" ht="42" customHeight="1" thickBot="1">
      <c r="B105" s="250"/>
      <c r="C105" s="250"/>
      <c r="D105" s="263"/>
      <c r="E105" s="262"/>
      <c r="F105" s="261"/>
      <c r="G105" s="261"/>
      <c r="H105" s="261"/>
      <c r="I105" s="261"/>
      <c r="J105" s="261"/>
      <c r="K105" s="261"/>
      <c r="L105" s="261"/>
      <c r="M105" s="261"/>
      <c r="N105" s="261"/>
      <c r="O105" s="261"/>
      <c r="P105" s="261"/>
    </row>
    <row r="106" spans="2:16" ht="42" customHeight="1" thickBot="1">
      <c r="B106" s="250"/>
      <c r="C106" s="253" t="s">
        <v>9</v>
      </c>
      <c r="D106" s="584"/>
      <c r="E106" s="585"/>
      <c r="F106" s="586"/>
      <c r="G106" s="260"/>
      <c r="H106" s="260"/>
      <c r="I106" s="260"/>
      <c r="J106" s="260"/>
      <c r="K106" s="260"/>
      <c r="L106" s="260"/>
      <c r="M106" s="260"/>
      <c r="N106" s="260"/>
      <c r="O106" s="260"/>
      <c r="P106" s="260"/>
    </row>
    <row r="107" spans="2:16" ht="30.25" customHeight="1" thickBot="1">
      <c r="B107" s="250"/>
      <c r="C107" s="253" t="s">
        <v>10</v>
      </c>
      <c r="D107" s="584"/>
      <c r="E107" s="585"/>
      <c r="F107" s="586"/>
      <c r="G107" s="260"/>
      <c r="H107" s="260"/>
      <c r="I107" s="260"/>
      <c r="J107" s="260"/>
      <c r="K107" s="260"/>
      <c r="L107" s="260"/>
      <c r="M107" s="260"/>
      <c r="N107" s="260"/>
      <c r="O107" s="260"/>
      <c r="P107" s="260"/>
    </row>
    <row r="108" spans="2:16" ht="37.9" customHeight="1" thickBot="1">
      <c r="B108" s="250"/>
      <c r="C108" s="253" t="s">
        <v>11</v>
      </c>
      <c r="D108" s="584"/>
      <c r="E108" s="585"/>
      <c r="F108" s="586"/>
      <c r="G108" s="260"/>
      <c r="H108" s="260"/>
      <c r="I108" s="260"/>
      <c r="J108" s="260"/>
      <c r="K108" s="260"/>
      <c r="L108" s="260"/>
      <c r="M108" s="260"/>
      <c r="N108" s="260"/>
      <c r="O108" s="260"/>
      <c r="P108" s="260"/>
    </row>
    <row r="109" spans="2:16" ht="31.75" customHeight="1" thickBot="1">
      <c r="B109" s="250"/>
      <c r="C109" s="253" t="s">
        <v>12</v>
      </c>
      <c r="D109" s="259">
        <f ca="1">TODAY()</f>
        <v>46164</v>
      </c>
      <c r="E109" s="258">
        <f ca="1">NOW()</f>
        <v>46164.438047916665</v>
      </c>
      <c r="F109" s="257"/>
      <c r="G109" s="256"/>
      <c r="H109" s="256"/>
      <c r="I109" s="256"/>
      <c r="J109" s="256"/>
      <c r="K109" s="256"/>
      <c r="L109" s="256"/>
      <c r="M109" s="256"/>
      <c r="N109" s="256"/>
      <c r="O109" s="256"/>
      <c r="P109" s="255"/>
    </row>
    <row r="110" spans="2:16" ht="49.4" customHeight="1" thickBot="1">
      <c r="B110" s="250"/>
      <c r="C110" s="253" t="s">
        <v>13</v>
      </c>
      <c r="D110" s="254"/>
      <c r="E110" s="253" t="s">
        <v>14</v>
      </c>
      <c r="F110" s="252"/>
      <c r="G110" s="251"/>
      <c r="H110" s="251"/>
      <c r="I110" s="251"/>
      <c r="J110" s="251"/>
      <c r="K110" s="251"/>
      <c r="L110" s="251"/>
      <c r="M110" s="251"/>
      <c r="N110" s="251"/>
      <c r="O110" s="251"/>
      <c r="P110" s="251"/>
    </row>
    <row r="111" spans="2:16" ht="30.75" customHeight="1">
      <c r="B111" s="250"/>
      <c r="C111" s="250"/>
      <c r="D111" s="250"/>
      <c r="E111" s="250"/>
      <c r="F111" s="249"/>
      <c r="G111" s="249"/>
      <c r="H111" s="249"/>
      <c r="I111" s="249"/>
      <c r="J111" s="249"/>
      <c r="K111" s="249"/>
      <c r="L111" s="249"/>
      <c r="M111" s="249"/>
      <c r="N111" s="249"/>
      <c r="O111" s="249"/>
      <c r="P111" s="249"/>
    </row>
    <row r="112" spans="2:16">
      <c r="C112" s="248"/>
      <c r="D112" s="248"/>
      <c r="E112" s="248"/>
    </row>
  </sheetData>
  <sheetProtection algorithmName="SHA-512" hashValue="Vp0Oq8gkiWUNmdmV8YALz0iByDA5PfgwVI2sTSMbPozliz8oWa3wEGUCTP5XDmnUDwY+pO7IKSoj8BWctgKFtQ==" saltValue="IOCYZNHup2KN/y1u/fyFHA==" spinCount="100000" sheet="1" objects="1" scenarios="1"/>
  <dataConsolidate/>
  <mergeCells count="68">
    <mergeCell ref="M12:M13"/>
    <mergeCell ref="N12:N13"/>
    <mergeCell ref="O12:O13"/>
    <mergeCell ref="P25:P26"/>
    <mergeCell ref="O25:O26"/>
    <mergeCell ref="C25:C26"/>
    <mergeCell ref="B25:B26"/>
    <mergeCell ref="F25:F26"/>
    <mergeCell ref="E25:E26"/>
    <mergeCell ref="B12:B13"/>
    <mergeCell ref="E12:E13"/>
    <mergeCell ref="F12:F13"/>
    <mergeCell ref="G25:G26"/>
    <mergeCell ref="H25:H26"/>
    <mergeCell ref="N25:N26"/>
    <mergeCell ref="M25:M26"/>
    <mergeCell ref="L25:L26"/>
    <mergeCell ref="K25:K26"/>
    <mergeCell ref="J25:J26"/>
    <mergeCell ref="I25:I26"/>
    <mergeCell ref="M104:O104"/>
    <mergeCell ref="B10:B11"/>
    <mergeCell ref="E10:E11"/>
    <mergeCell ref="F10:F11"/>
    <mergeCell ref="H10:H11"/>
    <mergeCell ref="G12:G13"/>
    <mergeCell ref="H12:H13"/>
    <mergeCell ref="N10:N11"/>
    <mergeCell ref="O10:O11"/>
    <mergeCell ref="C10:C11"/>
    <mergeCell ref="G10:G11"/>
    <mergeCell ref="C12:C13"/>
    <mergeCell ref="I12:I13"/>
    <mergeCell ref="J12:J13"/>
    <mergeCell ref="K12:K13"/>
    <mergeCell ref="L12:L13"/>
    <mergeCell ref="B37:B38"/>
    <mergeCell ref="F37:F38"/>
    <mergeCell ref="E37:E38"/>
    <mergeCell ref="B2:P2"/>
    <mergeCell ref="B3:P3"/>
    <mergeCell ref="B4:P4"/>
    <mergeCell ref="B6:C6"/>
    <mergeCell ref="F6:P6"/>
    <mergeCell ref="O7:P7"/>
    <mergeCell ref="P12:P13"/>
    <mergeCell ref="I10:I11"/>
    <mergeCell ref="J10:J11"/>
    <mergeCell ref="K10:K11"/>
    <mergeCell ref="L10:L11"/>
    <mergeCell ref="M10:M11"/>
    <mergeCell ref="P10:P11"/>
    <mergeCell ref="D106:F106"/>
    <mergeCell ref="D107:F107"/>
    <mergeCell ref="D108:F108"/>
    <mergeCell ref="C37:C38"/>
    <mergeCell ref="D37:D38"/>
    <mergeCell ref="W38:AI38"/>
    <mergeCell ref="G37:G38"/>
    <mergeCell ref="P37:P38"/>
    <mergeCell ref="O37:O38"/>
    <mergeCell ref="N37:N38"/>
    <mergeCell ref="M37:M38"/>
    <mergeCell ref="L37:L38"/>
    <mergeCell ref="K37:K38"/>
    <mergeCell ref="H37:H38"/>
    <mergeCell ref="I37:I38"/>
    <mergeCell ref="J37:J38"/>
  </mergeCells>
  <printOptions horizontalCentered="1"/>
  <pageMargins left="0.23622047244094491" right="0.23622047244094491" top="0.74803149606299213" bottom="0.74803149606299213" header="0.31496062992125984" footer="0.31496062992125984"/>
  <pageSetup paperSize="9" scale="35" fitToHeight="0" orientation="landscape" r:id="rId1"/>
  <headerFooter scaleWithDoc="0">
    <oddHeader>&amp;L&amp;G&amp;R&amp;G</oddHeader>
    <oddFooter>Page &amp;P&amp;R&amp;F</oddFooter>
  </headerFooter>
  <rowBreaks count="13" manualBreakCount="13">
    <brk id="14" max="16" man="1"/>
    <brk id="19" max="16" man="1"/>
    <brk id="22" max="16" man="1"/>
    <brk id="28" max="16" man="1"/>
    <brk id="35" max="16" man="1"/>
    <brk id="38" max="16" man="1"/>
    <brk id="40" max="16" man="1"/>
    <brk id="50" max="16" man="1"/>
    <brk id="62" max="16" man="1"/>
    <brk id="73" max="16" man="1"/>
    <brk id="83" max="16" man="1"/>
    <brk id="86" max="16" man="1"/>
    <brk id="93" max="16" man="1"/>
  </rowBreaks>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4753-C8A3-47F2-9D16-1B33251702A3}">
  <sheetPr codeName="Sheet3">
    <tabColor theme="5"/>
    <outlinePr summaryBelow="0" summaryRight="0"/>
    <pageSetUpPr fitToPage="1"/>
  </sheetPr>
  <dimension ref="A1:Y112"/>
  <sheetViews>
    <sheetView showGridLines="0" view="pageBreakPreview" topLeftCell="A6" zoomScale="55" zoomScaleNormal="75" zoomScaleSheetLayoutView="55" zoomScalePageLayoutView="10" workbookViewId="0">
      <pane xSplit="1" ySplit="3" topLeftCell="B87" activePane="bottomRight" state="frozen"/>
      <selection pane="topRight" activeCell="B6" sqref="B6"/>
      <selection pane="bottomLeft" activeCell="A9" sqref="A9"/>
      <selection pane="bottomRight" activeCell="D71" sqref="D71"/>
    </sheetView>
  </sheetViews>
  <sheetFormatPr defaultRowHeight="14.5" outlineLevelRow="1" outlineLevelCol="1"/>
  <cols>
    <col min="1" max="1" width="6.26953125" customWidth="1"/>
    <col min="2" max="2" width="12" customWidth="1"/>
    <col min="3" max="3" width="42.1796875" style="6" customWidth="1"/>
    <col min="4" max="4" width="96.26953125" style="7" customWidth="1"/>
    <col min="5" max="5" width="14" customWidth="1"/>
    <col min="6" max="6" width="18.7265625" style="84" customWidth="1"/>
    <col min="7" max="14" width="20.54296875" style="84" customWidth="1" outlineLevel="1"/>
    <col min="15" max="15" width="19.54296875" customWidth="1"/>
    <col min="16" max="16" width="24.81640625" style="4" customWidth="1"/>
    <col min="17" max="17" width="4.453125" style="28" customWidth="1"/>
    <col min="20" max="20" width="9.1796875" customWidth="1"/>
  </cols>
  <sheetData>
    <row r="1" spans="2:17" ht="15" thickBot="1"/>
    <row r="2" spans="2:17" ht="31.9" customHeight="1">
      <c r="B2" s="656" t="s">
        <v>0</v>
      </c>
      <c r="C2" s="657"/>
      <c r="D2" s="657"/>
      <c r="E2" s="657"/>
      <c r="F2" s="657"/>
      <c r="G2" s="657"/>
      <c r="H2" s="657"/>
      <c r="I2" s="657"/>
      <c r="J2" s="657"/>
      <c r="K2" s="657"/>
      <c r="L2" s="657"/>
      <c r="M2" s="657"/>
      <c r="N2" s="657"/>
      <c r="O2" s="657"/>
      <c r="P2" s="658"/>
      <c r="Q2" s="238"/>
    </row>
    <row r="3" spans="2:17" ht="24" customHeight="1">
      <c r="B3" s="537" t="s">
        <v>179</v>
      </c>
      <c r="C3" s="538"/>
      <c r="D3" s="538"/>
      <c r="E3" s="538"/>
      <c r="F3" s="538"/>
      <c r="G3" s="538"/>
      <c r="H3" s="538"/>
      <c r="I3" s="538"/>
      <c r="J3" s="538"/>
      <c r="K3" s="538"/>
      <c r="L3" s="538"/>
      <c r="M3" s="538"/>
      <c r="N3" s="538"/>
      <c r="O3" s="538"/>
      <c r="P3" s="539"/>
      <c r="Q3" s="238"/>
    </row>
    <row r="4" spans="2:17" ht="24" customHeight="1" thickBot="1">
      <c r="B4" s="659" t="s">
        <v>3</v>
      </c>
      <c r="C4" s="660"/>
      <c r="D4" s="660"/>
      <c r="E4" s="660"/>
      <c r="F4" s="660"/>
      <c r="G4" s="660"/>
      <c r="H4" s="660"/>
      <c r="I4" s="660"/>
      <c r="J4" s="660"/>
      <c r="K4" s="660"/>
      <c r="L4" s="660"/>
      <c r="M4" s="660"/>
      <c r="N4" s="660"/>
      <c r="O4" s="660"/>
      <c r="P4" s="661"/>
      <c r="Q4" s="238"/>
    </row>
    <row r="5" spans="2:17" ht="24" customHeight="1" thickBot="1">
      <c r="B5" s="22"/>
      <c r="C5" s="22"/>
      <c r="D5" s="22"/>
      <c r="E5" s="22"/>
      <c r="F5" s="70"/>
      <c r="G5" s="70"/>
      <c r="H5" s="70"/>
      <c r="I5" s="70"/>
      <c r="J5" s="70"/>
      <c r="K5" s="70"/>
      <c r="L5" s="70"/>
      <c r="M5" s="70"/>
      <c r="N5" s="70"/>
      <c r="O5" s="22"/>
      <c r="P5" s="22"/>
    </row>
    <row r="6" spans="2:17" ht="42.65" customHeight="1" thickBot="1">
      <c r="B6" s="699"/>
      <c r="C6" s="699"/>
      <c r="D6" s="1"/>
      <c r="E6" s="1"/>
      <c r="F6" s="700" t="s">
        <v>180</v>
      </c>
      <c r="G6" s="701"/>
      <c r="H6" s="701"/>
      <c r="I6" s="701"/>
      <c r="J6" s="701"/>
      <c r="K6" s="701"/>
      <c r="L6" s="701"/>
      <c r="M6" s="701"/>
      <c r="N6" s="701"/>
      <c r="O6" s="701"/>
      <c r="P6" s="702"/>
    </row>
    <row r="7" spans="2:17" ht="21.5" thickBot="1">
      <c r="B7" s="131"/>
      <c r="C7" s="131"/>
      <c r="D7" s="1"/>
      <c r="E7" s="1"/>
      <c r="F7" s="86"/>
      <c r="G7" s="90" t="s">
        <v>181</v>
      </c>
      <c r="H7" s="71" t="s">
        <v>182</v>
      </c>
      <c r="I7" s="71" t="s">
        <v>183</v>
      </c>
      <c r="J7" s="71" t="s">
        <v>184</v>
      </c>
      <c r="K7" s="71" t="s">
        <v>185</v>
      </c>
      <c r="L7" s="71" t="s">
        <v>186</v>
      </c>
      <c r="M7" s="71" t="s">
        <v>187</v>
      </c>
      <c r="N7" s="91" t="s">
        <v>188</v>
      </c>
      <c r="O7" s="705"/>
      <c r="P7" s="706"/>
    </row>
    <row r="8" spans="2:17" ht="151.15" customHeight="1" thickBot="1">
      <c r="B8" s="185" t="s">
        <v>25</v>
      </c>
      <c r="C8" s="23" t="s">
        <v>26</v>
      </c>
      <c r="D8" s="23" t="s">
        <v>27</v>
      </c>
      <c r="E8" s="186" t="s">
        <v>28</v>
      </c>
      <c r="F8" s="182" t="s">
        <v>189</v>
      </c>
      <c r="G8" s="171" t="s">
        <v>190</v>
      </c>
      <c r="H8" s="71" t="s">
        <v>191</v>
      </c>
      <c r="I8" s="71" t="s">
        <v>192</v>
      </c>
      <c r="J8" s="71" t="s">
        <v>193</v>
      </c>
      <c r="K8" s="71" t="s">
        <v>194</v>
      </c>
      <c r="L8" s="71" t="s">
        <v>195</v>
      </c>
      <c r="M8" s="71" t="s">
        <v>196</v>
      </c>
      <c r="N8" s="91" t="s">
        <v>197</v>
      </c>
      <c r="O8" s="114" t="s">
        <v>38</v>
      </c>
      <c r="P8" s="87" t="s">
        <v>39</v>
      </c>
      <c r="Q8" s="113"/>
    </row>
    <row r="9" spans="2:17" s="3" customFormat="1" ht="18.5" thickBot="1">
      <c r="B9" s="46">
        <v>1</v>
      </c>
      <c r="C9" s="47" t="s">
        <v>40</v>
      </c>
      <c r="D9" s="48"/>
      <c r="E9" s="187"/>
      <c r="F9" s="183"/>
      <c r="G9" s="172"/>
      <c r="H9" s="72"/>
      <c r="I9" s="72"/>
      <c r="J9" s="72"/>
      <c r="K9" s="72"/>
      <c r="L9" s="72"/>
      <c r="M9" s="72"/>
      <c r="N9" s="93"/>
      <c r="O9" s="120" t="s">
        <v>41</v>
      </c>
      <c r="P9" s="118">
        <f>SUM(P10:P14)</f>
        <v>0</v>
      </c>
      <c r="Q9" s="109"/>
    </row>
    <row r="10" spans="2:17" s="1" customFormat="1" ht="168" customHeight="1" outlineLevel="1">
      <c r="B10" s="707">
        <v>1.1000000000000001</v>
      </c>
      <c r="C10" s="709" t="s">
        <v>42</v>
      </c>
      <c r="D10" s="197" t="s">
        <v>43</v>
      </c>
      <c r="E10" s="711" t="s">
        <v>44</v>
      </c>
      <c r="F10" s="713">
        <f>SUM(G10:N11)</f>
        <v>5</v>
      </c>
      <c r="G10" s="714">
        <v>0</v>
      </c>
      <c r="H10" s="703">
        <v>0</v>
      </c>
      <c r="I10" s="703">
        <v>0</v>
      </c>
      <c r="J10" s="703">
        <v>0</v>
      </c>
      <c r="K10" s="703">
        <v>0</v>
      </c>
      <c r="L10" s="703">
        <v>0</v>
      </c>
      <c r="M10" s="703">
        <v>5</v>
      </c>
      <c r="N10" s="679">
        <v>0</v>
      </c>
      <c r="O10" s="696"/>
      <c r="P10" s="681">
        <f>F10*O10</f>
        <v>0</v>
      </c>
      <c r="Q10" s="108"/>
    </row>
    <row r="11" spans="2:17" ht="372.75" customHeight="1" outlineLevel="1">
      <c r="B11" s="708"/>
      <c r="C11" s="710"/>
      <c r="D11" s="198" t="s">
        <v>45</v>
      </c>
      <c r="E11" s="712"/>
      <c r="F11" s="693"/>
      <c r="G11" s="715"/>
      <c r="H11" s="704"/>
      <c r="I11" s="704"/>
      <c r="J11" s="704"/>
      <c r="K11" s="704"/>
      <c r="L11" s="704"/>
      <c r="M11" s="704"/>
      <c r="N11" s="680"/>
      <c r="O11" s="669"/>
      <c r="P11" s="682"/>
      <c r="Q11" s="104"/>
    </row>
    <row r="12" spans="2:17" ht="333" customHeight="1" outlineLevel="1">
      <c r="B12" s="676">
        <v>1.2</v>
      </c>
      <c r="C12" s="697" t="s">
        <v>46</v>
      </c>
      <c r="D12" s="199" t="s">
        <v>47</v>
      </c>
      <c r="E12" s="670" t="s">
        <v>44</v>
      </c>
      <c r="F12" s="692">
        <f>SUM(G12:N13)</f>
        <v>45</v>
      </c>
      <c r="G12" s="694">
        <v>0</v>
      </c>
      <c r="H12" s="688">
        <v>0</v>
      </c>
      <c r="I12" s="688">
        <v>0</v>
      </c>
      <c r="J12" s="688">
        <v>0</v>
      </c>
      <c r="K12" s="688">
        <v>0</v>
      </c>
      <c r="L12" s="688">
        <v>0</v>
      </c>
      <c r="M12" s="688">
        <v>45</v>
      </c>
      <c r="N12" s="690">
        <v>0</v>
      </c>
      <c r="O12" s="668"/>
      <c r="P12" s="683">
        <f t="shared" ref="P12" si="0">F12*O12</f>
        <v>0</v>
      </c>
      <c r="Q12" s="108"/>
    </row>
    <row r="13" spans="2:17" ht="136.5" customHeight="1" outlineLevel="1">
      <c r="B13" s="677"/>
      <c r="C13" s="698"/>
      <c r="D13" s="198" t="s">
        <v>48</v>
      </c>
      <c r="E13" s="671"/>
      <c r="F13" s="693"/>
      <c r="G13" s="695"/>
      <c r="H13" s="689"/>
      <c r="I13" s="689"/>
      <c r="J13" s="689"/>
      <c r="K13" s="689"/>
      <c r="L13" s="689"/>
      <c r="M13" s="689"/>
      <c r="N13" s="691"/>
      <c r="O13" s="669"/>
      <c r="P13" s="682"/>
      <c r="Q13" s="108"/>
    </row>
    <row r="14" spans="2:17" ht="18" outlineLevel="1" thickBot="1">
      <c r="B14" s="188" t="s">
        <v>49</v>
      </c>
      <c r="C14" s="189"/>
      <c r="D14" s="200"/>
      <c r="E14" s="190"/>
      <c r="F14" s="179"/>
      <c r="G14" s="181"/>
      <c r="H14" s="177"/>
      <c r="I14" s="177"/>
      <c r="J14" s="177"/>
      <c r="K14" s="177"/>
      <c r="L14" s="177"/>
      <c r="M14" s="177"/>
      <c r="N14" s="178"/>
      <c r="O14" s="179"/>
      <c r="P14" s="180"/>
      <c r="Q14" s="108"/>
    </row>
    <row r="15" spans="2:17" s="2" customFormat="1" ht="17.5" customHeight="1" outlineLevel="1" thickBot="1">
      <c r="B15" s="217"/>
      <c r="C15" s="9"/>
      <c r="D15" s="201"/>
      <c r="E15" s="11"/>
      <c r="F15" s="74"/>
      <c r="G15" s="74"/>
      <c r="H15" s="74"/>
      <c r="I15" s="74"/>
      <c r="J15" s="74"/>
      <c r="K15" s="74"/>
      <c r="L15" s="74"/>
      <c r="M15" s="74"/>
      <c r="N15" s="74"/>
      <c r="O15" s="21"/>
      <c r="P15" s="12"/>
      <c r="Q15" s="110"/>
    </row>
    <row r="16" spans="2:17" s="3" customFormat="1" ht="18.5" thickBot="1">
      <c r="B16" s="46">
        <v>2</v>
      </c>
      <c r="C16" s="47" t="s">
        <v>50</v>
      </c>
      <c r="D16" s="202"/>
      <c r="E16" s="98"/>
      <c r="F16" s="100"/>
      <c r="G16" s="92"/>
      <c r="H16" s="72"/>
      <c r="I16" s="72"/>
      <c r="J16" s="72"/>
      <c r="K16" s="72"/>
      <c r="L16" s="72"/>
      <c r="M16" s="72"/>
      <c r="N16" s="93"/>
      <c r="O16" s="120" t="s">
        <v>41</v>
      </c>
      <c r="P16" s="118">
        <f>SUM(P17:P21)</f>
        <v>0</v>
      </c>
      <c r="Q16" s="107"/>
    </row>
    <row r="17" spans="1:17" s="2" customFormat="1" ht="221.25" customHeight="1" outlineLevel="1">
      <c r="B17" s="26">
        <v>2.1</v>
      </c>
      <c r="C17" s="61" t="s">
        <v>51</v>
      </c>
      <c r="D17" s="203" t="s">
        <v>198</v>
      </c>
      <c r="E17" s="89" t="s">
        <v>53</v>
      </c>
      <c r="F17" s="101">
        <f t="shared" ref="F17:F20" si="1">SUM(G17:N17)</f>
        <v>400</v>
      </c>
      <c r="G17" s="96">
        <v>90</v>
      </c>
      <c r="H17" s="69">
        <v>35</v>
      </c>
      <c r="I17" s="69">
        <v>50</v>
      </c>
      <c r="J17" s="69">
        <v>40</v>
      </c>
      <c r="K17" s="69">
        <v>50</v>
      </c>
      <c r="L17" s="69">
        <v>50</v>
      </c>
      <c r="M17" s="69">
        <v>40</v>
      </c>
      <c r="N17" s="97">
        <v>45</v>
      </c>
      <c r="O17" s="122"/>
      <c r="P17" s="119">
        <f t="shared" ref="P17:P21" si="2">F17*O17</f>
        <v>0</v>
      </c>
      <c r="Q17" s="103"/>
    </row>
    <row r="18" spans="1:17" s="288" customFormat="1" ht="219" customHeight="1" outlineLevel="1">
      <c r="B18" s="406">
        <v>2.2000000000000002</v>
      </c>
      <c r="C18" s="405" t="s">
        <v>54</v>
      </c>
      <c r="D18" s="404" t="s">
        <v>55</v>
      </c>
      <c r="E18" s="89" t="s">
        <v>53</v>
      </c>
      <c r="F18" s="101">
        <f t="shared" si="1"/>
        <v>360</v>
      </c>
      <c r="G18" s="402">
        <v>70</v>
      </c>
      <c r="H18" s="401">
        <v>35</v>
      </c>
      <c r="I18" s="401">
        <v>50</v>
      </c>
      <c r="J18" s="401">
        <v>40</v>
      </c>
      <c r="K18" s="401">
        <v>50</v>
      </c>
      <c r="L18" s="401">
        <v>50</v>
      </c>
      <c r="M18" s="400">
        <v>35</v>
      </c>
      <c r="N18" s="399">
        <v>30</v>
      </c>
      <c r="O18" s="122"/>
      <c r="P18" s="119">
        <f t="shared" si="2"/>
        <v>0</v>
      </c>
    </row>
    <row r="19" spans="1:17" s="2" customFormat="1" ht="253.5" customHeight="1" outlineLevel="1">
      <c r="B19" s="26">
        <v>2.2999999999999998</v>
      </c>
      <c r="C19" s="62" t="s">
        <v>56</v>
      </c>
      <c r="D19" s="203" t="s">
        <v>57</v>
      </c>
      <c r="E19" s="89" t="s">
        <v>53</v>
      </c>
      <c r="F19" s="101">
        <f t="shared" si="1"/>
        <v>121</v>
      </c>
      <c r="G19" s="96">
        <v>20</v>
      </c>
      <c r="H19" s="69">
        <v>14</v>
      </c>
      <c r="I19" s="69">
        <v>16</v>
      </c>
      <c r="J19" s="69">
        <v>13</v>
      </c>
      <c r="K19" s="69">
        <v>19</v>
      </c>
      <c r="L19" s="69">
        <v>14</v>
      </c>
      <c r="M19" s="69">
        <v>13</v>
      </c>
      <c r="N19" s="97">
        <v>12</v>
      </c>
      <c r="O19" s="122"/>
      <c r="P19" s="119">
        <f t="shared" si="2"/>
        <v>0</v>
      </c>
      <c r="Q19" s="112"/>
    </row>
    <row r="20" spans="1:17" s="2" customFormat="1" ht="288.75" customHeight="1" outlineLevel="1">
      <c r="B20" s="26">
        <v>2.4</v>
      </c>
      <c r="C20" s="62" t="s">
        <v>58</v>
      </c>
      <c r="D20" s="203" t="s">
        <v>199</v>
      </c>
      <c r="E20" s="89" t="s">
        <v>53</v>
      </c>
      <c r="F20" s="101">
        <f t="shared" si="1"/>
        <v>365</v>
      </c>
      <c r="G20" s="96">
        <v>57</v>
      </c>
      <c r="H20" s="69">
        <v>42</v>
      </c>
      <c r="I20" s="69">
        <v>66</v>
      </c>
      <c r="J20" s="69">
        <v>34</v>
      </c>
      <c r="K20" s="69">
        <v>52</v>
      </c>
      <c r="L20" s="69">
        <v>50</v>
      </c>
      <c r="M20" s="69">
        <v>32</v>
      </c>
      <c r="N20" s="97">
        <v>32</v>
      </c>
      <c r="O20" s="122"/>
      <c r="P20" s="119">
        <f t="shared" si="2"/>
        <v>0</v>
      </c>
      <c r="Q20" s="112"/>
    </row>
    <row r="21" spans="1:17" s="2" customFormat="1" ht="246" customHeight="1" outlineLevel="1">
      <c r="B21" s="26">
        <v>2.5</v>
      </c>
      <c r="C21" s="62" t="s">
        <v>60</v>
      </c>
      <c r="D21" s="203" t="s">
        <v>200</v>
      </c>
      <c r="E21" s="89" t="s">
        <v>53</v>
      </c>
      <c r="F21" s="101">
        <f>SUM(G21:N21)</f>
        <v>121</v>
      </c>
      <c r="G21" s="96">
        <v>20</v>
      </c>
      <c r="H21" s="69">
        <v>14</v>
      </c>
      <c r="I21" s="69">
        <v>16</v>
      </c>
      <c r="J21" s="69">
        <v>13</v>
      </c>
      <c r="K21" s="69">
        <v>19</v>
      </c>
      <c r="L21" s="69">
        <v>14</v>
      </c>
      <c r="M21" s="69">
        <v>13</v>
      </c>
      <c r="N21" s="97">
        <v>12</v>
      </c>
      <c r="O21" s="122"/>
      <c r="P21" s="119">
        <f t="shared" si="2"/>
        <v>0</v>
      </c>
      <c r="Q21" s="112"/>
    </row>
    <row r="22" spans="1:17" ht="18" outlineLevel="1" thickBot="1">
      <c r="B22" s="188" t="s">
        <v>49</v>
      </c>
      <c r="C22" s="189"/>
      <c r="D22" s="200"/>
      <c r="E22" s="190"/>
      <c r="F22" s="179"/>
      <c r="G22" s="181"/>
      <c r="H22" s="177"/>
      <c r="I22" s="177"/>
      <c r="J22" s="177"/>
      <c r="K22" s="177"/>
      <c r="L22" s="177"/>
      <c r="M22" s="177"/>
      <c r="N22" s="178"/>
      <c r="O22" s="179"/>
      <c r="P22" s="180"/>
      <c r="Q22" s="108"/>
    </row>
    <row r="23" spans="1:17" s="2" customFormat="1" ht="17.5" customHeight="1" outlineLevel="1" thickBot="1">
      <c r="B23" s="217"/>
      <c r="C23" s="9"/>
      <c r="D23" s="201"/>
      <c r="E23" s="11"/>
      <c r="F23" s="74"/>
      <c r="G23" s="74"/>
      <c r="H23" s="74"/>
      <c r="I23" s="74"/>
      <c r="J23" s="74"/>
      <c r="K23" s="74"/>
      <c r="L23" s="74"/>
      <c r="M23" s="74"/>
      <c r="N23" s="74"/>
      <c r="O23" s="21"/>
      <c r="P23" s="12"/>
      <c r="Q23" s="110"/>
    </row>
    <row r="24" spans="1:17" s="3" customFormat="1" ht="18.5" thickBot="1">
      <c r="B24" s="46">
        <v>3</v>
      </c>
      <c r="C24" s="47" t="s">
        <v>62</v>
      </c>
      <c r="D24" s="202"/>
      <c r="E24" s="98"/>
      <c r="F24" s="100"/>
      <c r="G24" s="92"/>
      <c r="H24" s="72"/>
      <c r="I24" s="72"/>
      <c r="J24" s="72"/>
      <c r="K24" s="72"/>
      <c r="L24" s="72"/>
      <c r="M24" s="72"/>
      <c r="N24" s="123"/>
      <c r="O24" s="120" t="s">
        <v>41</v>
      </c>
      <c r="P24" s="118">
        <f>SUM(P25:P27)</f>
        <v>0</v>
      </c>
      <c r="Q24" s="107"/>
    </row>
    <row r="25" spans="1:17" s="2" customFormat="1" ht="341.25" customHeight="1" outlineLevel="1">
      <c r="B25" s="684">
        <v>3.1</v>
      </c>
      <c r="C25" s="685" t="s">
        <v>63</v>
      </c>
      <c r="D25" s="216" t="s">
        <v>64</v>
      </c>
      <c r="E25" s="687" t="s">
        <v>53</v>
      </c>
      <c r="F25" s="665">
        <f t="shared" ref="F25" si="3">SUM(G25:N25)</f>
        <v>478</v>
      </c>
      <c r="G25" s="666">
        <v>75</v>
      </c>
      <c r="H25" s="662">
        <v>48</v>
      </c>
      <c r="I25" s="662">
        <v>82</v>
      </c>
      <c r="J25" s="662">
        <v>47</v>
      </c>
      <c r="K25" s="664">
        <v>71</v>
      </c>
      <c r="L25" s="664">
        <v>65</v>
      </c>
      <c r="M25" s="664">
        <v>45</v>
      </c>
      <c r="N25" s="672">
        <v>45</v>
      </c>
      <c r="O25" s="674"/>
      <c r="P25" s="675">
        <f>F25*O25</f>
        <v>0</v>
      </c>
      <c r="Q25" s="112"/>
    </row>
    <row r="26" spans="1:17" s="2" customFormat="1" ht="137.25" customHeight="1" outlineLevel="1">
      <c r="B26" s="677"/>
      <c r="C26" s="686"/>
      <c r="D26" s="204" t="s">
        <v>65</v>
      </c>
      <c r="E26" s="671"/>
      <c r="F26" s="665"/>
      <c r="G26" s="667"/>
      <c r="H26" s="663"/>
      <c r="I26" s="663"/>
      <c r="J26" s="663"/>
      <c r="K26" s="664"/>
      <c r="L26" s="664"/>
      <c r="M26" s="664"/>
      <c r="N26" s="673"/>
      <c r="O26" s="674"/>
      <c r="P26" s="675"/>
      <c r="Q26" s="112"/>
    </row>
    <row r="27" spans="1:17" s="2" customFormat="1" ht="207" customHeight="1" outlineLevel="1" thickBot="1">
      <c r="A27" s="226"/>
      <c r="B27" s="169">
        <v>3.2</v>
      </c>
      <c r="C27" s="168" t="s">
        <v>66</v>
      </c>
      <c r="D27" s="228" t="s">
        <v>67</v>
      </c>
      <c r="E27" s="170" t="s">
        <v>53</v>
      </c>
      <c r="F27" s="495">
        <f>SUM(G27:N27)</f>
        <v>45</v>
      </c>
      <c r="G27" s="497">
        <v>0</v>
      </c>
      <c r="H27" s="496">
        <v>0</v>
      </c>
      <c r="I27" s="496">
        <v>0</v>
      </c>
      <c r="J27" s="500">
        <v>0</v>
      </c>
      <c r="K27" s="500">
        <v>0</v>
      </c>
      <c r="L27" s="500">
        <v>0</v>
      </c>
      <c r="M27" s="500">
        <v>45</v>
      </c>
      <c r="N27" s="498">
        <v>0</v>
      </c>
      <c r="O27" s="193"/>
      <c r="P27" s="194">
        <f>O27*F27</f>
        <v>0</v>
      </c>
      <c r="Q27" s="111"/>
    </row>
    <row r="28" spans="1:17" ht="18" outlineLevel="1" thickBot="1">
      <c r="B28" s="188" t="s">
        <v>49</v>
      </c>
      <c r="C28" s="189"/>
      <c r="D28" s="227"/>
      <c r="E28" s="190"/>
      <c r="F28" s="218"/>
      <c r="G28" s="219"/>
      <c r="H28" s="220"/>
      <c r="I28" s="220"/>
      <c r="J28" s="220"/>
      <c r="K28" s="220"/>
      <c r="L28" s="220"/>
      <c r="M28" s="220"/>
      <c r="N28" s="221"/>
      <c r="O28" s="218"/>
      <c r="P28" s="222"/>
      <c r="Q28" s="108"/>
    </row>
    <row r="29" spans="1:17" s="2" customFormat="1" ht="17.5" customHeight="1" outlineLevel="1" thickBot="1">
      <c r="B29" s="217"/>
      <c r="C29" s="9"/>
      <c r="D29" s="10"/>
      <c r="E29" s="11"/>
      <c r="F29" s="74"/>
      <c r="G29" s="74"/>
      <c r="H29" s="74"/>
      <c r="I29" s="74"/>
      <c r="J29" s="74"/>
      <c r="K29" s="74"/>
      <c r="L29" s="74"/>
      <c r="M29" s="74"/>
      <c r="N29" s="74"/>
      <c r="O29" s="21"/>
      <c r="P29" s="12"/>
      <c r="Q29" s="110"/>
    </row>
    <row r="30" spans="1:17" s="3" customFormat="1" ht="18.5" thickBot="1">
      <c r="B30" s="46">
        <v>4</v>
      </c>
      <c r="C30" s="47" t="s">
        <v>68</v>
      </c>
      <c r="D30" s="48"/>
      <c r="E30" s="98"/>
      <c r="F30" s="100"/>
      <c r="G30" s="92"/>
      <c r="H30" s="72"/>
      <c r="I30" s="72"/>
      <c r="J30" s="72"/>
      <c r="K30" s="72"/>
      <c r="L30" s="72"/>
      <c r="M30" s="72"/>
      <c r="N30" s="93"/>
      <c r="O30" s="120" t="s">
        <v>41</v>
      </c>
      <c r="P30" s="118">
        <f>SUM(P31:P44)</f>
        <v>0</v>
      </c>
      <c r="Q30" s="107"/>
    </row>
    <row r="31" spans="1:17" ht="156" customHeight="1" outlineLevel="1">
      <c r="B31" s="234">
        <v>4.01</v>
      </c>
      <c r="C31" s="232" t="s">
        <v>69</v>
      </c>
      <c r="D31" s="233" t="s">
        <v>70</v>
      </c>
      <c r="E31" s="164" t="s">
        <v>25</v>
      </c>
      <c r="F31" s="102">
        <f t="shared" ref="F31:F43" si="4">SUM(G31:N31)</f>
        <v>3</v>
      </c>
      <c r="G31" s="129">
        <v>0</v>
      </c>
      <c r="H31" s="127">
        <v>0</v>
      </c>
      <c r="I31" s="127">
        <v>0</v>
      </c>
      <c r="J31" s="127">
        <v>0</v>
      </c>
      <c r="K31" s="127">
        <v>1</v>
      </c>
      <c r="L31" s="127">
        <v>1</v>
      </c>
      <c r="M31" s="127">
        <v>0</v>
      </c>
      <c r="N31" s="128">
        <v>1</v>
      </c>
      <c r="O31" s="122"/>
      <c r="P31" s="124">
        <f t="shared" ref="P31:P43" si="5">F31*O31</f>
        <v>0</v>
      </c>
      <c r="Q31" s="108"/>
    </row>
    <row r="32" spans="1:17" ht="105" outlineLevel="1">
      <c r="B32" s="211">
        <v>4.0199999999999996</v>
      </c>
      <c r="C32" s="163" t="s">
        <v>71</v>
      </c>
      <c r="D32" s="195" t="s">
        <v>72</v>
      </c>
      <c r="E32" s="89" t="s">
        <v>25</v>
      </c>
      <c r="F32" s="102">
        <f t="shared" si="4"/>
        <v>261</v>
      </c>
      <c r="G32" s="96">
        <v>40</v>
      </c>
      <c r="H32" s="69">
        <v>24</v>
      </c>
      <c r="I32" s="69">
        <v>45</v>
      </c>
      <c r="J32" s="69">
        <v>24</v>
      </c>
      <c r="K32" s="69">
        <v>40</v>
      </c>
      <c r="L32" s="69">
        <v>40</v>
      </c>
      <c r="M32" s="69">
        <v>26</v>
      </c>
      <c r="N32" s="97">
        <v>22</v>
      </c>
      <c r="O32" s="122"/>
      <c r="P32" s="124">
        <f t="shared" si="5"/>
        <v>0</v>
      </c>
      <c r="Q32" s="108"/>
    </row>
    <row r="33" spans="2:17" ht="325.5" customHeight="1" outlineLevel="1">
      <c r="B33" s="235">
        <v>4.03</v>
      </c>
      <c r="C33" s="163" t="s">
        <v>73</v>
      </c>
      <c r="D33" s="231" t="s">
        <v>74</v>
      </c>
      <c r="E33" s="89" t="s">
        <v>25</v>
      </c>
      <c r="F33" s="102">
        <f t="shared" si="4"/>
        <v>8</v>
      </c>
      <c r="G33" s="96">
        <v>1</v>
      </c>
      <c r="H33" s="69">
        <v>1</v>
      </c>
      <c r="I33" s="69">
        <v>1</v>
      </c>
      <c r="J33" s="69">
        <v>1</v>
      </c>
      <c r="K33" s="69">
        <v>1</v>
      </c>
      <c r="L33" s="69">
        <v>1</v>
      </c>
      <c r="M33" s="69">
        <v>1</v>
      </c>
      <c r="N33" s="97">
        <v>1</v>
      </c>
      <c r="O33" s="122"/>
      <c r="P33" s="124">
        <f t="shared" si="5"/>
        <v>0</v>
      </c>
      <c r="Q33" s="108"/>
    </row>
    <row r="34" spans="2:17" ht="105" outlineLevel="1">
      <c r="B34" s="235">
        <v>4.04</v>
      </c>
      <c r="C34" s="163" t="s">
        <v>75</v>
      </c>
      <c r="D34" s="376" t="s">
        <v>76</v>
      </c>
      <c r="E34" s="432" t="s">
        <v>25</v>
      </c>
      <c r="F34" s="242">
        <f t="shared" si="4"/>
        <v>8</v>
      </c>
      <c r="G34" s="94">
        <v>1</v>
      </c>
      <c r="H34" s="166">
        <v>1</v>
      </c>
      <c r="I34" s="166">
        <v>1</v>
      </c>
      <c r="J34" s="166">
        <v>1</v>
      </c>
      <c r="K34" s="166">
        <v>1</v>
      </c>
      <c r="L34" s="166">
        <v>1</v>
      </c>
      <c r="M34" s="73">
        <v>1</v>
      </c>
      <c r="N34" s="73">
        <v>1</v>
      </c>
      <c r="O34" s="122"/>
      <c r="P34" s="124">
        <f t="shared" si="5"/>
        <v>0</v>
      </c>
      <c r="Q34" s="108"/>
    </row>
    <row r="35" spans="2:17" ht="269.25" customHeight="1" outlineLevel="1">
      <c r="B35" s="235" t="s">
        <v>77</v>
      </c>
      <c r="C35" s="163" t="s">
        <v>201</v>
      </c>
      <c r="D35" s="231" t="s">
        <v>79</v>
      </c>
      <c r="E35" s="432" t="s">
        <v>25</v>
      </c>
      <c r="F35" s="433">
        <f t="shared" si="4"/>
        <v>60</v>
      </c>
      <c r="G35" s="94">
        <v>8</v>
      </c>
      <c r="H35" s="166">
        <v>6</v>
      </c>
      <c r="I35" s="166">
        <v>10</v>
      </c>
      <c r="J35" s="166">
        <v>6</v>
      </c>
      <c r="K35" s="166">
        <v>10</v>
      </c>
      <c r="L35" s="166">
        <v>9</v>
      </c>
      <c r="M35" s="73">
        <v>6</v>
      </c>
      <c r="N35" s="73">
        <v>5</v>
      </c>
      <c r="O35" s="122"/>
      <c r="P35" s="124">
        <f t="shared" si="5"/>
        <v>0</v>
      </c>
      <c r="Q35" s="108"/>
    </row>
    <row r="36" spans="2:17" ht="266.25" customHeight="1" outlineLevel="1">
      <c r="B36" s="235" t="s">
        <v>80</v>
      </c>
      <c r="C36" s="163" t="s">
        <v>202</v>
      </c>
      <c r="D36" s="231" t="s">
        <v>203</v>
      </c>
      <c r="E36" s="432" t="s">
        <v>25</v>
      </c>
      <c r="F36" s="433">
        <f t="shared" si="4"/>
        <v>0</v>
      </c>
      <c r="G36" s="94">
        <v>0</v>
      </c>
      <c r="H36" s="166">
        <v>0</v>
      </c>
      <c r="I36" s="166">
        <v>0</v>
      </c>
      <c r="J36" s="166">
        <v>0</v>
      </c>
      <c r="K36" s="166">
        <v>0</v>
      </c>
      <c r="L36" s="166">
        <v>0</v>
      </c>
      <c r="M36" s="73">
        <v>0</v>
      </c>
      <c r="N36" s="73">
        <v>0</v>
      </c>
      <c r="O36" s="122"/>
      <c r="P36" s="124">
        <f t="shared" si="5"/>
        <v>0</v>
      </c>
      <c r="Q36" s="108"/>
    </row>
    <row r="37" spans="2:17" ht="364.5" customHeight="1" outlineLevel="1">
      <c r="B37" s="591">
        <v>4.0599999999999996</v>
      </c>
      <c r="C37" s="587" t="s">
        <v>83</v>
      </c>
      <c r="D37" s="589" t="s">
        <v>204</v>
      </c>
      <c r="E37" s="595" t="s">
        <v>25</v>
      </c>
      <c r="F37" s="593">
        <f>SUM(G37:N38)</f>
        <v>8</v>
      </c>
      <c r="G37" s="574">
        <v>1</v>
      </c>
      <c r="H37" s="582">
        <v>1</v>
      </c>
      <c r="I37" s="582">
        <v>1</v>
      </c>
      <c r="J37" s="582">
        <v>1</v>
      </c>
      <c r="K37" s="582">
        <v>1</v>
      </c>
      <c r="L37" s="582">
        <v>1</v>
      </c>
      <c r="M37" s="582">
        <v>1</v>
      </c>
      <c r="N37" s="580">
        <v>1</v>
      </c>
      <c r="O37" s="578"/>
      <c r="P37" s="576">
        <f>F37*O37</f>
        <v>0</v>
      </c>
      <c r="Q37" s="108"/>
    </row>
    <row r="38" spans="2:17" ht="131.25" customHeight="1" outlineLevel="1">
      <c r="B38" s="592"/>
      <c r="C38" s="588"/>
      <c r="D38" s="590"/>
      <c r="E38" s="596"/>
      <c r="F38" s="594"/>
      <c r="G38" s="575"/>
      <c r="H38" s="583"/>
      <c r="I38" s="583"/>
      <c r="J38" s="583"/>
      <c r="K38" s="583"/>
      <c r="L38" s="583"/>
      <c r="M38" s="583"/>
      <c r="N38" s="581"/>
      <c r="O38" s="579"/>
      <c r="P38" s="577"/>
      <c r="Q38" s="108"/>
    </row>
    <row r="39" spans="2:17" ht="409.5" customHeight="1" outlineLevel="1">
      <c r="B39" s="211">
        <v>4.07</v>
      </c>
      <c r="C39" s="163" t="s">
        <v>85</v>
      </c>
      <c r="D39" s="205" t="s">
        <v>86</v>
      </c>
      <c r="E39" s="89" t="s">
        <v>25</v>
      </c>
      <c r="F39" s="162">
        <f t="shared" si="4"/>
        <v>8</v>
      </c>
      <c r="G39" s="94">
        <v>1</v>
      </c>
      <c r="H39" s="166">
        <v>1</v>
      </c>
      <c r="I39" s="166">
        <v>1</v>
      </c>
      <c r="J39" s="166">
        <v>1</v>
      </c>
      <c r="K39" s="166">
        <v>1</v>
      </c>
      <c r="L39" s="166">
        <v>1</v>
      </c>
      <c r="M39" s="73">
        <v>1</v>
      </c>
      <c r="N39" s="73">
        <v>1</v>
      </c>
      <c r="O39" s="122"/>
      <c r="P39" s="124">
        <f t="shared" si="5"/>
        <v>0</v>
      </c>
      <c r="Q39" s="108"/>
    </row>
    <row r="40" spans="2:17" ht="408.75" customHeight="1" outlineLevel="1">
      <c r="B40" s="211">
        <v>4.08</v>
      </c>
      <c r="C40" s="64" t="s">
        <v>87</v>
      </c>
      <c r="D40" s="205" t="s">
        <v>88</v>
      </c>
      <c r="E40" s="89" t="s">
        <v>25</v>
      </c>
      <c r="F40" s="162">
        <f t="shared" si="4"/>
        <v>27</v>
      </c>
      <c r="G40" s="94">
        <v>5</v>
      </c>
      <c r="H40" s="73">
        <v>2</v>
      </c>
      <c r="I40" s="73">
        <v>6</v>
      </c>
      <c r="J40" s="73">
        <v>2</v>
      </c>
      <c r="K40" s="73">
        <v>4</v>
      </c>
      <c r="L40" s="73">
        <v>4</v>
      </c>
      <c r="M40" s="73">
        <v>2</v>
      </c>
      <c r="N40" s="73">
        <v>2</v>
      </c>
      <c r="O40" s="122"/>
      <c r="P40" s="124">
        <f t="shared" si="5"/>
        <v>0</v>
      </c>
      <c r="Q40" s="108"/>
    </row>
    <row r="41" spans="2:17" ht="253.5" customHeight="1" outlineLevel="1">
      <c r="B41" s="236">
        <v>4.09</v>
      </c>
      <c r="C41" s="64" t="s">
        <v>89</v>
      </c>
      <c r="D41" s="195" t="s">
        <v>90</v>
      </c>
      <c r="E41" s="89" t="s">
        <v>91</v>
      </c>
      <c r="F41" s="162">
        <f t="shared" si="4"/>
        <v>145</v>
      </c>
      <c r="G41" s="94">
        <v>16</v>
      </c>
      <c r="H41" s="73">
        <v>20</v>
      </c>
      <c r="I41" s="73">
        <v>25</v>
      </c>
      <c r="J41" s="73">
        <v>8</v>
      </c>
      <c r="K41" s="73">
        <v>18</v>
      </c>
      <c r="L41" s="73">
        <v>20</v>
      </c>
      <c r="M41" s="73">
        <v>20</v>
      </c>
      <c r="N41" s="95">
        <v>18</v>
      </c>
      <c r="O41" s="122"/>
      <c r="P41" s="124">
        <f t="shared" si="5"/>
        <v>0</v>
      </c>
      <c r="Q41" s="108"/>
    </row>
    <row r="42" spans="2:17" ht="78.75" customHeight="1" outlineLevel="1">
      <c r="B42" s="236">
        <v>4.0999999999999996</v>
      </c>
      <c r="C42" s="237" t="s">
        <v>92</v>
      </c>
      <c r="D42" s="239" t="s">
        <v>93</v>
      </c>
      <c r="E42" s="196" t="s">
        <v>25</v>
      </c>
      <c r="F42" s="162">
        <f t="shared" si="4"/>
        <v>10</v>
      </c>
      <c r="G42" s="94">
        <v>2</v>
      </c>
      <c r="H42" s="73">
        <v>1</v>
      </c>
      <c r="I42" s="73">
        <v>2</v>
      </c>
      <c r="J42" s="73">
        <v>1</v>
      </c>
      <c r="K42" s="73">
        <v>1</v>
      </c>
      <c r="L42" s="73">
        <v>1</v>
      </c>
      <c r="M42" s="73">
        <v>1</v>
      </c>
      <c r="N42" s="95">
        <v>1</v>
      </c>
      <c r="O42" s="122"/>
      <c r="P42" s="124">
        <f t="shared" si="5"/>
        <v>0</v>
      </c>
      <c r="Q42" s="108"/>
    </row>
    <row r="43" spans="2:17" ht="135" customHeight="1" outlineLevel="1">
      <c r="B43" s="442">
        <v>4.1100000000000003</v>
      </c>
      <c r="C43" s="210" t="s">
        <v>205</v>
      </c>
      <c r="D43" s="443" t="s">
        <v>206</v>
      </c>
      <c r="E43" s="230" t="s">
        <v>25</v>
      </c>
      <c r="F43" s="433">
        <f t="shared" si="4"/>
        <v>8</v>
      </c>
      <c r="G43" s="166">
        <v>1</v>
      </c>
      <c r="H43" s="73">
        <v>1</v>
      </c>
      <c r="I43" s="73">
        <v>1</v>
      </c>
      <c r="J43" s="73">
        <v>1</v>
      </c>
      <c r="K43" s="73">
        <v>1</v>
      </c>
      <c r="L43" s="73">
        <v>1</v>
      </c>
      <c r="M43" s="73">
        <v>1</v>
      </c>
      <c r="N43" s="444">
        <v>1</v>
      </c>
      <c r="O43" s="191"/>
      <c r="P43" s="124">
        <f t="shared" si="5"/>
        <v>0</v>
      </c>
      <c r="Q43" s="108"/>
    </row>
    <row r="44" spans="2:17" ht="18" outlineLevel="1" thickBot="1">
      <c r="B44" s="188" t="s">
        <v>49</v>
      </c>
      <c r="C44" s="189"/>
      <c r="D44" s="200"/>
      <c r="E44" s="190"/>
      <c r="F44" s="179"/>
      <c r="G44" s="181"/>
      <c r="H44" s="177"/>
      <c r="I44" s="177"/>
      <c r="J44" s="177"/>
      <c r="K44" s="177"/>
      <c r="L44" s="177"/>
      <c r="M44" s="177"/>
      <c r="N44" s="178"/>
      <c r="O44" s="179"/>
      <c r="P44" s="180"/>
      <c r="Q44" s="108"/>
    </row>
    <row r="45" spans="2:17" s="2" customFormat="1" outlineLevel="1">
      <c r="B45" s="457"/>
      <c r="C45" s="458"/>
      <c r="D45" s="459"/>
      <c r="E45" s="460"/>
      <c r="F45" s="461"/>
      <c r="G45" s="461"/>
      <c r="H45" s="461"/>
      <c r="I45" s="461"/>
      <c r="J45" s="461"/>
      <c r="K45" s="461"/>
      <c r="L45" s="461"/>
      <c r="M45" s="461"/>
      <c r="N45" s="461"/>
      <c r="O45" s="462"/>
      <c r="P45" s="463"/>
      <c r="Q45" s="110"/>
    </row>
    <row r="46" spans="2:17" ht="5.25" customHeight="1" outlineLevel="1" thickBot="1">
      <c r="B46" s="53"/>
      <c r="C46" s="54"/>
      <c r="D46" s="50"/>
      <c r="E46" s="55"/>
      <c r="F46" s="75"/>
      <c r="G46" s="76"/>
      <c r="H46" s="76"/>
      <c r="I46" s="76"/>
      <c r="J46" s="76"/>
      <c r="K46" s="76"/>
      <c r="L46" s="76"/>
      <c r="M46" s="76"/>
      <c r="N46" s="76"/>
      <c r="O46" s="57"/>
      <c r="P46" s="56"/>
      <c r="Q46" s="104"/>
    </row>
    <row r="47" spans="2:17" s="3" customFormat="1" ht="18.5" thickBot="1">
      <c r="B47" s="46">
        <v>5</v>
      </c>
      <c r="C47" s="47" t="s">
        <v>96</v>
      </c>
      <c r="D47" s="48"/>
      <c r="E47" s="98"/>
      <c r="F47" s="100"/>
      <c r="G47" s="92"/>
      <c r="H47" s="72"/>
      <c r="I47" s="72"/>
      <c r="J47" s="72"/>
      <c r="K47" s="72"/>
      <c r="L47" s="72"/>
      <c r="M47" s="72"/>
      <c r="N47" s="93"/>
      <c r="O47" s="120" t="s">
        <v>41</v>
      </c>
      <c r="P47" s="118">
        <f>SUM(P48:P49)</f>
        <v>0</v>
      </c>
      <c r="Q47" s="107"/>
    </row>
    <row r="48" spans="2:17" ht="87.5" outlineLevel="1">
      <c r="B48" s="480">
        <v>5.0999999999999996</v>
      </c>
      <c r="C48" s="232" t="s">
        <v>97</v>
      </c>
      <c r="D48" s="481" t="s">
        <v>98</v>
      </c>
      <c r="E48" s="164" t="s">
        <v>53</v>
      </c>
      <c r="F48" s="212">
        <f>SUM(G48:N48)</f>
        <v>20</v>
      </c>
      <c r="G48" s="482">
        <v>0</v>
      </c>
      <c r="H48" s="483">
        <v>0</v>
      </c>
      <c r="I48" s="483">
        <v>0</v>
      </c>
      <c r="J48" s="483">
        <v>0</v>
      </c>
      <c r="K48" s="483">
        <v>8</v>
      </c>
      <c r="L48" s="483">
        <v>4</v>
      </c>
      <c r="M48" s="483">
        <v>5</v>
      </c>
      <c r="N48" s="483">
        <v>3</v>
      </c>
      <c r="O48" s="165"/>
      <c r="P48" s="125">
        <f>F48*O48</f>
        <v>0</v>
      </c>
      <c r="Q48" s="108"/>
    </row>
    <row r="49" spans="2:25" s="244" customFormat="1" ht="140" outlineLevel="1">
      <c r="B49" s="491">
        <v>5.2</v>
      </c>
      <c r="C49" s="493" t="s">
        <v>207</v>
      </c>
      <c r="D49" s="494" t="s">
        <v>100</v>
      </c>
      <c r="E49" s="365" t="s">
        <v>25</v>
      </c>
      <c r="F49" s="492">
        <f>SUM(G49:N49)</f>
        <v>7</v>
      </c>
      <c r="G49" s="314">
        <v>1</v>
      </c>
      <c r="H49" s="313">
        <v>0</v>
      </c>
      <c r="I49" s="313">
        <v>0</v>
      </c>
      <c r="J49" s="313">
        <v>2</v>
      </c>
      <c r="K49" s="313">
        <v>1</v>
      </c>
      <c r="L49" s="313">
        <v>1</v>
      </c>
      <c r="M49" s="313">
        <v>1</v>
      </c>
      <c r="N49" s="313">
        <v>1</v>
      </c>
      <c r="O49" s="311"/>
      <c r="P49" s="125">
        <f>F49*O49</f>
        <v>0</v>
      </c>
    </row>
    <row r="50" spans="2:25" ht="18" outlineLevel="1" thickBot="1">
      <c r="B50" s="484" t="s">
        <v>49</v>
      </c>
      <c r="C50" s="485"/>
      <c r="D50" s="227"/>
      <c r="E50" s="486"/>
      <c r="F50" s="192"/>
      <c r="G50" s="487"/>
      <c r="H50" s="488"/>
      <c r="I50" s="488"/>
      <c r="J50" s="488"/>
      <c r="K50" s="488"/>
      <c r="L50" s="488"/>
      <c r="M50" s="488"/>
      <c r="N50" s="489"/>
      <c r="O50" s="192"/>
      <c r="P50" s="490"/>
      <c r="Q50" s="108"/>
    </row>
    <row r="51" spans="2:25" ht="18" outlineLevel="1" thickBot="1">
      <c r="B51" s="52"/>
      <c r="C51" s="8"/>
      <c r="D51" s="51"/>
      <c r="E51" s="130"/>
      <c r="F51" s="117"/>
      <c r="G51" s="77"/>
      <c r="H51" s="77"/>
      <c r="I51" s="77"/>
      <c r="J51" s="77"/>
      <c r="K51" s="77"/>
      <c r="L51" s="77"/>
      <c r="M51" s="77"/>
      <c r="N51" s="77"/>
      <c r="O51" s="58"/>
      <c r="P51" s="49"/>
      <c r="Q51" s="104"/>
    </row>
    <row r="52" spans="2:25" s="3" customFormat="1" ht="18.5" thickBot="1">
      <c r="B52" s="46">
        <v>6</v>
      </c>
      <c r="C52" s="47" t="s">
        <v>101</v>
      </c>
      <c r="D52" s="48"/>
      <c r="E52" s="98"/>
      <c r="F52" s="100"/>
      <c r="G52" s="92"/>
      <c r="H52" s="72"/>
      <c r="I52" s="72"/>
      <c r="J52" s="72"/>
      <c r="K52" s="72"/>
      <c r="L52" s="72"/>
      <c r="M52" s="72"/>
      <c r="N52" s="93"/>
      <c r="O52" s="120" t="s">
        <v>41</v>
      </c>
      <c r="P52" s="118">
        <f>SUM(P53:P93)</f>
        <v>0</v>
      </c>
      <c r="Q52" s="107"/>
    </row>
    <row r="53" spans="2:25" ht="87.5" outlineLevel="1">
      <c r="B53" s="211">
        <v>6.01</v>
      </c>
      <c r="C53" s="60" t="s">
        <v>102</v>
      </c>
      <c r="D53" s="206" t="s">
        <v>103</v>
      </c>
      <c r="E53" s="99" t="s">
        <v>104</v>
      </c>
      <c r="F53" s="241">
        <f>SUM(G53:N53)</f>
        <v>400</v>
      </c>
      <c r="G53" s="166">
        <v>50</v>
      </c>
      <c r="H53" s="73">
        <v>50</v>
      </c>
      <c r="I53" s="73">
        <v>50</v>
      </c>
      <c r="J53" s="73">
        <v>50</v>
      </c>
      <c r="K53" s="73">
        <v>50</v>
      </c>
      <c r="L53" s="73">
        <v>50</v>
      </c>
      <c r="M53" s="73">
        <v>50</v>
      </c>
      <c r="N53" s="95">
        <v>50</v>
      </c>
      <c r="O53" s="121"/>
      <c r="P53" s="125">
        <f>F53*O53</f>
        <v>0</v>
      </c>
      <c r="Q53" s="108"/>
    </row>
    <row r="54" spans="2:25" ht="138.75" customHeight="1" outlineLevel="1">
      <c r="B54" s="211">
        <v>6.02</v>
      </c>
      <c r="C54" s="60" t="s">
        <v>105</v>
      </c>
      <c r="D54" s="207" t="s">
        <v>106</v>
      </c>
      <c r="E54" s="99"/>
      <c r="F54" s="167"/>
      <c r="G54" s="166"/>
      <c r="H54" s="73"/>
      <c r="I54" s="73"/>
      <c r="J54" s="73"/>
      <c r="K54" s="73"/>
      <c r="L54" s="73"/>
      <c r="M54" s="73"/>
      <c r="N54" s="95"/>
      <c r="O54" s="208"/>
      <c r="P54" s="125"/>
      <c r="Q54" s="104"/>
    </row>
    <row r="55" spans="2:25" ht="24.75" customHeight="1" outlineLevel="1">
      <c r="B55" s="25" t="s">
        <v>107</v>
      </c>
      <c r="C55" s="60"/>
      <c r="D55" s="209" t="s">
        <v>108</v>
      </c>
      <c r="E55" s="99" t="s">
        <v>25</v>
      </c>
      <c r="F55" s="242">
        <f>SUM(G55:N55)</f>
        <v>41</v>
      </c>
      <c r="G55" s="315">
        <v>5</v>
      </c>
      <c r="H55" s="314">
        <v>5</v>
      </c>
      <c r="I55" s="314">
        <v>5</v>
      </c>
      <c r="J55" s="314">
        <v>5</v>
      </c>
      <c r="K55" s="314">
        <v>6</v>
      </c>
      <c r="L55" s="314">
        <v>5</v>
      </c>
      <c r="M55" s="313">
        <v>5</v>
      </c>
      <c r="N55" s="312">
        <v>5</v>
      </c>
      <c r="O55" s="121"/>
      <c r="P55" s="125">
        <f>O55*F55</f>
        <v>0</v>
      </c>
      <c r="Q55" s="104"/>
    </row>
    <row r="56" spans="2:25" ht="24.75" customHeight="1" outlineLevel="1">
      <c r="B56" s="240" t="s">
        <v>109</v>
      </c>
      <c r="C56" s="60"/>
      <c r="D56" s="209" t="s">
        <v>110</v>
      </c>
      <c r="E56" s="99" t="s">
        <v>25</v>
      </c>
      <c r="F56" s="242">
        <f t="shared" ref="F56:F92" si="6">SUM(G56:N56)</f>
        <v>144</v>
      </c>
      <c r="G56" s="319">
        <f t="shared" ref="G56:N56" si="7">G35*2+G36+3</f>
        <v>19</v>
      </c>
      <c r="H56" s="313">
        <f t="shared" si="7"/>
        <v>15</v>
      </c>
      <c r="I56" s="313">
        <f t="shared" si="7"/>
        <v>23</v>
      </c>
      <c r="J56" s="313">
        <f t="shared" si="7"/>
        <v>15</v>
      </c>
      <c r="K56" s="313">
        <f t="shared" si="7"/>
        <v>23</v>
      </c>
      <c r="L56" s="313">
        <f t="shared" si="7"/>
        <v>21</v>
      </c>
      <c r="M56" s="313">
        <f t="shared" si="7"/>
        <v>15</v>
      </c>
      <c r="N56" s="314">
        <f t="shared" si="7"/>
        <v>13</v>
      </c>
      <c r="O56" s="121"/>
      <c r="P56" s="125">
        <f t="shared" ref="P56:P90" si="8">O56*F56</f>
        <v>0</v>
      </c>
      <c r="Q56" s="104"/>
    </row>
    <row r="57" spans="2:25" ht="24.75" customHeight="1" outlineLevel="1">
      <c r="B57" s="25" t="s">
        <v>111</v>
      </c>
      <c r="C57" s="60"/>
      <c r="D57" s="209" t="s">
        <v>112</v>
      </c>
      <c r="E57" s="99" t="s">
        <v>25</v>
      </c>
      <c r="F57" s="167">
        <f t="shared" si="6"/>
        <v>24</v>
      </c>
      <c r="G57" s="166">
        <v>4</v>
      </c>
      <c r="H57" s="73">
        <v>3</v>
      </c>
      <c r="I57" s="73">
        <v>4</v>
      </c>
      <c r="J57" s="73">
        <v>3</v>
      </c>
      <c r="K57" s="73">
        <v>3</v>
      </c>
      <c r="L57" s="73">
        <v>3</v>
      </c>
      <c r="M57" s="73">
        <v>2</v>
      </c>
      <c r="N57" s="95">
        <v>2</v>
      </c>
      <c r="O57" s="121"/>
      <c r="P57" s="125">
        <f t="shared" si="8"/>
        <v>0</v>
      </c>
      <c r="Q57" s="104"/>
    </row>
    <row r="58" spans="2:25" ht="56.25" customHeight="1" outlineLevel="1">
      <c r="B58" s="25" t="s">
        <v>113</v>
      </c>
      <c r="C58" s="60"/>
      <c r="D58" s="209" t="s">
        <v>114</v>
      </c>
      <c r="E58" s="99" t="s">
        <v>25</v>
      </c>
      <c r="F58" s="167">
        <f t="shared" si="6"/>
        <v>16</v>
      </c>
      <c r="G58" s="166">
        <v>2</v>
      </c>
      <c r="H58" s="73">
        <v>2</v>
      </c>
      <c r="I58" s="73">
        <v>2</v>
      </c>
      <c r="J58" s="73">
        <v>2</v>
      </c>
      <c r="K58" s="73">
        <v>2</v>
      </c>
      <c r="L58" s="73">
        <v>2</v>
      </c>
      <c r="M58" s="73">
        <v>2</v>
      </c>
      <c r="N58" s="95">
        <v>2</v>
      </c>
      <c r="O58" s="121"/>
      <c r="P58" s="125">
        <f t="shared" si="8"/>
        <v>0</v>
      </c>
      <c r="Q58" s="104"/>
    </row>
    <row r="59" spans="2:25" ht="24.75" customHeight="1" outlineLevel="1">
      <c r="B59" s="25" t="s">
        <v>115</v>
      </c>
      <c r="C59" s="60"/>
      <c r="D59" s="209" t="s">
        <v>116</v>
      </c>
      <c r="E59" s="99" t="s">
        <v>25</v>
      </c>
      <c r="F59" s="167">
        <f t="shared" si="6"/>
        <v>8</v>
      </c>
      <c r="G59" s="166">
        <v>1</v>
      </c>
      <c r="H59" s="73">
        <v>1</v>
      </c>
      <c r="I59" s="73">
        <v>1</v>
      </c>
      <c r="J59" s="73">
        <v>1</v>
      </c>
      <c r="K59" s="73">
        <v>1</v>
      </c>
      <c r="L59" s="73">
        <v>1</v>
      </c>
      <c r="M59" s="73">
        <v>1</v>
      </c>
      <c r="N59" s="95">
        <v>1</v>
      </c>
      <c r="O59" s="121"/>
      <c r="P59" s="125">
        <f t="shared" si="8"/>
        <v>0</v>
      </c>
      <c r="Q59" s="104"/>
    </row>
    <row r="60" spans="2:25" ht="88.9" customHeight="1" outlineLevel="1">
      <c r="B60" s="211">
        <v>6.03</v>
      </c>
      <c r="C60" s="60" t="s">
        <v>117</v>
      </c>
      <c r="D60" s="206" t="s">
        <v>118</v>
      </c>
      <c r="F60" s="167"/>
      <c r="G60" s="166"/>
      <c r="H60" s="73"/>
      <c r="I60" s="73"/>
      <c r="J60" s="73"/>
      <c r="K60" s="73"/>
      <c r="L60" s="73"/>
      <c r="M60" s="73"/>
      <c r="N60" s="95"/>
      <c r="O60" s="208"/>
      <c r="P60" s="125"/>
      <c r="Q60" s="104"/>
    </row>
    <row r="61" spans="2:25" ht="42" customHeight="1" outlineLevel="1">
      <c r="B61" s="211" t="s">
        <v>107</v>
      </c>
      <c r="C61" s="60"/>
      <c r="D61" s="206" t="s">
        <v>119</v>
      </c>
      <c r="E61" s="99" t="s">
        <v>25</v>
      </c>
      <c r="F61" s="167">
        <f>SUM(G61:N61)</f>
        <v>8</v>
      </c>
      <c r="G61" s="166">
        <v>1</v>
      </c>
      <c r="H61" s="73">
        <v>1</v>
      </c>
      <c r="I61" s="73">
        <v>1</v>
      </c>
      <c r="J61" s="73">
        <v>1</v>
      </c>
      <c r="K61" s="73">
        <v>1</v>
      </c>
      <c r="L61" s="73">
        <v>1</v>
      </c>
      <c r="M61" s="73">
        <v>1</v>
      </c>
      <c r="N61" s="95">
        <v>1</v>
      </c>
      <c r="O61" s="121"/>
      <c r="P61" s="125">
        <f t="shared" si="8"/>
        <v>0</v>
      </c>
      <c r="Q61" s="104"/>
    </row>
    <row r="62" spans="2:25" ht="138.75" customHeight="1" outlineLevel="1">
      <c r="B62" s="211" t="s">
        <v>109</v>
      </c>
      <c r="C62" s="60"/>
      <c r="D62" s="206" t="s">
        <v>120</v>
      </c>
      <c r="E62" s="99" t="s">
        <v>25</v>
      </c>
      <c r="F62" s="167">
        <f>SUM(G62:N62)</f>
        <v>8</v>
      </c>
      <c r="G62" s="166">
        <v>1</v>
      </c>
      <c r="H62" s="73">
        <v>1</v>
      </c>
      <c r="I62" s="73">
        <v>1</v>
      </c>
      <c r="J62" s="73">
        <v>1</v>
      </c>
      <c r="K62" s="73">
        <v>1</v>
      </c>
      <c r="L62" s="73">
        <v>1</v>
      </c>
      <c r="M62" s="73">
        <v>1</v>
      </c>
      <c r="N62" s="95">
        <v>1</v>
      </c>
      <c r="O62" s="121"/>
      <c r="P62" s="125">
        <f t="shared" si="8"/>
        <v>0</v>
      </c>
      <c r="Q62" s="104"/>
    </row>
    <row r="63" spans="2:25" ht="117" customHeight="1" outlineLevel="1">
      <c r="B63" s="235">
        <v>6.04</v>
      </c>
      <c r="C63" s="60" t="s">
        <v>121</v>
      </c>
      <c r="D63" s="206" t="s">
        <v>122</v>
      </c>
      <c r="E63" s="99" t="s">
        <v>25</v>
      </c>
      <c r="F63" s="242">
        <f t="shared" si="6"/>
        <v>16</v>
      </c>
      <c r="G63" s="166">
        <v>3</v>
      </c>
      <c r="H63" s="73">
        <v>2</v>
      </c>
      <c r="I63" s="73">
        <v>3</v>
      </c>
      <c r="J63" s="73">
        <v>2</v>
      </c>
      <c r="K63" s="73">
        <v>2</v>
      </c>
      <c r="L63" s="73">
        <v>2</v>
      </c>
      <c r="M63" s="73">
        <v>1</v>
      </c>
      <c r="N63" s="95">
        <v>1</v>
      </c>
      <c r="O63" s="121"/>
      <c r="P63" s="125">
        <f t="shared" si="8"/>
        <v>0</v>
      </c>
      <c r="Q63" s="104"/>
      <c r="Y63" s="434" t="s">
        <v>208</v>
      </c>
    </row>
    <row r="64" spans="2:25" ht="94.5" customHeight="1" outlineLevel="1">
      <c r="B64" s="211">
        <v>6.05</v>
      </c>
      <c r="C64" s="60" t="s">
        <v>123</v>
      </c>
      <c r="D64" s="206" t="s">
        <v>124</v>
      </c>
      <c r="F64" s="167"/>
      <c r="G64" s="166"/>
      <c r="H64" s="73"/>
      <c r="I64" s="73"/>
      <c r="J64" s="73"/>
      <c r="K64" s="73"/>
      <c r="L64" s="73"/>
      <c r="M64" s="73"/>
      <c r="N64" s="95"/>
      <c r="O64" s="208"/>
      <c r="P64" s="125"/>
      <c r="Q64" s="104"/>
    </row>
    <row r="65" spans="2:17" ht="36" customHeight="1" outlineLevel="1">
      <c r="B65" s="25" t="s">
        <v>107</v>
      </c>
      <c r="C65" s="60"/>
      <c r="D65" s="206" t="s">
        <v>125</v>
      </c>
      <c r="E65" s="99" t="s">
        <v>25</v>
      </c>
      <c r="F65" s="167">
        <f>SUM(G65:N65)</f>
        <v>82</v>
      </c>
      <c r="G65" s="166">
        <v>11</v>
      </c>
      <c r="H65" s="73">
        <v>11</v>
      </c>
      <c r="I65" s="73">
        <v>14</v>
      </c>
      <c r="J65" s="73">
        <v>8</v>
      </c>
      <c r="K65" s="73">
        <v>11</v>
      </c>
      <c r="L65" s="73">
        <v>11</v>
      </c>
      <c r="M65" s="73">
        <v>8</v>
      </c>
      <c r="N65" s="95">
        <v>8</v>
      </c>
      <c r="O65" s="121"/>
      <c r="P65" s="125">
        <f t="shared" si="8"/>
        <v>0</v>
      </c>
      <c r="Q65" s="104"/>
    </row>
    <row r="66" spans="2:17" ht="88.9" customHeight="1" outlineLevel="1">
      <c r="B66" s="25" t="s">
        <v>109</v>
      </c>
      <c r="C66" s="60" t="s">
        <v>126</v>
      </c>
      <c r="D66" s="206" t="s">
        <v>127</v>
      </c>
      <c r="E66" s="99" t="s">
        <v>25</v>
      </c>
      <c r="F66" s="167">
        <f t="shared" si="6"/>
        <v>16</v>
      </c>
      <c r="G66" s="166">
        <v>2</v>
      </c>
      <c r="H66" s="73">
        <v>2</v>
      </c>
      <c r="I66" s="73">
        <v>2</v>
      </c>
      <c r="J66" s="73">
        <v>2</v>
      </c>
      <c r="K66" s="73">
        <v>2</v>
      </c>
      <c r="L66" s="73">
        <v>2</v>
      </c>
      <c r="M66" s="73">
        <v>2</v>
      </c>
      <c r="N66" s="95">
        <v>2</v>
      </c>
      <c r="O66" s="121"/>
      <c r="P66" s="125">
        <f t="shared" si="8"/>
        <v>0</v>
      </c>
      <c r="Q66" s="104"/>
    </row>
    <row r="67" spans="2:17" ht="79.5" customHeight="1" outlineLevel="1">
      <c r="B67" s="211">
        <v>6.06</v>
      </c>
      <c r="C67" s="60" t="s">
        <v>128</v>
      </c>
      <c r="D67" s="59" t="s">
        <v>129</v>
      </c>
      <c r="E67" s="99"/>
      <c r="F67" s="167"/>
      <c r="G67" s="166"/>
      <c r="H67" s="73"/>
      <c r="I67" s="73"/>
      <c r="J67" s="73"/>
      <c r="K67" s="73"/>
      <c r="L67" s="73"/>
      <c r="M67" s="73"/>
      <c r="N67" s="95"/>
      <c r="O67" s="208"/>
      <c r="P67" s="125"/>
      <c r="Q67" s="104"/>
    </row>
    <row r="68" spans="2:17" ht="116.25" customHeight="1" outlineLevel="1">
      <c r="B68" s="25" t="s">
        <v>107</v>
      </c>
      <c r="C68" s="60" t="s">
        <v>130</v>
      </c>
      <c r="D68" s="210" t="s">
        <v>131</v>
      </c>
      <c r="E68" s="99" t="s">
        <v>25</v>
      </c>
      <c r="F68" s="167">
        <f t="shared" si="6"/>
        <v>82</v>
      </c>
      <c r="G68" s="166">
        <v>11</v>
      </c>
      <c r="H68" s="73">
        <v>11</v>
      </c>
      <c r="I68" s="73">
        <v>14</v>
      </c>
      <c r="J68" s="73">
        <v>8</v>
      </c>
      <c r="K68" s="73">
        <v>11</v>
      </c>
      <c r="L68" s="73">
        <v>11</v>
      </c>
      <c r="M68" s="73">
        <v>8</v>
      </c>
      <c r="N68" s="95">
        <v>8</v>
      </c>
      <c r="O68" s="121"/>
      <c r="P68" s="125">
        <f t="shared" si="8"/>
        <v>0</v>
      </c>
      <c r="Q68" s="104"/>
    </row>
    <row r="69" spans="2:17" ht="66" customHeight="1" outlineLevel="1">
      <c r="B69" s="25" t="s">
        <v>109</v>
      </c>
      <c r="C69" s="60" t="s">
        <v>132</v>
      </c>
      <c r="D69" s="210" t="s">
        <v>133</v>
      </c>
      <c r="E69" s="99" t="s">
        <v>25</v>
      </c>
      <c r="F69" s="167">
        <f t="shared" si="6"/>
        <v>16</v>
      </c>
      <c r="G69" s="166">
        <v>2</v>
      </c>
      <c r="H69" s="73">
        <v>2</v>
      </c>
      <c r="I69" s="73">
        <v>2</v>
      </c>
      <c r="J69" s="73">
        <v>2</v>
      </c>
      <c r="K69" s="73">
        <v>2</v>
      </c>
      <c r="L69" s="73">
        <v>2</v>
      </c>
      <c r="M69" s="73">
        <v>2</v>
      </c>
      <c r="N69" s="95">
        <v>2</v>
      </c>
      <c r="O69" s="121"/>
      <c r="P69" s="125">
        <f t="shared" si="8"/>
        <v>0</v>
      </c>
      <c r="Q69" s="104"/>
    </row>
    <row r="70" spans="2:17" ht="87.5" outlineLevel="1">
      <c r="B70" s="211">
        <v>6.07</v>
      </c>
      <c r="C70" s="163" t="s">
        <v>134</v>
      </c>
      <c r="D70" s="206" t="s">
        <v>209</v>
      </c>
      <c r="E70" s="99"/>
      <c r="F70" s="167"/>
      <c r="G70" s="166"/>
      <c r="H70" s="73"/>
      <c r="I70" s="73"/>
      <c r="J70" s="73"/>
      <c r="K70" s="73"/>
      <c r="L70" s="73"/>
      <c r="M70" s="73"/>
      <c r="N70" s="95"/>
      <c r="O70" s="208"/>
      <c r="P70" s="125"/>
      <c r="Q70" s="104"/>
    </row>
    <row r="71" spans="2:17" s="244" customFormat="1" ht="138" customHeight="1" outlineLevel="1">
      <c r="B71" s="211" t="s">
        <v>107</v>
      </c>
      <c r="C71" s="60" t="s">
        <v>136</v>
      </c>
      <c r="D71" s="59" t="s">
        <v>137</v>
      </c>
      <c r="E71" s="99" t="s">
        <v>25</v>
      </c>
      <c r="F71" s="316">
        <f>SUM(G71:N71)</f>
        <v>8</v>
      </c>
      <c r="G71" s="315">
        <v>1</v>
      </c>
      <c r="H71" s="314">
        <v>1</v>
      </c>
      <c r="I71" s="314">
        <v>1</v>
      </c>
      <c r="J71" s="314">
        <v>1</v>
      </c>
      <c r="K71" s="314">
        <v>1</v>
      </c>
      <c r="L71" s="314">
        <v>1</v>
      </c>
      <c r="M71" s="313">
        <v>1</v>
      </c>
      <c r="N71" s="312">
        <v>1</v>
      </c>
      <c r="O71" s="311"/>
      <c r="P71" s="125">
        <f t="shared" si="8"/>
        <v>0</v>
      </c>
    </row>
    <row r="72" spans="2:17" s="244" customFormat="1" ht="90" customHeight="1" outlineLevel="1">
      <c r="B72" s="211" t="s">
        <v>109</v>
      </c>
      <c r="C72" s="60" t="s">
        <v>138</v>
      </c>
      <c r="D72" s="59"/>
      <c r="E72" s="99" t="s">
        <v>25</v>
      </c>
      <c r="F72" s="316">
        <f>SUM(G72:N72)</f>
        <v>16</v>
      </c>
      <c r="G72" s="315">
        <v>2</v>
      </c>
      <c r="H72" s="314">
        <v>2</v>
      </c>
      <c r="I72" s="314">
        <v>2</v>
      </c>
      <c r="J72" s="314">
        <v>2</v>
      </c>
      <c r="K72" s="314">
        <v>2</v>
      </c>
      <c r="L72" s="314">
        <v>2</v>
      </c>
      <c r="M72" s="313">
        <v>2</v>
      </c>
      <c r="N72" s="312">
        <v>2</v>
      </c>
      <c r="O72" s="311"/>
      <c r="P72" s="125">
        <f t="shared" si="8"/>
        <v>0</v>
      </c>
    </row>
    <row r="73" spans="2:17" ht="95.25" customHeight="1" outlineLevel="1">
      <c r="B73" s="211">
        <v>6.08</v>
      </c>
      <c r="C73" s="229" t="s">
        <v>139</v>
      </c>
      <c r="D73" s="59" t="s">
        <v>140</v>
      </c>
      <c r="E73" s="99" t="s">
        <v>25</v>
      </c>
      <c r="F73" s="167">
        <f t="shared" si="6"/>
        <v>16</v>
      </c>
      <c r="G73" s="166">
        <v>2</v>
      </c>
      <c r="H73" s="73">
        <v>2</v>
      </c>
      <c r="I73" s="73">
        <v>2</v>
      </c>
      <c r="J73" s="73">
        <v>2</v>
      </c>
      <c r="K73" s="73">
        <v>2</v>
      </c>
      <c r="L73" s="73">
        <v>2</v>
      </c>
      <c r="M73" s="73">
        <v>2</v>
      </c>
      <c r="N73" s="95">
        <v>2</v>
      </c>
      <c r="O73" s="121"/>
      <c r="P73" s="125">
        <f t="shared" si="8"/>
        <v>0</v>
      </c>
      <c r="Q73" s="104"/>
    </row>
    <row r="74" spans="2:17" ht="147" customHeight="1" outlineLevel="1">
      <c r="B74" s="211">
        <v>6.09</v>
      </c>
      <c r="C74" s="60" t="s">
        <v>141</v>
      </c>
      <c r="D74" s="59" t="s">
        <v>142</v>
      </c>
      <c r="E74" s="99"/>
      <c r="F74" s="167"/>
      <c r="G74" s="166"/>
      <c r="H74" s="73"/>
      <c r="I74" s="73"/>
      <c r="J74" s="73"/>
      <c r="K74" s="73"/>
      <c r="L74" s="73"/>
      <c r="M74" s="73"/>
      <c r="N74" s="95"/>
      <c r="O74" s="208"/>
      <c r="P74" s="125"/>
      <c r="Q74" s="104"/>
    </row>
    <row r="75" spans="2:17" ht="63" customHeight="1" outlineLevel="1">
      <c r="B75" s="211" t="s">
        <v>107</v>
      </c>
      <c r="C75" s="60" t="s">
        <v>143</v>
      </c>
      <c r="D75" s="59" t="s">
        <v>144</v>
      </c>
      <c r="E75" s="99" t="s">
        <v>25</v>
      </c>
      <c r="F75" s="242">
        <f t="shared" si="6"/>
        <v>115</v>
      </c>
      <c r="G75" s="166">
        <v>15</v>
      </c>
      <c r="H75" s="73">
        <v>15</v>
      </c>
      <c r="I75" s="73">
        <v>17</v>
      </c>
      <c r="J75" s="73">
        <v>11</v>
      </c>
      <c r="K75" s="73">
        <v>22</v>
      </c>
      <c r="L75" s="73">
        <v>12</v>
      </c>
      <c r="M75" s="73">
        <v>10</v>
      </c>
      <c r="N75" s="95">
        <v>13</v>
      </c>
      <c r="O75" s="121"/>
      <c r="P75" s="125">
        <f t="shared" si="8"/>
        <v>0</v>
      </c>
      <c r="Q75" s="104"/>
    </row>
    <row r="76" spans="2:17" ht="63" customHeight="1" outlineLevel="1">
      <c r="B76" s="211" t="s">
        <v>109</v>
      </c>
      <c r="C76" s="229" t="s">
        <v>145</v>
      </c>
      <c r="D76" s="59" t="s">
        <v>146</v>
      </c>
      <c r="E76" s="99" t="s">
        <v>104</v>
      </c>
      <c r="F76" s="242">
        <f t="shared" si="6"/>
        <v>400</v>
      </c>
      <c r="G76" s="166">
        <v>50</v>
      </c>
      <c r="H76" s="73">
        <v>50</v>
      </c>
      <c r="I76" s="73">
        <v>50</v>
      </c>
      <c r="J76" s="73">
        <v>50</v>
      </c>
      <c r="K76" s="73">
        <v>50</v>
      </c>
      <c r="L76" s="73">
        <v>50</v>
      </c>
      <c r="M76" s="73">
        <v>50</v>
      </c>
      <c r="N76" s="95">
        <v>50</v>
      </c>
      <c r="O76" s="121"/>
      <c r="P76" s="125">
        <f t="shared" si="8"/>
        <v>0</v>
      </c>
      <c r="Q76" s="104"/>
    </row>
    <row r="77" spans="2:17" ht="186.75" customHeight="1" outlineLevel="1">
      <c r="B77" s="211" t="s">
        <v>111</v>
      </c>
      <c r="C77" s="229" t="s">
        <v>147</v>
      </c>
      <c r="D77" s="59" t="s">
        <v>148</v>
      </c>
      <c r="E77" s="99" t="s">
        <v>104</v>
      </c>
      <c r="F77" s="316">
        <f>SUM(G77:N77)</f>
        <v>400</v>
      </c>
      <c r="G77" s="315">
        <v>50</v>
      </c>
      <c r="H77" s="314">
        <v>50</v>
      </c>
      <c r="I77" s="314">
        <v>50</v>
      </c>
      <c r="J77" s="314">
        <v>50</v>
      </c>
      <c r="K77" s="314">
        <v>50</v>
      </c>
      <c r="L77" s="314">
        <v>50</v>
      </c>
      <c r="M77" s="313">
        <v>50</v>
      </c>
      <c r="N77" s="312">
        <v>50</v>
      </c>
      <c r="O77" s="311"/>
      <c r="P77" s="302">
        <f>F77*O77</f>
        <v>0</v>
      </c>
      <c r="Q77" s="104"/>
    </row>
    <row r="78" spans="2:17" ht="72" customHeight="1" outlineLevel="1">
      <c r="B78" s="211">
        <v>6.1</v>
      </c>
      <c r="C78" s="60" t="s">
        <v>149</v>
      </c>
      <c r="D78" s="59" t="s">
        <v>150</v>
      </c>
      <c r="E78" s="99"/>
      <c r="F78" s="167"/>
      <c r="G78" s="166"/>
      <c r="H78" s="73"/>
      <c r="I78" s="73"/>
      <c r="J78" s="73"/>
      <c r="K78" s="73"/>
      <c r="L78" s="73"/>
      <c r="M78" s="73"/>
      <c r="N78" s="95"/>
      <c r="O78" s="208"/>
      <c r="P78" s="125"/>
      <c r="Q78" s="104"/>
    </row>
    <row r="79" spans="2:17" ht="52.5" outlineLevel="1">
      <c r="B79" s="211" t="s">
        <v>107</v>
      </c>
      <c r="C79" s="60" t="s">
        <v>149</v>
      </c>
      <c r="D79" s="59" t="s">
        <v>151</v>
      </c>
      <c r="E79" s="99" t="s">
        <v>25</v>
      </c>
      <c r="F79" s="167">
        <f t="shared" si="6"/>
        <v>8</v>
      </c>
      <c r="G79" s="166">
        <v>1</v>
      </c>
      <c r="H79" s="73">
        <v>1</v>
      </c>
      <c r="I79" s="73">
        <v>1</v>
      </c>
      <c r="J79" s="73">
        <v>1</v>
      </c>
      <c r="K79" s="73">
        <v>1</v>
      </c>
      <c r="L79" s="73">
        <v>1</v>
      </c>
      <c r="M79" s="73">
        <v>1</v>
      </c>
      <c r="N79" s="95">
        <v>1</v>
      </c>
      <c r="O79" s="121"/>
      <c r="P79" s="125">
        <f t="shared" si="8"/>
        <v>0</v>
      </c>
      <c r="Q79" s="104"/>
    </row>
    <row r="80" spans="2:17" ht="57.75" customHeight="1" outlineLevel="1">
      <c r="B80" s="211" t="s">
        <v>109</v>
      </c>
      <c r="C80" s="60" t="s">
        <v>152</v>
      </c>
      <c r="D80" s="59" t="s">
        <v>153</v>
      </c>
      <c r="E80" s="99" t="s">
        <v>25</v>
      </c>
      <c r="F80" s="167">
        <f t="shared" si="6"/>
        <v>8</v>
      </c>
      <c r="G80" s="166">
        <v>1</v>
      </c>
      <c r="H80" s="73">
        <v>1</v>
      </c>
      <c r="I80" s="73">
        <v>1</v>
      </c>
      <c r="J80" s="73">
        <v>1</v>
      </c>
      <c r="K80" s="73">
        <v>1</v>
      </c>
      <c r="L80" s="73">
        <v>1</v>
      </c>
      <c r="M80" s="73">
        <v>1</v>
      </c>
      <c r="N80" s="95">
        <v>1</v>
      </c>
      <c r="O80" s="121"/>
      <c r="P80" s="125">
        <f t="shared" si="8"/>
        <v>0</v>
      </c>
      <c r="Q80" s="104"/>
    </row>
    <row r="81" spans="2:17" ht="35" outlineLevel="1">
      <c r="B81" s="211" t="s">
        <v>111</v>
      </c>
      <c r="C81" s="60" t="s">
        <v>154</v>
      </c>
      <c r="D81" s="59" t="s">
        <v>155</v>
      </c>
      <c r="E81" s="99" t="s">
        <v>25</v>
      </c>
      <c r="F81" s="167">
        <f t="shared" si="6"/>
        <v>8</v>
      </c>
      <c r="G81" s="166">
        <v>1</v>
      </c>
      <c r="H81" s="73">
        <v>1</v>
      </c>
      <c r="I81" s="73">
        <v>1</v>
      </c>
      <c r="J81" s="73">
        <v>1</v>
      </c>
      <c r="K81" s="73">
        <v>1</v>
      </c>
      <c r="L81" s="73">
        <v>1</v>
      </c>
      <c r="M81" s="73">
        <v>1</v>
      </c>
      <c r="N81" s="95">
        <v>1</v>
      </c>
      <c r="O81" s="121"/>
      <c r="P81" s="125">
        <f t="shared" si="8"/>
        <v>0</v>
      </c>
      <c r="Q81" s="104"/>
    </row>
    <row r="82" spans="2:17" ht="40.5" customHeight="1" outlineLevel="1">
      <c r="B82" s="211" t="s">
        <v>113</v>
      </c>
      <c r="C82" s="60" t="s">
        <v>156</v>
      </c>
      <c r="D82" s="59" t="s">
        <v>157</v>
      </c>
      <c r="E82" s="99" t="s">
        <v>25</v>
      </c>
      <c r="F82" s="167">
        <f t="shared" si="6"/>
        <v>8</v>
      </c>
      <c r="G82" s="166">
        <v>1</v>
      </c>
      <c r="H82" s="73">
        <v>1</v>
      </c>
      <c r="I82" s="73">
        <v>1</v>
      </c>
      <c r="J82" s="73">
        <v>1</v>
      </c>
      <c r="K82" s="73">
        <v>1</v>
      </c>
      <c r="L82" s="73">
        <v>1</v>
      </c>
      <c r="M82" s="73">
        <v>1</v>
      </c>
      <c r="N82" s="95">
        <v>1</v>
      </c>
      <c r="O82" s="121"/>
      <c r="P82" s="125">
        <f t="shared" si="8"/>
        <v>0</v>
      </c>
      <c r="Q82" s="104"/>
    </row>
    <row r="83" spans="2:17" ht="77.25" customHeight="1" outlineLevel="1">
      <c r="B83" s="211" t="s">
        <v>115</v>
      </c>
      <c r="C83" s="60" t="s">
        <v>158</v>
      </c>
      <c r="D83" s="59" t="s">
        <v>159</v>
      </c>
      <c r="E83" s="99" t="s">
        <v>25</v>
      </c>
      <c r="F83" s="242">
        <f t="shared" si="6"/>
        <v>228</v>
      </c>
      <c r="G83" s="166">
        <v>28</v>
      </c>
      <c r="H83" s="73">
        <v>30</v>
      </c>
      <c r="I83" s="73">
        <v>34</v>
      </c>
      <c r="J83" s="73">
        <v>22</v>
      </c>
      <c r="K83" s="73">
        <v>44</v>
      </c>
      <c r="L83" s="73">
        <v>24</v>
      </c>
      <c r="M83" s="73">
        <v>20</v>
      </c>
      <c r="N83" s="95">
        <v>26</v>
      </c>
      <c r="O83" s="121"/>
      <c r="P83" s="125">
        <f t="shared" si="8"/>
        <v>0</v>
      </c>
      <c r="Q83" s="104"/>
    </row>
    <row r="84" spans="2:17" ht="169.5" customHeight="1" outlineLevel="1">
      <c r="B84" s="25" t="s">
        <v>160</v>
      </c>
      <c r="C84" s="60" t="s">
        <v>161</v>
      </c>
      <c r="D84" s="59" t="s">
        <v>162</v>
      </c>
      <c r="E84" s="99" t="s">
        <v>25</v>
      </c>
      <c r="F84" s="167">
        <f t="shared" si="6"/>
        <v>8</v>
      </c>
      <c r="G84" s="166">
        <v>1</v>
      </c>
      <c r="H84" s="73">
        <v>1</v>
      </c>
      <c r="I84" s="73">
        <v>1</v>
      </c>
      <c r="J84" s="73">
        <v>1</v>
      </c>
      <c r="K84" s="73">
        <v>1</v>
      </c>
      <c r="L84" s="73">
        <v>1</v>
      </c>
      <c r="M84" s="73">
        <v>1</v>
      </c>
      <c r="N84" s="95">
        <v>1</v>
      </c>
      <c r="O84" s="121"/>
      <c r="P84" s="125">
        <f t="shared" si="8"/>
        <v>0</v>
      </c>
      <c r="Q84" s="104"/>
    </row>
    <row r="85" spans="2:17" ht="222.75" customHeight="1" outlineLevel="1">
      <c r="B85" s="211" t="s">
        <v>163</v>
      </c>
      <c r="C85" s="229" t="s">
        <v>164</v>
      </c>
      <c r="D85" s="59" t="s">
        <v>165</v>
      </c>
      <c r="E85" s="99" t="s">
        <v>25</v>
      </c>
      <c r="F85" s="167">
        <f t="shared" si="6"/>
        <v>8</v>
      </c>
      <c r="G85" s="166">
        <v>1</v>
      </c>
      <c r="H85" s="73">
        <v>1</v>
      </c>
      <c r="I85" s="73">
        <v>1</v>
      </c>
      <c r="J85" s="73">
        <v>1</v>
      </c>
      <c r="K85" s="73">
        <v>1</v>
      </c>
      <c r="L85" s="73">
        <v>1</v>
      </c>
      <c r="M85" s="73">
        <v>1</v>
      </c>
      <c r="N85" s="95">
        <v>1</v>
      </c>
      <c r="O85" s="121"/>
      <c r="P85" s="125">
        <f t="shared" si="8"/>
        <v>0</v>
      </c>
      <c r="Q85" s="104"/>
    </row>
    <row r="86" spans="2:17" ht="150" customHeight="1" outlineLevel="1">
      <c r="B86" s="211">
        <v>6.11</v>
      </c>
      <c r="C86" s="229" t="s">
        <v>166</v>
      </c>
      <c r="D86" s="59" t="s">
        <v>167</v>
      </c>
      <c r="E86" s="99" t="s">
        <v>25</v>
      </c>
      <c r="F86" s="167">
        <f t="shared" si="6"/>
        <v>8</v>
      </c>
      <c r="G86" s="166">
        <v>1</v>
      </c>
      <c r="H86" s="73">
        <v>1</v>
      </c>
      <c r="I86" s="73">
        <v>1</v>
      </c>
      <c r="J86" s="73">
        <v>1</v>
      </c>
      <c r="K86" s="73">
        <v>1</v>
      </c>
      <c r="L86" s="73">
        <v>1</v>
      </c>
      <c r="M86" s="73">
        <v>1</v>
      </c>
      <c r="N86" s="95">
        <v>1</v>
      </c>
      <c r="O86" s="121"/>
      <c r="P86" s="125">
        <f t="shared" si="8"/>
        <v>0</v>
      </c>
      <c r="Q86" s="104"/>
    </row>
    <row r="87" spans="2:17" ht="100" customHeight="1" outlineLevel="1">
      <c r="B87" s="211">
        <v>6.12</v>
      </c>
      <c r="C87" s="60" t="s">
        <v>168</v>
      </c>
      <c r="D87" s="59" t="s">
        <v>169</v>
      </c>
      <c r="E87" s="99"/>
      <c r="F87" s="167"/>
      <c r="G87" s="166"/>
      <c r="H87" s="73"/>
      <c r="I87" s="73"/>
      <c r="J87" s="73"/>
      <c r="K87" s="73"/>
      <c r="L87" s="73"/>
      <c r="M87" s="73"/>
      <c r="N87" s="95"/>
      <c r="O87" s="208"/>
      <c r="P87" s="125"/>
      <c r="Q87" s="104"/>
    </row>
    <row r="88" spans="2:17" ht="53.25" customHeight="1" outlineLevel="1">
      <c r="B88" s="25" t="s">
        <v>107</v>
      </c>
      <c r="C88" s="60"/>
      <c r="D88" s="59" t="s">
        <v>170</v>
      </c>
      <c r="E88" s="99" t="s">
        <v>25</v>
      </c>
      <c r="F88" s="167">
        <f t="shared" si="6"/>
        <v>8</v>
      </c>
      <c r="G88" s="166">
        <v>0</v>
      </c>
      <c r="H88" s="73">
        <v>2</v>
      </c>
      <c r="I88" s="73">
        <v>0</v>
      </c>
      <c r="J88" s="73">
        <v>2</v>
      </c>
      <c r="K88" s="73">
        <v>0</v>
      </c>
      <c r="L88" s="73">
        <v>0</v>
      </c>
      <c r="M88" s="73">
        <v>2</v>
      </c>
      <c r="N88" s="95">
        <v>2</v>
      </c>
      <c r="O88" s="121"/>
      <c r="P88" s="125">
        <f t="shared" si="8"/>
        <v>0</v>
      </c>
      <c r="Q88" s="104"/>
    </row>
    <row r="89" spans="2:17" ht="49.5" customHeight="1" outlineLevel="1">
      <c r="B89" s="25" t="s">
        <v>109</v>
      </c>
      <c r="C89" s="60"/>
      <c r="D89" s="59" t="s">
        <v>171</v>
      </c>
      <c r="E89" s="99" t="s">
        <v>25</v>
      </c>
      <c r="F89" s="167">
        <f t="shared" si="6"/>
        <v>8</v>
      </c>
      <c r="G89" s="166">
        <v>2</v>
      </c>
      <c r="H89" s="73">
        <v>0</v>
      </c>
      <c r="I89" s="73">
        <v>2</v>
      </c>
      <c r="J89" s="73">
        <v>0</v>
      </c>
      <c r="K89" s="73">
        <v>2</v>
      </c>
      <c r="L89" s="73">
        <v>2</v>
      </c>
      <c r="M89" s="73">
        <v>0</v>
      </c>
      <c r="N89" s="95">
        <v>0</v>
      </c>
      <c r="O89" s="121"/>
      <c r="P89" s="125">
        <f t="shared" si="8"/>
        <v>0</v>
      </c>
      <c r="Q89" s="104"/>
    </row>
    <row r="90" spans="2:17" ht="49.5" customHeight="1" outlineLevel="1">
      <c r="B90" s="63" t="s">
        <v>111</v>
      </c>
      <c r="C90" s="225"/>
      <c r="D90" s="59" t="s">
        <v>172</v>
      </c>
      <c r="E90" s="99" t="s">
        <v>25</v>
      </c>
      <c r="F90" s="167">
        <f t="shared" si="6"/>
        <v>0</v>
      </c>
      <c r="G90" s="173">
        <v>0</v>
      </c>
      <c r="H90" s="174">
        <v>0</v>
      </c>
      <c r="I90" s="174">
        <v>0</v>
      </c>
      <c r="J90" s="174">
        <v>0</v>
      </c>
      <c r="K90" s="174">
        <v>0</v>
      </c>
      <c r="L90" s="174">
        <v>0</v>
      </c>
      <c r="M90" s="174">
        <v>0</v>
      </c>
      <c r="N90" s="184">
        <v>0</v>
      </c>
      <c r="O90" s="176"/>
      <c r="P90" s="125">
        <f t="shared" si="8"/>
        <v>0</v>
      </c>
      <c r="Q90" s="104"/>
    </row>
    <row r="91" spans="2:17" ht="209.25" customHeight="1" outlineLevel="1">
      <c r="B91" s="236">
        <v>6.13</v>
      </c>
      <c r="C91" s="225" t="s">
        <v>173</v>
      </c>
      <c r="D91" s="206" t="s">
        <v>174</v>
      </c>
      <c r="E91" s="99" t="s">
        <v>25</v>
      </c>
      <c r="F91" s="167">
        <f t="shared" si="6"/>
        <v>8</v>
      </c>
      <c r="G91" s="173">
        <v>1</v>
      </c>
      <c r="H91" s="173">
        <v>1</v>
      </c>
      <c r="I91" s="173">
        <v>1</v>
      </c>
      <c r="J91" s="173">
        <v>1</v>
      </c>
      <c r="K91" s="173">
        <v>1</v>
      </c>
      <c r="L91" s="173">
        <v>1</v>
      </c>
      <c r="M91" s="174">
        <v>1</v>
      </c>
      <c r="N91" s="175">
        <v>1</v>
      </c>
      <c r="O91" s="176"/>
      <c r="P91" s="125">
        <f t="shared" ref="P91:P92" si="9">F91*O91</f>
        <v>0</v>
      </c>
      <c r="Q91"/>
    </row>
    <row r="92" spans="2:17" ht="185.25" customHeight="1" outlineLevel="1" thickBot="1">
      <c r="B92" s="236">
        <v>6.14</v>
      </c>
      <c r="C92" s="225" t="s">
        <v>175</v>
      </c>
      <c r="D92" s="206" t="s">
        <v>176</v>
      </c>
      <c r="E92" s="230" t="s">
        <v>25</v>
      </c>
      <c r="F92" s="243">
        <f t="shared" si="6"/>
        <v>8</v>
      </c>
      <c r="G92" s="173">
        <v>1</v>
      </c>
      <c r="H92" s="173">
        <v>1</v>
      </c>
      <c r="I92" s="173">
        <v>1</v>
      </c>
      <c r="J92" s="173">
        <v>1</v>
      </c>
      <c r="K92" s="173">
        <v>1</v>
      </c>
      <c r="L92" s="173">
        <v>1</v>
      </c>
      <c r="M92" s="174">
        <v>1</v>
      </c>
      <c r="N92" s="175">
        <v>1</v>
      </c>
      <c r="O92" s="176"/>
      <c r="P92" s="125">
        <f t="shared" si="9"/>
        <v>0</v>
      </c>
      <c r="Q92"/>
    </row>
    <row r="93" spans="2:17" ht="18" outlineLevel="1" thickBot="1">
      <c r="B93" s="188" t="s">
        <v>49</v>
      </c>
      <c r="C93" s="189"/>
      <c r="D93" s="200"/>
      <c r="E93" s="190"/>
      <c r="F93" s="192"/>
      <c r="G93" s="213"/>
      <c r="H93" s="189"/>
      <c r="I93" s="189"/>
      <c r="J93" s="189"/>
      <c r="K93" s="189"/>
      <c r="L93" s="189"/>
      <c r="M93" s="189"/>
      <c r="N93" s="214"/>
      <c r="O93" s="179"/>
      <c r="P93" s="215"/>
      <c r="Q93" s="108"/>
    </row>
    <row r="94" spans="2:17" s="2" customFormat="1" ht="15" outlineLevel="1" thickBot="1">
      <c r="B94" s="223"/>
      <c r="C94" s="132"/>
      <c r="D94" s="133"/>
      <c r="E94" s="134"/>
      <c r="F94" s="135"/>
      <c r="G94" s="135"/>
      <c r="H94" s="135"/>
      <c r="I94" s="135"/>
      <c r="J94" s="135"/>
      <c r="K94" s="135"/>
      <c r="L94" s="135"/>
      <c r="M94" s="135"/>
      <c r="N94" s="135"/>
      <c r="O94" s="136"/>
      <c r="P94" s="137"/>
      <c r="Q94" s="106"/>
    </row>
    <row r="95" spans="2:17" ht="23.5" customHeight="1" thickBot="1">
      <c r="B95" s="142" t="s">
        <v>177</v>
      </c>
      <c r="C95" s="143"/>
      <c r="D95" s="143"/>
      <c r="E95" s="143"/>
      <c r="F95" s="143"/>
      <c r="G95" s="143"/>
      <c r="H95" s="143"/>
      <c r="I95" s="143"/>
      <c r="J95" s="143"/>
      <c r="K95" s="143"/>
      <c r="L95" s="143"/>
      <c r="M95" s="143"/>
      <c r="N95" s="143"/>
      <c r="O95" s="143"/>
      <c r="P95" s="144"/>
      <c r="Q95" s="105"/>
    </row>
    <row r="96" spans="2:17" ht="18" customHeight="1" outlineLevel="1">
      <c r="B96" s="145">
        <f>B9</f>
        <v>1</v>
      </c>
      <c r="C96" s="146" t="str">
        <f>C9</f>
        <v>DEMOLITION AND DISMANTLING</v>
      </c>
      <c r="D96" s="147"/>
      <c r="E96" s="147"/>
      <c r="F96" s="148"/>
      <c r="G96" s="148"/>
      <c r="H96" s="148"/>
      <c r="I96" s="148"/>
      <c r="J96" s="148"/>
      <c r="K96" s="148"/>
      <c r="L96" s="148"/>
      <c r="M96" s="148"/>
      <c r="N96" s="148"/>
      <c r="O96" s="147"/>
      <c r="P96" s="149">
        <f>P9</f>
        <v>0</v>
      </c>
      <c r="Q96" s="19"/>
    </row>
    <row r="97" spans="2:17" ht="18" customHeight="1" outlineLevel="1">
      <c r="B97" s="150">
        <f>B16</f>
        <v>2</v>
      </c>
      <c r="C97" s="151" t="str">
        <f>C16</f>
        <v xml:space="preserve">PAINTING AND DECORATIVE WORKS </v>
      </c>
      <c r="D97" s="152"/>
      <c r="E97" s="152"/>
      <c r="F97" s="153"/>
      <c r="G97" s="153"/>
      <c r="H97" s="153"/>
      <c r="I97" s="153"/>
      <c r="J97" s="153"/>
      <c r="K97" s="153"/>
      <c r="L97" s="153"/>
      <c r="M97" s="153"/>
      <c r="N97" s="153"/>
      <c r="O97" s="152"/>
      <c r="P97" s="154">
        <f>P16</f>
        <v>0</v>
      </c>
      <c r="Q97" s="19"/>
    </row>
    <row r="98" spans="2:17" ht="18" customHeight="1" outlineLevel="1">
      <c r="B98" s="150">
        <f>B24</f>
        <v>3</v>
      </c>
      <c r="C98" s="151" t="str">
        <f>C24</f>
        <v>TILING AND FLOORING</v>
      </c>
      <c r="D98" s="152"/>
      <c r="E98" s="152"/>
      <c r="F98" s="153"/>
      <c r="G98" s="153"/>
      <c r="H98" s="153"/>
      <c r="I98" s="153"/>
      <c r="J98" s="153"/>
      <c r="K98" s="153"/>
      <c r="L98" s="153"/>
      <c r="M98" s="153"/>
      <c r="N98" s="153"/>
      <c r="O98" s="152"/>
      <c r="P98" s="154">
        <f>P24</f>
        <v>0</v>
      </c>
      <c r="Q98" s="19"/>
    </row>
    <row r="99" spans="2:17" ht="18" customHeight="1" outlineLevel="1">
      <c r="B99" s="150">
        <f>B30</f>
        <v>4</v>
      </c>
      <c r="C99" s="151" t="str">
        <f>C30</f>
        <v>CARPENTRY, JOINERY &amp; FURNITURE</v>
      </c>
      <c r="D99" s="152"/>
      <c r="E99" s="152"/>
      <c r="F99" s="153"/>
      <c r="G99" s="153"/>
      <c r="H99" s="153"/>
      <c r="I99" s="153"/>
      <c r="J99" s="153"/>
      <c r="K99" s="153"/>
      <c r="L99" s="153"/>
      <c r="M99" s="153"/>
      <c r="N99" s="153"/>
      <c r="O99" s="152"/>
      <c r="P99" s="154">
        <f>P30</f>
        <v>0</v>
      </c>
      <c r="Q99" s="19"/>
    </row>
    <row r="100" spans="2:17" ht="18" customHeight="1" outlineLevel="1">
      <c r="B100" s="150">
        <f>B47</f>
        <v>5</v>
      </c>
      <c r="C100" s="151" t="str">
        <f>C47</f>
        <v>STEEL WORKS</v>
      </c>
      <c r="D100" s="152"/>
      <c r="E100" s="152"/>
      <c r="F100" s="153"/>
      <c r="G100" s="153"/>
      <c r="H100" s="153"/>
      <c r="I100" s="153"/>
      <c r="J100" s="153"/>
      <c r="K100" s="153"/>
      <c r="L100" s="153"/>
      <c r="M100" s="153"/>
      <c r="N100" s="153"/>
      <c r="O100" s="152"/>
      <c r="P100" s="154">
        <f>P47</f>
        <v>0</v>
      </c>
      <c r="Q100" s="19"/>
    </row>
    <row r="101" spans="2:17" ht="18" customHeight="1" outlineLevel="1">
      <c r="B101" s="150">
        <f>B52</f>
        <v>6</v>
      </c>
      <c r="C101" s="151" t="str">
        <f>C52</f>
        <v>ELECTROMECHANICAL WORKS</v>
      </c>
      <c r="D101" s="152"/>
      <c r="E101" s="152"/>
      <c r="F101" s="153"/>
      <c r="G101" s="153"/>
      <c r="H101" s="153"/>
      <c r="I101" s="153"/>
      <c r="J101" s="153"/>
      <c r="K101" s="153"/>
      <c r="L101" s="153"/>
      <c r="M101" s="153"/>
      <c r="N101" s="153"/>
      <c r="O101" s="152"/>
      <c r="P101" s="154">
        <f>P52</f>
        <v>0</v>
      </c>
      <c r="Q101" s="19"/>
    </row>
    <row r="102" spans="2:17" ht="15" thickBot="1">
      <c r="B102" s="224"/>
      <c r="C102" s="155"/>
      <c r="D102" s="156"/>
      <c r="E102" s="19"/>
      <c r="F102" s="78"/>
      <c r="G102" s="78"/>
      <c r="H102" s="78"/>
      <c r="I102" s="78"/>
      <c r="J102" s="78"/>
      <c r="K102" s="78"/>
      <c r="L102" s="78"/>
      <c r="M102" s="78"/>
      <c r="N102" s="78"/>
      <c r="O102" s="157"/>
      <c r="P102" s="158"/>
      <c r="Q102" s="29"/>
    </row>
    <row r="103" spans="2:17" ht="22.9" customHeight="1" thickBot="1">
      <c r="B103" s="19"/>
      <c r="C103" s="27"/>
      <c r="D103" s="27"/>
      <c r="E103" s="159"/>
      <c r="G103" s="30"/>
      <c r="H103" s="30"/>
      <c r="I103" s="30"/>
      <c r="J103" s="30"/>
      <c r="K103" s="30"/>
      <c r="L103" s="30"/>
      <c r="M103" s="30"/>
      <c r="N103" s="30"/>
      <c r="O103" s="160" t="s">
        <v>210</v>
      </c>
      <c r="P103" s="161">
        <f>SUM(P96:P101)</f>
        <v>0</v>
      </c>
      <c r="Q103" s="30"/>
    </row>
    <row r="104" spans="2:17" ht="37.15" customHeight="1">
      <c r="B104" s="19"/>
      <c r="C104" s="27"/>
      <c r="E104" s="88"/>
      <c r="F104" s="88"/>
      <c r="G104" s="88"/>
      <c r="H104" s="88"/>
      <c r="I104" s="88"/>
      <c r="J104" s="88"/>
      <c r="K104" s="88"/>
      <c r="L104" s="88"/>
      <c r="M104" s="678"/>
      <c r="N104" s="678"/>
      <c r="O104" s="678"/>
      <c r="P104" s="88"/>
      <c r="Q104" s="30"/>
    </row>
    <row r="105" spans="2:17" ht="42" customHeight="1" thickBot="1">
      <c r="B105" s="19"/>
      <c r="C105" s="19"/>
      <c r="D105" s="13"/>
      <c r="E105" s="14"/>
      <c r="F105" s="79"/>
      <c r="G105" s="79"/>
      <c r="H105" s="79"/>
      <c r="I105" s="79"/>
      <c r="J105" s="79"/>
      <c r="K105" s="79"/>
      <c r="L105" s="79"/>
      <c r="M105" s="79"/>
      <c r="N105" s="79"/>
      <c r="O105" s="14"/>
      <c r="P105" s="14"/>
      <c r="Q105" s="19"/>
    </row>
    <row r="106" spans="2:17" ht="42" customHeight="1" thickBot="1">
      <c r="B106" s="19"/>
      <c r="C106" s="18" t="s">
        <v>9</v>
      </c>
      <c r="D106" s="654"/>
      <c r="E106" s="655"/>
      <c r="F106" s="115"/>
      <c r="G106" s="78"/>
      <c r="H106" s="78"/>
      <c r="I106" s="78"/>
      <c r="J106" s="78"/>
      <c r="K106" s="78"/>
      <c r="L106" s="78"/>
      <c r="M106" s="80"/>
      <c r="N106" s="80"/>
      <c r="O106" s="19"/>
      <c r="P106" s="19"/>
      <c r="Q106" s="19"/>
    </row>
    <row r="107" spans="2:17" ht="30.25" customHeight="1" thickBot="1">
      <c r="B107" s="19"/>
      <c r="C107" s="18" t="s">
        <v>10</v>
      </c>
      <c r="D107" s="654"/>
      <c r="E107" s="655"/>
      <c r="F107" s="115"/>
      <c r="G107" s="78"/>
      <c r="H107" s="78"/>
      <c r="I107" s="78"/>
      <c r="J107" s="78"/>
      <c r="K107" s="78"/>
      <c r="L107" s="78"/>
      <c r="M107" s="80"/>
      <c r="N107" s="80"/>
      <c r="O107" s="19"/>
      <c r="P107" s="19"/>
      <c r="Q107" s="19"/>
    </row>
    <row r="108" spans="2:17" ht="37.9" customHeight="1" thickBot="1">
      <c r="B108" s="19"/>
      <c r="C108" s="18" t="s">
        <v>11</v>
      </c>
      <c r="D108" s="654"/>
      <c r="E108" s="655"/>
      <c r="F108" s="115"/>
      <c r="G108" s="78"/>
      <c r="H108" s="78"/>
      <c r="I108" s="78"/>
      <c r="J108" s="78"/>
      <c r="K108" s="78"/>
      <c r="L108" s="78"/>
      <c r="M108" s="80"/>
      <c r="N108" s="80"/>
      <c r="O108" s="19"/>
      <c r="P108" s="19"/>
      <c r="Q108" s="19"/>
    </row>
    <row r="109" spans="2:17" ht="31.75" customHeight="1" thickBot="1">
      <c r="B109" s="19"/>
      <c r="C109" s="18" t="s">
        <v>12</v>
      </c>
      <c r="D109" s="15">
        <f ca="1">TODAY()</f>
        <v>46164</v>
      </c>
      <c r="E109" s="20">
        <f ca="1">NOW()</f>
        <v>46164.438047916665</v>
      </c>
      <c r="F109" s="81"/>
      <c r="G109" s="81"/>
      <c r="H109" s="78"/>
      <c r="I109" s="78"/>
      <c r="J109" s="78"/>
      <c r="K109" s="78"/>
      <c r="L109" s="78"/>
      <c r="M109" s="81"/>
      <c r="N109" s="82"/>
      <c r="O109" s="24"/>
      <c r="P109" s="19"/>
      <c r="Q109" s="19"/>
    </row>
    <row r="110" spans="2:17" ht="49.4" customHeight="1" thickBot="1">
      <c r="B110" s="19"/>
      <c r="C110" s="18" t="s">
        <v>13</v>
      </c>
      <c r="D110" s="141"/>
      <c r="E110" s="18" t="s">
        <v>14</v>
      </c>
      <c r="F110" s="116"/>
      <c r="G110" s="116"/>
      <c r="H110" s="116"/>
      <c r="I110" s="116"/>
      <c r="J110" s="116"/>
      <c r="K110" s="116"/>
      <c r="L110" s="116"/>
      <c r="M110" s="83"/>
      <c r="N110" s="83"/>
      <c r="O110" s="31"/>
      <c r="P110" s="31"/>
      <c r="Q110" s="19"/>
    </row>
    <row r="111" spans="2:17" ht="30.75" customHeight="1">
      <c r="B111" s="19"/>
      <c r="C111" s="19"/>
      <c r="D111" s="19"/>
      <c r="E111" s="19"/>
      <c r="F111" s="78"/>
      <c r="G111" s="78"/>
      <c r="H111" s="78"/>
      <c r="I111" s="78"/>
      <c r="J111" s="78"/>
      <c r="K111" s="78"/>
      <c r="L111" s="78"/>
      <c r="M111" s="78"/>
      <c r="N111" s="78"/>
      <c r="O111" s="19"/>
      <c r="P111" s="19"/>
      <c r="Q111" s="19"/>
    </row>
    <row r="112" spans="2:17">
      <c r="C112" s="5"/>
      <c r="D112" s="5"/>
      <c r="E112" s="5"/>
    </row>
  </sheetData>
  <sheetProtection algorithmName="SHA-512" hashValue="D1IsjtYSJfzw8doulIeWDtsfPiR+TfxeqnSDuRItJmpJs9AieERlOusCC9Li6LMR6J8kKqIDHLFjt9zonejMQQ==" saltValue="SBkujFFj3iYYpusZaoT28w==" spinCount="100000" sheet="1" objects="1" scenarios="1"/>
  <dataConsolidate/>
  <mergeCells count="67">
    <mergeCell ref="O10:O11"/>
    <mergeCell ref="C12:C13"/>
    <mergeCell ref="B6:C6"/>
    <mergeCell ref="F6:P6"/>
    <mergeCell ref="K10:K11"/>
    <mergeCell ref="O7:P7"/>
    <mergeCell ref="B10:B11"/>
    <mergeCell ref="C10:C11"/>
    <mergeCell ref="E10:E11"/>
    <mergeCell ref="F10:F11"/>
    <mergeCell ref="G10:G11"/>
    <mergeCell ref="H10:H11"/>
    <mergeCell ref="I10:I11"/>
    <mergeCell ref="J10:J11"/>
    <mergeCell ref="L10:L11"/>
    <mergeCell ref="M10:M11"/>
    <mergeCell ref="N10:N11"/>
    <mergeCell ref="P37:P38"/>
    <mergeCell ref="P10:P11"/>
    <mergeCell ref="P12:P13"/>
    <mergeCell ref="B25:B26"/>
    <mergeCell ref="C25:C26"/>
    <mergeCell ref="E25:E26"/>
    <mergeCell ref="I12:I13"/>
    <mergeCell ref="J12:J13"/>
    <mergeCell ref="K12:K13"/>
    <mergeCell ref="L12:L13"/>
    <mergeCell ref="M12:M13"/>
    <mergeCell ref="N12:N13"/>
    <mergeCell ref="F12:F13"/>
    <mergeCell ref="G12:G13"/>
    <mergeCell ref="H12:H13"/>
    <mergeCell ref="B12:B13"/>
    <mergeCell ref="M104:O104"/>
    <mergeCell ref="F37:F38"/>
    <mergeCell ref="G37:G38"/>
    <mergeCell ref="H37:H38"/>
    <mergeCell ref="I37:I38"/>
    <mergeCell ref="J37:J38"/>
    <mergeCell ref="K37:K38"/>
    <mergeCell ref="L37:L38"/>
    <mergeCell ref="M37:M38"/>
    <mergeCell ref="N37:N38"/>
    <mergeCell ref="O37:O38"/>
    <mergeCell ref="B2:P2"/>
    <mergeCell ref="B3:P3"/>
    <mergeCell ref="B4:P4"/>
    <mergeCell ref="H25:H26"/>
    <mergeCell ref="I25:I26"/>
    <mergeCell ref="J25:J26"/>
    <mergeCell ref="K25:K26"/>
    <mergeCell ref="L25:L26"/>
    <mergeCell ref="M25:M26"/>
    <mergeCell ref="F25:F26"/>
    <mergeCell ref="G25:G26"/>
    <mergeCell ref="O12:O13"/>
    <mergeCell ref="E12:E13"/>
    <mergeCell ref="N25:N26"/>
    <mergeCell ref="O25:O26"/>
    <mergeCell ref="P25:P26"/>
    <mergeCell ref="D106:E106"/>
    <mergeCell ref="D107:E107"/>
    <mergeCell ref="D108:E108"/>
    <mergeCell ref="B37:B38"/>
    <mergeCell ref="C37:C38"/>
    <mergeCell ref="D37:D38"/>
    <mergeCell ref="E37:E38"/>
  </mergeCells>
  <printOptions horizontalCentered="1"/>
  <pageMargins left="0.23622047244094491" right="0.23622047244094491" top="0.74803149606299213" bottom="0.74803149606299213" header="0.31496062992125984" footer="0.31496062992125984"/>
  <pageSetup paperSize="9" scale="35" fitToHeight="0" orientation="landscape" r:id="rId1"/>
  <headerFooter scaleWithDoc="0">
    <oddHeader>&amp;L&amp;G</oddHeader>
    <oddFooter>Page &amp;P&amp;R&amp;F</oddFooter>
  </headerFooter>
  <rowBreaks count="13" manualBreakCount="13">
    <brk id="14" max="16" man="1"/>
    <brk id="19" max="16" man="1"/>
    <brk id="22" max="16" man="1"/>
    <brk id="28" max="16" man="1"/>
    <brk id="35" max="16" man="1"/>
    <brk id="38" max="16" man="1"/>
    <brk id="40" max="16" man="1"/>
    <brk id="50" max="16" man="1"/>
    <brk id="62" max="16" man="1"/>
    <brk id="73" max="16" man="1"/>
    <brk id="83" max="16" man="1"/>
    <brk id="86" max="16" man="1"/>
    <brk id="93" max="16"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27A7-6AA7-455E-9E75-CC324C26DB04}">
  <sheetPr codeName="Sheet4"/>
  <dimension ref="A1:A68"/>
  <sheetViews>
    <sheetView view="pageBreakPreview" zoomScale="115" zoomScaleNormal="100" zoomScaleSheetLayoutView="115" workbookViewId="0"/>
  </sheetViews>
  <sheetFormatPr defaultRowHeight="14.5"/>
  <cols>
    <col min="1" max="1" width="85.453125" customWidth="1"/>
  </cols>
  <sheetData>
    <row r="1" spans="1:1">
      <c r="A1" s="68" t="s">
        <v>211</v>
      </c>
    </row>
    <row r="2" spans="1:1" ht="58">
      <c r="A2" s="66" t="s">
        <v>212</v>
      </c>
    </row>
    <row r="3" spans="1:1" ht="58">
      <c r="A3" s="67" t="s">
        <v>213</v>
      </c>
    </row>
    <row r="4" spans="1:1" ht="29">
      <c r="A4" s="67" t="s">
        <v>214</v>
      </c>
    </row>
    <row r="5" spans="1:1" ht="58">
      <c r="A5" s="67" t="s">
        <v>215</v>
      </c>
    </row>
    <row r="6" spans="1:1" ht="43.5">
      <c r="A6" s="67" t="s">
        <v>216</v>
      </c>
    </row>
    <row r="7" spans="1:1" ht="43.5">
      <c r="A7" s="67" t="s">
        <v>217</v>
      </c>
    </row>
    <row r="8" spans="1:1" ht="29">
      <c r="A8" s="67" t="s">
        <v>218</v>
      </c>
    </row>
    <row r="9" spans="1:1" ht="43.5">
      <c r="A9" s="67" t="s">
        <v>219</v>
      </c>
    </row>
    <row r="10" spans="1:1" ht="87">
      <c r="A10" s="66" t="s">
        <v>220</v>
      </c>
    </row>
    <row r="11" spans="1:1" ht="58">
      <c r="A11" s="67" t="s">
        <v>221</v>
      </c>
    </row>
    <row r="12" spans="1:1" ht="25">
      <c r="A12" s="65" t="s">
        <v>222</v>
      </c>
    </row>
    <row r="13" spans="1:1" ht="37.5">
      <c r="A13" s="65" t="s">
        <v>223</v>
      </c>
    </row>
    <row r="14" spans="1:1" ht="50">
      <c r="A14" s="65" t="s">
        <v>224</v>
      </c>
    </row>
    <row r="15" spans="1:1" ht="15" customHeight="1">
      <c r="A15" s="65" t="s">
        <v>225</v>
      </c>
    </row>
    <row r="16" spans="1:1" ht="25">
      <c r="A16" s="65" t="s">
        <v>226</v>
      </c>
    </row>
    <row r="17" spans="1:1" ht="25">
      <c r="A17" s="65" t="s">
        <v>227</v>
      </c>
    </row>
    <row r="18" spans="1:1" ht="25">
      <c r="A18" s="65" t="s">
        <v>228</v>
      </c>
    </row>
    <row r="19" spans="1:1">
      <c r="A19" s="65" t="s">
        <v>229</v>
      </c>
    </row>
    <row r="20" spans="1:1">
      <c r="A20" s="65" t="s">
        <v>230</v>
      </c>
    </row>
    <row r="21" spans="1:1">
      <c r="A21" s="65" t="s">
        <v>231</v>
      </c>
    </row>
    <row r="22" spans="1:1">
      <c r="A22" s="65" t="s">
        <v>232</v>
      </c>
    </row>
    <row r="23" spans="1:1">
      <c r="A23" s="65" t="s">
        <v>233</v>
      </c>
    </row>
    <row r="24" spans="1:1">
      <c r="A24" s="65" t="s">
        <v>234</v>
      </c>
    </row>
    <row r="25" spans="1:1" ht="25">
      <c r="A25" s="65" t="s">
        <v>235</v>
      </c>
    </row>
    <row r="26" spans="1:1">
      <c r="A26" s="65" t="s">
        <v>236</v>
      </c>
    </row>
    <row r="27" spans="1:1">
      <c r="A27" s="65" t="s">
        <v>237</v>
      </c>
    </row>
    <row r="28" spans="1:1">
      <c r="A28" s="65" t="s">
        <v>238</v>
      </c>
    </row>
    <row r="29" spans="1:1">
      <c r="A29" s="65" t="s">
        <v>239</v>
      </c>
    </row>
    <row r="30" spans="1:1">
      <c r="A30" s="65" t="s">
        <v>240</v>
      </c>
    </row>
    <row r="31" spans="1:1" ht="25">
      <c r="A31" s="65" t="s">
        <v>241</v>
      </c>
    </row>
    <row r="32" spans="1:1">
      <c r="A32" s="65" t="s">
        <v>242</v>
      </c>
    </row>
    <row r="33" spans="1:1">
      <c r="A33" s="65" t="s">
        <v>243</v>
      </c>
    </row>
    <row r="34" spans="1:1" ht="25">
      <c r="A34" s="65" t="s">
        <v>244</v>
      </c>
    </row>
    <row r="35" spans="1:1" ht="50">
      <c r="A35" s="65" t="s">
        <v>245</v>
      </c>
    </row>
    <row r="36" spans="1:1">
      <c r="A36" s="65" t="s">
        <v>246</v>
      </c>
    </row>
    <row r="37" spans="1:1" ht="37.5">
      <c r="A37" s="65" t="s">
        <v>247</v>
      </c>
    </row>
    <row r="38" spans="1:1" ht="25">
      <c r="A38" s="65" t="s">
        <v>248</v>
      </c>
    </row>
    <row r="39" spans="1:1">
      <c r="A39" s="65" t="s">
        <v>249</v>
      </c>
    </row>
    <row r="40" spans="1:1">
      <c r="A40" s="65" t="s">
        <v>250</v>
      </c>
    </row>
    <row r="41" spans="1:1">
      <c r="A41" s="65" t="s">
        <v>251</v>
      </c>
    </row>
    <row r="42" spans="1:1">
      <c r="A42" s="65" t="s">
        <v>252</v>
      </c>
    </row>
    <row r="43" spans="1:1">
      <c r="A43" s="65" t="s">
        <v>253</v>
      </c>
    </row>
    <row r="44" spans="1:1">
      <c r="A44" s="435" t="s">
        <v>254</v>
      </c>
    </row>
    <row r="45" spans="1:1" ht="28">
      <c r="A45" s="436" t="s">
        <v>255</v>
      </c>
    </row>
    <row r="46" spans="1:1">
      <c r="A46" s="436" t="s">
        <v>256</v>
      </c>
    </row>
    <row r="47" spans="1:1" ht="28">
      <c r="A47" s="436" t="s">
        <v>257</v>
      </c>
    </row>
    <row r="48" spans="1:1">
      <c r="A48" s="436" t="s">
        <v>258</v>
      </c>
    </row>
    <row r="49" spans="1:1">
      <c r="A49" s="436" t="s">
        <v>259</v>
      </c>
    </row>
    <row r="50" spans="1:1">
      <c r="A50" s="436" t="s">
        <v>260</v>
      </c>
    </row>
    <row r="51" spans="1:1">
      <c r="A51" s="437" t="s">
        <v>261</v>
      </c>
    </row>
    <row r="52" spans="1:1">
      <c r="A52" s="437" t="s">
        <v>262</v>
      </c>
    </row>
    <row r="53" spans="1:1">
      <c r="A53" s="436" t="s">
        <v>263</v>
      </c>
    </row>
    <row r="54" spans="1:1" ht="28">
      <c r="A54" s="436" t="s">
        <v>264</v>
      </c>
    </row>
    <row r="55" spans="1:1">
      <c r="A55" s="436" t="s">
        <v>265</v>
      </c>
    </row>
    <row r="56" spans="1:1">
      <c r="A56" s="436" t="s">
        <v>266</v>
      </c>
    </row>
    <row r="57" spans="1:1">
      <c r="A57" s="436" t="s">
        <v>267</v>
      </c>
    </row>
    <row r="58" spans="1:1">
      <c r="A58" s="438" t="s">
        <v>268</v>
      </c>
    </row>
    <row r="59" spans="1:1" ht="29">
      <c r="A59" s="439" t="s">
        <v>269</v>
      </c>
    </row>
    <row r="60" spans="1:1">
      <c r="A60" s="439" t="s">
        <v>270</v>
      </c>
    </row>
    <row r="61" spans="1:1" ht="29">
      <c r="A61" s="439" t="s">
        <v>271</v>
      </c>
    </row>
    <row r="62" spans="1:1">
      <c r="A62" s="439" t="s">
        <v>272</v>
      </c>
    </row>
    <row r="63" spans="1:1">
      <c r="A63" s="439" t="s">
        <v>273</v>
      </c>
    </row>
    <row r="64" spans="1:1">
      <c r="A64" s="439" t="s">
        <v>274</v>
      </c>
    </row>
    <row r="65" spans="1:1">
      <c r="A65" s="439" t="s">
        <v>266</v>
      </c>
    </row>
    <row r="66" spans="1:1" ht="29">
      <c r="A66" s="439" t="s">
        <v>275</v>
      </c>
    </row>
    <row r="67" spans="1:1" ht="58">
      <c r="A67" s="440" t="s">
        <v>276</v>
      </c>
    </row>
    <row r="68" spans="1:1" ht="29">
      <c r="A68" s="441" t="s">
        <v>277</v>
      </c>
    </row>
  </sheetData>
  <sheetProtection algorithmName="SHA-512" hashValue="wDV6bRICn/GRRhB+IB9+tUuAmHMwTPzv851qtsG7rWzSrko1LEDB+CqDKIHsCpk21Et587C03DeFXAt+bpdCQw==" saltValue="hficOVRps42MWCbE5mo2wQ==" spinCount="100000" sheet="1" objects="1" scenarios="1"/>
  <pageMargins left="0.7" right="0.7" top="0.75" bottom="0.75" header="0.3" footer="0.3"/>
  <pageSetup paperSize="9" orientation="portrait" r:id="rId1"/>
  <rowBreaks count="2" manualBreakCount="2">
    <brk id="11" max="16383" man="1"/>
    <brk id="3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6"/>
  <sheetViews>
    <sheetView workbookViewId="0">
      <selection activeCell="D18" sqref="D18"/>
    </sheetView>
  </sheetViews>
  <sheetFormatPr defaultRowHeight="14.5"/>
  <sheetData>
    <row r="1" spans="1:1">
      <c r="A1" t="s">
        <v>278</v>
      </c>
    </row>
    <row r="2" spans="1:1">
      <c r="A2" t="s">
        <v>279</v>
      </c>
    </row>
    <row r="3" spans="1:1">
      <c r="A3" t="s">
        <v>280</v>
      </c>
    </row>
    <row r="4" spans="1:1">
      <c r="A4" t="s">
        <v>281</v>
      </c>
    </row>
    <row r="5" spans="1:1">
      <c r="A5" t="s">
        <v>282</v>
      </c>
    </row>
    <row r="6" spans="1:1">
      <c r="A6" t="s">
        <v>283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d8679c4-60e4-4c39-b071-1d80d6be7345">
      <Terms xmlns="http://schemas.microsoft.com/office/infopath/2007/PartnerControls"/>
    </lcf76f155ced4ddcb4097134ff3c332f>
    <TaxCatchAll xmlns="3a2cca07-d411-4b48-b7e8-c526dfd39ce0">
      <Value>405</Value>
      <Value>148</Value>
      <Value>2</Value>
      <Value>1</Value>
    </TaxCatchAll>
    <SharedWithUsers xmlns="15d78002-bc9c-4a72-9b22-72c074cbc93f">
      <UserInfo>
        <DisplayName>DOUCET, Alexis</DisplayName>
        <AccountId>15</AccountId>
        <AccountType/>
      </UserInfo>
    </SharedWithUsers>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PSE22001-10070</TermName>
          <TermId xmlns="http://schemas.microsoft.com/office/infopath/2007/PartnerControls">f12e65b2-7ae3-4c02-964c-f1f094c70b68</TermId>
        </TermInfo>
      </Terms>
    </l9d65098618b4a8fbbe87718e7187e6b>
    <_dlc_DocId xmlns="508ba6eb-9e09-4fd5-92f2-2d9921329f2d">PSEENABEL-293876669-315396</_dlc_DocId>
    <MediaLengthInSeconds xmlns="bd8679c4-60e4-4c39-b071-1d80d6be7345" xsi:nil="true"/>
    <_dlc_DocIdUrl xmlns="508ba6eb-9e09-4fd5-92f2-2d9921329f2d">
      <Url>https://enabelbe.sharepoint.com/sites/PSE/_layouts/15/DocIdRedir.aspx?ID=PSEENABEL-293876669-315396</Url>
      <Description>PSEENABEL-293876669-315396</Description>
    </_dlc_DocIdUrl>
    <_ip_UnifiedCompliancePolicyUIAction xmlns="http://schemas.microsoft.com/sharepoint/v3" xsi:nil="true"/>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9c8650c44b300b613f31dc5917a05e23">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0b434a7c7b5371552e7be24ccc9f57ec"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924E5C-6569-409F-9735-2674A1FA2CDB}">
  <ds:schemaRefs>
    <ds:schemaRef ds:uri="http://schemas.microsoft.com/sharepoint/v3/contenttype/forms"/>
  </ds:schemaRefs>
</ds:datastoreItem>
</file>

<file path=customXml/itemProps2.xml><?xml version="1.0" encoding="utf-8"?>
<ds:datastoreItem xmlns:ds="http://schemas.openxmlformats.org/officeDocument/2006/customXml" ds:itemID="{14DF265D-44CF-4C39-AE59-96BACEBCC25C}">
  <ds:schemaRefs>
    <ds:schemaRef ds:uri="http://schemas.microsoft.com/sharepoint/events"/>
  </ds:schemaRefs>
</ds:datastoreItem>
</file>

<file path=customXml/itemProps3.xml><?xml version="1.0" encoding="utf-8"?>
<ds:datastoreItem xmlns:ds="http://schemas.openxmlformats.org/officeDocument/2006/customXml" ds:itemID="{B621D9D1-DE9D-4652-9DDD-37A87FFE24F1}">
  <ds:schemaRefs>
    <ds:schemaRef ds:uri="http://schemas.microsoft.com/office/2006/metadata/properties"/>
    <ds:schemaRef ds:uri="http://schemas.microsoft.com/office/infopath/2007/PartnerControls"/>
    <ds:schemaRef ds:uri="bd8679c4-60e4-4c39-b071-1d80d6be7345"/>
    <ds:schemaRef ds:uri="3a2cca07-d411-4b48-b7e8-c526dfd39ce0"/>
    <ds:schemaRef ds:uri="15d78002-bc9c-4a72-9b22-72c074cbc93f"/>
    <ds:schemaRef ds:uri="14a9c00f-d9e3-4eb9-aad3-f69239d17d9c"/>
    <ds:schemaRef ds:uri="508ba6eb-9e09-4fd5-92f2-2d9921329f2d"/>
    <ds:schemaRef ds:uri="http://schemas.microsoft.com/sharepoint/v3"/>
  </ds:schemaRefs>
</ds:datastoreItem>
</file>

<file path=customXml/itemProps4.xml><?xml version="1.0" encoding="utf-8"?>
<ds:datastoreItem xmlns:ds="http://schemas.openxmlformats.org/officeDocument/2006/customXml" ds:itemID="{39256B2B-954D-44A3-8687-084F6C5E1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vt:lpstr>
      <vt:lpstr>Lot 1 </vt:lpstr>
      <vt:lpstr>Lot 2 </vt:lpstr>
      <vt:lpstr>General Conditions</vt:lpstr>
      <vt:lpstr>units</vt:lpstr>
      <vt:lpstr>'Lot 1 '!Print_Area</vt:lpstr>
      <vt:lpstr>'Lot 2 '!Print_Area</vt:lpstr>
      <vt:lpstr>Summary!Print_Area</vt:lpstr>
      <vt:lpstr>'Lot 1 '!Print_Titles</vt:lpstr>
      <vt:lpstr>'Lot 2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Sarraj</dc:creator>
  <cp:keywords/>
  <dc:description/>
  <cp:lastModifiedBy>KHATIB, Bayan</cp:lastModifiedBy>
  <cp:revision/>
  <dcterms:created xsi:type="dcterms:W3CDTF">2019-12-09T08:45:40Z</dcterms:created>
  <dcterms:modified xsi:type="dcterms:W3CDTF">2026-05-22T07:30:50Z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MediaServiceImageTags">
    <vt:lpwstr/>
  </property>
  <property fmtid="{D5CDD505-2E9C-101B-9397-08002B2CF9AE}" pid="4" name="xd_ProgID">
    <vt:lpwstr/>
  </property>
  <property fmtid="{D5CDD505-2E9C-101B-9397-08002B2CF9AE}" pid="5" name="_ColorHex">
    <vt:lpwstr/>
  </property>
  <property fmtid="{D5CDD505-2E9C-101B-9397-08002B2CF9AE}" pid="6" name="ComplianceAssetId">
    <vt:lpwstr/>
  </property>
  <property fmtid="{D5CDD505-2E9C-101B-9397-08002B2CF9AE}" pid="7" name="TemplateUrl">
    <vt:lpwstr/>
  </property>
  <property fmtid="{D5CDD505-2E9C-101B-9397-08002B2CF9AE}" pid="8" name="Document_Type">
    <vt:lpwstr/>
  </property>
  <property fmtid="{D5CDD505-2E9C-101B-9397-08002B2CF9AE}" pid="9" name="Document_Language">
    <vt:lpwstr>2</vt:lpwstr>
  </property>
  <property fmtid="{D5CDD505-2E9C-101B-9397-08002B2CF9AE}" pid="10" name="_ExtendedDescription">
    <vt:lpwstr/>
  </property>
  <property fmtid="{D5CDD505-2E9C-101B-9397-08002B2CF9AE}" pid="11" name="_ColorTag">
    <vt:lpwstr/>
  </property>
  <property fmtid="{D5CDD505-2E9C-101B-9397-08002B2CF9AE}" pid="12" name="Document_Status">
    <vt:lpwstr/>
  </property>
  <property fmtid="{D5CDD505-2E9C-101B-9397-08002B2CF9AE}" pid="13" name="TriggerFlowInfo">
    <vt:lpwstr/>
  </property>
  <property fmtid="{D5CDD505-2E9C-101B-9397-08002B2CF9AE}" pid="14" name="Contract_reference">
    <vt:lpwstr>405</vt:lpwstr>
  </property>
  <property fmtid="{D5CDD505-2E9C-101B-9397-08002B2CF9AE}" pid="15" name="xd_Signature">
    <vt:bool>false</vt:bool>
  </property>
  <property fmtid="{D5CDD505-2E9C-101B-9397-08002B2CF9AE}" pid="16" name="Project_code">
    <vt:lpwstr>148</vt:lpwstr>
  </property>
  <property fmtid="{D5CDD505-2E9C-101B-9397-08002B2CF9AE}" pid="17" name="_Emoji">
    <vt:lpwstr/>
  </property>
  <property fmtid="{D5CDD505-2E9C-101B-9397-08002B2CF9AE}" pid="18" name="Country">
    <vt:lpwstr>1;#PSE|9ea7551c-3779-4ad9-9661-273f91da302a</vt:lpwstr>
  </property>
  <property fmtid="{D5CDD505-2E9C-101B-9397-08002B2CF9AE}" pid="19" name="_dlc_DocIdItemGuid">
    <vt:lpwstr>5ffca4dc-921c-42ba-b8c8-9cb9c50686b0</vt:lpwstr>
  </property>
  <property fmtid="{D5CDD505-2E9C-101B-9397-08002B2CF9AE}" pid="20" name="_docset_NoMedatataSyncRequired">
    <vt:lpwstr>False</vt:lpwstr>
  </property>
</Properties>
</file>